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025"/>
  <workbookPr/>
  <mc:AlternateContent xmlns:mc="http://schemas.openxmlformats.org/markup-compatibility/2006">
    <mc:Choice Requires="x15">
      <x15ac:absPath xmlns:x15ac="http://schemas.microsoft.com/office/spreadsheetml/2010/11/ac" url="G:\Mi unidad\2024\2024\NUEVO PDD BOGOTA CAMINA SEGURA\POAS\POA INVERSIÓN\DICIEMBRE\"/>
    </mc:Choice>
  </mc:AlternateContent>
  <xr:revisionPtr revIDLastSave="0" documentId="13_ncr:1_{01002575-FB87-419E-A01D-B226D603AD5D}" xr6:coauthVersionLast="47" xr6:coauthVersionMax="47" xr10:uidLastSave="{00000000-0000-0000-0000-000000000000}"/>
  <bookViews>
    <workbookView xWindow="-120" yWindow="-120" windowWidth="20730" windowHeight="11040" activeTab="1" xr2:uid="{00000000-000D-0000-FFFF-FFFF00000000}"/>
  </bookViews>
  <sheets>
    <sheet name="1. Generalidades" sheetId="1" r:id="rId1"/>
    <sheet name="Anexo_Hoja de vida Indicador" sheetId="2" r:id="rId2"/>
    <sheet name="2. Tarea_sub tareas" sheetId="3" r:id="rId3"/>
    <sheet name="3. Actividades PI" sheetId="4" r:id="rId4"/>
    <sheet name="4.Magnitud_Presupuesto" sheetId="5" r:id="rId5"/>
    <sheet name="5. Metas_PDD" sheetId="6" r:id="rId6"/>
    <sheet name="ANEXO_ODS" sheetId="7" state="hidden" r:id="rId7"/>
    <sheet name="ANEXO_VARIABLES" sheetId="8" state="hidden" r:id="rId8"/>
    <sheet name="GLOSARIO" sheetId="9" state="hidden" r:id="rId9"/>
    <sheet name="INSTRUCCIÓN DE DILIGENCIAMIENTO" sheetId="10" state="hidden" r:id="rId10"/>
    <sheet name="6. Territorialización" sheetId="11" r:id="rId11"/>
    <sheet name="INSTRUCTIVO DE DILIGENCIAMIENTO" sheetId="12" r:id="rId12"/>
    <sheet name="LISTAS_1" sheetId="13" r:id="rId13"/>
  </sheets>
  <externalReferences>
    <externalReference r:id="rId14"/>
  </externalReferences>
  <calcPr calcId="181029"/>
</workbook>
</file>

<file path=xl/calcChain.xml><?xml version="1.0" encoding="utf-8"?>
<calcChain xmlns="http://schemas.openxmlformats.org/spreadsheetml/2006/main">
  <c r="R9" i="6" l="1"/>
  <c r="K43" i="5"/>
  <c r="L43" i="5"/>
  <c r="M43" i="5"/>
  <c r="T39" i="5"/>
  <c r="T43" i="5" s="1"/>
  <c r="I43" i="5"/>
  <c r="Q43" i="5"/>
  <c r="R43" i="5"/>
  <c r="S43" i="5"/>
  <c r="P43" i="5"/>
  <c r="AH8" i="3"/>
  <c r="AH10" i="3"/>
  <c r="AH12" i="3"/>
  <c r="AH16" i="3"/>
  <c r="AQ11" i="4" s="1"/>
  <c r="AH18" i="3"/>
  <c r="AH20" i="3"/>
  <c r="AH22" i="3"/>
  <c r="AH41" i="3"/>
  <c r="AQ15" i="4" s="1"/>
  <c r="AZ15" i="4" s="1"/>
  <c r="G39" i="5" s="1"/>
  <c r="AH26" i="3"/>
  <c r="AG26" i="3"/>
  <c r="AH39" i="3"/>
  <c r="AH37" i="3"/>
  <c r="AI37" i="3" s="1"/>
  <c r="AH35" i="3"/>
  <c r="AH33" i="3"/>
  <c r="AI33" i="3" s="1"/>
  <c r="AH31" i="3"/>
  <c r="AH29" i="3"/>
  <c r="AH14" i="3"/>
  <c r="S44" i="5"/>
  <c r="T9" i="5"/>
  <c r="T14" i="5"/>
  <c r="T19" i="5"/>
  <c r="T24" i="5"/>
  <c r="T29" i="5"/>
  <c r="T34" i="5"/>
  <c r="U34" i="5" s="1"/>
  <c r="P44" i="5"/>
  <c r="Q44" i="5"/>
  <c r="R44" i="5"/>
  <c r="N9" i="5"/>
  <c r="N14" i="5"/>
  <c r="N19" i="5"/>
  <c r="N24" i="5"/>
  <c r="N10" i="5"/>
  <c r="N11" i="5"/>
  <c r="N12" i="5"/>
  <c r="J13" i="5"/>
  <c r="N13" i="5" s="1"/>
  <c r="N15" i="5"/>
  <c r="N16" i="5"/>
  <c r="N17" i="5"/>
  <c r="J18" i="5"/>
  <c r="N18" i="5"/>
  <c r="N20" i="5"/>
  <c r="N21" i="5"/>
  <c r="O21" i="5" s="1"/>
  <c r="N22" i="5"/>
  <c r="J23" i="5"/>
  <c r="N23" i="5" s="1"/>
  <c r="N25" i="5"/>
  <c r="O25" i="5" s="1"/>
  <c r="N26" i="5"/>
  <c r="N27" i="5"/>
  <c r="O27" i="5" s="1"/>
  <c r="J28" i="5"/>
  <c r="N28" i="5"/>
  <c r="N29" i="5"/>
  <c r="N30" i="5"/>
  <c r="N31" i="5"/>
  <c r="N32" i="5"/>
  <c r="O32" i="5" s="1"/>
  <c r="J33" i="5"/>
  <c r="N33" i="5"/>
  <c r="N34" i="5"/>
  <c r="N35" i="5"/>
  <c r="N36" i="5"/>
  <c r="N37" i="5"/>
  <c r="O37" i="5" s="1"/>
  <c r="J38" i="5"/>
  <c r="N38" i="5"/>
  <c r="N39" i="5"/>
  <c r="N40" i="5"/>
  <c r="N41" i="5"/>
  <c r="N42" i="5"/>
  <c r="J43" i="5"/>
  <c r="N44" i="5"/>
  <c r="I44" i="5"/>
  <c r="O44" i="5" s="1"/>
  <c r="O9" i="5"/>
  <c r="M44" i="5"/>
  <c r="L44" i="5"/>
  <c r="AO96" i="11"/>
  <c r="AN96" i="11"/>
  <c r="AM96" i="11"/>
  <c r="AL96" i="11"/>
  <c r="AK96" i="11"/>
  <c r="AJ96" i="11"/>
  <c r="AI96" i="11"/>
  <c r="AH96" i="11"/>
  <c r="AG96" i="11"/>
  <c r="AF96" i="11"/>
  <c r="AE96" i="11"/>
  <c r="AD96" i="11"/>
  <c r="AC96" i="11"/>
  <c r="AB96" i="11"/>
  <c r="AA96" i="11"/>
  <c r="Z96" i="11"/>
  <c r="Y96" i="11"/>
  <c r="X96" i="11"/>
  <c r="W96" i="11"/>
  <c r="V96" i="11"/>
  <c r="U96" i="11"/>
  <c r="T96" i="11"/>
  <c r="S96" i="11"/>
  <c r="R96" i="11"/>
  <c r="Q96" i="11"/>
  <c r="P96" i="11"/>
  <c r="O96" i="11"/>
  <c r="N96" i="11"/>
  <c r="L96" i="11"/>
  <c r="K96" i="11"/>
  <c r="J96" i="11"/>
  <c r="I96" i="11"/>
  <c r="H96" i="11"/>
  <c r="G96" i="11"/>
  <c r="F96" i="11"/>
  <c r="E96" i="11"/>
  <c r="AV95" i="11"/>
  <c r="AU95" i="11"/>
  <c r="AT95" i="11"/>
  <c r="AS95" i="11"/>
  <c r="AR95" i="11"/>
  <c r="AQ95" i="11"/>
  <c r="AP95" i="11"/>
  <c r="AO95" i="11"/>
  <c r="AV94" i="11"/>
  <c r="AU94" i="11"/>
  <c r="AT94" i="11"/>
  <c r="AS94" i="11"/>
  <c r="AR94" i="11"/>
  <c r="AQ94" i="11"/>
  <c r="AP94" i="11"/>
  <c r="AO94" i="11"/>
  <c r="AV93" i="11"/>
  <c r="AU93" i="11"/>
  <c r="AT93" i="11"/>
  <c r="AS93" i="11"/>
  <c r="AR93" i="11"/>
  <c r="AQ93" i="11"/>
  <c r="AP93" i="11"/>
  <c r="AO93" i="11"/>
  <c r="AV92" i="11"/>
  <c r="AU92" i="11"/>
  <c r="AT92" i="11"/>
  <c r="AS92" i="11"/>
  <c r="AR92" i="11"/>
  <c r="AQ92" i="11"/>
  <c r="AP92" i="11"/>
  <c r="AO92" i="11"/>
  <c r="AV91" i="11"/>
  <c r="AU91" i="11"/>
  <c r="AT91" i="11"/>
  <c r="AS91" i="11"/>
  <c r="AR91" i="11"/>
  <c r="AQ91" i="11"/>
  <c r="AP91" i="11"/>
  <c r="AO91" i="11"/>
  <c r="AV90" i="11"/>
  <c r="AU90" i="11"/>
  <c r="AT90" i="11"/>
  <c r="AS90" i="11"/>
  <c r="AR90" i="11"/>
  <c r="AQ90" i="11"/>
  <c r="AP90" i="11"/>
  <c r="AO90" i="11"/>
  <c r="AV89" i="11"/>
  <c r="AU89" i="11"/>
  <c r="AT89" i="11"/>
  <c r="AS89" i="11"/>
  <c r="AR89" i="11"/>
  <c r="AQ89" i="11"/>
  <c r="AP89" i="11"/>
  <c r="AO89" i="11"/>
  <c r="AV88" i="11"/>
  <c r="AU88" i="11"/>
  <c r="AT88" i="11"/>
  <c r="AS88" i="11"/>
  <c r="AR88" i="11"/>
  <c r="AQ88" i="11"/>
  <c r="AP88" i="11"/>
  <c r="AO88" i="11"/>
  <c r="AV87" i="11"/>
  <c r="AU87" i="11"/>
  <c r="AT87" i="11"/>
  <c r="AS87" i="11"/>
  <c r="AR87" i="11"/>
  <c r="AQ87" i="11"/>
  <c r="AP87" i="11"/>
  <c r="AO87" i="11"/>
  <c r="AV86" i="11"/>
  <c r="AU86" i="11"/>
  <c r="AT86" i="11"/>
  <c r="AS86" i="11"/>
  <c r="AR86" i="11"/>
  <c r="AQ86" i="11"/>
  <c r="AP86" i="11"/>
  <c r="AO86" i="11"/>
  <c r="AV85" i="11"/>
  <c r="AU85" i="11"/>
  <c r="AT85" i="11"/>
  <c r="AS85" i="11"/>
  <c r="AR85" i="11"/>
  <c r="AQ85" i="11"/>
  <c r="AP85" i="11"/>
  <c r="AO85" i="11"/>
  <c r="AV84" i="11"/>
  <c r="AU84" i="11"/>
  <c r="AT84" i="11"/>
  <c r="AS84" i="11"/>
  <c r="AR84" i="11"/>
  <c r="AQ84" i="11"/>
  <c r="AP84" i="11"/>
  <c r="AO84" i="11"/>
  <c r="AV83" i="11"/>
  <c r="AU83" i="11"/>
  <c r="AT83" i="11"/>
  <c r="AS83" i="11"/>
  <c r="AR83" i="11"/>
  <c r="AQ83" i="11"/>
  <c r="AP83" i="11"/>
  <c r="AO83" i="11"/>
  <c r="AV82" i="11"/>
  <c r="AU82" i="11"/>
  <c r="AT82" i="11"/>
  <c r="AS82" i="11"/>
  <c r="AR82" i="11"/>
  <c r="AQ82" i="11"/>
  <c r="AP82" i="11"/>
  <c r="AO82" i="11"/>
  <c r="AV81" i="11"/>
  <c r="AU81" i="11"/>
  <c r="AT81" i="11"/>
  <c r="AS81" i="11"/>
  <c r="AR81" i="11"/>
  <c r="AQ81" i="11"/>
  <c r="AP81" i="11"/>
  <c r="AO81" i="11"/>
  <c r="AV80" i="11"/>
  <c r="AU80" i="11"/>
  <c r="AT80" i="11"/>
  <c r="AS80" i="11"/>
  <c r="AR80" i="11"/>
  <c r="AQ80" i="11"/>
  <c r="AP80" i="11"/>
  <c r="AO80" i="11"/>
  <c r="AV79" i="11"/>
  <c r="AU79" i="11"/>
  <c r="AT79" i="11"/>
  <c r="AS79" i="11"/>
  <c r="AR79" i="11"/>
  <c r="AQ79" i="11"/>
  <c r="AP79" i="11"/>
  <c r="AO79" i="11"/>
  <c r="AV78" i="11"/>
  <c r="AU78" i="11"/>
  <c r="AT78" i="11"/>
  <c r="AS78" i="11"/>
  <c r="AR78" i="11"/>
  <c r="AQ78" i="11"/>
  <c r="AP78" i="11"/>
  <c r="AO78" i="11"/>
  <c r="AV77" i="11"/>
  <c r="AU77" i="11"/>
  <c r="AT77" i="11"/>
  <c r="AS77" i="11"/>
  <c r="AR77" i="11"/>
  <c r="AQ77" i="11"/>
  <c r="AP77" i="11"/>
  <c r="AO77" i="11"/>
  <c r="AV76" i="11"/>
  <c r="AU76" i="11"/>
  <c r="AT76" i="11"/>
  <c r="AS76" i="11"/>
  <c r="AR76" i="11"/>
  <c r="AQ76" i="11"/>
  <c r="AP76" i="11"/>
  <c r="AO76" i="11"/>
  <c r="AV75" i="11"/>
  <c r="AV96" i="11" s="1"/>
  <c r="AU75" i="11"/>
  <c r="AU96" i="11" s="1"/>
  <c r="AT75" i="11"/>
  <c r="AT96" i="11" s="1"/>
  <c r="AS75" i="11"/>
  <c r="AS96" i="11" s="1"/>
  <c r="AR75" i="11"/>
  <c r="AR96" i="11" s="1"/>
  <c r="AQ75" i="11"/>
  <c r="AQ96" i="11" s="1"/>
  <c r="AP75" i="11"/>
  <c r="AP96" i="11" s="1"/>
  <c r="AO75" i="11"/>
  <c r="AN74" i="11"/>
  <c r="AM74" i="11"/>
  <c r="AL74" i="11"/>
  <c r="AK74" i="11"/>
  <c r="AJ74" i="11"/>
  <c r="AI74" i="11"/>
  <c r="AH74" i="11"/>
  <c r="AG74" i="11"/>
  <c r="AF74" i="11"/>
  <c r="AE74" i="11"/>
  <c r="AD74" i="11"/>
  <c r="AC74" i="11"/>
  <c r="AB74" i="11"/>
  <c r="AA74" i="11"/>
  <c r="Z74" i="11"/>
  <c r="Y74" i="11"/>
  <c r="X74" i="11"/>
  <c r="W74" i="11"/>
  <c r="V74" i="11"/>
  <c r="U74" i="11"/>
  <c r="T74" i="11"/>
  <c r="S74" i="11"/>
  <c r="R74" i="11"/>
  <c r="Q74" i="11"/>
  <c r="P74" i="11"/>
  <c r="O74" i="11"/>
  <c r="N74" i="11"/>
  <c r="L74" i="11"/>
  <c r="K74" i="11"/>
  <c r="J74" i="11"/>
  <c r="I74" i="11"/>
  <c r="H74" i="11"/>
  <c r="G74" i="11"/>
  <c r="F74" i="11"/>
  <c r="E74" i="11"/>
  <c r="AV73" i="11"/>
  <c r="AU73" i="11"/>
  <c r="AT73" i="11"/>
  <c r="AS73" i="11"/>
  <c r="AR73" i="11"/>
  <c r="AQ73" i="11"/>
  <c r="AP73" i="11"/>
  <c r="AO73" i="11"/>
  <c r="AV72" i="11"/>
  <c r="AU72" i="11"/>
  <c r="AT72" i="11"/>
  <c r="AS72" i="11"/>
  <c r="AR72" i="11"/>
  <c r="AQ72" i="11"/>
  <c r="AP72" i="11"/>
  <c r="AO72" i="11"/>
  <c r="AV71" i="11"/>
  <c r="AU71" i="11"/>
  <c r="AT71" i="11"/>
  <c r="AS71" i="11"/>
  <c r="AR71" i="11"/>
  <c r="AQ71" i="11"/>
  <c r="AP71" i="11"/>
  <c r="AO71" i="11"/>
  <c r="AV70" i="11"/>
  <c r="AU70" i="11"/>
  <c r="AT70" i="11"/>
  <c r="AS70" i="11"/>
  <c r="AR70" i="11"/>
  <c r="AQ70" i="11"/>
  <c r="AP70" i="11"/>
  <c r="AO70" i="11"/>
  <c r="AV69" i="11"/>
  <c r="AU69" i="11"/>
  <c r="AT69" i="11"/>
  <c r="AS69" i="11"/>
  <c r="AR69" i="11"/>
  <c r="AQ69" i="11"/>
  <c r="AP69" i="11"/>
  <c r="AO69" i="11"/>
  <c r="AV68" i="11"/>
  <c r="AU68" i="11"/>
  <c r="AT68" i="11"/>
  <c r="AS68" i="11"/>
  <c r="AR68" i="11"/>
  <c r="AQ68" i="11"/>
  <c r="AP68" i="11"/>
  <c r="AO68" i="11"/>
  <c r="AV67" i="11"/>
  <c r="AU67" i="11"/>
  <c r="AT67" i="11"/>
  <c r="AS67" i="11"/>
  <c r="AR67" i="11"/>
  <c r="AQ67" i="11"/>
  <c r="AP67" i="11"/>
  <c r="AO67" i="11"/>
  <c r="AV66" i="11"/>
  <c r="AU66" i="11"/>
  <c r="AT66" i="11"/>
  <c r="AS66" i="11"/>
  <c r="AR66" i="11"/>
  <c r="AQ66" i="11"/>
  <c r="AP66" i="11"/>
  <c r="AO66" i="11"/>
  <c r="AV65" i="11"/>
  <c r="AU65" i="11"/>
  <c r="AT65" i="11"/>
  <c r="AS65" i="11"/>
  <c r="AR65" i="11"/>
  <c r="AQ65" i="11"/>
  <c r="AP65" i="11"/>
  <c r="AO65" i="11"/>
  <c r="AV64" i="11"/>
  <c r="AU64" i="11"/>
  <c r="AT64" i="11"/>
  <c r="AS64" i="11"/>
  <c r="AR64" i="11"/>
  <c r="AQ64" i="11"/>
  <c r="AP64" i="11"/>
  <c r="AO64" i="11"/>
  <c r="AV63" i="11"/>
  <c r="AU63" i="11"/>
  <c r="AT63" i="11"/>
  <c r="AS63" i="11"/>
  <c r="AR63" i="11"/>
  <c r="AQ63" i="11"/>
  <c r="AP63" i="11"/>
  <c r="AO63" i="11"/>
  <c r="AV62" i="11"/>
  <c r="AU62" i="11"/>
  <c r="AT62" i="11"/>
  <c r="AS62" i="11"/>
  <c r="AR62" i="11"/>
  <c r="AQ62" i="11"/>
  <c r="AP62" i="11"/>
  <c r="AO62" i="11"/>
  <c r="AV61" i="11"/>
  <c r="AU61" i="11"/>
  <c r="AT61" i="11"/>
  <c r="AS61" i="11"/>
  <c r="AR61" i="11"/>
  <c r="AQ61" i="11"/>
  <c r="AP61" i="11"/>
  <c r="AO61" i="11"/>
  <c r="AV60" i="11"/>
  <c r="AU60" i="11"/>
  <c r="AT60" i="11"/>
  <c r="AS60" i="11"/>
  <c r="AR60" i="11"/>
  <c r="AQ60" i="11"/>
  <c r="AP60" i="11"/>
  <c r="AO60" i="11"/>
  <c r="AV59" i="11"/>
  <c r="AU59" i="11"/>
  <c r="AT59" i="11"/>
  <c r="AS59" i="11"/>
  <c r="AR59" i="11"/>
  <c r="AQ59" i="11"/>
  <c r="AP59" i="11"/>
  <c r="AO59" i="11"/>
  <c r="AV58" i="11"/>
  <c r="AU58" i="11"/>
  <c r="AT58" i="11"/>
  <c r="AS58" i="11"/>
  <c r="AR58" i="11"/>
  <c r="AQ58" i="11"/>
  <c r="AP58" i="11"/>
  <c r="AO58" i="11"/>
  <c r="AV57" i="11"/>
  <c r="AU57" i="11"/>
  <c r="AT57" i="11"/>
  <c r="AS57" i="11"/>
  <c r="AR57" i="11"/>
  <c r="AQ57" i="11"/>
  <c r="AP57" i="11"/>
  <c r="AO57" i="11"/>
  <c r="AV56" i="11"/>
  <c r="AU56" i="11"/>
  <c r="AT56" i="11"/>
  <c r="AS56" i="11"/>
  <c r="AR56" i="11"/>
  <c r="AQ56" i="11"/>
  <c r="AP56" i="11"/>
  <c r="AO56" i="11"/>
  <c r="AV55" i="11"/>
  <c r="AU55" i="11"/>
  <c r="AT55" i="11"/>
  <c r="AS55" i="11"/>
  <c r="AR55" i="11"/>
  <c r="AQ55" i="11"/>
  <c r="AP55" i="11"/>
  <c r="AO55" i="11"/>
  <c r="AV54" i="11"/>
  <c r="AU54" i="11"/>
  <c r="AT54" i="11"/>
  <c r="AS54" i="11"/>
  <c r="AR54" i="11"/>
  <c r="AQ54" i="11"/>
  <c r="AP54" i="11"/>
  <c r="AO54" i="11"/>
  <c r="AV53" i="11"/>
  <c r="AV74" i="11"/>
  <c r="AU53" i="11"/>
  <c r="AU74" i="11"/>
  <c r="AT53" i="11"/>
  <c r="AT74" i="11"/>
  <c r="AS53" i="11"/>
  <c r="AS74" i="11"/>
  <c r="AR53" i="11"/>
  <c r="AR74" i="11" s="1"/>
  <c r="AQ53" i="11"/>
  <c r="AQ74" i="11" s="1"/>
  <c r="AP53" i="11"/>
  <c r="AP74" i="11" s="1"/>
  <c r="AO53" i="11"/>
  <c r="AO74" i="11" s="1"/>
  <c r="AN52" i="11"/>
  <c r="AM52" i="11"/>
  <c r="AL52" i="11"/>
  <c r="AK52" i="11"/>
  <c r="AJ52" i="11"/>
  <c r="AI52" i="11"/>
  <c r="AH52" i="11"/>
  <c r="AG52" i="11"/>
  <c r="AF52" i="11"/>
  <c r="AE52" i="11"/>
  <c r="AD52" i="11"/>
  <c r="AC52" i="11"/>
  <c r="AB52" i="11"/>
  <c r="AA52" i="11"/>
  <c r="Z52" i="11"/>
  <c r="Y52" i="11"/>
  <c r="X52" i="11"/>
  <c r="W52" i="11"/>
  <c r="V52" i="11"/>
  <c r="U52" i="11"/>
  <c r="T52" i="11"/>
  <c r="S52" i="11"/>
  <c r="R52" i="11"/>
  <c r="Q52" i="11"/>
  <c r="P52" i="11"/>
  <c r="O52" i="11"/>
  <c r="N52" i="11"/>
  <c r="L52" i="11"/>
  <c r="K52" i="11"/>
  <c r="J52" i="11"/>
  <c r="I52" i="11"/>
  <c r="H52" i="11"/>
  <c r="G52" i="11"/>
  <c r="F52" i="11"/>
  <c r="E52" i="11"/>
  <c r="AV51" i="11"/>
  <c r="AU51" i="11"/>
  <c r="AT51" i="11"/>
  <c r="AS51" i="11"/>
  <c r="AR51" i="11"/>
  <c r="AQ51" i="11"/>
  <c r="AP51" i="11"/>
  <c r="AO51" i="11"/>
  <c r="AV50" i="11"/>
  <c r="AU50" i="11"/>
  <c r="AT50" i="11"/>
  <c r="AS50" i="11"/>
  <c r="AR50" i="11"/>
  <c r="AQ50" i="11"/>
  <c r="AP50" i="11"/>
  <c r="AO50" i="11"/>
  <c r="AV49" i="11"/>
  <c r="AU49" i="11"/>
  <c r="AT49" i="11"/>
  <c r="AS49" i="11"/>
  <c r="AR49" i="11"/>
  <c r="AQ49" i="11"/>
  <c r="AP49" i="11"/>
  <c r="AO49" i="11"/>
  <c r="AV48" i="11"/>
  <c r="AU48" i="11"/>
  <c r="AT48" i="11"/>
  <c r="AS48" i="11"/>
  <c r="AR48" i="11"/>
  <c r="AQ48" i="11"/>
  <c r="AP48" i="11"/>
  <c r="AO48" i="11"/>
  <c r="AV47" i="11"/>
  <c r="AU47" i="11"/>
  <c r="AT47" i="11"/>
  <c r="AS47" i="11"/>
  <c r="AR47" i="11"/>
  <c r="AQ47" i="11"/>
  <c r="AP47" i="11"/>
  <c r="AO47" i="11"/>
  <c r="AV46" i="11"/>
  <c r="AU46" i="11"/>
  <c r="AT46" i="11"/>
  <c r="AS46" i="11"/>
  <c r="AR46" i="11"/>
  <c r="AQ46" i="11"/>
  <c r="AP46" i="11"/>
  <c r="AO46" i="11"/>
  <c r="AV45" i="11"/>
  <c r="AU45" i="11"/>
  <c r="AT45" i="11"/>
  <c r="AS45" i="11"/>
  <c r="AR45" i="11"/>
  <c r="AQ45" i="11"/>
  <c r="AP45" i="11"/>
  <c r="AO45" i="11"/>
  <c r="AV44" i="11"/>
  <c r="AU44" i="11"/>
  <c r="AT44" i="11"/>
  <c r="AS44" i="11"/>
  <c r="AR44" i="11"/>
  <c r="AQ44" i="11"/>
  <c r="AP44" i="11"/>
  <c r="AO44" i="11"/>
  <c r="AV43" i="11"/>
  <c r="AU43" i="11"/>
  <c r="AT43" i="11"/>
  <c r="AS43" i="11"/>
  <c r="AR43" i="11"/>
  <c r="AQ43" i="11"/>
  <c r="AP43" i="11"/>
  <c r="AO43" i="11"/>
  <c r="AV42" i="11"/>
  <c r="AU42" i="11"/>
  <c r="AT42" i="11"/>
  <c r="AS42" i="11"/>
  <c r="AR42" i="11"/>
  <c r="AQ42" i="11"/>
  <c r="AP42" i="11"/>
  <c r="AO42" i="11"/>
  <c r="AV41" i="11"/>
  <c r="AU41" i="11"/>
  <c r="AT41" i="11"/>
  <c r="AS41" i="11"/>
  <c r="AR41" i="11"/>
  <c r="AQ41" i="11"/>
  <c r="AP41" i="11"/>
  <c r="AO41" i="11"/>
  <c r="AV40" i="11"/>
  <c r="AU40" i="11"/>
  <c r="AT40" i="11"/>
  <c r="AS40" i="11"/>
  <c r="AR40" i="11"/>
  <c r="AQ40" i="11"/>
  <c r="AP40" i="11"/>
  <c r="AO40" i="11"/>
  <c r="AV39" i="11"/>
  <c r="AU39" i="11"/>
  <c r="AT39" i="11"/>
  <c r="AS39" i="11"/>
  <c r="AR39" i="11"/>
  <c r="AQ39" i="11"/>
  <c r="AP39" i="11"/>
  <c r="AO39" i="11"/>
  <c r="AV38" i="11"/>
  <c r="AU38" i="11"/>
  <c r="AT38" i="11"/>
  <c r="AS38" i="11"/>
  <c r="AR38" i="11"/>
  <c r="AQ38" i="11"/>
  <c r="AP38" i="11"/>
  <c r="AO38" i="11"/>
  <c r="AV37" i="11"/>
  <c r="AU37" i="11"/>
  <c r="AT37" i="11"/>
  <c r="AS37" i="11"/>
  <c r="AR37" i="11"/>
  <c r="AQ37" i="11"/>
  <c r="AP37" i="11"/>
  <c r="AO37" i="11"/>
  <c r="AV36" i="11"/>
  <c r="AU36" i="11"/>
  <c r="AT36" i="11"/>
  <c r="AS36" i="11"/>
  <c r="AR36" i="11"/>
  <c r="AQ36" i="11"/>
  <c r="AP36" i="11"/>
  <c r="AO36" i="11"/>
  <c r="AV35" i="11"/>
  <c r="AU35" i="11"/>
  <c r="AT35" i="11"/>
  <c r="AS35" i="11"/>
  <c r="AR35" i="11"/>
  <c r="AQ35" i="11"/>
  <c r="AP35" i="11"/>
  <c r="AO35" i="11"/>
  <c r="AV34" i="11"/>
  <c r="AU34" i="11"/>
  <c r="AT34" i="11"/>
  <c r="AS34" i="11"/>
  <c r="AR34" i="11"/>
  <c r="AQ34" i="11"/>
  <c r="AP34" i="11"/>
  <c r="AO34" i="11"/>
  <c r="AV33" i="11"/>
  <c r="AU33" i="11"/>
  <c r="AT33" i="11"/>
  <c r="AS33" i="11"/>
  <c r="AR33" i="11"/>
  <c r="AQ33" i="11"/>
  <c r="AP33" i="11"/>
  <c r="AO33" i="11"/>
  <c r="AV32" i="11"/>
  <c r="AU32" i="11"/>
  <c r="AT32" i="11"/>
  <c r="AS32" i="11"/>
  <c r="AR32" i="11"/>
  <c r="AQ32" i="11"/>
  <c r="AP32" i="11"/>
  <c r="AO32" i="11"/>
  <c r="AV31" i="11"/>
  <c r="AV52" i="11" s="1"/>
  <c r="AU31" i="11"/>
  <c r="AU52" i="11" s="1"/>
  <c r="AT31" i="11"/>
  <c r="AT52" i="11"/>
  <c r="AS31" i="11"/>
  <c r="AS52" i="11"/>
  <c r="AR31" i="11"/>
  <c r="AR52" i="11"/>
  <c r="AQ31" i="11"/>
  <c r="AQ52" i="11"/>
  <c r="AP31" i="11"/>
  <c r="AP52" i="11"/>
  <c r="AO31" i="11"/>
  <c r="AO52" i="11"/>
  <c r="AN30" i="11"/>
  <c r="AM30" i="11"/>
  <c r="AL30" i="11"/>
  <c r="AK30" i="11"/>
  <c r="AJ30" i="11"/>
  <c r="AI30" i="11"/>
  <c r="AH30" i="11"/>
  <c r="AG30" i="11"/>
  <c r="AF30" i="11"/>
  <c r="AE30" i="11"/>
  <c r="AD30" i="11"/>
  <c r="AC30" i="11"/>
  <c r="AB30" i="11"/>
  <c r="AA30" i="11"/>
  <c r="Z30" i="11"/>
  <c r="Y30" i="11"/>
  <c r="X30" i="11"/>
  <c r="W30" i="11"/>
  <c r="V30" i="11"/>
  <c r="U30" i="11"/>
  <c r="T30" i="11"/>
  <c r="S30" i="11"/>
  <c r="R30" i="11"/>
  <c r="Q30" i="11"/>
  <c r="P30" i="11"/>
  <c r="O30" i="11"/>
  <c r="N30" i="11"/>
  <c r="L30" i="11"/>
  <c r="K30" i="11"/>
  <c r="J30" i="11"/>
  <c r="I30" i="11"/>
  <c r="H30" i="11"/>
  <c r="G30" i="11"/>
  <c r="F30" i="11"/>
  <c r="E30" i="11"/>
  <c r="AV29" i="11"/>
  <c r="AU29" i="11"/>
  <c r="AT29" i="11"/>
  <c r="AS29" i="11"/>
  <c r="AR29" i="11"/>
  <c r="AQ29" i="11"/>
  <c r="AP29" i="11"/>
  <c r="AO29" i="11"/>
  <c r="AV28" i="11"/>
  <c r="AU28" i="11"/>
  <c r="AT28" i="11"/>
  <c r="AS28" i="11"/>
  <c r="AR28" i="11"/>
  <c r="AQ28" i="11"/>
  <c r="AP28" i="11"/>
  <c r="AO28" i="11"/>
  <c r="AV27" i="11"/>
  <c r="AU27" i="11"/>
  <c r="AT27" i="11"/>
  <c r="AS27" i="11"/>
  <c r="AR27" i="11"/>
  <c r="AQ27" i="11"/>
  <c r="AP27" i="11"/>
  <c r="AO27" i="11"/>
  <c r="AV26" i="11"/>
  <c r="AU26" i="11"/>
  <c r="AT26" i="11"/>
  <c r="AS26" i="11"/>
  <c r="AR26" i="11"/>
  <c r="AQ26" i="11"/>
  <c r="AP26" i="11"/>
  <c r="AO26" i="11"/>
  <c r="AV25" i="11"/>
  <c r="AU25" i="11"/>
  <c r="AT25" i="11"/>
  <c r="AS25" i="11"/>
  <c r="AR25" i="11"/>
  <c r="AQ25" i="11"/>
  <c r="AP25" i="11"/>
  <c r="AO25" i="11"/>
  <c r="AV24" i="11"/>
  <c r="AU24" i="11"/>
  <c r="AT24" i="11"/>
  <c r="AS24" i="11"/>
  <c r="AR24" i="11"/>
  <c r="AQ24" i="11"/>
  <c r="AP24" i="11"/>
  <c r="AO24" i="11"/>
  <c r="AV23" i="11"/>
  <c r="AU23" i="11"/>
  <c r="AT23" i="11"/>
  <c r="AS23" i="11"/>
  <c r="AR23" i="11"/>
  <c r="AQ23" i="11"/>
  <c r="AP23" i="11"/>
  <c r="AO23" i="11"/>
  <c r="AV22" i="11"/>
  <c r="AU22" i="11"/>
  <c r="AT22" i="11"/>
  <c r="AS22" i="11"/>
  <c r="AR22" i="11"/>
  <c r="AQ22" i="11"/>
  <c r="AP22" i="11"/>
  <c r="AO22" i="11"/>
  <c r="AV21" i="11"/>
  <c r="AU21" i="11"/>
  <c r="AT21" i="11"/>
  <c r="AS21" i="11"/>
  <c r="AR21" i="11"/>
  <c r="AQ21" i="11"/>
  <c r="AP21" i="11"/>
  <c r="AO21" i="11"/>
  <c r="AV20" i="11"/>
  <c r="AU20" i="11"/>
  <c r="AT20" i="11"/>
  <c r="AS20" i="11"/>
  <c r="AR20" i="11"/>
  <c r="AQ20" i="11"/>
  <c r="AP20" i="11"/>
  <c r="AO20" i="11"/>
  <c r="AV19" i="11"/>
  <c r="AU19" i="11"/>
  <c r="AT19" i="11"/>
  <c r="AS19" i="11"/>
  <c r="AR19" i="11"/>
  <c r="AQ19" i="11"/>
  <c r="AP19" i="11"/>
  <c r="AO19" i="11"/>
  <c r="AV18" i="11"/>
  <c r="AU18" i="11"/>
  <c r="AT18" i="11"/>
  <c r="AS18" i="11"/>
  <c r="AR18" i="11"/>
  <c r="AQ18" i="11"/>
  <c r="AP18" i="11"/>
  <c r="AO18" i="11"/>
  <c r="AV17" i="11"/>
  <c r="AU17" i="11"/>
  <c r="AT17" i="11"/>
  <c r="AS17" i="11"/>
  <c r="AR17" i="11"/>
  <c r="AQ17" i="11"/>
  <c r="AP17" i="11"/>
  <c r="AO17" i="11"/>
  <c r="AV16" i="11"/>
  <c r="AU16" i="11"/>
  <c r="AT16" i="11"/>
  <c r="AS16" i="11"/>
  <c r="AR16" i="11"/>
  <c r="AQ16" i="11"/>
  <c r="AP16" i="11"/>
  <c r="AO16" i="11"/>
  <c r="AV15" i="11"/>
  <c r="AU15" i="11"/>
  <c r="AT15" i="11"/>
  <c r="AS15" i="11"/>
  <c r="AR15" i="11"/>
  <c r="AQ15" i="11"/>
  <c r="AP15" i="11"/>
  <c r="AO15" i="11"/>
  <c r="AV14" i="11"/>
  <c r="AU14" i="11"/>
  <c r="AT14" i="11"/>
  <c r="AS14" i="11"/>
  <c r="AR14" i="11"/>
  <c r="AQ14" i="11"/>
  <c r="AP14" i="11"/>
  <c r="AO14" i="11"/>
  <c r="AV13" i="11"/>
  <c r="AU13" i="11"/>
  <c r="AT13" i="11"/>
  <c r="AS13" i="11"/>
  <c r="AR13" i="11"/>
  <c r="AQ13" i="11"/>
  <c r="AP13" i="11"/>
  <c r="AO13" i="11"/>
  <c r="AV12" i="11"/>
  <c r="AU12" i="11"/>
  <c r="AT12" i="11"/>
  <c r="AS12" i="11"/>
  <c r="AR12" i="11"/>
  <c r="AQ12" i="11"/>
  <c r="AP12" i="11"/>
  <c r="AO12" i="11"/>
  <c r="AV11" i="11"/>
  <c r="AU11" i="11"/>
  <c r="AT11" i="11"/>
  <c r="AS11" i="11"/>
  <c r="AR11" i="11"/>
  <c r="AQ11" i="11"/>
  <c r="AP11" i="11"/>
  <c r="AO11" i="11"/>
  <c r="AV10" i="11"/>
  <c r="AU10" i="11"/>
  <c r="AT10" i="11"/>
  <c r="AS10" i="11"/>
  <c r="AR10" i="11"/>
  <c r="AQ10" i="11"/>
  <c r="AP10" i="11"/>
  <c r="AO10" i="11"/>
  <c r="AV9" i="11"/>
  <c r="AV30" i="11"/>
  <c r="AU9" i="11"/>
  <c r="AU30" i="11"/>
  <c r="AT9" i="11"/>
  <c r="AT30" i="11"/>
  <c r="AS9" i="11"/>
  <c r="AS30" i="11"/>
  <c r="AR9" i="11"/>
  <c r="AR30" i="11"/>
  <c r="AQ9" i="11"/>
  <c r="AQ30" i="11"/>
  <c r="AP9" i="11"/>
  <c r="AP30" i="11" s="1"/>
  <c r="AO9" i="11"/>
  <c r="AO30" i="11" s="1"/>
  <c r="U39" i="5"/>
  <c r="U29" i="5"/>
  <c r="U19" i="5"/>
  <c r="U9" i="5"/>
  <c r="AL15" i="4"/>
  <c r="AM15" i="4" s="1"/>
  <c r="AQ14" i="4"/>
  <c r="AB37" i="3"/>
  <c r="AB39" i="3"/>
  <c r="AL14" i="4" s="1"/>
  <c r="AB26" i="3"/>
  <c r="AB29" i="3"/>
  <c r="AB31" i="3"/>
  <c r="AB33" i="3"/>
  <c r="AB35" i="3"/>
  <c r="AB20" i="3"/>
  <c r="AB22" i="3"/>
  <c r="AQ12" i="4"/>
  <c r="AB16" i="3"/>
  <c r="AB18" i="3"/>
  <c r="AB12" i="3"/>
  <c r="AB14" i="3"/>
  <c r="AL10" i="4"/>
  <c r="AB8" i="3"/>
  <c r="AB10" i="3"/>
  <c r="AL9" i="4" s="1"/>
  <c r="AQ8" i="4"/>
  <c r="AP8" i="4"/>
  <c r="AL8" i="4"/>
  <c r="AK8" i="4"/>
  <c r="O7" i="3"/>
  <c r="P7" i="3"/>
  <c r="R7" i="3"/>
  <c r="S7" i="3"/>
  <c r="U7" i="3"/>
  <c r="V7" i="3"/>
  <c r="X7" i="3"/>
  <c r="Y7" i="3"/>
  <c r="Q13" i="6"/>
  <c r="AC41" i="3"/>
  <c r="AK15" i="4"/>
  <c r="AA31" i="3"/>
  <c r="AG41" i="3"/>
  <c r="AG39" i="3"/>
  <c r="AG37" i="3"/>
  <c r="AG35" i="3"/>
  <c r="AG33" i="3"/>
  <c r="AG31" i="3"/>
  <c r="AI31" i="3" s="1"/>
  <c r="AG29" i="3"/>
  <c r="AG14" i="3"/>
  <c r="AG12" i="3"/>
  <c r="AG10" i="3"/>
  <c r="AA22" i="3"/>
  <c r="AG22" i="3"/>
  <c r="AG20" i="3"/>
  <c r="AP12" i="4"/>
  <c r="AR12" i="4" s="1"/>
  <c r="AI10" i="3"/>
  <c r="AI20" i="3"/>
  <c r="AI39" i="3"/>
  <c r="C43" i="3"/>
  <c r="AG18" i="3"/>
  <c r="AP11" i="4" s="1"/>
  <c r="AG16" i="3"/>
  <c r="AI16" i="3"/>
  <c r="AL24" i="3"/>
  <c r="AN24" i="3"/>
  <c r="AF24" i="3"/>
  <c r="AO24" i="3"/>
  <c r="AP24" i="3" s="1"/>
  <c r="AA16" i="3"/>
  <c r="AK11" i="4" s="1"/>
  <c r="AA39" i="3"/>
  <c r="AA37" i="3"/>
  <c r="AA29" i="3"/>
  <c r="AC29" i="3" s="1"/>
  <c r="AA8" i="3"/>
  <c r="AL16" i="3"/>
  <c r="AL19" i="3"/>
  <c r="AL23" i="3"/>
  <c r="AL25" i="3"/>
  <c r="AL28" i="3"/>
  <c r="AL32" i="3"/>
  <c r="AL36" i="3"/>
  <c r="AL37" i="3"/>
  <c r="AL42" i="3"/>
  <c r="AL38" i="3"/>
  <c r="AL31" i="3"/>
  <c r="AL30" i="3"/>
  <c r="AL26" i="3"/>
  <c r="AL22" i="3"/>
  <c r="AL21" i="3"/>
  <c r="AL18" i="3"/>
  <c r="AL17" i="3"/>
  <c r="AL9" i="3"/>
  <c r="AL8" i="3"/>
  <c r="AF42" i="3"/>
  <c r="AF40" i="3"/>
  <c r="AF39" i="3"/>
  <c r="AF38" i="3"/>
  <c r="AF37" i="3"/>
  <c r="AF32" i="3"/>
  <c r="AF31" i="3"/>
  <c r="AF30" i="3"/>
  <c r="AF29" i="3"/>
  <c r="AF28" i="3"/>
  <c r="AF27" i="3"/>
  <c r="AF25" i="3"/>
  <c r="AF23" i="3"/>
  <c r="AF22" i="3"/>
  <c r="AF21" i="3"/>
  <c r="AF20" i="3"/>
  <c r="AF17" i="3"/>
  <c r="AF9" i="3"/>
  <c r="AF8" i="3"/>
  <c r="AK14" i="4"/>
  <c r="AG8" i="3"/>
  <c r="AA20" i="3"/>
  <c r="AK12" i="4" s="1"/>
  <c r="AY12" i="4" s="1"/>
  <c r="AC8" i="3"/>
  <c r="K41" i="3"/>
  <c r="K39" i="3"/>
  <c r="K37" i="3"/>
  <c r="K35" i="3"/>
  <c r="K33" i="3"/>
  <c r="K31" i="3"/>
  <c r="K29" i="3"/>
  <c r="K22" i="3"/>
  <c r="K20" i="3"/>
  <c r="K18" i="3"/>
  <c r="K16" i="3"/>
  <c r="K14" i="3"/>
  <c r="K12" i="3"/>
  <c r="K26" i="3"/>
  <c r="K10" i="3"/>
  <c r="K8" i="3"/>
  <c r="AF35" i="3"/>
  <c r="AN27" i="3"/>
  <c r="AD15" i="3"/>
  <c r="AF15" i="3" s="1"/>
  <c r="AD14" i="3"/>
  <c r="AL15" i="3"/>
  <c r="AL14" i="3"/>
  <c r="AL13" i="3"/>
  <c r="AL12" i="3"/>
  <c r="AD13" i="3"/>
  <c r="AD12" i="3"/>
  <c r="AL11" i="3"/>
  <c r="AL10" i="3"/>
  <c r="AD11" i="3"/>
  <c r="AF11" i="3" s="1"/>
  <c r="AD10" i="3"/>
  <c r="AA10" i="3" s="1"/>
  <c r="AK9" i="4" s="1"/>
  <c r="AN22" i="3"/>
  <c r="AN23" i="3"/>
  <c r="AN25" i="3"/>
  <c r="AN28" i="3"/>
  <c r="AN30" i="3"/>
  <c r="AN31" i="3"/>
  <c r="AN32" i="3"/>
  <c r="AN37" i="3"/>
  <c r="AQ37" i="3" s="1"/>
  <c r="AN38" i="3"/>
  <c r="AO8" i="3"/>
  <c r="AO9" i="3"/>
  <c r="AO10" i="3"/>
  <c r="AO11" i="3"/>
  <c r="AO12" i="3"/>
  <c r="AO13" i="3"/>
  <c r="AO14" i="3"/>
  <c r="AO15" i="3"/>
  <c r="AO16" i="3"/>
  <c r="AO17" i="3"/>
  <c r="AO18" i="3"/>
  <c r="AP18" i="3" s="1"/>
  <c r="AO19" i="3"/>
  <c r="AO20" i="3"/>
  <c r="AO21" i="3"/>
  <c r="AO22" i="3"/>
  <c r="AO23" i="3"/>
  <c r="AO25" i="3"/>
  <c r="AO26" i="3"/>
  <c r="AO28" i="3"/>
  <c r="AP28" i="3" s="1"/>
  <c r="AO30" i="3"/>
  <c r="AP30" i="3" s="1"/>
  <c r="AO31" i="3"/>
  <c r="AP31" i="3" s="1"/>
  <c r="AO32" i="3"/>
  <c r="AO36" i="3"/>
  <c r="AO37" i="3"/>
  <c r="AP37" i="3" s="1"/>
  <c r="AO38" i="3"/>
  <c r="AP38" i="3" s="1"/>
  <c r="AO42" i="3"/>
  <c r="AP42" i="3" s="1"/>
  <c r="AN9" i="3"/>
  <c r="AF19" i="3"/>
  <c r="AF34" i="3"/>
  <c r="AF10" i="3"/>
  <c r="AF12" i="3"/>
  <c r="AF14" i="3"/>
  <c r="AN29" i="3"/>
  <c r="AQ29" i="3" s="1"/>
  <c r="AA33" i="3"/>
  <c r="AF33" i="3"/>
  <c r="AN19" i="3"/>
  <c r="AF18" i="3"/>
  <c r="AC18" i="3" s="1"/>
  <c r="AF41" i="3"/>
  <c r="AA26" i="3"/>
  <c r="AC26" i="3" s="1"/>
  <c r="AF26" i="3"/>
  <c r="AL20" i="3"/>
  <c r="AP9" i="3"/>
  <c r="AN18" i="3"/>
  <c r="AQ18" i="3" s="1"/>
  <c r="AN34" i="3"/>
  <c r="AN41" i="3"/>
  <c r="AN36" i="3"/>
  <c r="AP36" i="3" s="1"/>
  <c r="AF36" i="3"/>
  <c r="AA35" i="3"/>
  <c r="AN40" i="3"/>
  <c r="AN16" i="3"/>
  <c r="AF16" i="3"/>
  <c r="AC16" i="3" s="1"/>
  <c r="AR31" i="3"/>
  <c r="AN8" i="3"/>
  <c r="AQ8" i="3" s="1"/>
  <c r="AN39" i="3"/>
  <c r="AN20" i="3"/>
  <c r="AN42" i="3"/>
  <c r="AN21" i="3"/>
  <c r="AN35" i="3"/>
  <c r="AN33" i="3"/>
  <c r="AQ33" i="3" s="1"/>
  <c r="AN26" i="3"/>
  <c r="AN17" i="3"/>
  <c r="AN10" i="3"/>
  <c r="T25" i="8"/>
  <c r="S25" i="8"/>
  <c r="R25" i="8"/>
  <c r="R12" i="6"/>
  <c r="R11" i="6"/>
  <c r="S11" i="6"/>
  <c r="S10" i="6"/>
  <c r="S9" i="6"/>
  <c r="AC43" i="5"/>
  <c r="AB43" i="5"/>
  <c r="AD43" i="5" s="1"/>
  <c r="AC42" i="5"/>
  <c r="AB42" i="5"/>
  <c r="O42" i="5"/>
  <c r="H42" i="5"/>
  <c r="AC41" i="5"/>
  <c r="AB41" i="5"/>
  <c r="O41" i="5"/>
  <c r="H41" i="5"/>
  <c r="AC40" i="5"/>
  <c r="AB40" i="5"/>
  <c r="O40" i="5"/>
  <c r="H40" i="5"/>
  <c r="AC39" i="5"/>
  <c r="AB39" i="5"/>
  <c r="AD39" i="5" s="1"/>
  <c r="O39" i="5"/>
  <c r="AC38" i="5"/>
  <c r="AB38" i="5"/>
  <c r="AD38" i="5"/>
  <c r="I38" i="5"/>
  <c r="O38" i="5" s="1"/>
  <c r="AC37" i="5"/>
  <c r="AB37" i="5"/>
  <c r="AD37" i="5"/>
  <c r="H37" i="5"/>
  <c r="AC36" i="5"/>
  <c r="AB36" i="5"/>
  <c r="AD36" i="5" s="1"/>
  <c r="O36" i="5"/>
  <c r="H36" i="5"/>
  <c r="AC35" i="5"/>
  <c r="AB35" i="5"/>
  <c r="O35" i="5"/>
  <c r="H35" i="5"/>
  <c r="AC34" i="5"/>
  <c r="AB34" i="5"/>
  <c r="O34" i="5"/>
  <c r="AC33" i="5"/>
  <c r="AB33" i="5"/>
  <c r="AD33" i="5" s="1"/>
  <c r="I33" i="5"/>
  <c r="O33" i="5" s="1"/>
  <c r="AC32" i="5"/>
  <c r="AB32" i="5"/>
  <c r="H32" i="5"/>
  <c r="AC31" i="5"/>
  <c r="AB31" i="5"/>
  <c r="AD31" i="5" s="1"/>
  <c r="O31" i="5"/>
  <c r="H31" i="5"/>
  <c r="AC30" i="5"/>
  <c r="AB30" i="5"/>
  <c r="O30" i="5"/>
  <c r="H30" i="5"/>
  <c r="AC29" i="5"/>
  <c r="AB29" i="5"/>
  <c r="AD29" i="5" s="1"/>
  <c r="O29" i="5"/>
  <c r="AC28" i="5"/>
  <c r="AB28" i="5"/>
  <c r="AD28" i="5"/>
  <c r="I28" i="5"/>
  <c r="AC27" i="5"/>
  <c r="AB27" i="5"/>
  <c r="H27" i="5"/>
  <c r="AC26" i="5"/>
  <c r="AB26" i="5"/>
  <c r="AD26" i="5" s="1"/>
  <c r="O26" i="5"/>
  <c r="H26" i="5"/>
  <c r="AC25" i="5"/>
  <c r="AB25" i="5"/>
  <c r="AD25" i="5"/>
  <c r="H25" i="5"/>
  <c r="AC24" i="5"/>
  <c r="AB24" i="5"/>
  <c r="AD24" i="5" s="1"/>
  <c r="O24" i="5"/>
  <c r="AC23" i="5"/>
  <c r="AB23" i="5"/>
  <c r="AD23" i="5"/>
  <c r="I23" i="5"/>
  <c r="AC22" i="5"/>
  <c r="AB22" i="5"/>
  <c r="O22" i="5"/>
  <c r="H22" i="5"/>
  <c r="AC21" i="5"/>
  <c r="AB21" i="5"/>
  <c r="AD21" i="5"/>
  <c r="H21" i="5"/>
  <c r="AC20" i="5"/>
  <c r="AB20" i="5"/>
  <c r="AD20" i="5" s="1"/>
  <c r="O20" i="5"/>
  <c r="H20" i="5"/>
  <c r="AC19" i="5"/>
  <c r="AB19" i="5"/>
  <c r="AD19" i="5" s="1"/>
  <c r="O19" i="5"/>
  <c r="AC18" i="5"/>
  <c r="AB18" i="5"/>
  <c r="AD18" i="5" s="1"/>
  <c r="I18" i="5"/>
  <c r="O18" i="5" s="1"/>
  <c r="AC17" i="5"/>
  <c r="AB17" i="5"/>
  <c r="AD17" i="5" s="1"/>
  <c r="O17" i="5"/>
  <c r="H17" i="5"/>
  <c r="AC16" i="5"/>
  <c r="AB16" i="5"/>
  <c r="AD16" i="5"/>
  <c r="O16" i="5"/>
  <c r="H16" i="5"/>
  <c r="AC15" i="5"/>
  <c r="AB15" i="5"/>
  <c r="AD15" i="5" s="1"/>
  <c r="O15" i="5"/>
  <c r="H15" i="5"/>
  <c r="AC14" i="5"/>
  <c r="AB14" i="5"/>
  <c r="AD14" i="5" s="1"/>
  <c r="O14" i="5"/>
  <c r="AC13" i="5"/>
  <c r="AB13" i="5"/>
  <c r="AD13" i="5" s="1"/>
  <c r="I13" i="5"/>
  <c r="AC12" i="5"/>
  <c r="AB12" i="5"/>
  <c r="AD12" i="5" s="1"/>
  <c r="O12" i="5"/>
  <c r="H12" i="5"/>
  <c r="AC11" i="5"/>
  <c r="AB11" i="5"/>
  <c r="AD11" i="5" s="1"/>
  <c r="O11" i="5"/>
  <c r="H11" i="5"/>
  <c r="AC10" i="5"/>
  <c r="AB10" i="5"/>
  <c r="O10" i="5"/>
  <c r="H10" i="5"/>
  <c r="AD9" i="5"/>
  <c r="AG8" i="4"/>
  <c r="AF8" i="4"/>
  <c r="AB8" i="4"/>
  <c r="AA8" i="4"/>
  <c r="AC31" i="3"/>
  <c r="S12" i="6"/>
  <c r="S13" i="6" s="1"/>
  <c r="R13" i="6"/>
  <c r="AC37" i="3"/>
  <c r="AD10" i="5"/>
  <c r="O13" i="5"/>
  <c r="AD22" i="5"/>
  <c r="AD27" i="5"/>
  <c r="AD30" i="5"/>
  <c r="AD32" i="5"/>
  <c r="AD34" i="5"/>
  <c r="AD35" i="5"/>
  <c r="AD40" i="5"/>
  <c r="AD41" i="5"/>
  <c r="AD42" i="5"/>
  <c r="AQ35" i="3"/>
  <c r="AQ39" i="3"/>
  <c r="O28" i="5"/>
  <c r="O23" i="5"/>
  <c r="AP26" i="3"/>
  <c r="AP10" i="3"/>
  <c r="AP17" i="3"/>
  <c r="F43" i="3"/>
  <c r="AO40" i="3"/>
  <c r="AP40" i="3" s="1"/>
  <c r="AO27" i="3"/>
  <c r="AP27" i="3" s="1"/>
  <c r="AO34" i="3"/>
  <c r="AP34" i="3" s="1"/>
  <c r="AO35" i="3"/>
  <c r="AP35" i="3" s="1"/>
  <c r="AL27" i="3"/>
  <c r="AL34" i="3"/>
  <c r="AL35" i="3"/>
  <c r="AO33" i="3"/>
  <c r="AL29" i="3"/>
  <c r="AO29" i="3"/>
  <c r="AL41" i="3"/>
  <c r="AO41" i="3"/>
  <c r="AP41" i="3"/>
  <c r="AL40" i="3"/>
  <c r="AL33" i="3"/>
  <c r="AL39" i="3"/>
  <c r="AO39" i="3"/>
  <c r="AP39" i="3" s="1"/>
  <c r="AR33" i="3"/>
  <c r="U43" i="5" l="1"/>
  <c r="AR26" i="3"/>
  <c r="AR41" i="3"/>
  <c r="AP33" i="3"/>
  <c r="AC10" i="3"/>
  <c r="AN15" i="3"/>
  <c r="AP15" i="3" s="1"/>
  <c r="AQ26" i="3"/>
  <c r="AN11" i="3"/>
  <c r="AQ10" i="3" s="1"/>
  <c r="AP20" i="3"/>
  <c r="AR37" i="3"/>
  <c r="AS37" i="3" s="1"/>
  <c r="AP16" i="3"/>
  <c r="AQ41" i="3"/>
  <c r="AR22" i="3"/>
  <c r="AR20" i="3"/>
  <c r="AR16" i="3"/>
  <c r="AR14" i="3"/>
  <c r="AR12" i="3"/>
  <c r="AR10" i="3"/>
  <c r="AR8" i="3"/>
  <c r="AS8" i="3" s="1"/>
  <c r="AP32" i="3"/>
  <c r="AP25" i="3"/>
  <c r="AA14" i="3"/>
  <c r="AC14" i="3" s="1"/>
  <c r="AY11" i="4"/>
  <c r="AL12" i="4"/>
  <c r="AC35" i="3"/>
  <c r="AL13" i="4"/>
  <c r="AI14" i="3"/>
  <c r="AI35" i="3"/>
  <c r="AQ13" i="4"/>
  <c r="AQ10" i="4"/>
  <c r="AQ9" i="4"/>
  <c r="AZ9" i="4" s="1"/>
  <c r="AZ14" i="4"/>
  <c r="AM14" i="4"/>
  <c r="AM9" i="4"/>
  <c r="AZ12" i="4"/>
  <c r="BA12" i="4" s="1"/>
  <c r="AM12" i="4"/>
  <c r="AZ13" i="4"/>
  <c r="G29" i="5" s="1"/>
  <c r="G43" i="5"/>
  <c r="H43" i="5" s="1"/>
  <c r="H39" i="5"/>
  <c r="AS26" i="3"/>
  <c r="AS33" i="3"/>
  <c r="AS41" i="3"/>
  <c r="AZ10" i="4"/>
  <c r="AR39" i="3"/>
  <c r="AS39" i="3" s="1"/>
  <c r="AR29" i="3"/>
  <c r="AS29" i="3" s="1"/>
  <c r="AR35" i="3"/>
  <c r="AS35" i="3" s="1"/>
  <c r="AP29" i="3"/>
  <c r="AQ16" i="3"/>
  <c r="AP21" i="3"/>
  <c r="AQ20" i="3"/>
  <c r="AS20" i="3" s="1"/>
  <c r="AP8" i="3"/>
  <c r="AK13" i="4"/>
  <c r="AM13" i="4" s="1"/>
  <c r="AC39" i="3"/>
  <c r="AN14" i="3"/>
  <c r="AQ31" i="3"/>
  <c r="AS31" i="3" s="1"/>
  <c r="AP11" i="3"/>
  <c r="AP23" i="3"/>
  <c r="AP9" i="4"/>
  <c r="AY9" i="4" s="1"/>
  <c r="AC22" i="3"/>
  <c r="AP14" i="4"/>
  <c r="AR14" i="4" s="1"/>
  <c r="AL11" i="4"/>
  <c r="AC20" i="3"/>
  <c r="AI26" i="3"/>
  <c r="AF13" i="3"/>
  <c r="AN13" i="3"/>
  <c r="AP13" i="3" s="1"/>
  <c r="AI8" i="3"/>
  <c r="AI18" i="3"/>
  <c r="AP15" i="4"/>
  <c r="AI41" i="3"/>
  <c r="AR11" i="4"/>
  <c r="G24" i="5"/>
  <c r="N43" i="5"/>
  <c r="O43" i="5" s="1"/>
  <c r="U24" i="5"/>
  <c r="T44" i="5"/>
  <c r="U44" i="5" s="1"/>
  <c r="U14" i="5"/>
  <c r="AP19" i="3"/>
  <c r="AR18" i="3"/>
  <c r="AS18" i="3" s="1"/>
  <c r="AQ22" i="3"/>
  <c r="AP22" i="3"/>
  <c r="AA12" i="3"/>
  <c r="AN12" i="3"/>
  <c r="AP10" i="4"/>
  <c r="AR10" i="4" s="1"/>
  <c r="AI12" i="3"/>
  <c r="AP13" i="4"/>
  <c r="AI29" i="3"/>
  <c r="AS22" i="3" l="1"/>
  <c r="G14" i="5"/>
  <c r="G18" i="5" s="1"/>
  <c r="H18" i="5" s="1"/>
  <c r="AS16" i="3"/>
  <c r="AS10" i="3"/>
  <c r="AZ11" i="4"/>
  <c r="AM11" i="4"/>
  <c r="G9" i="5"/>
  <c r="BA9" i="4"/>
  <c r="AP14" i="3"/>
  <c r="AQ14" i="3"/>
  <c r="AS14" i="3" s="1"/>
  <c r="AY14" i="4"/>
  <c r="AR9" i="4"/>
  <c r="G33" i="5"/>
  <c r="H33" i="5" s="1"/>
  <c r="H29" i="5"/>
  <c r="BA14" i="4"/>
  <c r="G34" i="5"/>
  <c r="AP12" i="3"/>
  <c r="AQ12" i="3"/>
  <c r="AS12" i="3" s="1"/>
  <c r="H24" i="5"/>
  <c r="G28" i="5"/>
  <c r="H28" i="5" s="1"/>
  <c r="AR15" i="4"/>
  <c r="AY15" i="4"/>
  <c r="BA15" i="4" s="1"/>
  <c r="AY13" i="4"/>
  <c r="BA13" i="4" s="1"/>
  <c r="AR13" i="4"/>
  <c r="AK10" i="4"/>
  <c r="AC12" i="3"/>
  <c r="H14" i="5"/>
  <c r="G38" i="5" l="1"/>
  <c r="H38" i="5" s="1"/>
  <c r="H34" i="5"/>
  <c r="G13" i="5"/>
  <c r="H13" i="5" s="1"/>
  <c r="H9" i="5"/>
  <c r="G19" i="5"/>
  <c r="BA11" i="4"/>
  <c r="AY10" i="4"/>
  <c r="BA10" i="4" s="1"/>
  <c r="AM10" i="4"/>
  <c r="G23" i="5" l="1"/>
  <c r="H23" i="5" s="1"/>
  <c r="H19" i="5"/>
</calcChain>
</file>

<file path=xl/sharedStrings.xml><?xml version="1.0" encoding="utf-8"?>
<sst xmlns="http://schemas.openxmlformats.org/spreadsheetml/2006/main" count="2848" uniqueCount="1514">
  <si>
    <t>SISTEMA INTEGRADO DE GESTION DISTRITAL  BAJO EL ESTÁNDAR MIPG</t>
  </si>
  <si>
    <t>PROCESO DIRECCIONAMIENTO ESTRATÉGICO</t>
  </si>
  <si>
    <t>Programación y seguimiento al Plan Operativo Anual de Proyectos de Inversión</t>
  </si>
  <si>
    <t>Código: PE01-PR01-F01</t>
  </si>
  <si>
    <t>Versión: 11.0</t>
  </si>
  <si>
    <t>VERSIÓN :03</t>
  </si>
  <si>
    <t>Plan de Desarrollo</t>
  </si>
  <si>
    <t>Bogotá Camina Segura</t>
  </si>
  <si>
    <t>Propósito del Plan de Desarrollo</t>
  </si>
  <si>
    <t>5. Bogotá confía en su gobierno</t>
  </si>
  <si>
    <t>Programa Plan de Desarrollo</t>
  </si>
  <si>
    <t>5.33. Fortalecimiento institucional para un gobierno confiable</t>
  </si>
  <si>
    <t>Indice</t>
  </si>
  <si>
    <t>Metas Estratégicas</t>
  </si>
  <si>
    <t>N/A</t>
  </si>
  <si>
    <t>Número y nombre del Proyecto de Inversión</t>
  </si>
  <si>
    <t>7985-Consolidación del trabajo colaborativo y apoyo institucional en la Secretaría Distrital de Movilidad de Bogotá D.C.</t>
  </si>
  <si>
    <t>Objetivo general del Proyecto de Inversión</t>
  </si>
  <si>
    <t>Fortalecer la capacidad organizacional y operativa para satisfacer las necesidades y expectativas de los grupos de valor y partes interesadas que demandan los trámites y servicios de la Secretaría Distrital de Movilidad.</t>
  </si>
  <si>
    <t>Código BPIN</t>
  </si>
  <si>
    <t>2024110010097</t>
  </si>
  <si>
    <t>Dimensión MIPG</t>
  </si>
  <si>
    <t>2. Direccionamiento Estrategico</t>
  </si>
  <si>
    <t>Política MIPG</t>
  </si>
  <si>
    <t>3. Política de Planeación Institucional</t>
  </si>
  <si>
    <t>Subsecretaría Responsable</t>
  </si>
  <si>
    <t>Subsecretaría de Gestión Corporativa</t>
  </si>
  <si>
    <t>Dependencia</t>
  </si>
  <si>
    <t>Ordenador(a) de gasto</t>
  </si>
  <si>
    <t>Alba Clemencia Rojas Arias</t>
  </si>
  <si>
    <t>Período de seguimiento</t>
  </si>
  <si>
    <t>De</t>
  </si>
  <si>
    <t>Julio</t>
  </si>
  <si>
    <t>A</t>
  </si>
  <si>
    <t>Diciembre</t>
  </si>
  <si>
    <t xml:space="preserve">ÍNDICE PROGRAMACIÓN APROBADA Y REGISTRADA EN SEGPLAN </t>
  </si>
  <si>
    <t>Documentos que deben ser usados como referencia para diligenciar la programación de metas y presupuesto:</t>
  </si>
  <si>
    <t>Herramienta de seguimiento
Plan Operativo Anual_POA
Secretaría Distrital de Movilidad</t>
  </si>
  <si>
    <t>1. Plan de Acción</t>
  </si>
  <si>
    <t>2. Ficha EBI</t>
  </si>
  <si>
    <t>3. PAA</t>
  </si>
  <si>
    <t xml:space="preserve">INSTRUCTIVO DE DILIGENCIAMIENTO: 
TODAS LAS CELDAS CUENTA CON LAS INSTRUCCIONES PARA SU DILIGENCIAMIENTO
</t>
  </si>
  <si>
    <t>Hoja de vida del Indicador</t>
  </si>
  <si>
    <t>Datos básicos del indicador</t>
  </si>
  <si>
    <t>1. ID Indicador</t>
  </si>
  <si>
    <t xml:space="preserve">2.  Código y nombre del proceso </t>
  </si>
  <si>
    <t>PA01_Gestión Administrativa</t>
  </si>
  <si>
    <t>3. Tipo de Proceso</t>
  </si>
  <si>
    <t>Apoyo</t>
  </si>
  <si>
    <t xml:space="preserve">4. Subsecretaría responsable </t>
  </si>
  <si>
    <t>5. Dependencia responsable</t>
  </si>
  <si>
    <t>6. Tema/ Proyecto de inversión/ PDD</t>
  </si>
  <si>
    <t>7985 Consolidación del trabajo colaborativo y apoyo institucional en la Secretaría Distrital de Movilidad de 
Bogotá D.C 
Meta 1. Implementar el 100% de los planes, programas y proyectos necesarios para apoyar la gestión de la Secretaría Distrital de Movilidad de Bogotá D.C</t>
  </si>
  <si>
    <t>7. Nombre del indicador</t>
  </si>
  <si>
    <t>Número de actividades de seguimiento a la ejecución presupuestal de la SGC verificadas mensualmente en el marco de la implementación de los planes, programas y proyectos de la SDM</t>
  </si>
  <si>
    <t>8. Fecha de creación</t>
  </si>
  <si>
    <t>1</t>
  </si>
  <si>
    <t>7</t>
  </si>
  <si>
    <t>2024</t>
  </si>
  <si>
    <t>10. Fin de la Serie</t>
  </si>
  <si>
    <t>31</t>
  </si>
  <si>
    <t>12</t>
  </si>
  <si>
    <t>9. Inicio de la serie</t>
  </si>
  <si>
    <t>2</t>
  </si>
  <si>
    <t>11. Meta para la vigencia</t>
  </si>
  <si>
    <t>12. Línea base</t>
  </si>
  <si>
    <t xml:space="preserve">N.A </t>
  </si>
  <si>
    <t xml:space="preserve">13. Observación a la magnitud propuesta para la Meta </t>
  </si>
  <si>
    <t>N.A.</t>
  </si>
  <si>
    <t>Fuente u origen de datos</t>
  </si>
  <si>
    <t>14. Fuente de datos No. 1</t>
  </si>
  <si>
    <t xml:space="preserve">Plan Anual de Adquisiciones (seguimiento) </t>
  </si>
  <si>
    <t>15. Tipo de formato</t>
  </si>
  <si>
    <t>Excel</t>
  </si>
  <si>
    <t>16. Sistema de información</t>
  </si>
  <si>
    <t>17. Unidad de medida del indicador</t>
  </si>
  <si>
    <t>Porcentaje</t>
  </si>
  <si>
    <t>18. Tipo de anualización</t>
  </si>
  <si>
    <t>Constante</t>
  </si>
  <si>
    <t>19. Tipología</t>
  </si>
  <si>
    <t>Eficacia</t>
  </si>
  <si>
    <t>20. Frecuencia del reporte o periodicidad</t>
  </si>
  <si>
    <t>Trimestral</t>
  </si>
  <si>
    <t>21. Ultimo valor reportado</t>
  </si>
  <si>
    <t>22. Síntesis del indicador</t>
  </si>
  <si>
    <t>Ejecución presupuestal de la SGC,  en el marco de la implementación de los  planes, programas y proyectos de la SDM</t>
  </si>
  <si>
    <t>23. Objetivo del indicador</t>
  </si>
  <si>
    <t>Asegurar el cumplimiento de los planes, programas y proyectos de apoyo a la Gestión de la SDM</t>
  </si>
  <si>
    <t>24. Metodología de medición</t>
  </si>
  <si>
    <t>Corresponde a La ponderación del cumplimiento de las  actividades  requeridas para el desarrollo de  los procesos estratégicos, de apoyo y evaluación de la SDM</t>
  </si>
  <si>
    <t>Cálculo del Indicador</t>
  </si>
  <si>
    <t>25. Fórmula de cálculo del indicador</t>
  </si>
  <si>
    <t>(Número de Actividades de seguimiento verificadas   / Numero de Actividades por verificar  programadas)*100</t>
  </si>
  <si>
    <t>Información variables</t>
  </si>
  <si>
    <t>Variable 1</t>
  </si>
  <si>
    <t>Variable 2</t>
  </si>
  <si>
    <t>Variable 3</t>
  </si>
  <si>
    <t>Variable 4</t>
  </si>
  <si>
    <t xml:space="preserve">26.  Nombre de las variables </t>
  </si>
  <si>
    <t>Actividades ejecutadas</t>
  </si>
  <si>
    <t>Actividades requeridas en la vigencia</t>
  </si>
  <si>
    <t>27. Unidad de medida de la variable</t>
  </si>
  <si>
    <t>Número</t>
  </si>
  <si>
    <t>28. Tipo de variable</t>
  </si>
  <si>
    <t>Numérico</t>
  </si>
  <si>
    <t xml:space="preserve">29.  Frecuencia de las variables </t>
  </si>
  <si>
    <t>30. Origen de la variable</t>
  </si>
  <si>
    <t>Contratos adjudicados en el PAA</t>
  </si>
  <si>
    <t>Contratos programados en el PAA</t>
  </si>
  <si>
    <t>32. Descripción de la variable</t>
  </si>
  <si>
    <t>Adjudicación de los contratos que se contemplan en el PAA</t>
  </si>
  <si>
    <t>Programación de los contratos necesarios en la vigencia y planeados en el PAA</t>
  </si>
  <si>
    <t>Forma de visualización del Indicador (Aplica para indicadores estadísticos)</t>
  </si>
  <si>
    <t>33.Tipo de gráfica</t>
  </si>
  <si>
    <t>34. Origen de la gráfica</t>
  </si>
  <si>
    <t xml:space="preserve">35. Agrupación </t>
  </si>
  <si>
    <t>36. Nombre de visualización de la gráfica</t>
  </si>
  <si>
    <t xml:space="preserve">37.  Notas al margen </t>
  </si>
  <si>
    <t>38. Publicación</t>
  </si>
  <si>
    <t>39. Nombre del ordenador del gasto</t>
  </si>
  <si>
    <t>40.  Nombre del Director/Jefe de Oficina /Subdirector</t>
  </si>
  <si>
    <t>41.  Nombre del responsable del reporte</t>
  </si>
  <si>
    <t>42.  Nombre del responsable del análisis</t>
  </si>
  <si>
    <t>Clemencia Rojas Arias</t>
  </si>
  <si>
    <t>Maria Angel Gonzalez Rois
Yeny Alexandra López Abril 
Daniel Esteban Mateus Velez</t>
  </si>
  <si>
    <t>43.  Control de cambios de la hoja de vida del Indicador</t>
  </si>
  <si>
    <t>Fecha</t>
  </si>
  <si>
    <t>Modificación a la Hoja de Vida del Indicador</t>
  </si>
  <si>
    <t>Versión hoja de vida del indicador</t>
  </si>
  <si>
    <t>Subdirección Administrativa</t>
  </si>
  <si>
    <t>7985 Consolidación del trabajo colaborativo y apoyo institucional en la Secretaría Distrital de Movilidad de 
Bogotá D.C Meta 2 - Implementar el 100% de la estrategia anual para la sostenibilidad de la Gestión Ambiental</t>
  </si>
  <si>
    <t>Porcentaje de Implementación de Estrategia anual para la sostenibilidad del Subsistema de Gestión Ambiental.</t>
  </si>
  <si>
    <t>Plan de Acción_PIGA</t>
  </si>
  <si>
    <t>Porcentaje %</t>
  </si>
  <si>
    <t>Plan de Acción_PIGA y Plan de acción cuatrienal ambiental PACA</t>
  </si>
  <si>
    <t>Medir el cumplimiento de las actividades del programa de practicas sostenibles del Plan Institucional de Gestión Ambiental  - PIGA, para la vigencia frente a lo programado en el PAA</t>
  </si>
  <si>
    <t>Corresponde a las actividades ponderadas de cumplimiento de las actividades contempladas en el Plan de Acción_PIGA</t>
  </si>
  <si>
    <t>(Número de Actividades Ejecutadas  / Número Total  Actividades programadas)*100%</t>
  </si>
  <si>
    <t>Luz Mary Peralta
Ilba Milady Vargas</t>
  </si>
  <si>
    <t>Carlos Duarte Rodriguez</t>
  </si>
  <si>
    <t>Profesional Carrera Administrativa
Profesional Andres Davila</t>
  </si>
  <si>
    <t>PA02_Gestión del Talento Humano</t>
  </si>
  <si>
    <t>Dirección de Talento Humano</t>
  </si>
  <si>
    <t>7985-Consolidación del trabajo colaborativo y apoyo institucional en la Secretaría Distrital de Movilidad de Bogotá D.C.
3. Ejecutar el 100% de las acciones delineadas en la estrategia anual para la sostenibilidad y mejora del Sistema de Seguridad y Salud en el Trabajo, asegurando la ejecución de todas las actividades planteadas.</t>
  </si>
  <si>
    <t xml:space="preserve"> Porcentaje de Ejecución de los contratos de Seguridad y Salud en el Trabajo  </t>
  </si>
  <si>
    <t>Plan Anual de Adquisiciones 2024 actividades concernientes al SG-SST</t>
  </si>
  <si>
    <t>Ejecución PAA relacionada con los Estándares del Decreto 1072 de 2015 y la Norma ISO 45001:2018</t>
  </si>
  <si>
    <t>Medir el cumplimiento de la ejecución de las actividades para el mantenimiento y fortalecimiento del  Sistema de Gestión de la Seguridad y Salud en el Trabajo (SG-SST) con base en los estándares de la Norma ISO 45001:2018.</t>
  </si>
  <si>
    <t>Corresponde a las actividades contempladas en el PAA para mantener y fortalecer el Sistema de Gestión de Seguridad y Salud en el Trabajo (SG-SST) con base en los estándares de la Norma ISO 45001:2018.</t>
  </si>
  <si>
    <t>(Porcentaje de actividades de contratación ejecutadas relacionadas con el SG-SST durante la vigencia / porcentaje de actividades contratación programadas relacionada con el SG-SST durante la vigencia)</t>
  </si>
  <si>
    <t>Porcentaje de actividades de contratación ejecutadas relacionadas con el SG-SST durante la vigencia</t>
  </si>
  <si>
    <t>porcentaje de actividades contratación programadas relacionada con el SG-SST durante la vigencia</t>
  </si>
  <si>
    <t>Plan Anual de Adquisiciones</t>
  </si>
  <si>
    <t xml:space="preserve">Corresponde al porcentaje de actividades ejecutadas frente a la contratación relacionada con el SG-SST durante la vigencia </t>
  </si>
  <si>
    <t>Corresponde al porcentaje de actividades programadas frente a la contratación relacionada con el SG-SST durante la vigencia</t>
  </si>
  <si>
    <t>Maria Claudia Gomez Salazar ( E )</t>
  </si>
  <si>
    <t>Julio César Bustos Roa - Zulma Tatiana Peña Otalora</t>
  </si>
  <si>
    <t>Zulma Tatiana Peña Otalora</t>
  </si>
  <si>
    <t>PE01_Direccionamiento Estratégico</t>
  </si>
  <si>
    <t>Estratégico</t>
  </si>
  <si>
    <t>Oficina Asesora de Planeación Institucional</t>
  </si>
  <si>
    <t>Porcentaje de implementación de la estrategia anual para la sostenibilidad del sistema de gestión de calidad.</t>
  </si>
  <si>
    <t>06</t>
  </si>
  <si>
    <t>Plan Marco para el fortalecimiento e implementación del MIPG; Cronograma OAPI; Informe trimestral de MIPG.</t>
  </si>
  <si>
    <t>De acuerdo con el Decreto 1499 del 2017, la Resolución 256 de 2018, 344237 de 2022, junto con los decretos distritales 672 de 2018 y 221 de 2023, que establecen y sustentan la implementación del Modelo Integrado de Planeación y Gestión en el distrito capital.</t>
  </si>
  <si>
    <t>Medir el avance de la implementación de la estrategia anual para la sostenibilidad del sistema de gestión de calidad.</t>
  </si>
  <si>
    <t>La medición tiene en cuenta el número de acciones llevadas a cabo relacionadas con la estrategia de sostenibilidad del sistema de calidad ejecutadas durante la vigencia, la cual se obtiene del informe de seguimiento trimestral. El porcentaje de avance se cuenta de manera acumulada conforme avanza la vigencia.</t>
  </si>
  <si>
    <t>(Número de actividades ejecutadas en la estrategia anual para la sostenibilidad del sistema de gestión de calidad/ Total de actividades programadas de la estrategia anual para la sostenibilidad del sistema de gestión de calidad de la vigencia)*100.</t>
  </si>
  <si>
    <t>Número de actividades ejecutadas en la estrategia anual para la sostenibilidad del sistema de gestión de calidad</t>
  </si>
  <si>
    <t>Total de actividades programadas de la estrategia anual para la sostenibilidad del sistema de gestión de calidad de la vigencia.</t>
  </si>
  <si>
    <t>Entero</t>
  </si>
  <si>
    <t>Actividades implementadas de la estrategia de mejora y sostenibilidad del MIPG en la Secretaría Distrital de Movilidad</t>
  </si>
  <si>
    <t>Actividades programadas de la estrategia de mejora y sostenibilidad del MIPG en la Secretaría Distrital de Movilidad</t>
  </si>
  <si>
    <t>Julieth Rojas Betancour</t>
  </si>
  <si>
    <t>Mijaíl Enrique Montiel</t>
  </si>
  <si>
    <t>Claudia Elena Parada Aponte</t>
  </si>
  <si>
    <t>7985 Consolidación del trabajo colaborativo y apoyo institucional en la Secretaría Distrital de Movilidad de 
Bogotá D.C Meta 5 - Implementar el 100% anual para la sostenibilidad y mejora del Sistema de Gestión Documental y Archivo, garantizando resultados sostenibles a largo plazo</t>
  </si>
  <si>
    <t>Porcentaje de Cumplimiento anual del Sistema de Gestión Documental y Archivo</t>
  </si>
  <si>
    <t>Registros Administrativos - P.A.A.</t>
  </si>
  <si>
    <t>trimestral</t>
  </si>
  <si>
    <t>La Ley 594 de 2000 Por medio de la cual se dicta le ley general de archivos y se dictan otras disposiciones en materia archivística</t>
  </si>
  <si>
    <t xml:space="preserve">Realizar las acciones tendientes para el desarrollo de la Política de Gestión Documental de la SDM </t>
  </si>
  <si>
    <t>Son las actividades ponderadas porcentualmente de avance en la  implementación de la meta, que en el periodo de reporte se culmina y se registra en la hoja actividades y tareas</t>
  </si>
  <si>
    <t xml:space="preserve">(Numero de actividades adelantadas en la vigencia/ Número total  de actividades programadas en la vigencia)  *100 </t>
  </si>
  <si>
    <t xml:space="preserve">Porcentaje de actividades para alcanzar la meta vigencia                                                                                                                                            </t>
  </si>
  <si>
    <t>Número de actividades a ejecutar</t>
  </si>
  <si>
    <t>Actividades</t>
  </si>
  <si>
    <t>Política de Gestión Documental</t>
  </si>
  <si>
    <t>Aquí se mide Porcentaje de actividades para alcanzar la meta vigencia en la Secretaría Distrital de Movilidad</t>
  </si>
  <si>
    <t>Aquí se mide el número de actividades ejecutadas en la Secretaría Distrital de Movilidad</t>
  </si>
  <si>
    <t>John Édisson Montañez Rey
Yency Magaly Casallas Carrillo</t>
  </si>
  <si>
    <t>Carlos Duarte Rodríguez</t>
  </si>
  <si>
    <t>7985 Consolidación del trabajo colaborativo y apoyo institucional en la Secretaría Distrital de Movilidad de 
Bogotá D.C Meta 6 -Garantizar la continuidad del 100% de los servicios corporativos, asegurando el adecuado funcionamiento de la entidad mediante la implementación de medidas preventivas, correctivas y de monitoreo continuo</t>
  </si>
  <si>
    <t>Porcentaje de Continuidad y Funcionamiento de los Servicios Corporativos</t>
  </si>
  <si>
    <t>Eficiencia</t>
  </si>
  <si>
    <t xml:space="preserve">Realizar la estructuración y adjudicación de los proceso que permiten un adecuado  funcionamiento de la SDM </t>
  </si>
  <si>
    <t>Garantizar el correcto funcionamiento de la Entidad, en cuanto a la prestación de los servicios administrativos liderados por la SGC</t>
  </si>
  <si>
    <t>Corresponde a las actividades ponderadas porcentualmente del seguimiento a la prestación de los diferentes servicios administrativos para garantizar el adecuado funcionamiento de la entidad</t>
  </si>
  <si>
    <t>Porcentaje de avance de actividades ejecutadas / Porcentaje de avance de actividades programadas</t>
  </si>
  <si>
    <t>% Actividades Ejecutadas</t>
  </si>
  <si>
    <t>% Actividades Programadas</t>
  </si>
  <si>
    <t xml:space="preserve">Contratos de servicios administrativos ejecutados en el PAA </t>
  </si>
  <si>
    <t xml:space="preserve">Contratos de servicios administrativos programados en el PAA </t>
  </si>
  <si>
    <t>Adjudicación de los contratos administrativos  que se contemplan en el PAA</t>
  </si>
  <si>
    <t>Programación de los contratos administrativos necesarios en la vigencia y planeados en el PAA</t>
  </si>
  <si>
    <t>7985-Consolidación del trabajo colaborativo y apoyo institucional en la Secretaría Distrital de Movilidad de Bogotá D.C.
7. Llevar a cabo el 100% de las actividades desarrolladas en el Plan de bienestar social y mejoramiento del Clima institucional asegurando la realización de cada actividad planteada.</t>
  </si>
  <si>
    <t xml:space="preserve">Porcentaje de ejecución del Plan de bienestar social  y EFR </t>
  </si>
  <si>
    <t>Plan de bienestar social y mejoramiento del Clima Institucional - (Sistema de Gestión EFR)</t>
  </si>
  <si>
    <t>Matriz de Excel</t>
  </si>
  <si>
    <t>Efectividad</t>
  </si>
  <si>
    <t>Ejecución PAA relacionada con la ejecución de todas las actividades desarrolladas en el Plan de bienestar social planteadas.</t>
  </si>
  <si>
    <t>Medir el cumplimiento de la ejecución a las actividades contempladas en el Plan de Bienestar Social e Incentivos, así como mantener la certificación en el sistema de Gestión Empresa familiarmente responsable EFR.</t>
  </si>
  <si>
    <t xml:space="preserve">Corresponde a las actividades ejecutadas con relación a las actividades contempladas en el Plan de Bienestar Social e Incentivos  contempladas </t>
  </si>
  <si>
    <t>(Número de Actividades Ejecutadas  / Número total de Actividades programadas)*100%</t>
  </si>
  <si>
    <t>Julio Cesar Bustos -  Milena Astrid Torres Giraldo - Laura Cristina Camargo Diaz</t>
  </si>
  <si>
    <t>Milena Astrid Torres Giraldo - Laura Cristina Camargo Diaz</t>
  </si>
  <si>
    <t xml:space="preserve">% de la estrategia de mejora y sostenibilidad del Mipg en las entidades del Sector Movilidad </t>
  </si>
  <si>
    <t>NA</t>
  </si>
  <si>
    <t>Medir el avance del desarrollo de la estrategia de mejora y sostenibilidad del Modelo Integrado de Planeación y Gestión  -MIPG en la Secretaría Distrital de Movilidad</t>
  </si>
  <si>
    <t>La medición tiene en cuenta el número de acciones llevadas a cabo relacionadas con la implementación de las políticas de gestión y desempeño institucional que hacen parte del Modelo integrado de Planeación y Gestión - MIPG, que se encuentran definidas en el Formulario Único de Reporte y Avance de Gestión -FURAG. El reporte de avance se obtiene en el último trimestre del año.</t>
  </si>
  <si>
    <t xml:space="preserve">Total de actividades programadas de la estrategia anual para la sostenibilidad del sistema de gestión de calidad de la vigencia. </t>
  </si>
  <si>
    <t xml:space="preserve">Plan Marco para el fortalecimiento e implementación del MIPG; Cronograma OAPI; Informe trimestral de MIPG. </t>
  </si>
  <si>
    <t xml:space="preserve">Actividades programadas de la estrategia de mejora y sostenibilidad del MIPG en la Secretaría Distrital de Movilidad </t>
  </si>
  <si>
    <t>No aplica</t>
  </si>
  <si>
    <t xml:space="preserve">  ALBA CLEMENCIA ROJAS ARIAS</t>
  </si>
  <si>
    <t>Mijaíl Enrique Montiel Sandoval</t>
  </si>
  <si>
    <t>CUADRO DE CONTROL VIGENCIA</t>
  </si>
  <si>
    <t>Ene-Mar</t>
  </si>
  <si>
    <t>Abr-Jun</t>
  </si>
  <si>
    <t>Jul-Sep</t>
  </si>
  <si>
    <t>Oct-Dic</t>
  </si>
  <si>
    <t>TAREAS VIGENCIA</t>
  </si>
  <si>
    <t>% Avance actividades período</t>
  </si>
  <si>
    <t>% Avance tareas perído</t>
  </si>
  <si>
    <t>Implementar el 100% de los planes, programas y proyectos necesarios para apoyar la gestión de la Secretaría Distrital de Movilidad de Bogotá D.C</t>
  </si>
  <si>
    <t>Conformar el equipo de la SGC y realizar el segumiento a los planes, programas y proyectos para el apoyo a la gestión de la SDM</t>
  </si>
  <si>
    <t>Realizar la contratación de los colaboradores programados en el PAA</t>
  </si>
  <si>
    <t>Adelantar el seguimiento mensual a la ejecución presupuestal de la SGC</t>
  </si>
  <si>
    <t>Coordinar  la planificación, organización y supervisión de todas las acciones relacionadas con los planes, programas y proyectos que respaldan la gestión de la Subsecretaria de Gestión Corporativa</t>
  </si>
  <si>
    <t>Realizar mesas de trabajo  con los jefes de las Dependencia   en donde se informe  el estado de los planes, programas o temas estratégicos de la SGC.</t>
  </si>
  <si>
    <t>Hacer seguimiento a  la  radicación de  procesos contractuales que dan cuemtan de la implementación de los planes, programas y proyectos en el marco de este proyecto de inversión</t>
  </si>
  <si>
    <t>Implementar 100% La estrategia anual para la sostenibilidad y mejora del Sistema de Gestión Ambiental</t>
  </si>
  <si>
    <t>Ejecutar las actividades programadas en el PAA para el fortalecimiento del Sistema de Gestión Ambiental</t>
  </si>
  <si>
    <t xml:space="preserve"> Identificar y gestionar las adquisiciones necesarias para adelantar los procesos de contratación necesarios para el fortalecimiento del Sistema de Gestión Ambiental</t>
  </si>
  <si>
    <t xml:space="preserve">Realizar las Actividades contempladas en el Plan Institucional de Gestión Ambiental complementarias al PAA </t>
  </si>
  <si>
    <t>Adelantar el seguimiento de las actividades programadas en el PAA para el Sistema de Gestión Ambiental</t>
  </si>
  <si>
    <t>Gestionar la ejecución de los procesos de contratación que contribuyen al fortalecimiento del Sistema de Gestión Ambiental de acuerdo con la programación del PAA</t>
  </si>
  <si>
    <t xml:space="preserve"> Estructurar los procesos contractuales programados en el PAA para el Sistema de Gestión Ambiental</t>
  </si>
  <si>
    <t>Ejecutar 100% de las acciones delineadas en la estrategia anual para la sostenibilidad y mejora del Sistema de Seguridad y Salud en el Trabajo, asegurando la ejecución de todas las actividades planteadas.</t>
  </si>
  <si>
    <t>Realizar las actividades contempladas en el PAA para fortalecer el Sistema de Gestión de Seguridad y Salud en el Trabajo.</t>
  </si>
  <si>
    <t>Identificar las necesidades de los procesos de contratación que contribuyen a  la sostenibilidad y mejora del Sistema de Seguridad y Salud en el Trabajo .</t>
  </si>
  <si>
    <t>Gestionar la ejecución de los procesos de contratación que contribuyen a  la sostenibilidad y mejora del Sistema de Seguridad y Salud en el Trabajo .</t>
  </si>
  <si>
    <t>Realizar seguimiento a la ejecución de los procesos de contratación que contribuyen a  la sostenibilidad y mejora del Sistema de Seguridad y Salud en el Trabajo .</t>
  </si>
  <si>
    <t>Gestionar la puesta en marcha o inicio de los contratos que contribuyen a  la sostenibilidad y mejora del Sistema de Seguridad y Salud en el Trabajo .</t>
  </si>
  <si>
    <t>Apoyar la ejecución satisfactoria de los contratos que contribuyen a  la sostenibilidad y mejora del Sistema de Seguridad y Salud en el Trabajo .</t>
  </si>
  <si>
    <t>Continuar con la implementación del servicio de Software para la administración de la información del Modelo Integrado de Planeación y Gestión MIPG para la Secretaría Distrital de Movilidad.</t>
  </si>
  <si>
    <t>Adquirir los servicios necesarios para el mantenimiento y actualización de la herramienta.</t>
  </si>
  <si>
    <t>Realizar seguimiento de cronograma de actividades para la implementación del servicio en la entidad.</t>
  </si>
  <si>
    <t>Fortalecer el Modelo Integrado de Planeación y Gestión, incluido en el Sistena de Gestión de la Calidad en la Secretaría Distrital de Movilidad</t>
  </si>
  <si>
    <t>Consolidar el equipo que establecerá la estrategia de fortalecimiento.</t>
  </si>
  <si>
    <t>Adquirir los servicios necesarios para el desarrollo de las actividades relacionadas con la estrategia anual.</t>
  </si>
  <si>
    <t>Realizar el seguimiento al cumplimiento de las actividades planteadas en el cronograma de actividades que implementan la estrategia.</t>
  </si>
  <si>
    <t>Implementar el 100% anual para la sostenibilidad y mejora del Sistema de Gestión Documental y Archivo, garantizando resultados sostenibles a largo plazo</t>
  </si>
  <si>
    <t>Realizar los ajustes de los instrumentos archivísticos de la SDM</t>
  </si>
  <si>
    <t>Contratar los profesionales en actividades de gestión documental</t>
  </si>
  <si>
    <t>Emitir respuesta sobre los ajustes solicitados por el Archivo de Bogotá respecto a la Tabla de Retención Documental (TRD) del Decreto 567 de 2006 "Por el cual se crea la SDM"</t>
  </si>
  <si>
    <t>Realizar seguimiento al Plan Institucional de Archivos-PINAR</t>
  </si>
  <si>
    <t>Implementar el Sistema Integrado de Conservación (SIC)</t>
  </si>
  <si>
    <t>Adjudicar el proceso de mantenimiento de hidro aspiradoras, en cuanto a la implementación del SIC</t>
  </si>
  <si>
    <t>Presentar el avance del Sistema Integrado de Conservación (SIC)</t>
  </si>
  <si>
    <t>Atender los requerimientos funcionales relacionados con el software de gestión documental</t>
  </si>
  <si>
    <t>Realizar el reporte de los casos atendidos</t>
  </si>
  <si>
    <t>Realizar informe de los casos atendidos</t>
  </si>
  <si>
    <t>Garantizar los espacios para el almacenamiento de archivo central</t>
  </si>
  <si>
    <t>Realizar las actividades contractuales pertinentes</t>
  </si>
  <si>
    <t>Realizar seguimiento a la ejecución del contrato.</t>
  </si>
  <si>
    <t>Continuar con los servicios integrados de gestión documental</t>
  </si>
  <si>
    <t xml:space="preserve">Realizar el trámite para la expedición del Certificado de Registro Presupuestal </t>
  </si>
  <si>
    <t>Realizar el seguimiento y verificación de avance de las actividades contempladas del contrato de tercerización de la gestión documental</t>
  </si>
  <si>
    <t>Garantizar la continuidad del 100% de los servicios corporativos, asegurando el adecuado funcionamiento de la entidad mediante la implementación de medidas preventivas, correctivas y de monitoreo continuo</t>
  </si>
  <si>
    <t>Realizar las acciones de mantenimiento, mejoras, reparaciones y adecuaciones e interventoría necesarias para el mejoramiento de la infraestructura institucional</t>
  </si>
  <si>
    <t xml:space="preserve">Realizar las gestiones contractuales respectivas para mantenimiento preventivo, correctivo, reparaciones, adecuaciones locativas, </t>
  </si>
  <si>
    <t>Realizar la adquisición de bienes y servicios para la mejora de las diferentes sedes de la secretaría distrital de movilidad y de otras edificaciones a su cargo.</t>
  </si>
  <si>
    <t>Adelantar la acciones para la contratación de los servicios administrativos de la Entidad</t>
  </si>
  <si>
    <t>Realizar la revisión del presupuesto de inversión asignado con el fin de priorizar las diferentes necesidades de la subdirección.</t>
  </si>
  <si>
    <t xml:space="preserve">Realizar los procesos contractuales identificados para el debido funcionamiento de la SDM a cargo de la Subdirección Administrativa </t>
  </si>
  <si>
    <t>Llevar a cabo 100% de las actividades desarrolladas en el Plan de bienestar social y mejoramiento del Clima institucional asegurando la realización de cada actividad planteada</t>
  </si>
  <si>
    <t>Adelantar la acciones para la contratación de logistica y mantenimiento del sistema efr de la Entidad</t>
  </si>
  <si>
    <t>Desarrollar actividades contempladas dentro del programa de logistica de la Dirección de Talento Humano</t>
  </si>
  <si>
    <t>Realizar las actividades contempladas  en  los contratos de mantenimiento del sistema de Gestión - EFR 1001</t>
  </si>
  <si>
    <t>Ubicación estratégica</t>
  </si>
  <si>
    <t>Componente asociado a la Misión</t>
  </si>
  <si>
    <t>Componente asociado a la Vision</t>
  </si>
  <si>
    <t>Objetivo Estratégico</t>
  </si>
  <si>
    <t>Objetivos de los Sistemas de Gestión:
OSGC (Calidad), OSGGA (Ambiental), OSGAS (Antisoborno), OSGSST (Seguridad y Salud en el Trabajo), OSGSI (Seguridad de la Información) y OSGCN (Continuidad de Negocio)</t>
  </si>
  <si>
    <t>Componente_ Plan Maestro de Movilidad</t>
  </si>
  <si>
    <t xml:space="preserve"> PMR
OBJETIVO  PRODUCTO/TRAZADOR PRESUPUESTAL</t>
  </si>
  <si>
    <t>Objetivos de Desarrollo Sostenible _ODS</t>
  </si>
  <si>
    <t>Meta Objetivo de Desarrollo Sostenible_ODS</t>
  </si>
  <si>
    <t>Meta Trazadora</t>
  </si>
  <si>
    <t>Meta Estratégica</t>
  </si>
  <si>
    <t>Plan de Acción de Política Pública</t>
  </si>
  <si>
    <t>Código del Producto (MGA)</t>
  </si>
  <si>
    <t>Indicador de Producto (MGA)</t>
  </si>
  <si>
    <t xml:space="preserve">Objetivo </t>
  </si>
  <si>
    <t>Indicador de Objetivo</t>
  </si>
  <si>
    <t>Producto</t>
  </si>
  <si>
    <t>Indicador de Producto</t>
  </si>
  <si>
    <t>Tazador Presupuestal</t>
  </si>
  <si>
    <t>Indicador</t>
  </si>
  <si>
    <t>Meta PDD/Meta Proeycto de inversión</t>
  </si>
  <si>
    <t>% Avance Meta Período</t>
  </si>
  <si>
    <t>Avance Cualitativo de meta, actividades y tareas (Precisar resultados y calidad de los bienes y Servicios entregados en beneficio de la ciudadanía)</t>
  </si>
  <si>
    <t>Nombre de Evidencias</t>
  </si>
  <si>
    <t>Avances y Logros</t>
  </si>
  <si>
    <t>Retrasos y Soluciones</t>
  </si>
  <si>
    <t>Población beneficiada</t>
  </si>
  <si>
    <t>3. Ser referente mundial en la distribución eficiente y equitativa del espacio público</t>
  </si>
  <si>
    <t>6. Fortalecer el bienestar de los (las) colaboradores (as), con un equipo humano altamente calificado, comprometido e íntegro, encaminado al logro de los objetivos de la Entidad.</t>
  </si>
  <si>
    <t xml:space="preserve">OSGAS- Promover una cultura de integridad y ética pública en los colaboradores de la SDM, para el cumplimiento del marco de gestión antisoborno definido por la Entidad, y su concientización en la política antisoborno y en los demás elementos que integran el Sistema. </t>
  </si>
  <si>
    <t>Componente Institucional</t>
  </si>
  <si>
    <t>16. Paz, justicia e instituciones sólidas</t>
  </si>
  <si>
    <t>16.6. Crear a todos los niveles instituciones eficaces y transparentes que rindan cuentas</t>
  </si>
  <si>
    <t>SI</t>
  </si>
  <si>
    <t>N.A</t>
  </si>
  <si>
    <t>NO</t>
  </si>
  <si>
    <t>4599025 - Servicio de información implementados</t>
  </si>
  <si>
    <t>459902500 - Sistemas de información implementados</t>
  </si>
  <si>
    <t>Desarrollar el 100% de la estrategia de mejora y sostenibilidad del Modelo Integrado De Planeación y Gestión - Mipg en las entidades del Sector Movilidad</t>
  </si>
  <si>
    <t>Implementar el 100% de los planes, programas y proyectos necesarios para apoyar la gestión de la Secretaría Distrital de Movilidad de Bogotá D.C.</t>
  </si>
  <si>
    <t>5. Prestar trámites y servicios eficientes, oportunos y de calidad, con una gestión ambiental adecuada, soportados en tecnologías de la información y las comunicaciones.</t>
  </si>
  <si>
    <t xml:space="preserve">OSGA- Realizar seguimientos al cumplimiento de las diferentes actividades del plan de acción a través del equipo técnico de Gestión Ambiental, informes de seguimiento a la Secretaría Distrital de Ambiente, auditorías internas y externas y mecanismo de autocontrol. </t>
  </si>
  <si>
    <t>4599023 - Servicio de Implementación Sistemas de Gestión</t>
  </si>
  <si>
    <t>459902300 - Sistema de Gestión implementado</t>
  </si>
  <si>
    <t>Implementar el 100% de la estrategia anual para la sostenibilidad y mejora del Sistema de Gestión Ambiental.</t>
  </si>
  <si>
    <t xml:space="preserve">OSGSST- 1. Identificar continua y sistemáticamente los peligros, evaluar, valorar los riesgos en SST y determinar los controles operacionales para su eliminación o mitigación / 2. Prevenir lesiones y deterioro de la salud relacionados con el trabajo a los (as) colaboradores (as) proporcionando lugares de trabajo seguros y saludables, favoreciendo en todo momento su consulta y participación y la de sus representantes. / 3. Cumplir la normatividad nacional vigente en materia de riesgos laborales y de otra índole, teniendo en cuenta los requisitos aplicables a la Secretaría. / 4. Definir e implementar planes y estrategias para el mejoramiento continuo de las condiciones de salud y seguridad en el trabajo. </t>
  </si>
  <si>
    <t>Ejecutar el 100% de las acciones delineadas en la estrategia anual para la sostenibilidad y mejora del Sistema de Seguridad y Salud en el Trabajo, asegurando la ejecución de todas las actividades planteadas.</t>
  </si>
  <si>
    <t>2. Ser referente mundial en la incorporación de enfoques territorial, de género y diferencial</t>
  </si>
  <si>
    <t>2. Formular e implementar estrategias de movilidad que reverdezcan a Bogotá y mejoren la experiencia de viaje de la ciudadanía y visitantes de Bogotá Región, en los aspectos de tiempo, calidad y costo, a través de la tecnología y la innovación.</t>
  </si>
  <si>
    <t>OSGC-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</si>
  <si>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 xml:space="preserve">4599006
Estudios de preinversión
</t>
  </si>
  <si>
    <t>459901600 - Estudios de preinversión elaborados</t>
  </si>
  <si>
    <t xml:space="preserve"> Implementar el 100% de la estrategia anual para la sostenibilidad y mejora del Sistema de Gestión Documental y Archivo, garantizando resultados sostenibles a largo plazo.</t>
  </si>
  <si>
    <t>7. Garantizar transparencia, oportunidad, inclusión y equidad de género en los procesos de la entidad, que promuevan la legalidad, participación, control social y rendición de cuentas.</t>
  </si>
  <si>
    <t>3. TPPD(DIJ)-C05.Ciudad accesible e incluyente.20.Indirecto.Movilidad y entornos accesibles e inclusivos</t>
  </si>
  <si>
    <t>Garantizar la continuidad del 100% de los servicios corporativos, asegurando el adecuado funcionamiento de la entidad mediante la implementación de medidas preventivas, correctivas y de monitoreo continuo.</t>
  </si>
  <si>
    <t>OSGSST- Identificar continua y sistemáticamente los peligros, evaluar, valorar los riesgos en SST y determinar los controles operacionales para su eliminación o mitigación</t>
  </si>
  <si>
    <t>71 -  Elevar el nivel de efectividad de la Gestión Pública Distrital y Local</t>
  </si>
  <si>
    <t xml:space="preserve">4599018 - Documentos de lineamientos técnicos </t>
  </si>
  <si>
    <t xml:space="preserve">4459901800
Documentos de lineamientos técnicos realizados
</t>
  </si>
  <si>
    <t>Llevar a cabo el 100% de las actividades desarrolladas en el Plan de bienestar social y mejoramiento del Clima institucional asegurando la realización de cada actividad planteada.</t>
  </si>
  <si>
    <t>Resumen Cuatrienio</t>
  </si>
  <si>
    <t>Presupuesto _Compromisos</t>
  </si>
  <si>
    <t>Presupuesto _Giros</t>
  </si>
  <si>
    <t>Presupuesto_reservas</t>
  </si>
  <si>
    <t>Objetivo específico proyecto de inversión</t>
  </si>
  <si>
    <t>Tipo de Anualización</t>
  </si>
  <si>
    <t>Vigencia</t>
  </si>
  <si>
    <t>Magnitud programada</t>
  </si>
  <si>
    <t>Magnitud ejecutada</t>
  </si>
  <si>
    <t>% avance magnitud</t>
  </si>
  <si>
    <t>Apropiación_
diponible</t>
  </si>
  <si>
    <t>% presupuesto comprometido</t>
  </si>
  <si>
    <t>Reserva constituida</t>
  </si>
  <si>
    <t>Giros_reserva
Ene-Mar</t>
  </si>
  <si>
    <t>Giros_reserva
Abr-Jun</t>
  </si>
  <si>
    <t>Giros_reserva
Jul-Sep</t>
  </si>
  <si>
    <t>Giros_reserva
Oct-Dic</t>
  </si>
  <si>
    <t>Anulaciones</t>
  </si>
  <si>
    <t>Total reserva definitiva</t>
  </si>
  <si>
    <t>Total_Giros de la reserva</t>
  </si>
  <si>
    <t>% Giros de la reserva</t>
  </si>
  <si>
    <t>Asegurar el soporte técnico y profesional a la estructura administrativa de la entidad para garantizar la adecuada operación de la SDM bajo parámetros de oportunidad y calidad.</t>
  </si>
  <si>
    <t>Total meta</t>
  </si>
  <si>
    <t>Incorporar acciones de mejora en el Sistema Integrado de Gestión bajo el estándar MIPG de la Secretaría Distrital de Movilidad con el fin de generar resultados acordes con el PDD y que atiendan las necesidades, expectativas y problemas de los grupos de valor.</t>
  </si>
  <si>
    <t>Implementar el 100% de la estrategia anual para la sostenibilidad y mejora del Sistema de Gestión Ambiental</t>
  </si>
  <si>
    <t>Ejecutar el 100% de las acciones delineadas en la estrategia anual para la sostenibilidad y mejora del Sistema de Seguridad y Salud en el Trabajo, asegurando la ejecución de todas las actividades planteadas</t>
  </si>
  <si>
    <t>Implementar el 100% de la estrategia anual para la sostenibilidad y mejora del Sistema de Gestión Documental y Archivo, garantizando resultados sostenibles a largo plazo</t>
  </si>
  <si>
    <t>Garantizar la prestación de los servicios corporativos para el adecuado funcionamiento de la entidad, generando herramientas que permitan la cualificación de los procesos y el mejoramiento continuo.</t>
  </si>
  <si>
    <t>Garantizar la continuidad y eficiencia del 100% de los servicios corporativos, asegurando el adecuado funcionamiento de la entidad mediante la implementación de medidas preventivas, correctivas y de monitoreo continuo.</t>
  </si>
  <si>
    <t xml:space="preserve">Fortalecer las estrategias que permitan a la Entidad el desarrollo de la gestión integral del talento humano
</t>
  </si>
  <si>
    <t xml:space="preserve"> Llevar a cabo el 100% de las actividades desarrolladas en el Plan de bienestar social y mejoramiento del Clima institucional asegurando la realización de cada actividad planteada.</t>
  </si>
  <si>
    <t>Vigencia 2024</t>
  </si>
  <si>
    <t>Magnitud-Vigencia</t>
  </si>
  <si>
    <t>Avance  Cualitativo Metas Plan de Desarrollo</t>
  </si>
  <si>
    <t>Magnitud _anualización metas Plan de Desarrollo</t>
  </si>
  <si>
    <t>Ejecutada
Ene - Mar</t>
  </si>
  <si>
    <t>Ejetuada
Abril - Jun</t>
  </si>
  <si>
    <t>Ejecutada
Jul - Sept</t>
  </si>
  <si>
    <t>Ejecutada
Oct - Dic</t>
  </si>
  <si>
    <t>Responsable de reporte Meta PDD</t>
  </si>
  <si>
    <t>a.     Avances estratégicos y/o logros de ciudad: Describa de manera clara y específica el avance del indicador a la fecha, puede citar qué hizo, cómo y en dónde.
Indique el avance de la vigencia y el avance acumulado Plan de Desarrollo.</t>
  </si>
  <si>
    <t>b.    Retrasos y soluciones  Mencione las situaciones misionales que han dificultado el logro de las actividades y su solución.</t>
  </si>
  <si>
    <t>c.    Impactos o beneficios obtenidos con la ejecución de la meta. Teniendo en cuenta los logros, mencionar los beneficios que traen estas acciones a la ciudadanía y cuál es la apuesta de transformación.</t>
  </si>
  <si>
    <t xml:space="preserve">Programación </t>
  </si>
  <si>
    <t xml:space="preserve">Ejecución </t>
  </si>
  <si>
    <t>% Ejecución</t>
  </si>
  <si>
    <t>1. Implementar el 100% de los planes, programas y proyectos necesarios para apoyar la gestión de la Secretaría Distrital de Movilidad de Bogotá D.C</t>
  </si>
  <si>
    <t>Desarrollar el 100 % de la estrategia de mejora y sostenibilidad del Modelo Integrado De Planeación y Gestión - Mipg en las entidades del Sector Movilidad</t>
  </si>
  <si>
    <t>TOTAL PDD</t>
  </si>
  <si>
    <t>2. Implementar el 100% de la estrategia anual para la sostenibilidad y mejora del Sistema de Gestión Ambiental</t>
  </si>
  <si>
    <t>3. Ejecutar el 100% de las acciones delineadas en la estrategia anual para la sostenibilidad y mejora del Sistema de Seguridad y Salud en el Trabajo, asegurando la ejecución de todas las actividades planteadas</t>
  </si>
  <si>
    <t>4. Alcanzar el 100% de la implementación total de la estrategia anual para la sostenibilidad del sistema de calidad, asegurando la mejora continua y la satisfacción de los grupos de valor.</t>
  </si>
  <si>
    <t>7. Llevar a cabo el 100% de las actividades desarrolladas en el Plan de bienestar social y mejoramiento del Clima institucional asegurando la realización de cada actividad planteada.</t>
  </si>
  <si>
    <t>CÁLCULO DEL PORCENTAJE DE AVANCE DE LOS INDICADORES SEGÚN TIPO DE ANUALIZACIÓN</t>
  </si>
  <si>
    <t>SUMA</t>
  </si>
  <si>
    <r>
      <rPr>
        <sz val="10"/>
        <color theme="5"/>
        <rFont val="Calibri"/>
        <family val="2"/>
      </rPr>
      <t>A la vigencia</t>
    </r>
    <r>
      <rPr>
        <sz val="10"/>
        <color theme="1"/>
        <rFont val="Calibri"/>
        <family val="2"/>
      </rPr>
      <t xml:space="preserve"> Ejecutado vigencia / Programado Vigencia</t>
    </r>
  </si>
  <si>
    <r>
      <rPr>
        <sz val="10"/>
        <color theme="5"/>
        <rFont val="Calibri"/>
        <family val="2"/>
      </rPr>
      <t>Al transcurrido del Plan</t>
    </r>
    <r>
      <rPr>
        <sz val="10"/>
        <color theme="1"/>
        <rFont val="Calibri"/>
        <family val="2"/>
      </rPr>
      <t xml:space="preserve"> Suma Ejecutado a la Vigencia del Informe / Suma Programado a la Vigencia del Informe</t>
    </r>
  </si>
  <si>
    <r>
      <rPr>
        <sz val="10"/>
        <color theme="5"/>
        <rFont val="Calibri"/>
        <family val="2"/>
      </rPr>
      <t>Plan de Desarrollo</t>
    </r>
    <r>
      <rPr>
        <sz val="10"/>
        <color theme="1"/>
        <rFont val="Calibri"/>
        <family val="2"/>
      </rPr>
      <t xml:space="preserve"> Suma Ejecutado a la Vigencia del Informe / Total Programado para el Plan</t>
    </r>
  </si>
  <si>
    <t>CONSTANTE</t>
  </si>
  <si>
    <t>La ejecución es independiente en cada vigencia</t>
  </si>
  <si>
    <r>
      <rPr>
        <sz val="10"/>
        <color theme="5"/>
        <rFont val="Calibri"/>
        <family val="2"/>
      </rPr>
      <t>A la vigencia</t>
    </r>
    <r>
      <rPr>
        <sz val="10"/>
        <color theme="1"/>
        <rFont val="Calibri"/>
        <family val="2"/>
      </rPr>
      <t xml:space="preserve"> Ejecutado Vigencia / Programado Vigencia</t>
    </r>
  </si>
  <si>
    <r>
      <rPr>
        <sz val="10"/>
        <color theme="5"/>
        <rFont val="Calibri"/>
        <family val="2"/>
      </rPr>
      <t xml:space="preserve">Al transcurrido del Plan </t>
    </r>
    <r>
      <rPr>
        <sz val="10"/>
        <color theme="1"/>
        <rFont val="Calibri"/>
        <family val="2"/>
      </rPr>
      <t>Promedio Ejecutado de los años programados a la vigencia seleccionada / Promedio Programado a la Vigencia Seleccionada</t>
    </r>
  </si>
  <si>
    <r>
      <rPr>
        <sz val="10"/>
        <color theme="5"/>
        <rFont val="Calibri"/>
        <family val="2"/>
      </rPr>
      <t>Plan de Desarrollo</t>
    </r>
    <r>
      <rPr>
        <sz val="10"/>
        <color theme="1"/>
        <rFont val="Calibri"/>
        <family val="2"/>
      </rPr>
      <t xml:space="preserve"> Promedio Ejecutado de los años programados / Promedio Años Programados del Plan</t>
    </r>
  </si>
  <si>
    <t>CRECIENTE SIN LÍNEA BASE</t>
  </si>
  <si>
    <t>La ejecución, es el último valor reportado por la entidad sin importar la vigencia</t>
  </si>
  <si>
    <r>
      <rPr>
        <sz val="10"/>
        <color theme="5"/>
        <rFont val="Calibri"/>
        <family val="2"/>
      </rPr>
      <t>A la vigencia</t>
    </r>
    <r>
      <rPr>
        <sz val="10"/>
        <color theme="1"/>
        <rFont val="Calibri"/>
        <family val="2"/>
      </rPr>
      <t xml:space="preserve"> Última Ejecución a la Vigencia del Informe / Programado Vigencia</t>
    </r>
  </si>
  <si>
    <r>
      <rPr>
        <sz val="10"/>
        <color theme="5"/>
        <rFont val="Calibri"/>
        <family val="2"/>
      </rPr>
      <t>Al transcurrido del Plan</t>
    </r>
    <r>
      <rPr>
        <sz val="10"/>
        <color theme="1"/>
        <rFont val="Calibri"/>
        <family val="2"/>
      </rPr>
      <t xml:space="preserve"> Última ejecución a la Vigencia del Informe / Programado Vigencia del Informe</t>
    </r>
  </si>
  <si>
    <r>
      <rPr>
        <sz val="10"/>
        <color theme="5"/>
        <rFont val="Calibri"/>
        <family val="2"/>
      </rPr>
      <t>Plan de Desarrollo</t>
    </r>
    <r>
      <rPr>
        <sz val="10"/>
        <color theme="1"/>
        <rFont val="Calibri"/>
        <family val="2"/>
      </rPr>
      <t xml:space="preserve"> Última ejecución del Plan / Programado para el Plan</t>
    </r>
  </si>
  <si>
    <t>CRECIENTE CON LÍNEA BASE</t>
  </si>
  <si>
    <t>La línea base debe ser menor o igual al valor de la primera vigencia programada. En caso de ser mayor, el resultado será cero.</t>
  </si>
  <si>
    <t>Si el resultado del cálculo es negativo el porcentaje de avance se colocará en 0</t>
  </si>
  <si>
    <r>
      <rPr>
        <sz val="10"/>
        <color theme="5"/>
        <rFont val="Calibri"/>
        <family val="2"/>
      </rPr>
      <t>A la vigencia</t>
    </r>
    <r>
      <rPr>
        <sz val="10"/>
        <color theme="1"/>
        <rFont val="Calibri"/>
        <family val="2"/>
      </rPr>
      <t xml:space="preserve"> (Ejecutado Vigencia - Ejecutado Vigencia Anterior) / (Programado Vigencia - Ejecutado Vigencia Anterior)</t>
    </r>
  </si>
  <si>
    <t>Para la primer vigencia, el ejecutado vigencia anterior es la línea base</t>
  </si>
  <si>
    <t>Si el programado es igual a la línea base y el ejecutado es superior a lo programado:</t>
  </si>
  <si>
    <t>(Ejecutado Vigencia - Línea base) / (Programado para el Plan - línea base)</t>
  </si>
  <si>
    <r>
      <rPr>
        <sz val="10"/>
        <color theme="5"/>
        <rFont val="Calibri"/>
        <family val="2"/>
      </rPr>
      <t>Al transcurrido del Plan</t>
    </r>
    <r>
      <rPr>
        <sz val="10"/>
        <color theme="1"/>
        <rFont val="Calibri"/>
        <family val="2"/>
      </rPr>
      <t xml:space="preserve"> (Última Ejecución a la Vigencia del Informe - línea base) / (Programado en la Vigencia del Informe - línea base)</t>
    </r>
  </si>
  <si>
    <t>(Última Ejecución a la Vigencia del Informe - línea base) / (Programado para el Plan - línea base)</t>
  </si>
  <si>
    <r>
      <rPr>
        <sz val="10"/>
        <color theme="5"/>
        <rFont val="Calibri"/>
        <family val="2"/>
      </rPr>
      <t>Plan de Desarrollo</t>
    </r>
    <r>
      <rPr>
        <sz val="10"/>
        <color theme="1"/>
        <rFont val="Calibri"/>
        <family val="2"/>
      </rPr>
      <t xml:space="preserve"> (Última Ejecución del Plan - línea base) / (Programado para el Plan - línea base)</t>
    </r>
  </si>
  <si>
    <t>DECRECIENTE SIN LÍNEA BASE</t>
  </si>
  <si>
    <t>A la vigencia Programado Vigencia / Última Ejecución a la Vigencia</t>
  </si>
  <si>
    <t>Al transcurrido del Plan Programado vigencia / Última Ejecución a la Vigencia del Informe</t>
  </si>
  <si>
    <t>Plan de Desarrollo Programado para el Plan / Última Ejecución</t>
  </si>
  <si>
    <t>DECRECIENTE CON LÍNEA BASE</t>
  </si>
  <si>
    <t>La línea base debe ser mayor o igual al valor de la primera vigencia programada En caso de ser menor, el resultado será cero.</t>
  </si>
  <si>
    <r>
      <rPr>
        <sz val="10"/>
        <color theme="5"/>
        <rFont val="Calibri"/>
        <family val="2"/>
      </rPr>
      <t>A la vigencia</t>
    </r>
    <r>
      <rPr>
        <sz val="10"/>
        <color theme="1"/>
        <rFont val="Calibri"/>
        <family val="2"/>
      </rPr>
      <t xml:space="preserve"> (Ejecutado Vigencia Anterior - ejecutado vigencia) / (Ejecutado Vigencia Anterior - Programado Vigencia)</t>
    </r>
  </si>
  <si>
    <r>
      <rPr>
        <sz val="10"/>
        <color theme="5"/>
        <rFont val="Calibri"/>
        <family val="2"/>
      </rPr>
      <t>Para la primer vigencia</t>
    </r>
    <r>
      <rPr>
        <sz val="10"/>
        <color theme="1"/>
        <rFont val="Calibri"/>
        <family val="2"/>
      </rPr>
      <t>, el ejecutado vigencia anterior es línea base</t>
    </r>
  </si>
  <si>
    <t>(Ejecutado Vigencia - línea base) / (línea base - Programado para el Plan)</t>
  </si>
  <si>
    <r>
      <rPr>
        <sz val="10"/>
        <color theme="5"/>
        <rFont val="Calibri"/>
        <family val="2"/>
      </rPr>
      <t>Al transcurrido del Pla</t>
    </r>
    <r>
      <rPr>
        <sz val="10"/>
        <color theme="1"/>
        <rFont val="Calibri"/>
        <family val="2"/>
      </rPr>
      <t>n (línea base - Última Ejecución a la Vigencia del Informe) / (línea base - Programado en la Vigencia del Informe)</t>
    </r>
  </si>
  <si>
    <t>(Última ejecución a la Vigencia del informe - línea base) / (línea base - Programado para el Plan)</t>
  </si>
  <si>
    <r>
      <rPr>
        <sz val="10"/>
        <color theme="5"/>
        <rFont val="Calibri"/>
        <family val="2"/>
      </rPr>
      <t>Plan de Desarrollo</t>
    </r>
    <r>
      <rPr>
        <sz val="10"/>
        <color theme="1"/>
        <rFont val="Calibri"/>
        <family val="2"/>
      </rPr>
      <t xml:space="preserve"> (línea base - Última ejecución del Plan) / (línea base - Programado para el Plan)</t>
    </r>
  </si>
  <si>
    <t>Poner fin a la pobreza en todas sus formas en todo el mundo</t>
  </si>
  <si>
    <t>1. Para 2030, erradicar la pobreza extrema para todas las personas en el mundo, actualmente medida por un ingreso por persona inferior a 1,25 dólares de los Estados Unidos al día</t>
  </si>
  <si>
    <t>2. Para 2030, reducir al menos a la mitad la proporción de hombres, mujeres y niños de todas las edades que viven en la pobreza en todas sus dimensiones con arreglo a las definiciones nacionales</t>
  </si>
  <si>
    <t>3. Poner en práctica a nivel nacional sistemas y medidas apropiadas de protección social para todos, incluidos niveles mínimos, y, para 2030, lograr una amplia cobertura de los pobres y los vulnerables</t>
  </si>
  <si>
    <t>4. Para 2030, garantizar que todos los hombres y mujeres, en particular los pobres y los vulnerables, tengan los mismos derechos a los recursos económicos, así como acceso a los servicios básicos, la propiedad y el control de las tierras y otros bienes, la herencia, los recursos naturales, las nuevas tecnologías apropiadas y los servicios financieros, incluida la microfinanciación</t>
  </si>
  <si>
    <t>5. Para 2030, fomentar la resiliencia de los pobres y las personas que se encuentran en situaciones vulnerables y reducir su exposición y vulnerabilidad a los fenómenos extremos relacionados con el clima y otras crisis y desastres económicos, sociales y ambientales</t>
  </si>
  <si>
    <t>6. Garantizar una movilización importante de recursos procedentes de diversas fuentes, incluso mediante la mejora de la cooperación para el desarrollo, a fin de proporcionar medios suficientes y previsibles a los países en desarrollo, en particular los países menos adelantados, para poner en práctica programas y políticas encaminados a poner fin a la pobreza en todas sus dimensiones</t>
  </si>
  <si>
    <t>7. Crear marcos normativos sólidos en los planos nacional, regional e internacional, sobre la base de estrategias de desarrollo en favor de los pobres que tengan en cuenta las cuestiones de género, a fin de apoyar la inversión acelerada en medidas para erradicar la pobreza</t>
  </si>
  <si>
    <t>Poner fin al hambre, lograr la seguridad alimentaria y la mejora de la nutrición y promover la agricultura sostenible</t>
  </si>
  <si>
    <t>8. Para 2030, poner fin al hambre y asegurar el acceso de todas las personas, en particular los pobres y las personas en situaciones vulnerables, incluidos los lactantes, a una alimentación sana, nutritiva y suficiente durante todo el año</t>
  </si>
  <si>
    <t>9. Para 2030, poner fin a todas las formas de malnutrición, incluso logrando, a más tardar en 2025, las metas convenidas internacionalmente sobre el retraso del crecimiento y la emaciación de los niños menores de 5 años, y abordar las necesidades de nutrición de las adolescentes, las mujeres embarazadas y lactantes y las personas de edad</t>
  </si>
  <si>
    <t>10 . Para 2030, duplicar la productividad agrícola y los ingresos de los productores de alimentos en pequeña escala, en particular las mujeres, los pueblos indígenas, los agricultores familiares, los pastores y los pescadores, entre otras cosas mediante un acceso seguro y equitativo a las tierras, a otros recursos de producción e insumos, conocimientos, servicios financieros, mercados y oportunidades para la generación de valor añadido y empleos no agrícolas</t>
  </si>
  <si>
    <t>11. Para 2030, asegurar la sostenibilidad de los sistemas de producción de alimentos y aplicar prácticas agrícolas resilientes que aumenten la productividad y la producción, contribuyan al mantenimiento de los ecosistemas, fortalezcan la capacidad de adaptación al cambio climático, los fenómenos meteorológicos extremos, las sequías, las inundaciones y otros desastres, y mejoren progresivamente la calidad del suelo y la tierra</t>
  </si>
  <si>
    <t>12. Para 2020, mantener la diversidad genética de las semillas, las plantas cultivadas y los animales de granja y domesticados y sus especies silvestres conexas, entre otras cosas mediante una buena gestión y diversificación de los bancos de semillas y plantas a nivel nacional, regional e internacional, y promover el acceso a los beneficios que se deriven de la utilización de los recursos genéticos y los conocimientos tradicionales y su distribución justa y equitativa, como se ha convenido internacionalmente</t>
  </si>
  <si>
    <t>13. Aumentar las inversiones, incluso mediante una mayor cooperación internacional, en la infraestructura rural, la investigación agrícola y los servicios de extensión, el desarrollo tecnológico y los bancos de genes de plantas y ganado a fin de mejorar la capacidad de producción agrícola en los países en desarrollo, en particular en los países menos adelantados</t>
  </si>
  <si>
    <t>14. Corregir y prevenir las restricciones y distorsiones comerciales en los mercados agropecuarios mundiales, entre otras cosas mediante la eliminación paralela de todas las formas de subvenciones a las exportaciones agrícolas y todas las medidas de exportación con efectos equivalentes, de conformidad con el mandato de la Ronda de Doha para el Desarrollo</t>
  </si>
  <si>
    <t>15. Adoptar medidas para asegurar el buen funcionamiento de los mercados de productos básicos alimentarios y sus derivados y facilitar el acceso oportuno a información sobre los mercados, en particular sobre las reservas de alimentos, a fin de ayudar a limitar la extrema volatilidad de los precios de los alimentos</t>
  </si>
  <si>
    <t>Garantizar una vida sana y promover el bienestar para todos en todas las edades</t>
  </si>
  <si>
    <t>16. Para 2030, reducir la tasa mundial de mortalidad materna a menos de 70 por cada 100.000 nacidos vivos</t>
  </si>
  <si>
    <t>17. Para 2030, poner fin a las muertes evitables de recién nacidos y de niños menores de 5 años, logrando que todos los países intenten reducir la mortalidad neonatal al menos hasta 12 por cada 1.000 nacidos vivos, y la mortalidad de niños menores de 5 años al menos hasta 25 por cada 1.000 nacidos vivos</t>
  </si>
  <si>
    <t>18. Para 2030, poner fin a las epidemias del SIDA, la tuberculosis, la malaria y las enfermedades tropicales desatendidas y combatir la hepatitis, las enfermedades transmitidas por el agua y otras enfermedades transmisibles</t>
  </si>
  <si>
    <t>19. Para 2030, reducir en un tercio la mortalidad prematura por enfermedades no transmisibles mediante la prevención y el tratamiento y promover la salud mental y el bienestar</t>
  </si>
  <si>
    <t>20. Fortalecer la prevención y el tratamiento del abuso de sustancias adictivas, incluido el uso indebido de estupefacientes y el consumo nocivo de alcohol</t>
  </si>
  <si>
    <t>21. Para 2020, reducir a la mitad el número de muertes y lesiones causadas por accidentes de tráfico en el mundo</t>
  </si>
  <si>
    <t>22. Para 2030, garantizar el acceso universal a los servicios de salud sexual y reproductiva, incluidos los de planificación de la familia, información y educación, y la integración de la salud reproductiva en las estrategias y los programas nacionales</t>
  </si>
  <si>
    <t>23. Lograr la cobertura sanitaria universal, en particular la protección contra los riesgos financieros, el acceso a servicios de salud esenciales de calidad y el acceso a medicamentos y vacunas seguros, eficaces, asequibles y de calidad para todos</t>
  </si>
  <si>
    <t>24. Para 2030, reducir sustancialmente el número de muertes y enfermedades producidas por productos químicos peligrosos y la contaminación del aire, el agua y el suelo</t>
  </si>
  <si>
    <t>25. Fortalecer la aplicación del Convenio Marco de la Organización Mundial de la Salud para el Control del Tabaco en todos los países, según proceda</t>
  </si>
  <si>
    <t>26. Apoyar las actividades de investigación y desarrollo de vacunas y medicamentos para las enfermedades transmisibles y no transmisibles que afectan primordialmente a los países en desarrollo y facilitar el acceso a medicamentos y vacunas esenciales asequibles de conformidad con la Declaración de Doha relativa al Acuerdo sobre los ADPIC y la Salud Pública, en la que se afirma el derecho de los países en desarrollo a utilizar al máximo las disposiciones del Acuerdo sobre los Aspectos de los Derechos de Propiedad Intelectual Relacionados con el Comercio en lo relativo a la flexibilidad para proteger la salud pública y, en particular, proporcionar acceso a los medicamentos para todos</t>
  </si>
  <si>
    <t>27. Aumentar sustancialmente la financiación de la salud y la contratación, el desarrollo, la capacitación y la retención del personal sanitario en los países en desarrollo, especialmente en los países menos adelantados y los pequeños Estados insulares en desarrollo</t>
  </si>
  <si>
    <t>28. Reforzar la capacidad de todos los países, en particular los países en desarrollo, en materia de alerta temprana, reducción de riesgos y gestión de los riesgos para la salud nacional y mundial</t>
  </si>
  <si>
    <t>Garantizar una educación inclusiva, equitativa y de calidad y promover oportunidades de aprendizaje durante toda la vida para todos</t>
  </si>
  <si>
    <t>Para 2030, velar por que todas las niñas y todos los niños terminen los ciclos de la enseñanza primaria y secundaria, que ha de ser gratuita, equitativa y de calidad y producir resultados escolares pertinentes y eficaces</t>
  </si>
  <si>
    <t>Para 2030, velar por que todas las niñas y todos los niños tengan acceso a servicios de atención y desarrollo en la primera infancia y a una enseñanza preescolar de calidad, a fin de que estén preparados para la enseñanza primaria</t>
  </si>
  <si>
    <t>Para 2030, asegurar el acceso en condiciones de igualdad para todos los hombres y las mujeres a una formación técnica, profesional y superior de calidad, incluida la enseñanza universitaria</t>
  </si>
  <si>
    <t>Para 2030, aumentar sustancialmente el número de jóvenes y adultos que tienen las competencias necesarias, en particular técnicas y profesionales, para acceder al empleo, el trabajo decente y el emprendimiento</t>
  </si>
  <si>
    <t>Para 2030, eliminar las disparidades de género en la educación y garantizar el acceso en condiciones de igualdad de las personas vulnerables, incluidas las personas con discapacidad, los pueblos indígenas y los niños en situaciones de vulnerabilidad, a todos los niveles de la enseñanza y la formación profesional</t>
  </si>
  <si>
    <t>Para 2030, garantizar que todos los jóvenes y al menos una proporción sustancial de los adultos, tanto hombres como mujeres, tengan competencias de lectura, escritura y aritmética</t>
  </si>
  <si>
    <t>Para 2030, garantizar que todos los alumnos adquieran los conocimientos teóricos y prácticos necesarios para promover el desarrollo sostenible, entre otras cosas mediante la educación para el desarrollo sostenible y la adopción de estilos de vida sostenibles, los derechos humanos, la igualdad entre los géneros, la promoción de una cultura de paz y no violencia, la ciudadanía mundial y la valoración de la diversidad cultural y de la contribución de la cultura al desarrollo sostenible, entre otros medios</t>
  </si>
  <si>
    <t>Construir y adecuar instalaciones escolares que respondan a las necesidades de los niños y las personas discapacitadas y tengan en cuenta las cuestiones de género, y que ofrezcan entornos de aprendizaje seguros, no violentos, inclusivos y eficaces para todos</t>
  </si>
  <si>
    <t>Para 2020, aumentar sustancialmente a nivel mundial el número de becas disponibles para los países en desarrollo, en particular los países menos adelantados, los pequeños Estados insulares en desarrollo y los países de África, para que sus estudiantes puedan matricularse en programas de estudios superiores, incluidos programas de formación profesional y programas técnicos, científicos, de ingeniería y de tecnología de la información y las comunicaciones, en países desarrollados y otros países en desarrollo</t>
  </si>
  <si>
    <t>Para 2030, aumentar sustancialmente la oferta de maestros calificados, entre otras cosas mediante la cooperación internacional para la formación de docentes en los países en desarrollo, especialmente los países menos adelantados y los pequeños Estados insulares en desarrollo</t>
  </si>
  <si>
    <t>Lograr la igualdad entre los géneros y empoderar a todas las mujeres y las niñas</t>
  </si>
  <si>
    <t>Poner fin a todas las formas de discriminación contra todas las mujeres y las niñas en todo el mundo</t>
  </si>
  <si>
    <t>Eliminar todas las formas de violencia contra todas las mujeres y las niñas en los ámbitos público y privado, incluidas la trata y la explotación sexual y otros tipos de explotación</t>
  </si>
  <si>
    <t>Eliminar todas las prácticas nocivas, como el matrimonio infantil, precoz y forzado y la mutilación genital femenina</t>
  </si>
  <si>
    <t>Reconocer y valorar los cuidados no remunerados y el trabajo doméstico no remunerado mediante la prestación de servicios públicos, la provisión de infraestructuras y la formulación de políticas de protección social, así como mediante la promoción de la responsabilidad compartida en el hogar y la familia, según proceda en cada país</t>
  </si>
  <si>
    <t>Velar por la participación plena y efectiva de las mujeres y la igualdad de oportunidades de liderazgo a todos los niveles de la adopción de decisiones en la vida política, económica y pública</t>
  </si>
  <si>
    <t>Garantizar el acceso universal a la salud sexual y reproductiva y los derechos reproductivos, de conformidad con el Programa de Acción de la Conferencia Internacional sobre la Población y el Desarrollo, la Plataforma de Acción de Beijing y los documentos finales de sus conferencias de examen</t>
  </si>
  <si>
    <t>Emprender reformas que otorguen a las mujeres el derecho a los recursos económicos en condiciones de igualdad , así como el acceso a la propiedad y al control de las tierras y otros bienes, los servicios financieros, la herencia y los recursos naturales, de conformidad con las leyes nacionales</t>
  </si>
  <si>
    <t>Mejorar el uso de la tecnología instrumental, en particular la tecnología de la información y las comunicaciones, para promover el empoderamiento de la mujer</t>
  </si>
  <si>
    <t>Aprobar y fortalecer políticas acertadas y leyes aplicables para promover la igualdad entre los géneros y el empoderamiento de las mujeres y las niñas a todos los niveles</t>
  </si>
  <si>
    <t>Garantizar la disponibilidad de agua y su gestión sostenible y el saneamiento para todos</t>
  </si>
  <si>
    <t>Para 2030, lograr el acceso universal y equitativo al agua potable, a un precio asequible para todos</t>
  </si>
  <si>
    <t>Para 2030, lograr el acceso equitativo a servicios de saneamiento e higiene adecuados para todos y poner fin a la defecación al aire libre, prestando especial atención a las necesidades de las mujeres y las niñas y las personas en situaciones vulnerables</t>
  </si>
  <si>
    <t>Para 2030, mejorar la calidad del agua mediante la reducción de la contaminación, la eliminación del vertimiento y la reducción al mínimo de la descarga de materiales y productos químicos peligrosos, la reducción a la mitad del porcentaje de aguas residuales sin tratar y un aumento sustancial del reciclado y la reutilización en condiciones de seguridad a nivel mundial</t>
  </si>
  <si>
    <t>Para 2030, aumentar sustancialmente la utilización eficiente de los recursos hídricos en todos los sectores y asegurar la sostenibilidad de la extracción y el abastecimiento de agua dulce para hacer frente a la escasez de agua y reducir sustancialmente el número de personas que sufren de escasez de agua</t>
  </si>
  <si>
    <t>Para 2030, poner en práctica la gestión integrada de los recursos hídricos a todos los niveles, incluso mediante la cooperación transfronteriza, según proceda</t>
  </si>
  <si>
    <t>Para 2020, proteger y restablecer los ecosistemas relacionados con el agua, incluidos los bosques, las montañas, los humedales, los ríos, los acuíferos y los lagos</t>
  </si>
  <si>
    <t>Para 2030, ampliar la cooperación internacional y el apoyo prestado a los países en desarrollo para la creación de capacidad en actividades y programas relativos al agua y el saneamiento, incluidos el acopio y almacenamiento de agua, la desalinización, el aprovechamiento eficiente de los recursos hídricos, el tratamiento de aguas residuales y las tecnologías de reciclaje y reutilización</t>
  </si>
  <si>
    <t>Apoyar y fortalecer la participación de las comunidades locales en la mejora de la gestión del agua y el saneamiento</t>
  </si>
  <si>
    <t>Garantizar el acceso a una energía asequible, segura, sostenible y moderna para todos</t>
  </si>
  <si>
    <t>Para 2030, garantizar el acceso universal a servicios de energía asequibles, confiables y modernos</t>
  </si>
  <si>
    <t>Para 2030, aumentar sustancialmente el porcentaje de la energía renovable en el conjunto de fuentes de energía</t>
  </si>
  <si>
    <t>Para 2030, duplicar la tasa mundial de mejora de la eficiencia energética</t>
  </si>
  <si>
    <t>Para 2030, aumentar la cooperación internacional a fin de facilitar el acceso a la investigación y las tecnologías energéticas no contaminantes, incluidas las fuentes de energía renovables, la eficiencia energética y las tecnologías avanzadas y menos contaminantes de combustibles fósiles, y promover la inversión en infraestructuras energéticas y tecnologías de energía no contaminante</t>
  </si>
  <si>
    <t>Para 2030, ampliar la infraestructura y mejorar la tecnología para prestar servicios de energía modernos y sostenibles para todos en los países en desarrollo, en particular los países menos adelantados, los pequeños Estados insulares en desarrollo y los países en desarrollo sin litoral, en consonancia con sus respectivos programas de apoyo</t>
  </si>
  <si>
    <t>Promover el crecimiento económico sostenido, inclusivo y sostenible, el emple pleno y productivo y el trabajo decente para todos</t>
  </si>
  <si>
    <t>Mantener el crecimiento económico per capita de conformidad con las circunstancias nacionales y, en particular, un crecimiento del producto interno bruto de al menos un 7% anual en los países menos adelantados</t>
  </si>
  <si>
    <t>Lograr niveles más elevados de productividad económica mediante la diversificación, la modernización tecnológica y la innovación, entre otras cosas centrando la atención en sectores de mayor valor añadido y uso intensivo de mano de obra</t>
  </si>
  <si>
    <t>Promover políticas orientadas al desarrollo que apoyen las actividades productivas, la creación de empleo decente, el emprendimiento, la creatividad y la innovación, y alentar la oficialización y el crecimiento de las microempresas y las pequeñas y medianas empresas, entre otras cosas mediante el acceso a servicios financieros</t>
  </si>
  <si>
    <t>Mejorar progresivamente, para 2030, la producción y el consumo eficientes de los recursos mundiales y procurar desvincular el crecimiento económico de la degradación del medio ambiente, de conformidad con el marco decenal de programas sobre modalidades sostenibles de consumo y producción, empezando por los países desarrollados</t>
  </si>
  <si>
    <t>Para 2030, lograr el empleo pleno y productivo y garantizar un trabajo decente para todos los hombres y mujeres, incluidos los jóvenes y las personas con discapacidad, y la igualdad de remuneración por trabajo de igual valor</t>
  </si>
  <si>
    <t>Para 2020, reducir sustancialmente la proporción de jóvenes que no están empleados y no cursan estudios ni reciben capacitación</t>
  </si>
  <si>
    <t>Adoptar medidas inmediatas y eficaces para erradicar el trabajo forzoso, poner fin a las formas modernas de esclavitud y la trata de seres humanos y asegurar la prohibición y eliminación de las peores formas de trabajo infantil, incluidos el reclutamiento y la utilización de niños soldados, y, a más tardar en 2025, poner fin al trabajo infantil en todas sus formas</t>
  </si>
  <si>
    <t>Proteger los derechos laborales y promover un entorno de trabajo seguro y protegido para todos los trabajadores, incluidos los trabajadores migrantes, en particular las mujeres migrantes y las personas con empleos precarios</t>
  </si>
  <si>
    <t>Para 2030, elaborar y poner en práctica políticas encaminadas a promover un turismo sostenible que cree puestos de trabajo y promueva la cultura y los productos locales</t>
  </si>
  <si>
    <t>Fortalecer la capacidad de las instituciones financieras nacionales para alentar y ampliar el acceso a los servicios bancarios, financieros y de seguros para todos</t>
  </si>
  <si>
    <t>Aumentar el apoyo a la iniciativa de ayuda para el comercio en los países en desarrollo, en particular los países menos adelantados, incluso en el contexto del Marco Integrado Mejorado de Asistencia Técnica Relacionada con el Comercio para los Países Menos Adelantados</t>
  </si>
  <si>
    <t>Para 2020, desarrollar y poner en marcha una estrategia mundial para el empleo de los jóvenes y aplicar el Pacto Mundial para el Empleo de la Organización Internacional del Trabajo</t>
  </si>
  <si>
    <t>Construir infraestructuras resilientes, promover la industrialización inclusiva y sotenible y fomentar la innovación</t>
  </si>
  <si>
    <t>Desarrollar infraestructuras fiables, sostenibles, resilientes y de calidad, incluidas infraestructuras regionales y transfronterizas, para apoyar el desarrollo económico y el bienestar humano, con especial hincapié en el acceso equitativo y asequible para todos</t>
  </si>
  <si>
    <t>Promover una industrialización inclusiva y sostenible y, a más tardar en 2030, aumentar de manera significativa la contribución de la industria al empleo y al producto interno bruto, de acuerdo con las circunstancias nacionales, y duplicar esa contribución en los países menos adelantados</t>
  </si>
  <si>
    <t>Aumentar el acceso de las pequeñas empresas industriales y otras empresas, en particular en los países en desarrollo, a los servicios financieros, incluido el acceso a créditos asequibles, y su integración en las cadenas de valor y los mercados</t>
  </si>
  <si>
    <t>Para 2030, mejorar la infraestructura y reajustar las industrias para que sean sostenibles, usando los recursos con mayor eficacia y promoviendo la adopción de tecnologías y procesos industriales limpios y ambientalmente racionales, y logrando que todos los países adopten medidas de acuerdo con sus capacidades respectivas</t>
  </si>
  <si>
    <t>Aumentar la investigación científica y mejorar la capacidad tecnológica de los sectores industriales de todos los países, en particular los países en desarrollo, entre otras cosas fomentando la innovación y aumentando sustancialmente el número de personas que trabajan en el campo de la investigación y el desarrollo por cada millón de personas, así como aumentando los gastos en investigación y desarrollo de los sectores público y privado para 2030</t>
  </si>
  <si>
    <t>Facilitar el desarrollo de infraestructuras sostenibles y resilientes en los países en desarrollo con un mayor apoyo financiero, tecnológico y técnico a los países de África, los países menos adelantados, los países en desarrollo sin litoral y los pequeños Estados insulares en desarrollo</t>
  </si>
  <si>
    <t>Apoyar el desarrollo de tecnologías nacionales, la investigación y la innovación en los países en desarrollo, en particular garantizando un entorno normativo propicio a la diversificación industrial y la adición de valor a los productos básicos, entre otras cosas</t>
  </si>
  <si>
    <t>Aumentar de forma significativa el acceso a la tecnología de la información y las comunicaciones y esforzarse por facilitar el acceso universal y asequible a Internet en los países menos adelantados a más tardar en 2020</t>
  </si>
  <si>
    <t>Reducir la desigualdad en y entre los países</t>
  </si>
  <si>
    <t>Para 2030, lograr progresivamente y mantener el crecimiento de los ingresos del 40% más pobre de la población a una tasa superior a la media nacional</t>
  </si>
  <si>
    <t>Para 2030, potenciar y promover la inclusión social, económica y política de todas las personas, independientemente de su edad, sexo, discapacidad, raza, etnia, origen, religión o situación económica u otra condición</t>
  </si>
  <si>
    <t>Garantizar la igualdad de oportunidades y reducir la desigualdad de los resultados, en particular mediante la eliminación de las leyes, políticas y prácticas discriminatorias y la promoción de leyes, políticas y medidas adecuadas a ese respecto</t>
  </si>
  <si>
    <t>Adoptar políticas, en especial fiscales, salariales y de protección social, y lograr progresivamente una mayor igualdad</t>
  </si>
  <si>
    <t>Mejorar la reglamentación y vigilancia de las instituciones y los mercados financieros mundiales y fortalecer la aplicación de esa reglamentación</t>
  </si>
  <si>
    <t>Velar por una mayor representación y voz de los países en desarrollo en la adopción de decisiones en las instituciones económicas y financieras internacionales para que estas sean más eficaces, fiables, responsables y legítimas</t>
  </si>
  <si>
    <t>Facilitar la migración y la movilidad ordenadas, seguras, regulares y responsables de las personas, entre otras cosas mediante la aplicación de políticas migratorias planificadas y bien gestionadas</t>
  </si>
  <si>
    <t>Aplicar el principio del trato especial y diferenciado para los países en desarrollo, en particular los países menos adelantados, de conformidad con los acuerdos de la Organización Mundial del Comercio</t>
  </si>
  <si>
    <t>Alentar la asistencia oficial para el desarrollo y las corrientes financieras, incluida la inversión extranjera directa, para los Estados con mayores necesidades, en particular los países menos adelantados, los países de África, los pequeños Estados insulares en desarrollo y los países en desarrollo sin litoral, en consonancia con sus planes y programas nacionales</t>
  </si>
  <si>
    <t>Para 2030, reducir a menos del 3% los costos de transacción de las remesas de los migrantes y eliminar los canales de envío de remesas con un costo superior al 5%</t>
  </si>
  <si>
    <t>Lograr que las ciudades y los asentamientos humanos sean inclusivos, seguros, resilientes y sostenibles</t>
  </si>
  <si>
    <t>Para 2030, asegurar el acceso de todas las personas a viviendas y servicios básicos adecuados, seguros y asequibles y mejorar los barrios marginales</t>
  </si>
  <si>
    <t>Para 2030, proporcionar acceso a sistemas de transporte seguros, asequibles, accesibles y sostenibles para todos y mejorar la seguridad vial, en particular mediante la ampliación del transporte público, prestando especial atención a las necesidades de las personas en situación vulnerable, las mujeres, los niños, las personas con discapacidad y las personas de edad</t>
  </si>
  <si>
    <t>Para 2030, aumentar la urbanización inclusiva y sostenible y la capacidad para una planificación y gestión participativas, integradas y sostenibles de los asentamientos humanos en todos los países</t>
  </si>
  <si>
    <t>Redoblar los esfuerzos para proteger y salvaguardar el patrimonio cultural y natural del mundo</t>
  </si>
  <si>
    <t>Para 2030, reducir de forma significativa el número de muertes y de personas afectadas por los desastres, incluidos los relacionados con el agua, y reducir sustancialmente las pérdidas económicas directas vinculadas al producto interno bruto mundial causadas por los desastres, haciendo especial hincapié en la protección de los pobres y las personas en situaciones vulnerables</t>
  </si>
  <si>
    <t>Para 2030, reducir el impacto ambiental negativo per capita de las ciudades, incluso prestando especial atención a la calidad del aire y la gestión de los desechos municipales y de otro tipo</t>
  </si>
  <si>
    <t>Para 2030, proporcionar acceso universal a zonas verdes y espacios públicos seguros, inclusivos y accesibles, en particular para las mujeres y los niños, las personas de edad y las personas con discapacidad</t>
  </si>
  <si>
    <t>Apoyar los vínculos económicos, sociales y ambientales positivos entre las zonas urbanas, periurbanas y rurales mediante el fortalecimiento de la planificación del desarrollo nacional y regional</t>
  </si>
  <si>
    <t>Para 2020, aumentar sustancialmente el número de ciudades y asentamientos humanos que adoptan y ponen en marcha políticas y planes integrados para promover la inclusión, el uso eficiente de los recursos, la mitigación del cambio climático y la adaptación a él y la resiliencia ante los desastres, y desarrollar y poner en práctica, en consonancia con el Marco de Sendai para la Reducción del Riesgo de Desastres 2015-2030, la gestión integral de los riesgos de desastre a todos los niveles</t>
  </si>
  <si>
    <t>Proporcionar apoyo a los países menos adelantados, incluso mediante la asistencia financiera y técnica, para que puedan construir edificios sostenibles y resilientes utilizando materiales locales</t>
  </si>
  <si>
    <t>Garantizar modalidades de consumo y producción sostenibles</t>
  </si>
  <si>
    <t>Aplicar el Marco Decenal de Programas sobre Modalidades de Consumo y Producción Sostenibles, con la participación de todos los países y bajo el liderazgo de los países desarrollados, teniendo en cuenta el grado de desarrollo y las capacidades de los países en desarrollo</t>
  </si>
  <si>
    <t>Para 2030, lograr la gestión sostenible y el uso eficiente de los recursos naturales</t>
  </si>
  <si>
    <t>Para 2030, reducir a la mitad el desperdicio mundial de alimentos per capita en la venta al por menor y a nivel de los consumidores y reducir las pérdidas de alimentos en las cadenas de producción y distribución, incluidas las pérdidas posteriores a las cosechas</t>
  </si>
  <si>
    <t>Para 2020, lograr la gestión ecológicamente racional de los productos químicos y de todos los desechos a lo largo de su ciclo de vida, de conformidad con los marcos internacionales convenidos, y reducir de manera significativa su liberación a la atmósfera, el agua y el suelo a fin de reducir al mínimo sus efectos adversos en la salud humana y el medio ambiente</t>
  </si>
  <si>
    <t>Para 2030, disminuir de manera sustancial la generación de desechos mediante políticas de prevención, reducción, reciclaje y reutilización</t>
  </si>
  <si>
    <t>Alentar a las empresas, en especial las grandes empresas y las empresas transnacionales, a que adopten prácticas sostenibles e incorporen información sobre la sostenibilidad en su ciclo de presentación de informes</t>
  </si>
  <si>
    <t>Promover prácticas de contratación pública que sean sostenibles, de conformidad con las políticas y prioridades nacionales</t>
  </si>
  <si>
    <t>Para 2030, velar por que las personas de todo el mundo tengan información y conocimientos pertinentes para el desarrollo sostenible y los estilos de vida en armonía con la naturaleza</t>
  </si>
  <si>
    <t>Apoyar a los países en desarrollo en el fortalecimiento de su capacidad científica y tecnológica a fin de avanzar hacia modalidades de consumo y producción más sostenibles</t>
  </si>
  <si>
    <t>Elaborar y aplicar instrumentos que permitan seguir de cerca los efectos en el desarrollo sostenible con miras a lograr un turismo sostenible que cree puestos de trabajo y promueva la cultura y los productos locales</t>
  </si>
  <si>
    <t>Racionalizar los subsidios ineficientes a los combustibles fósiles que alientan el consumo antieconómico mediante la eliminación de las distorsiones del mercado, de acuerdo con las circunstancias nacionales, incluso mediante la reestructuración de los sistemas tributarios y la eliminación gradual de los subsidios perjudiciales, cuando existan, para que se ponga de manifiesto su impacto ambiental, teniendo plenamente en cuenta las necesidades y condiciones particulares de los países en desarrollo y reduciendo al mínimo los posibles efectos adversos en su desarrollo, de manera que se proteja a los pobres y las comunidades afectadas</t>
  </si>
  <si>
    <t>Adoptar medidas urgentes para combatir el cambio climático y sus efectos</t>
  </si>
  <si>
    <t>Fortalecer la resiliencia y la capacidad de adaptación a los riesgos relacionados con el clima y los desastres naturales en todos los países</t>
  </si>
  <si>
    <t>Incorporar medidas relativas al cambio climático en las políticas, estrategias y planes nacionales</t>
  </si>
  <si>
    <t>Mejorar la educación, la sensibilización y la capacidad humana e institucional en relación con la mitigación del cambio climático, la adaptación a él, la reducción de sus efectos y la alerta temprana</t>
  </si>
  <si>
    <t>Poner en práctica el compromiso contraído por los países desarrollados que son parte en la Convención Marco de las Naciones Unidas sobre el Cambio Climático con el objetivo de movilizar conjuntamente 100 000 millones de dólares anuales para el año 2020, procedentes de todas las fuentes, a fin de atender a las necesidades de los países en desarrollo, en el contexto de una labor significativa de mitigación y de una aplicación transparente, y poner en pleno funcionamiento el Fondo Verde para el Clima capitalizándolo lo antes posible</t>
  </si>
  <si>
    <t>Promover mecanismos para aumentar la capacidad de planificación y gestión eficaces en relación con el cambio climático en los países menos adelantados y los pequeños Estados insulares en desarrollo, centrándose en particular en las mujeres, los jóvenes y las comunidades locales y marginadas</t>
  </si>
  <si>
    <t>Conservar y utilizar en forma sostenible los océanos, los mares y los recursos marinos para el desarrollo sostenible</t>
  </si>
  <si>
    <t>Para 2025, prevenir y reducir de manera significativa la contaminación marina de todo tipo, en particular la contaminación producida por actividades realizadas en tierra firme, incluidos los detritos marinos y la contaminación por nutrientes</t>
  </si>
  <si>
    <t>Para 2020, gestionar y proteger de manera sostenible los ecosistemas marinos y costeros con miras a evitar efectos nocivos importantes, incluso mediante el fortalecimiento de su resiliencia, y adoptar medidas para restaurarlos con objeto de restablecer la salud y la productividad de los océanos</t>
  </si>
  <si>
    <t>Reducir al mínimo los efectos de la acidificación de los océanos y hacerles frente, incluso mediante la intensificación de la cooperación científica a todos los niveles</t>
  </si>
  <si>
    <t>Para 2020, reglamentar eficazmente la explotación pesquera y poner fin a la pesca excesiva, la pesca ilegal, la pesca no declarada y no reglamentada y las prácticas de pesca destructivas, y aplicar planes de gestión con fundamento científico a fin de restablecer las poblaciones de peces en el plazo más breve posible, por lo menos a niveles que puedan producir el máximo rendimiento sostenible de acuerdo con sus características biológicas</t>
  </si>
  <si>
    <t>Para 2020, conservar por lo menos el 10% de las zonas costeras y marinas, de conformidad con las leyes nacionales y el derecho internacional y sobre la base de la mejor información científica disponible</t>
  </si>
  <si>
    <t>Para 2020, prohibir ciertas formas de subvenciones a la pesca que contribuyen a la capacidad de pesca excesiva y la sobreexplotación pesquera, eliminar las subvenciones que contribuyen a la pesca ilegal, no declarada y no reglamentada y abstenerse de introducir nuevas subvenciones de esa índole, reconociendo que la negociación sobre las subvenciones a la pesca en el marco de la Organización Mundial del Comercio debe incluir un trato especial y diferenciado, apropiado y efectivo para los países en desarrollo y los países menos adelantados</t>
  </si>
  <si>
    <t>Para 2030, aumentar los beneficios económicos que los pequeños Estados insulares en desarrollo y los países menos adelantados reciben del uso sostenible de los recursos marinos, en particular mediante la gestión sostenible de la pesca, la acuicultura y el turismo</t>
  </si>
  <si>
    <t>Aumentar los conocimientos científicos, desarrollar la capacidad de investigación y transferir la tecnología marina, teniendo en cuenta los criterios y directrices para la transferencia de tecnología marina de la Comisión Oceanográfica Intergubernamental, a fin de mejorar la salud de los océanos y potenciar la contribución de la biodiversidad marina al desarrollo de los países en desarrollo, en particular los pequeños Estados insulares en desarrollo y los países menos adelantados</t>
  </si>
  <si>
    <t>Facilitar el acceso de los pescadores artesanales en pequeña escala a los recursos marinos y los mercados</t>
  </si>
  <si>
    <t>Mejorar la conservación y el uso sostenible de los océanos y sus recursos aplicando el derecho internacional reflejado en la Convención de las Naciones Unidas sobre el Derecho del Mar, que proporciona el marco jurídico para la conservación y la utilización sostenible de los océanos y sus recursos, como se recuerda en el párrafo 158 del documento «El futuro que queremos»</t>
  </si>
  <si>
    <t>Promover el uso sostenible de los ecosistemas terrestres, luchar contra la desertificación, detener e invertir la degradación de las tierras y frenar la pérdida de la diversidad biológica</t>
  </si>
  <si>
    <t>Para 2020, velar por la conservación, el restablecimiento y el uso sostenible de los ecosistemas terrestres y los ecosistemas interiores de agua dulce y los servicios que proporcionan, en particular los bosques, los humedales, las montañas y las zonas áridas, en consonancia con las obligaciones contraídas en virtud de acuerdos internacionales</t>
  </si>
  <si>
    <t>Para 2020, promover la gestión sostenible de todos los tipos de bosques, poner fin a la deforestación, recuperar los bosques degradados e incrementar la forestación y la reforestación a nivel mundial</t>
  </si>
  <si>
    <t>Para 2030, luchar contra la desertificación, rehabilitar las tierras y los suelos degradados, incluidas las tierras afectadas por la desertificación, la sequía y las inundaciones, y procurar lograr un mundo con una degradación neutra del suelo</t>
  </si>
  <si>
    <t>Para 2030, velar por la conservación de los ecosistemas montañosos, incluida su diversidad biológica, a fin de mejorar su capacidad de proporcionar beneficios esenciales para el desarrollo sostenible</t>
  </si>
  <si>
    <t>Adoptar medidas urgentes y significativas para reducir la degradación de los hábitats naturales, detener la pérdida de la diversidad biológica y, para 2020, proteger las especies amenazadas y evitar su extinción</t>
  </si>
  <si>
    <t>Promover la participación justa y equitativa en los beneficios que se deriven de la utilización de los recursos genéticos y promover el acceso adecuado a esos recursos, como se ha convenido internacionalmente</t>
  </si>
  <si>
    <t>Adoptar medidas urgentes para poner fin a la caza furtiva y el tráfico de especies protegidas de flora y fauna y abordar la demanda y la oferta ilegales de productos silvestres</t>
  </si>
  <si>
    <t>Para 2020, adoptar medidas para prevenir la introducción de especies exóticas invasoras y reducir de forma significativa sus efectos en los ecosistemas terrestres y acuáticos y controlar o erradicar las especies prioritarias</t>
  </si>
  <si>
    <t>Para 2020, integrar los valores de los ecosistemas y la diversidad biológica en la planificación nacional y local, los procesos de desarrollo, las estrategias de reducción de la pobreza y la contabilidad</t>
  </si>
  <si>
    <t>Movilizar y aumentar de manera significativa los recursos financieros procedentes de todas las fuentes para conservar y utilizar de forma sostenible la diversidad biológica y los ecosistemas</t>
  </si>
  <si>
    <t>Movilizar un volumen apreciable de recursos procedentes de todas las fuentes y a todos los niveles para financiar la gestión forestal sostenible y proporcionar incentivos adecuados a los países en desarrollo para que promuevan dicha gestión, en particular con miras a la conservación y la reforestación</t>
  </si>
  <si>
    <t>Aumentar el apoyo mundial a la lucha contra la caza furtiva y el tráfico de especies protegidas, en particular aumentando la capacidad de las comunidades locales para promover oportunidades de subsistencia sostenibles</t>
  </si>
  <si>
    <t>Promover sociedades pacíficas e inclusivas para el desarrrollo sostenible, facilitar el acceso a la justicia para todos y crear instituciones eficaces, responsables e inclusivas a todos los niveles</t>
  </si>
  <si>
    <t>Reducir considerablemente todas las formas de violencia y las tasas de mortalidad conexas en todo el mundo</t>
  </si>
  <si>
    <t>Poner fin al maltrato, la explotación, la trata, la tortura y todas las formas de violencia contra los niños</t>
  </si>
  <si>
    <t>Promover el estado de derecho en los planos nacional e internacional y garantizar la igualdad de acceso a la justicia para todos</t>
  </si>
  <si>
    <t>Para 2030, reducir de manera significativa las corrientes financieras y de armas ilícitas, fortalecer la recuperación y devolución de bienes robados y luchar contra todas las formas de delincuencia organizada</t>
  </si>
  <si>
    <t>Reducir sustancialmente la corrupción y el soborno en todas sus formas</t>
  </si>
  <si>
    <t>Crear instituciones eficaces, responsables y transparentes a todos los niveles</t>
  </si>
  <si>
    <t>Garantizar la adopción de decisiones inclusivas, participativas y representativas que respondan a las necesidades a todos los niveles</t>
  </si>
  <si>
    <t>Ampliar y fortalecer la participación de los países en desarrollo en las instituciones de gobernanza mundial</t>
  </si>
  <si>
    <t>Para 2030, proporcionar acceso a una identidad jurídica para todos, en particular mediante el registro de nacimientos</t>
  </si>
  <si>
    <t>Garantizar el acceso público a la información y proteger las libertades fundamentales, de conformidad con las leyes nacionales y los acuerdos internacionales</t>
  </si>
  <si>
    <t>Fortalecer las instituciones nacionales pertinentes, incluso mediante la cooperación internacional, con miras a crear capacidad a todos los niveles, en particular en los países en desarrollo, para prevenir la violencia y combatir el terrorismo y la delincuencia</t>
  </si>
  <si>
    <t>Promover y aplicar leyes y políticas no discriminatorias en favor del desarrollo sostenible</t>
  </si>
  <si>
    <t>Fortalecer los medios de ejecución y revitalizar la Alianza Mundial para el Desarrollo Sostenible</t>
  </si>
  <si>
    <t>Finanzas: Fortalecer la movilización de recursos internos, incluso mediante la prestación de apoyo internacional a los países en desarrollo, con el fin de mejorar la capacidad nacional para recaudar ingresos fiscales y de otra índole</t>
  </si>
  <si>
    <t>Finanzas: Velar por que los países desarrollados cumplan cabalmente sus compromisos en relación con la asistencia oficial para el desarrollo, incluido el compromiso de numerosos países desarrollados de alcanzar el objetivo de destinar el 0,7% del ingreso nacional bruto a la asistencia oficial para el desarrollo y del 0,15% al 0,20% del ingreso nacional bruto a la asistencia oficial para el desarrollo de los países menos adelantados; y alentar a los proveedores de asistencia oficial para el desarrollo a que consideren fijar una meta para destinar al menos el 0,20% del ingreso nacional bruto a la asistencia oficial para el desarrollo de los países menos adelantados</t>
  </si>
  <si>
    <t>Finanzas: Movilizar recursos financieros adicionales procedentes de múltiples fuentes para los países en desarrollo</t>
  </si>
  <si>
    <t>Finanzas: Ayudar a los países en desarrollo a lograr la sostenibilidad de la deuda a largo plazo con políticas coordinadas orientadas a fomentar la financiación, el alivio y la reestructuración de la deuda, según proceda, y hacer frente a la deuda externa de los países pobres muy endeudados a fin de reducir el endeudamiento excesivo</t>
  </si>
  <si>
    <t>Finanzas: Adoptar y aplicar sistemas de promoción de las inversiones en favor de los países menos adelantados</t>
  </si>
  <si>
    <t>Tecnología: Mejorar la cooperación regional e internacional Norte-Sur, Sur-Sur y triangular en materia de ciencia, tecnología e innovación y el acceso a ellas y aumentar el intercambio de conocimientos en condiciones mutuamente convenidas, entre otras cosas mejorando la coordinación entre los mecanismos existentes, en particular en el ámbito de las Naciones Unidas, y mediante un mecanismo mundial de facilitación de la tecnología</t>
  </si>
  <si>
    <t>Tecnología: Promover el desarrollo de tecnologías ecológicamente racionales y su transferencia, divulgación y difusión a los países en desarrollo en condiciones favorables, incluso en condiciones concesionarias y preferenciales, por mutuo acuerdo</t>
  </si>
  <si>
    <t>Tecnología: Poner en pleno funcionamiento, a más tardar en 2017, el banco de tecnología y el mecanismo de apoyo a la ciencia, la tecnología y la innovación para los países menos adelantados y aumentar la utilización de tecnología instrumental, en particular de la tecnología de la información y las comunicaciones</t>
  </si>
  <si>
    <t>Creación de capacidad: Aumentar el apoyo internacional a la ejecución de programas de fomento de la capacidad eficaces y con objetivos concretos en los países en desarrollo a fin de apoyar los planes nacionales orientados a aplicar todos los Objetivos de Desarrollo Sostenible, incluso mediante la cooperación Norte-Sur, Sur-Sur y triangular</t>
  </si>
  <si>
    <t>Comercio: Promover un sistema de comercio multilateral universal, basado en normas, abierto, no discriminatorio y equitativo en el marco de la Organización Mundial del Comercio, incluso mediante la conclusión de las negociaciones con arreglo a su Programa de Doha para el Desarrollo</t>
  </si>
  <si>
    <t>Comercio: Aumentar de manera significativa las exportaciones de los países en desarrollo, en particular con miras a duplicar la participación de los países menos adelantados en las exportaciones mundiales para 2020</t>
  </si>
  <si>
    <t>Comercio: Lograr la consecución oportuna del acceso a los mercados, libre de derechos y de contingentes, de manera duradera para todos los países menos adelantados, de conformidad con las decisiones de la Organización Mundial del Comercio, entre otras cosas velando por que las normas de origen preferenciales aplicables a las importaciones de los países menos adelantados sean transparentes y sencillas y contribuyan a facilitar el acceso a los mercados</t>
  </si>
  <si>
    <t>Coherencia normas e instituciones: Aumentar la estabilidad macroeconómica mundial, incluso mediante la coordinación y coherencia normativas</t>
  </si>
  <si>
    <t>Coherencia normas e instituciones: Mejorar la coherencia normativa para el desarrollo sostenible</t>
  </si>
  <si>
    <t>Coherencia normas e instituciones: Respetar el liderazgo y el margen normativo de cada país para establecer y aplicar políticas orientadas a la erradicación de la pobreza y la promoción del desarrollo sostenible</t>
  </si>
  <si>
    <t>Alianzas entre interesados: Fortalecer la Alianza Mundial para el Desarrollo Sostenible, complementada por alianzas entre múltiples interesados que movilicen y promuevan el intercambio de conocimientos, capacidad técnica, tecnología y recursos financieros, a fin de apoyar el logro de los Objetivos de Desarrollo Sostenible en todos los países, en particular los países en desarrollo</t>
  </si>
  <si>
    <t>Alianzas entre interesados: Alentar y promover la constitución de alianzas eficaces en las esferas pública, público-privada y de la sociedad civil, aprovechando la experiencia y las estrategias de obtención de recursos de las asociaciones</t>
  </si>
  <si>
    <t>Datos, supervisión y rendición de cuentas: Para 2020, mejorar la prestación de apoyo para el fomento de la capacidad a los países en desarrollo, incluidos los países menos adelantados y los pequeños Estados insulares en desarrollo, con miras a aumentar de forma significativa la disponibilidad de datos oportunos, fiables y de alta calidad desglosados por grupos de ingresos, género, edad, raza, origen étnico, condición migratoria, discapacidad, ubicación geográfica y otras características pertinentes en los contextos nacionales</t>
  </si>
  <si>
    <t>Datos, supervisión y rendición de cuentas: Para 2030, aprovechar las iniciativas existentes para elaborar indicadores que permitan medir progresos logrados en materia de desarrollo sostenible y que complementen los utilizados para medir el producto interno bruto, y apoyar el fomento de la capacidad estadística en los países en desarrollo.</t>
  </si>
  <si>
    <t>PROPÓSITOS</t>
  </si>
  <si>
    <t>GRUPO ETAREO</t>
  </si>
  <si>
    <t>CODIGO</t>
  </si>
  <si>
    <t>LOCALIZACION</t>
  </si>
  <si>
    <t xml:space="preserve">ESTIMACIONES DE POBLACIÓN 1985-2005  (4) Y PROYECCIONES DE POBLACIÓN 2005-2020 NACIONAL, DEPARTAMENTAL Y MUNICIPAL POR SEXO, GRUPOS QUINQUENALES DE EDAD </t>
  </si>
  <si>
    <t xml:space="preserve"> Proyección Poblacion 2012 según Localidad.</t>
  </si>
  <si>
    <t>Localidad 2012</t>
  </si>
  <si>
    <t>1_Hacer un nuevo contrato social con igualdad de oportunidades para la inclusión social, productiva</t>
  </si>
  <si>
    <t xml:space="preserve">0-5 años Primera infancia </t>
  </si>
  <si>
    <t>Usaquen</t>
  </si>
  <si>
    <t>DANE-Secretaría Distrital de Planeción SDP : Convenio específico de cooperación técnica No 096-2007</t>
  </si>
  <si>
    <t>Total</t>
  </si>
  <si>
    <t>Hombres</t>
  </si>
  <si>
    <t>Mujeres</t>
  </si>
  <si>
    <t>2_Cambiar nuestros hábitos de vida para reverdecer a Bogotá y adaptarnos y mitigar la crisis climática</t>
  </si>
  <si>
    <t xml:space="preserve">6 - 13 años Infancia </t>
  </si>
  <si>
    <t>3_Inspirar confianza y legitimidad para vivir sin miedo y ser epicentro de cultura ciudadana, paz y reconciliación.</t>
  </si>
  <si>
    <t>14 - 17 años Adolescencia</t>
  </si>
  <si>
    <t>4_Hacer de Bogotá Región un modelo de movilidad multimodal, incluyente y sostenible</t>
  </si>
  <si>
    <t>18 - 26 años Juventud</t>
  </si>
  <si>
    <t>Chapinero</t>
  </si>
  <si>
    <t>Grupos de edad</t>
  </si>
  <si>
    <t>USAQUÉN</t>
  </si>
  <si>
    <t>5_Construir Bogotá Región con gobierno abierto, transparente y ciudadanía consciente</t>
  </si>
  <si>
    <t>27 - 59 años Adultez</t>
  </si>
  <si>
    <t>Santa Fe</t>
  </si>
  <si>
    <t>CHAPINERO</t>
  </si>
  <si>
    <t>60 años o más. Personas Mayores</t>
  </si>
  <si>
    <t>San Cristobal</t>
  </si>
  <si>
    <t>total</t>
  </si>
  <si>
    <t>SANTA FE</t>
  </si>
  <si>
    <t>COMPONENTE PMM</t>
  </si>
  <si>
    <t>Todos los grupos</t>
  </si>
  <si>
    <t>Usme</t>
  </si>
  <si>
    <t>SAN CRISTÓBAL</t>
  </si>
  <si>
    <t>Logística de Movilidad</t>
  </si>
  <si>
    <t>Tunjuelito</t>
  </si>
  <si>
    <t>0-4</t>
  </si>
  <si>
    <t>USME</t>
  </si>
  <si>
    <t>Componente Ambiental</t>
  </si>
  <si>
    <t>Bosa</t>
  </si>
  <si>
    <t>5-9</t>
  </si>
  <si>
    <t>TUNJUELITO</t>
  </si>
  <si>
    <t>Plan de Intercambiadores Modales</t>
  </si>
  <si>
    <t>CONDICION POBLACIONAL</t>
  </si>
  <si>
    <t>Kennedy</t>
  </si>
  <si>
    <t>10-14</t>
  </si>
  <si>
    <t>BOSA</t>
  </si>
  <si>
    <t>Plan de Ordenamiento Logístico</t>
  </si>
  <si>
    <t>Todos los Grupos</t>
  </si>
  <si>
    <t>Fontibon</t>
  </si>
  <si>
    <t>15-19</t>
  </si>
  <si>
    <t>KENNEDY</t>
  </si>
  <si>
    <t>Plan de Seguridad Vial</t>
  </si>
  <si>
    <t>Adultos-as trabajador-a formal</t>
  </si>
  <si>
    <t>Engativa</t>
  </si>
  <si>
    <t>20-24</t>
  </si>
  <si>
    <t>FONTIBÓN</t>
  </si>
  <si>
    <t>Transporte Público</t>
  </si>
  <si>
    <t>Adultos-as trabajador-a informal</t>
  </si>
  <si>
    <t>Suba</t>
  </si>
  <si>
    <t>25-29</t>
  </si>
  <si>
    <t>ENGATIVÁ</t>
  </si>
  <si>
    <t>Transporte No Motorizado</t>
  </si>
  <si>
    <t>Ciudadanos-as habitantes de calle</t>
  </si>
  <si>
    <t>Barrios Unidos</t>
  </si>
  <si>
    <t>30-34</t>
  </si>
  <si>
    <t>SUBA</t>
  </si>
  <si>
    <t>Plan de Ordenamiento de Estacionamientos</t>
  </si>
  <si>
    <t>Comunidad en general</t>
  </si>
  <si>
    <t>Teusaquillo</t>
  </si>
  <si>
    <t>35-39</t>
  </si>
  <si>
    <t>B. UNIDOS</t>
  </si>
  <si>
    <t xml:space="preserve">Infraestructura Vial </t>
  </si>
  <si>
    <t>Familias en emergencia social y catastrófica</t>
  </si>
  <si>
    <t>Los Martires</t>
  </si>
  <si>
    <t>40-44</t>
  </si>
  <si>
    <t>TEUSAQUILLO</t>
  </si>
  <si>
    <t>Familias en situacion de vulnerabilidad</t>
  </si>
  <si>
    <t>Antonio Nariño</t>
  </si>
  <si>
    <t>45-49</t>
  </si>
  <si>
    <t>LOS MÁRTIRES</t>
  </si>
  <si>
    <t xml:space="preserve">OBJETIVOS ESTRATÉGICOS </t>
  </si>
  <si>
    <t>Familias ubicadas en zonas de alto deterioro urbano</t>
  </si>
  <si>
    <t>Puente Aranda</t>
  </si>
  <si>
    <t>50-54</t>
  </si>
  <si>
    <t>A. NARIÑO</t>
  </si>
  <si>
    <t>1. Orientar las acciones de la Secretaría Distrital de Movilidad hacia la visión cero, es decir, la reducción sustancial de víctimas fatales y lesionadas en siniestros de tránsito</t>
  </si>
  <si>
    <t>Jovenes desescolarizados</t>
  </si>
  <si>
    <t>La Candelaria</t>
  </si>
  <si>
    <t>55-59</t>
  </si>
  <si>
    <t>PTE. ARANDA</t>
  </si>
  <si>
    <t xml:space="preserve">2. Fomentar la cultura ciudadana y el respeto entre todos los usuarios de todas las formas de transporte, protegiendo en especial los actores vulnerables y los modos activos </t>
  </si>
  <si>
    <t>Jovenes escolarizados</t>
  </si>
  <si>
    <t>Rafael Uribe Uribe</t>
  </si>
  <si>
    <t>60-64</t>
  </si>
  <si>
    <t>CANDELARIA</t>
  </si>
  <si>
    <t>3. Propender por la sostenibilidad ambiental, económica y social de la movilidad en una visión integral de planeción de ciudad y movilidad</t>
  </si>
  <si>
    <t>Mujeres gestantes y lactantes</t>
  </si>
  <si>
    <t>Ciudad Bolivar</t>
  </si>
  <si>
    <t>65-69</t>
  </si>
  <si>
    <t>R.URIBE</t>
  </si>
  <si>
    <t>4. Ser ejemplo en la rendición de cuentas a la ciudadanía</t>
  </si>
  <si>
    <t>Niños y niñas de primera infancia</t>
  </si>
  <si>
    <t>Sumapaz</t>
  </si>
  <si>
    <t>70-74</t>
  </si>
  <si>
    <t>C. BOLÍVAR</t>
  </si>
  <si>
    <t>5. Ser transparente, incluyente, equitativa en género y garantista de la participación e involucramiento ciudadanos y del sector privado</t>
  </si>
  <si>
    <t>Niños, niñas y adolescentes desescolarizados</t>
  </si>
  <si>
    <t>Especial</t>
  </si>
  <si>
    <t>75-79</t>
  </si>
  <si>
    <t>SUMAPAZ</t>
  </si>
  <si>
    <t xml:space="preserve">6. Proveer un ecosistema adecuado para la innovación y adopción  de nuevas y mejores tecnologías de movilidad y de información y comunicación </t>
  </si>
  <si>
    <t>Niños, niñas y adolescentes en riesgo social vinculacion temprana al trabajo o acompañamiento</t>
  </si>
  <si>
    <t>Entidad</t>
  </si>
  <si>
    <t>80 Y MÁS</t>
  </si>
  <si>
    <t xml:space="preserve">7. Prestar servicios eficientes, oportunos y de calidad a la ciudadanía, tanto en gestión como en trámites de la movilidad </t>
  </si>
  <si>
    <t>Niños, niñas y adolescentes escolarizados</t>
  </si>
  <si>
    <t>Distrital</t>
  </si>
  <si>
    <t>8. Contar con un excelente equipo humano y condiciones laborales que hagan de la Secretaría Distrital de Movilidad un lugar atractivo para trabajar y desarrollarse profesionalmente</t>
  </si>
  <si>
    <t>Personas cabezas de familia</t>
  </si>
  <si>
    <t>Otras Entidades</t>
  </si>
  <si>
    <t>457-458-459 : BOGOTÁ D.C. Proyecciones de población 2005-2015, según grupos de edad y por sexo.</t>
  </si>
  <si>
    <t>COMPONENTES DE LA MISIÓN</t>
  </si>
  <si>
    <t>Personas con discapacidad</t>
  </si>
  <si>
    <t>Regional</t>
  </si>
  <si>
    <t>1. Promoción de calidad de vida en términos de movilidad.</t>
  </si>
  <si>
    <t>Personas consumidoras de sustancias psicoactivas</t>
  </si>
  <si>
    <t>2. Potencialización del desarrollo protegiendo la vida.</t>
  </si>
  <si>
    <t>Personas en situacion de desplazamiento</t>
  </si>
  <si>
    <t>3. Potencialización del desarrollo y competitividad protegiendo los derechos de manera incluyente.</t>
  </si>
  <si>
    <t>Personas vinculadas a la prostitución</t>
  </si>
  <si>
    <t>4. Potencialización del desarrollo y competitividad a través de la gestión ética y transparente.</t>
  </si>
  <si>
    <t>Reincorporados - as</t>
  </si>
  <si>
    <t>COMPONENTES DE LA VISIÓN</t>
  </si>
  <si>
    <t>Sector LGBT</t>
  </si>
  <si>
    <t>1. Ser referente mundial en movilidad sostenible.</t>
  </si>
  <si>
    <t>Servidores y servidoras públicos</t>
  </si>
  <si>
    <t>2. Ser referente mundial en cultura ciudadana</t>
  </si>
  <si>
    <t>GRUPOS ETNICOS</t>
  </si>
  <si>
    <t>3. Ser referente mundial en credibilidad y confianza para Bogotá y su región.</t>
  </si>
  <si>
    <t>4. Ser referente en innovación y creatividad</t>
  </si>
  <si>
    <t>Afrocolombianos</t>
  </si>
  <si>
    <t>5. Ser referente mundial al contar con un equipo humano comprometido y competente.</t>
  </si>
  <si>
    <t>Indígenas</t>
  </si>
  <si>
    <t>6. Ser referente mundial al  contar con un sistema de transporte multimodal que salvaguarda la vida en las vías.</t>
  </si>
  <si>
    <t>No identifica grupos étnicos</t>
  </si>
  <si>
    <t>PROGRAMAS ESTRATÉGICOS PDD</t>
  </si>
  <si>
    <t>Otros Grupos étnicos</t>
  </si>
  <si>
    <t>2_Mejores ingresos de los hogares y combatir la feminización de la pobreza</t>
  </si>
  <si>
    <t>Rom</t>
  </si>
  <si>
    <t>7_Cuidado y mantenimiento del ambiente construido</t>
  </si>
  <si>
    <t>Raizales</t>
  </si>
  <si>
    <t>13_Sistema de movilidad sostenible</t>
  </si>
  <si>
    <t>14_Movilidad segura</t>
  </si>
  <si>
    <t xml:space="preserve">15_Gestión pública efectiva, abierta y transparente </t>
  </si>
  <si>
    <t>PROGRAMAS  PDD</t>
  </si>
  <si>
    <t>1_Subsidios y transferencias para la equidad</t>
  </si>
  <si>
    <t>35_Manejo y prevención de contaminación</t>
  </si>
  <si>
    <t>49_Movilidad segura, sostenible y accesible</t>
  </si>
  <si>
    <t>51_Gobierno abierto</t>
  </si>
  <si>
    <t>56_Gestión pública efectiva</t>
  </si>
  <si>
    <t>OBJETIVOS DEL SISTEMA INTEGRADO DE GESTIÓN</t>
  </si>
  <si>
    <t>1. 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los usuarios.</t>
  </si>
  <si>
    <t>2. Prestar servicios eficientes, oportunos y de calidad a la ciudadanía, tanto en gestión como en trámites de la movilidad.</t>
  </si>
  <si>
    <t>OBJETIVOS ANTISOBORNO</t>
  </si>
  <si>
    <t xml:space="preserve">1. Promover una cultura de integridad y ética pública en los colaboradores de la SDM con tolerancia cero al soborno. </t>
  </si>
  <si>
    <t xml:space="preserve">2. Fortalecer el reporte de las denuncias presentadas por presuntos actos de soborno, asegurando la protección de la identidad del denunciante. </t>
  </si>
  <si>
    <t xml:space="preserve">3. Mitigar los riesgos de soborno o corrupción, a través de un efectivo y oportuno proceso de identificación, valoración e implementación de controles antisoborno. </t>
  </si>
  <si>
    <t>GLOSARIO</t>
  </si>
  <si>
    <t>Presupuesto</t>
  </si>
  <si>
    <t xml:space="preserve">Es un instrumento de gestión del Estado para el logro de resultados a favor de la población, a través de la prestación de servicios y logro de metas de cobertura con equidad, eficacia y eficiencia por las Entidades Públicas. Establece los límites de gastos durante el año fiscal, por cada una de las Entidades del Sector Público y los ingresos que los financian, acorde con la disponibilidad de los Fondos Públicos, a fin de mantener el equilibrio fiscal
</t>
  </si>
  <si>
    <t xml:space="preserve">Proyectos de Inversión </t>
  </si>
  <si>
    <t xml:space="preserve">Se entiende como la unidad operacional de planeación del desarrollo que vincula recursos (humanos, físico, monetarios, entre otros) para resolver problemas o necesidades sentidas de la población. 
Los proyectos de inversión publica contemplan actividades limitadas en el tiempo, que utilizan total o parcialmente recursos públicos, con el fin de crear, ampliar, mejorar o recuperar la capacidad de producción o de provisión de bienes o servicios por parte del estado. 
</t>
  </si>
  <si>
    <t>Apropiación</t>
  </si>
  <si>
    <t xml:space="preserve">Es el monto máximo autorizado para asumir compromisos con un objeto determinado durante la vigencia fiscal. Después del 31 de diciembre de cada año estas autorizaciones expiran y en consecuencia no podrán comprometerse, adicionarse, transferirse ni contracreditarse.
El anexo del decreto de liquidación define el detalle de cada uno de los rubros presupuestales según el objeto de gasto o proyecto. Las apropiaciones pueden tener restricciones para su ejecución, lo cual determina que están condicionadas.
Las entidades deben comprometer los recursos apropiados entre el 1° de enero y el 31 de diciembre de cada año. Los saldos de apropiación no afectados por compromisos caducarán sin excepción 
</t>
  </si>
  <si>
    <t xml:space="preserve">Certificado de Disponibilidad Presupuestal </t>
  </si>
  <si>
    <t xml:space="preserve">Cualquier acto administrativo que afecte las apropiaciones presupuestales debe contar previamente con certificado de disponibilidad presupuestal que garantice la existencia de apropiación suficiente para atender el compromiso que se pretende adquirir. 
Este documento afecta el presupuesto provisionalmente hasta tanto se perfeccione el acto que respalda el compromiso y se efectúe el correspondiente registro presupuestal.
</t>
  </si>
  <si>
    <t>Compromisos</t>
  </si>
  <si>
    <t xml:space="preserve">Son los actos y contratos expedidos o celebrados por los órganos públicos, en desarrollo de la capacidad de contratar y de comprometer el presupuesto, realizados en cumplimiento de las funciones públicas asignadas por la ley. </t>
  </si>
  <si>
    <t xml:space="preserve">Certificado de Registro Presupuestal </t>
  </si>
  <si>
    <t>Se entiende por registro presupuestal del compromiso la imputación presupuestal mediante la cual se perfecciona el compromiso y se afecta en forma definitiva la apropiación, garantizando que ésta solo se utilizará para ese fin. Esta operación indica el valor y el plazo de las prestaciones a las que haya lugar. El acto del registro perfecciona, por tanto, el compromiso</t>
  </si>
  <si>
    <t>Girado - Pagado</t>
  </si>
  <si>
    <t>Es el acto mediante el cual, la entidad pública, una vez verificados los requisitos previstos en el respectivo acto administrativo o en el contrato, teniendo en cuenta el reconocimiento de la obligación y la autorización de pago efectuada por el funcionario competente, liquidadas las deducciones de ley o las contractuales (tales como amortización de anticipos y otras) y verificado el saldo en bancos, desembolsa al beneficiario el monto de la obligación, ya sea mediante cheque bancario o por consignación en la cuenta bancaria del beneficiario, extinguiendo la respectiva obligación</t>
  </si>
  <si>
    <t>Cuentas por pagar</t>
  </si>
  <si>
    <t xml:space="preserve">Son aquellas obligaciones que quedan pendientes de pago para la siguiente vigencia fiscal, y se presentan en los casos en que el bien o servicio se ha recibido a satisfacción a 31 de diciembre.
¿Cuando se debe constituir una cuenta por pagar?
Una cuenta por pagar se debe constituir cuando el bien o servicio se ha recibido a satisfacción antes del 31 de diciembre pero no se le ha pagado al contratista o cuando en desarrollo de un contrato se han pactado anticipos y estos no han sido cancelados 
</t>
  </si>
  <si>
    <t xml:space="preserve">Reservas Presupuestales
</t>
  </si>
  <si>
    <t xml:space="preserve">Son los compromisos legalmente constituidos por los órganos que conforman el Presupuesto General de la Nación, que tienen registro presupuestal, pero cuyo objeto no fue cumplido dentro del año fiscal que termina y, por lo mismo, se pagarán dentro de la vigencia siguiente con cargo al presupuesto de la vigencia anterior; es decir, con cargo al presupuesto que las originó
¿Cuando se debe constituir una reserva presupuestal?
Una reserva presupuestal se genera cuando el compromiso es legalmente constituido pero cuyo objeto no fue cumplido dentro del año fiscal que termina y será pagada con cargo a la reserva que se constituye a más tardar el 20 de enero de la vigencia siguiente
</t>
  </si>
  <si>
    <t>Pasivos Exigibles</t>
  </si>
  <si>
    <t>Son compromisos que se adquirieron con el cumplimiento de las formalidades plenas, que deben asumirse con cargo al presupuesto disponible de la vigencia en que se pagan, por cuanto la reserva presupuestal que los respaldó en su oportunidad feneció por no haberse pagado en el transcurso de la misma vigencia fiscal en que se constituyeron. Frente a la constitución de Pasivos Exigibles, se reitera a las entidades distritales la obligación legal de realizar la gestión requerida para ejecutar el presupuesto asignado dentro de la anualidad.</t>
  </si>
  <si>
    <t>Concepto de gasto</t>
  </si>
  <si>
    <t>Forma de control y uso de los recursos, la clasificación de la inversión por conceptos de gasto debe estar asociada al
gasto recurrente</t>
  </si>
  <si>
    <t xml:space="preserve"> Vigencias Futuras</t>
  </si>
  <si>
    <t xml:space="preserve">Es una herramienta presupuestal para asumir compromisos con cargo a presupuestos futuros, con el objetivo de desarrollar proyectos de inversión o efectuar gastos con un horizonte mayor a un año y cuya ejecución se inicia con el presupuesto de la vigencia en que se aprueben
dichas autorizaciones. Esta autorización de Vigencias Futuras se da por parte del Concejo de Bogotá.
Si las vigencias futuras se solicitan para la ejecución de proyectos de inversión, los mismos deben hacer parte del Plan de Desarrollo vigente. En este orden de ideas, si los cupos anuales autorizados a una entidad, para asumir compromisos de vigencias futuras no fueron utilizados a 31 de diciembre de la vigencia en que fueron aprobadas caducarán sin excepción, debiéndose solicitar en la siguiente vigencia, si es del caso, una nueva autorización al Concejo de Bogotá para el desarrollo de las actividades previstas.
Las vigencias futuras son apropiaciones efectivas que se traducen en una inflexibilidad en el presupuesto, ya que el monto autorizado debe incorporarse en cada uno de los presupuestos de las vigencias fiscales para las cuales se aprobaron </t>
  </si>
  <si>
    <t>Destinación de recursos</t>
  </si>
  <si>
    <t>Busca identificar el uso que se le asigna al recurso, y que constituye una referencia válida para verificar la destinación del mismo, tanto a nivel de ingreso, como de gasto</t>
  </si>
  <si>
    <t>Objetivo General</t>
  </si>
  <si>
    <t>Define de forma concisa la situación deseada asociada al problema identificado</t>
  </si>
  <si>
    <t>Objetivo Especifico</t>
  </si>
  <si>
    <t>Son los resultados intermedios que permiten dar cumplimiento al objetivo general</t>
  </si>
  <si>
    <t>Meta Proyecto</t>
  </si>
  <si>
    <t xml:space="preserve">Consisten en el conjunto de resultados concretos, medibles, realizables y verificables que se esperan obtener en un tiempo señalado. Las metas deben establecerse en términos de resultado o productos, en este sentido, la gestión institucional que se adelante es el medio para llegar a la meta, no es la meta en sí, debido a que no es un bien o servicio.
</t>
  </si>
  <si>
    <t>Meta Resultado</t>
  </si>
  <si>
    <t>son aquellas que buscan mejorar parcial o totalmente el problema crítico identificado en el diagnóstico y están relacionadas con la situación deseada. Estas metas regularmente están definidas en las políticas públicas o programas adoptados por la Administración Distrital</t>
  </si>
  <si>
    <t>Meta Producto</t>
  </si>
  <si>
    <t>Son aquellas representadas en la entrega de bienes y servicios finales o intermedios, que se definen a partir de los objetivos específicos. Por lo general son este tipo de metas las que se definen en la formulación de los proyectos de inversión y están asociadas a las causas del problema. La consecución de metas de producto contribuye a la obtención de una meta de resultado específica</t>
  </si>
  <si>
    <t>N° Meta SEGPLAN</t>
  </si>
  <si>
    <t xml:space="preserve">Corresponde con el número asignado en el Sistema Segplan </t>
  </si>
  <si>
    <t>Magnitud</t>
  </si>
  <si>
    <t>Son los valores que se espera obtener en un tiempo señalado. Estos productos son bienes y/o servicios, finales o intermedios, para dar cumplimiento a los objetivos del proyecto.</t>
  </si>
  <si>
    <t>Programación Meta</t>
  </si>
  <si>
    <t>Son los valores que se estimana lacanzar al finalizar la vigencia y el cuatrienio. Es cantidad o número de la acción identificada en el proceso</t>
  </si>
  <si>
    <t>Ejecución Meta</t>
  </si>
  <si>
    <t xml:space="preserve">Valores alcanzados respecto de la meta programada </t>
  </si>
  <si>
    <t>Estado de la Meta</t>
  </si>
  <si>
    <t>Se requiere coocer si la meta esta programada a partir de la vigencia actual solo aplican dos (2) tipos de programación: Normal(activa) y Programada en vigencia posterior</t>
  </si>
  <si>
    <t xml:space="preserve"> Tipo de Anualización de las metas</t>
  </si>
  <si>
    <t xml:space="preserve">Metas con Anualización Constante: El valor programado para cada año es el mismo, y debe ser igual a la cantidad programada para la meta del proyecto y los años no se suman para obtener la cantidad total de la meta.
Metas con Anualización Creciente: El valor programado para cada año incluye el del año anterior. De forma progresiva, en cada año se va alcanzando la cantidad programada para la meta del proyecto. El valor programado debe ser igual o mayor al anterior y, el último año debe
ser igual a la magnitud total definida para la meta del proyecto.
Metas con Anualización Decreciente: El valor programado para cada año disminuye. El valor programado para cada año debe ser menor o igual al del año inmediatamente anterior. Así, se trata de reducir en cada año hasta llegar a la cantidad programada para la meta del proyecto (el valor
del último año debe ser igual a la magnitud definida para la meta del proyecto).
Metas con Anualización Suma: La sumatoria de la anualización debe ser igual a la cantidad programada para la meta del proyecto
</t>
  </si>
  <si>
    <t>Proyectos de inversión</t>
  </si>
  <si>
    <t>Definidos los productos de la entidad, se asocian a cada proyecto de inversión y se asignan los recursos hasta por el monto del presupuesto programado para cada uno de ellos, de acuerdo con la metodología que para el efecto haya definido la oficina de planeación de la entidad.
Se precisa que un proyecto de inversión puede apuntar a varios productos de la entidad y que a su vez existen proyectos trasversales que pueden tener participación en todos los productos.
Los montos de rubros correspondientes a las variables de transferencias para inversión, servicio de la deuda y reservas presupuestales son incorporados por la entidad en el sistema PREDIS módulo PMR.</t>
  </si>
  <si>
    <t>Grupos Poblacionales</t>
  </si>
  <si>
    <t xml:space="preserve">
En los proyectos de inversión en cumplimiento de las normas que se mencionan a continuación se debe identificar y diferenciar con la mayor precisión posible, cada grupo poblacional como el de infancia y adolescencia, juventud y la población víctima y en situación de desplazamiento, con el fin de visibilizar la acción de la Administración Distrital en el marco de las políticas públicas.</t>
  </si>
  <si>
    <t>Instrucciones de diligenciamiento
para seguimiento del Plan de Acción Proyecto de Inversión</t>
  </si>
  <si>
    <t>Instrucciones generales previas al diligenciamiento</t>
  </si>
  <si>
    <t>Leer las instrucciones  antes de iniciar el diligenciamiento.</t>
  </si>
  <si>
    <t xml:space="preserve">No modificar el tamaño de la celdas de ninguna hoja, ni la información que se encuentra pre diligenciada. </t>
  </si>
  <si>
    <t>Las celdas de presupuesto deben estar en formato celda moneda.</t>
  </si>
  <si>
    <t>Las cifras de presupuesto deben estar en pesos.</t>
  </si>
  <si>
    <t>Las celdas de texto deben estar en formato celda general</t>
  </si>
  <si>
    <t xml:space="preserve">Todas las casillas y todas las hojas deben estar debidamente diligenciadas </t>
  </si>
  <si>
    <t>El tipo de letra es fuente Arial  Narrow tamaño 11</t>
  </si>
  <si>
    <t>Algunos campos contienen el máximo de caracteres</t>
  </si>
  <si>
    <t xml:space="preserve">Evitar el uso de viñetas, comillas, guiones y asteriscos estas tienden a desconfigurarse, cambiando el sentido del texto. </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</si>
  <si>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estableció en su Plan de Desarrollo. </t>
  </si>
  <si>
    <t xml:space="preserve">En caso que se requiera ajustar información se deberá actualizar el perfil del proyecto y enviar firmado por el gerente. </t>
  </si>
  <si>
    <t>Se reitera la importancia de la calidad de la información que se reporte y la responsabilidad que conlleva para cada entidad, dado que este formato da cuenta de la información oficial del cumplimiento del Plan de Desarrollo y es consultado por actores institucionales, políticos, organismos de control y la ciudadanía en general.</t>
  </si>
  <si>
    <t xml:space="preserve">Nombre de matriz </t>
  </si>
  <si>
    <t>Instrucción</t>
  </si>
  <si>
    <t>CONSIDERACIONES GENERALES</t>
  </si>
  <si>
    <r>
      <rPr>
        <b/>
        <sz val="11"/>
        <color theme="1"/>
        <rFont val="Arial"/>
        <family val="2"/>
      </rPr>
      <t xml:space="preserve">Periodicidad informe: SEGUN CRONOGRAMA DE LA VIGENCIA </t>
    </r>
    <r>
      <rPr>
        <sz val="11"/>
        <color theme="1"/>
        <rFont val="Arial"/>
        <family val="2"/>
      </rPr>
      <t xml:space="preserve">
Responsable: Subsecretario/ordenador de gasto
Responsable diligenciamiento:   Director/ Jefe de Oficina/ Subdirector
Medio de entrega: Digital y físico firmado por el Subsecretario/ Ordenador de gasto
Calidad reporte: Buena ortografía, coherencia, redacción, claridad, precisión de la información, validación de las fuentes de información, oportunidad en la entrega 
</t>
    </r>
    <r>
      <rPr>
        <sz val="11"/>
        <color theme="9"/>
        <rFont val="Arial"/>
        <family val="2"/>
      </rPr>
      <t xml:space="preserve">
</t>
    </r>
  </si>
  <si>
    <t>SEGUIMIENTO CUATRIENIO</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</si>
  <si>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actual-2020-2024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
MAGNITUD TOTAL 2020-2024: debe coincidir con la meta establecida y la suma total de las magnitudes por vigencia. 
PRESUPUESTO PROGRAMADO AL CORTE DEL INFORME: Es el presupuesto programado, ajustado según las modificaciones presupuestales que hayan tenido a lugar durante el tiempo de reporte.
PRESUPUESTO TOTAL 2020-2024: Debe coincidir con la suma del presupuesto programado por vigencia. 
</t>
  </si>
  <si>
    <t>RESUMEN EJECUTIVO</t>
  </si>
  <si>
    <t xml:space="preserve">Esta pestaña tiene por objeto sintetizar en un archivo la información cuantitativa y cualitativa de avance al corte de la información, en ese sentido: 
No.  META: Este corresponde al establecido en ficha  EBI
DESCRIPCIÓN DE LA META : Transcriba, literalmente, la meta según como se encuentra en Ficha EBI. 
PRESUPUESTO VIGENCIA: información actualizada al corte de la presentación del informe , tanto en programación como en ejecución del presupuesto de la vigencia.
PRESUPUESTO RESERVA: información actualizada al corte de la presentación del informe , tanto en programación como en ejecución del presupuesto de la reserva.  Ingresar los valores en pesos en cada una de las columnas habilitadas, las celdas de los porcentajes se encuentran formuladas automáticamente.
MAGNITUD: Ingrese numéricamente la programación y el avance de  la magnitud según al corte de presentación del informe.
REPORTE CUALITATIVO: de forma sintética se debe colocar la información de avance cualitativo de las diferentes metas. 
LOGROS DE CIUDAD: los logros representan el resultado alcanzado luego de las acciones realizadas durante el periodo del informe. cuando se menciona que sean de ciudad, hace referencia a la necesidad de que al redactar este logro se piense en un lenguaje que la ciudadanía lo comprenda, que sea de su interés, que impliquen y aporten a la construcción de ciudad según los intereses del plan de desarrollo. 
LOGROS DE GESTIÓN: aquí se deben colocar los resultados que se consideren logros producto de la gestión.
AVANCES DE LA META: Se debe colocar cualitativamente los aspectos mas relevantes frente a las acciones de cumplimiento de la meta. ejemplo: si, la meta es atender integralmente, que se ha hecho para este fin, etc. (esta información debe estar relacionada con el avance cuantitativo de la pestaña de actividades y tareas) 
RETRASOS PARA CUMPLIMIENTO META: Que aspectos de la gestión o de la implementación han retrasado el cumplimiento de la meta. 
SOLUCIONES A LOS RETRASOS: que acciones se han adelantado para atenuar el impacto del retraso.
BENEFICIO PARA LA CIUDAD: Teniendo en cuenta los logros de Ciudad y de Gestión, que beneficio traen las acciones que se han adelantado a la ciudad, cual es la apuesta de transformación. </t>
  </si>
  <si>
    <t>'1. SEGUIMIENTO EJECUCIÓN PRESU'!Área_de_impresión</t>
  </si>
  <si>
    <t xml:space="preserve">Verificar que los datos numéricos (cifras pesos, magnitudes) sean iguales a PREDIS 
Verificar que los datos cualitativos (descripción de objetivos, conceptos de gastos, actividades y metas etc.) sean iguales a lo reportado en la Cadena de Valor y en Ficha EBI
1.1.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RESERVAS PRESUPUESTALES: Ingresar la información a la fecha de corte del diligenciamiento, correspondiente al avance en pago de reservas presupuestales por cada concepto de gasto, indicando la cantidad de contratos con reserva, el valor de las reservas constituidas en la vigencia anterior, relacionar cada CRP con número y fecha de expedición; así mismo para el periodo de reporte se debe indicar si se han realizado liberaciones o anulaciones sobre las reservas (ya que esto afecta la ejecución de las mismas). Se debe relacionar el valor de reserva por cada CRP y en la columna siguiente los giros realizados y los valores pendientes de giro (para cada trimestre se podrá observar el avance en la ejecución de las reservas). 
Se ha habilitado un espacio con el objeto de explicar por cada contrato en qué estado se encuentra (ejecución o liquidación), las gestiones adelantadas (soportado con oficios o correos electrónicos) y proyecciones de giros o liberaciones.
PROYECCION GIROS DE RESERVA: es de diligenciamiento exclusivo del proyecto y debe indicar el porcentaje que ha planeado el proyecto ejecutar las mismas
PASIVOS EXIGIBLES: Ingresar la información a la fecha de corte del diligenciamiento, correspondiente al pago de pasivos exigibles, indicando la cantidad de contratos que se encuentran contemplado como pasivo, el valor de los mismos relacionando los CRP con fecha de expedición; así mismo para el periodo de reporte se debe indicar si se han realizado giros y/o liberaciones, así como los giros pendientes de giro. 
</t>
  </si>
  <si>
    <t>TERRITORIALIZACIÓN POBLACIÓN</t>
  </si>
  <si>
    <t xml:space="preserve">En esta pestaña se debe hacer seguimiento a la implementación de las metas según lo programado territorialmente. 
No. Localidad: Numero de la localidad según mapa de Bogotá 
Localidad : Nombre completo de la localidad 
PROGRAMACIÓN PRESUPUESTAL: Programación presupuestal  
EJECUCIÓN PRESUPUESTAL ejecución presupuestal 
PROGRAMACIÓN POBLACIÓN  Programación establecida según Plan de Acción.
ATENCIÓN POBLACIÓN: Numero de personas atendidas.  
</t>
  </si>
  <si>
    <t>'2. SEGUIMIENTO METAS PRODUCTO'!_Toc461442754</t>
  </si>
  <si>
    <r>
      <rPr>
        <sz val="11"/>
        <color theme="1"/>
        <rFont val="Arial"/>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2. EJECUCION DE METAS PRODUCTO Y ACTIVIDADES PROYECTO INVERSIÓN
De acuerdo con la Programación del Plan de Acción 2016, es necesario por cada proyecto de Inversión: 
Seleccionar Proyecto, se desplegarán los objetivos específicos, metas y actividades asociados a cada objetivo. Diligenciar de manera manual la información referente a magnitudes y presupuesto, las casillas de porcentajes se encuentran formuladas automáticamente. 
2.1. SEGUIMIENTO A METAS: ACTIVIDADES Y TAREAS
De acuerdo con la Programación del Plan de Acción, es necesario por cada proyecto de Inversión: 
- Relacionar de la lista desplegable el objetivo relacionado con la actividad a reportar
- Relacionar de la lista desplegable la meta relacionada con la actividad a reportar 
- Relacionar de la lista desplegable el estado de la meta (al escoger la opción Programada en vigencia posterior se bloqueará automáticamente el diligenciamiento de las casillas asociadas)
- Relacionar de la lista desplegable el tipo de la meta vigente en Plan de Acción
- Relacionar de la lista desplegable la actividad a ser reportada que debe ser igual a la reportada en la programación del Plan de Acción. (En los numerales a – d no hay que hablar de tareas sino de actividades)
- A continuación deberá diligenciar la información correspondiente al avance de la Actividad por cada uno de los meses activos para el plan de acción (lista desplegable)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1"/>
        <color theme="1"/>
        <rFont val="Arial"/>
        <family val="2"/>
      </rPr>
      <t xml:space="preserve">ciudad, claros y concretos
- </t>
    </r>
    <r>
      <rPr>
        <sz val="11"/>
        <color theme="1"/>
        <rFont val="Arial"/>
        <family val="2"/>
      </rPr>
      <t xml:space="preserve">Si la programación vigente es diferente a la inicialmente programada favor justificar en Observaciones y adjuntar:
          1. Perfil del proyecto modificado y firmado por gerente del proyecto
          2. Plan de acción modificado y firmado por gerente del proyecto
Con corte trimestral  debe existir coherencia entre lo relacionado en el formato y los productos entregables señalados en la programación del plan de acción.
</t>
    </r>
  </si>
  <si>
    <t>'4. METAS RESULTADO PDD'!Área_de_impresión</t>
  </si>
  <si>
    <r>
      <rPr>
        <b/>
        <sz val="11"/>
        <color rgb="FF000000"/>
        <rFont val="Arial"/>
        <family val="2"/>
      </rPr>
      <t>Únicamente</t>
    </r>
    <r>
      <rPr>
        <sz val="11"/>
        <color theme="1"/>
        <rFont val="Arial"/>
        <family val="2"/>
      </rPr>
      <t xml:space="preserve"> se diligencia la información de las metas que se encuentran relacionadas en el Plan de Desarrollo Distrital e identificadas como Metas Sectoriales.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t>
    </r>
  </si>
  <si>
    <t>PRODUCTOS MGA</t>
  </si>
  <si>
    <t xml:space="preserve">En esta pestaña se debe hacer seguimiento a la programación de los productos  de las metas según lo programado en la MGA (Metodología General Ajustada)
COD BPIN: Numero de registro en MGA
COD PRODUCTO: Número relacionado en la matriz de productos de la MGA
NOMBRE DEL INDICADOR:  Nombre relacionado en la matriz de productos de la MGA
</t>
  </si>
  <si>
    <t>No. Localidad</t>
  </si>
  <si>
    <t>Localidad</t>
  </si>
  <si>
    <t>Presupuesto vigencia</t>
  </si>
  <si>
    <t>Magnitud vigencia</t>
  </si>
  <si>
    <t>Presupuesto reserva</t>
  </si>
  <si>
    <t>Magnitud reserva</t>
  </si>
  <si>
    <t>Usaquén</t>
  </si>
  <si>
    <t>San Cristóbal</t>
  </si>
  <si>
    <t>Fontibón</t>
  </si>
  <si>
    <t>Engativá</t>
  </si>
  <si>
    <t>Los Mártires</t>
  </si>
  <si>
    <t xml:space="preserve">
INSTRUCTIVO DE DILIGENCIAMIENTO_SEGUIMIENTO PLAN DE ACCIÓN
</t>
  </si>
  <si>
    <t>Las celdas de presupuesto deben estar en formato celda moneda y en pesos</t>
  </si>
  <si>
    <t>El tipo de letra es fuente calibri tamaño 10</t>
  </si>
  <si>
    <t xml:space="preserve">Los datos cuantificados (indicadores, ejecución presupuestal, etc.) y la información cualitativa (texto),  permiten ampliar y conocer en hechos lo que dicen las cifras y es insumo para la rendición de cuentas, debates en el Concejo Distrital,  la academia,  organismos de control, la ciudadanía en general y para que la Administración Distrital tome decisiones frente a la inversión en la ciudad teniendo en cuenta las principales apuestas que establece el Plan de Desarrollo. </t>
  </si>
  <si>
    <t>En caso que se requiera reprogramaciones se deberá remitir formato oficial debidamente firmado por el gerente y ordenador de gasto</t>
  </si>
  <si>
    <t xml:space="preserve"> La asociación estratégica y táctica con las metas proyecto de inversión no crea relación directa con el presupuesto ni con la magnitud</t>
  </si>
  <si>
    <t>Para obtener información específica frente al avance físico y presupuestal de las politícas públicas se debe consultar los planes de acción de cada política, toda vez que la información aca señalada es solo indicativa</t>
  </si>
  <si>
    <t>1. Generalidades</t>
  </si>
  <si>
    <r>
      <rPr>
        <b/>
        <sz val="10"/>
        <color theme="1"/>
        <rFont val="Calibri"/>
        <family val="2"/>
      </rPr>
      <t xml:space="preserve">Periodicidad informe: SEGUN CRONOGRAMA DE LA VIGENCIA </t>
    </r>
    <r>
      <rPr>
        <sz val="10"/>
        <color theme="1"/>
        <rFont val="Calibri"/>
        <family val="2"/>
      </rPr>
      <t xml:space="preserve">
Responsable: Subsecretario/ordenador de gasto
Responsable diligenciamiento:   Director/ Jefe de Oficina/ Subdirector
Medio de entrega: Digital enviado por el Subsecretario/ Ordenador de gasto
Calidad reporte: Buena ortografía, coherencia, redacción, claridad, precisión de la información, validación de las fuentes de información, oportunidad en la entrega, no usar siglas 
</t>
    </r>
  </si>
  <si>
    <t>2. Actividades_tareas_vigencia</t>
  </si>
  <si>
    <r>
      <rPr>
        <sz val="10"/>
        <color theme="1"/>
        <rFont val="Calibri"/>
        <family val="2"/>
      </rPr>
      <t xml:space="preserve">Verificar que las objetivos, metas, actividades y tareas correspondan a lo programado en el Plan de Acción y Ficha EBI. 
No modificar los valores programados en el Plan de Acción.
Se deben relacionar solamente las actividades y tareas que se tienen programadas en plan de acción para el periodo de reporte
SEGUIMIENTO A METAS: ACTIVIDADES Y TAREAS
De acuerdo con la Programación del Plan de Acción, es necesario por cada proyecto de Inversión: 
- Relacionar la meta relacionada con la actividad a reportar 
- A continuación deberá diligenciar la información correspondiente al avance de la Actividad por cada uno de los meses activos para el plan de acción 
- A continuación se desagrega la actividad por las tareas programadas para el periodo
- Por cada actividad se han habilitado espacios de obligatorio diligenciamiento referentes a la información cualitativa (logros, avances, retrasos/dificultades, soluciones e impactos/beneficios) deben ser presentadas en términos de </t>
    </r>
    <r>
      <rPr>
        <b/>
        <sz val="10"/>
        <color theme="1"/>
        <rFont val="Calibri"/>
        <family val="2"/>
      </rPr>
      <t xml:space="preserve">ciudad, claros y concretos
- </t>
    </r>
    <r>
      <rPr>
        <sz val="10"/>
        <color theme="1"/>
        <rFont val="Calibri"/>
        <family val="2"/>
      </rPr>
      <t>Si la programación vigente es diferente a la inicialmente programada favor justificar en Observaciones
Con corte trimestral  debe existir coherencia entre lo relacionado en el formato y los productos entregables señalados en la programación del plan de acción.</t>
    </r>
  </si>
  <si>
    <t>3. Metas Proyecto de Inv</t>
  </si>
  <si>
    <t>Verificar que las objetivos, metas, actividades y tareas correspondan a lo programado en el Plan de Acción y Ficha EBI. 
Articular  las metas proyecto y PDD con la plataforma estratégica y táctica de la Entidad, como herramienta de marcación sin que ello signifique que exista relación directa entre la magnitud y presupuesto con la información que en este espacio se identifique.
EJECUCION DE METAS PRODUCTO Y ACTIVIDADES PROYECTO INVERSIÓN
De acuerdo con la Programación del Plan de Acción 2020-2024, es necesario por cada proyecto de Inversión: 
Ubicación estratégica: Se desplegarán la misión, visión, objetivos estratégicos, de calidad, gestión ambiental, Antisoborno y de seguridad y salud en el trabajo y componentes de Plan Maestro de Movilidad
Marcadores a Nivel táctico: se desplegarán PMR, ODS, Metas trazadoras, Politicas Públicas, Código e indicador de MGA
Metas proyecto de inversión: Diligenciar de manera manual la información referente a magnitudes y presupuesto, las casillas de porcentajes se encuentran formuladas automáticamente. Registrar avance cualitativo trimestralmente y  el avance acumulado en avances y logros, retrasos y soluciones.
Población beneficiada: especificar tipo de población, grupo etáreo, condición, enfoque diferencial y de género). Tener presente la población objetivo identificada en la formulación del proyecto.
La asociación estratégica y táctica con las metas proyecto de inversión no crea relación directa con el presupuesto ni con la magnitud, por tanto se debe consultar en cada caso el instrumento específico (planes de acción de politica pública, tableros de control metas estratégicas, seguimiento PMR, etc)</t>
  </si>
  <si>
    <t xml:space="preserve">4.Magnitud_Presupuesto
</t>
  </si>
  <si>
    <t xml:space="preserve">Verificar que los datos numéricos (cifras pesos, magnitudes) sean iguales a BOGDATA y PAA 
Verificar que los datos cualitativos (descripción de objetivos, conceptos de gastos, actividades y metas etc.) sean iguales a lo reportado en Ficha EBI
PRESUPUESTO PROGRAMADO AL CORTE DEL INFORME: Es el presupuesto programado, ajustado según las modificaciones presupuestales que hayan tenido a lugar durante el tiempo de reporte. Todo ajuste presupuestal debe haberse avalado en el PAA y coincidir con la información en BOGDATA
PRESUPUESTO TOTAL 2020-2024: Debe coincidir con la suma del presupuesto programado por vigencia. 
RECURSOS VIGENCIA: Ingresar los valores en pesos en cada una de las columnas habilitadas, las celdas de los porcentajes se encuentran formuladas automáticamente. Se ha habilitado un espacio para introducir texto, con el fin de justificar los movimientos referentes a modificaciones presupuestales.
RECURSOS COMPROMETIDOS: Ingresar los valores  que a la fecha de corte del diligenciamiento,  se encuentran vigentes, discriminar por Meta
RESERVAS PRESUPUESTALES: Ingresar la información a la fecha de corte del diligenciamiento, correspondiente al avance en pago de reservas presupuestales por meta; así mismo para el periodo de reporte se debe indicar si se han realizado liberaciones o anulaciones sobre las reservas.
Se debe relacionar el valor de reserva por cada CRP y en la columna siguiente los giros realizados y los valores pendientes de giro (para cada trimestre se podrá observar el avance en la ejecución de las reservas). 
</t>
  </si>
  <si>
    <t>5. Metas_PDD</t>
  </si>
  <si>
    <t xml:space="preserve">Esta pestaña tiene por objetivo tener información de programación por vigencia y meta de forma actualizada para poder dar respuesta a la inversión que se proyecta., en este sentido: 
OBJETIVO ESPECIFICO DEL PROYECTO DE INVERSIÓN: es el objetivo especifico que se tiene asociado a las metas del proyecto de inversión. 
No.  META: Este corresponde al establecido en ficha EBI.
DESCRIPCIÓN DE LA META : Transcriba, literalmente, la meta según como se encuentra en Ficha EBI. 
TIPO DE META: Este debe corresponder a lo programado en el plan de acción de cuatrienio y de vigencia. 
VIGENCIA : años que comprenden el plan de desarrollo actual-2024-2027
MAGNITUD PROGRAMADA AL CORTE DEL INFORME: Es la magnitud que se programa por vigencia ajustada (en caso de que se modifique) según el corte de la información. La modificación de magnitud de una meta para una vigencia debe estar avalada previamente por la Oficina Asesora de Planeación Institucional
MAGNITUD TOTAL 2020-2024: debe coincidir con la meta establecida y la suma total de las magnitudes por vigencia. 
Por cada Meta se han habilitado espacios de obligatorio diligenciamiento referentes a la información cualitativa (logros, avances, retrasos/dificultades, soluciones e impactos/beneficios) deben ser presentada en términos de ciudad, claros y concretos.
Para lo anterior, es importante, informar, valorar y destacar los logros en el marco de los compromisos estratégicos del plan de desarrollo, mostrando resultados concretos de las metas propuestas, haciendo énfasis en el impacto que éstas tienen en las poblaciones y/o comunidades beneficiadas.
Se debe precisar las principales acciones logradas frente a las metas plan de desarrollo, sin ser tan detallado que termine por ser una lista de actividades  o tan consolidado que deje de lado temas relevantes a reportar.
Identificar claramente los productos y/o resultados de acuerdo a los definidos en la meta plan de desarrollo correspondiente. 
En el componente de gestión de Segplan se permite el registro de 250 caracteres en Dificultades, soluciones y 500 por Logros, Avances  y Beneficios, de ahí que la información a reportar sea precisa y de impacto para la Ciudad.
No escribir como dificultades o problema, la falta o mala atención de un servicio, o la falta de producción de un determinado bien.
No escribir como dificultades una lista de acciones, actividades internas y/o de administración de la entidad.
No escribir como dificultades una lista de obras físicas internas de la entidad.
Tomar en cuenta que las soluciones van en coherencia con las dificultades relacionadas
</t>
  </si>
  <si>
    <t>6. Territorialización</t>
  </si>
  <si>
    <t>PMR</t>
  </si>
  <si>
    <t xml:space="preserve">Plan de Desarrollo </t>
  </si>
  <si>
    <t>Meses</t>
  </si>
  <si>
    <t>Años</t>
  </si>
  <si>
    <t>Objetivo PDD</t>
  </si>
  <si>
    <t>Programa PDD</t>
  </si>
  <si>
    <t>No. Meta PDD</t>
  </si>
  <si>
    <t>Nombre Meta PDD</t>
  </si>
  <si>
    <t>No. proyecto de inversión</t>
  </si>
  <si>
    <t>Nombre del Proyecto</t>
  </si>
  <si>
    <t>Proyecto Inv</t>
  </si>
  <si>
    <t>ODS</t>
  </si>
  <si>
    <t>ObjGeneral</t>
  </si>
  <si>
    <t>Tipo_Meta</t>
  </si>
  <si>
    <t>ProcesosInst</t>
  </si>
  <si>
    <t>Subsistema</t>
  </si>
  <si>
    <t>TipoInd</t>
  </si>
  <si>
    <t>Periodicidad</t>
  </si>
  <si>
    <t>Si_No</t>
  </si>
  <si>
    <t>Etnia</t>
  </si>
  <si>
    <t>Sexo</t>
  </si>
  <si>
    <t>Localidades</t>
  </si>
  <si>
    <t>Componente PMM</t>
  </si>
  <si>
    <t>Misión</t>
  </si>
  <si>
    <t>Visión</t>
  </si>
  <si>
    <t>OBJETIVO ESTRATÉGICO</t>
  </si>
  <si>
    <t>OBJETIVOS SISTEMAS DE GESTION
(Calidad, Ambiental, SST, Antisoborno, Seguridad de la información y Continuidad de Negocio)</t>
  </si>
  <si>
    <t>Insumos</t>
  </si>
  <si>
    <t>Trazador Presupuestal</t>
  </si>
  <si>
    <t>Indicadores Metas estratégicas</t>
  </si>
  <si>
    <t>Políticas Públicas</t>
  </si>
  <si>
    <t>Dimensiones MIPG</t>
  </si>
  <si>
    <t>Politicas MIPG</t>
  </si>
  <si>
    <t>Planes Institucionales</t>
  </si>
  <si>
    <t>Objetivo PMR</t>
  </si>
  <si>
    <t>Indicador Objetivo</t>
  </si>
  <si>
    <t>Indicador_Meta Estratégica</t>
  </si>
  <si>
    <t>Meta PDD/Meta Proyecto de Inversión</t>
  </si>
  <si>
    <t>Enero</t>
  </si>
  <si>
    <t>Subsecretaría de Política de Movilidad</t>
  </si>
  <si>
    <t>1. Bogotá avanza en  seguridad</t>
  </si>
  <si>
    <t>1.05. Espacio público seguro e inclusivo</t>
  </si>
  <si>
    <t>Alcanzar 480.000 estudiantes beneficiadas y beneficiados en el programa de Niñas y Niños Primero – NNP, incluyendo acciones orientadas a mejorar las condiciones de movilidad de las rutas escolares</t>
  </si>
  <si>
    <t>2024110010075</t>
  </si>
  <si>
    <t>Fortalecimiento de los procesos contravencionales asociados a las infracciones de normas de tránsito y transporte público en Bogotá D.C.</t>
  </si>
  <si>
    <t>7974-Fortalecimiento de los procesos contravencionales asociados a las infracciones de normas de tránsito y transporte público en Bogotá D.C</t>
  </si>
  <si>
    <t>1. Fin de la Pobreza</t>
  </si>
  <si>
    <t>Promover el reconocimiento y garantia de derechos al interior de las familias de la ciudad de Bogotá</t>
  </si>
  <si>
    <t>Suma</t>
  </si>
  <si>
    <t>Direccionamiento político</t>
  </si>
  <si>
    <t>SubsistemaSIG</t>
  </si>
  <si>
    <t>Mensual</t>
  </si>
  <si>
    <t>Indigena</t>
  </si>
  <si>
    <t>Hombre</t>
  </si>
  <si>
    <t>1. Contribuye a la equidad y mejoran la calidad de vida de la ciudadanía y la seguridad de los actores viales</t>
  </si>
  <si>
    <t>1. Ser referente mundial en la promoción de cambios comportamentales en la ciudadanía y los actores viales</t>
  </si>
  <si>
    <t>1. Reducir las víctimas fatales en siniestros de tránsito a través de la implementación de acciones integrales con criterios de seguridad vial.</t>
  </si>
  <si>
    <t>OSGC-Fortalecer la prestación de los servicios de la Secretaría Distrital de Movilidad que responda a la gestión de riesgos y oportunidades, la mejora continua, los recursos y los requisitos aplicables, con el fin de dar cumplimiento a la planeación estratégica y aumentar la satisfacción de nuestros grupos de valor y partes interesadas</t>
  </si>
  <si>
    <t>Mano de obra calificada</t>
  </si>
  <si>
    <t>TPGE- Grupos étnicos</t>
  </si>
  <si>
    <t>O1:Registros de hurtos a personas en  Transmilenio</t>
  </si>
  <si>
    <t>6-Registros de hurtos a personas en 
Transmilenio</t>
  </si>
  <si>
    <t>Política Pública Bicicleta</t>
  </si>
  <si>
    <t>1. Talento Humano</t>
  </si>
  <si>
    <t>1. Política de Gestión Estratégica del Talento Humano</t>
  </si>
  <si>
    <t>Plan Anticorrupción y de Atención al Ciudadano PAAC V8.0 SDM-2021</t>
  </si>
  <si>
    <t>5. Mejorar las condiciones de seguridad vial y el comportamiento de los actores en la vía</t>
  </si>
  <si>
    <t>1. Número de personas fallecidas en siniestros viales</t>
  </si>
  <si>
    <t>1.  Número de controles preventivos, regulatorios o sancionatorios realizados.</t>
  </si>
  <si>
    <t>Número de cupos de cicloparqueaderos gestionados en infraestructura pública e infraestructura privada</t>
  </si>
  <si>
    <t>PDD</t>
  </si>
  <si>
    <t>Febrero</t>
  </si>
  <si>
    <t>Subsecretaría de Gestión de Movilidad</t>
  </si>
  <si>
    <t>2.Bogotá confía en su bienestar</t>
  </si>
  <si>
    <t>1.06. Movilidad segura e inclusiva</t>
  </si>
  <si>
    <t>Complementar con dispositivos que garanticen la accesibilidad de 340 intersecciones semafóricas que cumplan con las condiciones técnicas para tal fin</t>
  </si>
  <si>
    <t>2024110010076</t>
  </si>
  <si>
    <t>Mejoramiento de los servicios prestados en la Secretaría Distrital de Movilidad de Bogotá D.C.</t>
  </si>
  <si>
    <t>8008-Mejoramiento de los servicios prestados en la Secretaría Distrital de Movilidad de Bogotá D.C.</t>
  </si>
  <si>
    <t>2. Hambre cero</t>
  </si>
  <si>
    <t>Fortalecer la capacidad institucional para garantizar una gestión pública eficiente y transparente que responda a las demandas ciudadanas, al cumplimiento de las Políticas Sociales y a los criterios de calidad de los servicios sociales que presta la Entidad</t>
  </si>
  <si>
    <t>Direccionamiento de los servicios sociales</t>
  </si>
  <si>
    <t>Subsistema de Gestión Ambiental</t>
  </si>
  <si>
    <t>Afrodescendiente</t>
  </si>
  <si>
    <t>Mujer</t>
  </si>
  <si>
    <t>2. Contribuye potencianado la productividad, la competitividad y la integración de Bogotá y la región</t>
  </si>
  <si>
    <t>OSGC-Prestar trámites y servicios eficientes, oportunos y de calidad, con una gestión ambiental adecuada, soportados en tecnologías de la información y las comunicaciones</t>
  </si>
  <si>
    <t>Mano de obra no calificada</t>
  </si>
  <si>
    <t>TPIEG - Igualdad y equidad de género</t>
  </si>
  <si>
    <t>O1: Porcentaje de mujeres que consideran que TransMilenio es inseguro o muy inseguro</t>
  </si>
  <si>
    <t>8-Mujeres víctimas de lesiones personales</t>
  </si>
  <si>
    <t xml:space="preserve">Acción Climatica </t>
  </si>
  <si>
    <t>2. Política de Integridad</t>
  </si>
  <si>
    <t>Plan Institucional de Participación-SDM V.2.0 2021</t>
  </si>
  <si>
    <t>7. Mantener el tiempo de desplazamiento de los ciudadanos</t>
  </si>
  <si>
    <t>2. Campañas de cultura ciudadana implementadas</t>
  </si>
  <si>
    <t xml:space="preserve">5. Servicio de prevención y promoción para la seguridad vial
</t>
  </si>
  <si>
    <t>2.  Número de medidas integrales de gestión de tránsito, pacificación o tráfico calmado implementadas</t>
  </si>
  <si>
    <t>Número de estacionamientos en via en operación</t>
  </si>
  <si>
    <t>PI</t>
  </si>
  <si>
    <t>Marzo</t>
  </si>
  <si>
    <t>Subsecretaría de Servicios a la Ciudadanía</t>
  </si>
  <si>
    <t>3. Bogotá confía en su potencial</t>
  </si>
  <si>
    <t>2.12. Bogotá cuida a su gente</t>
  </si>
  <si>
    <t>Diseñar, implementar y evaluar el 100% del plan sectorial de cultura ciudadana, comunicación y pedagogía cívica que propicien transformaciones voluntarias constructivas y corresponsables en el sistema de movilidad</t>
  </si>
  <si>
    <t>2024110010077</t>
  </si>
  <si>
    <t>Implementación de espacios de participación ciudadana incidente en la Secretaría Distrital de Movilidad de Bogotá D.C.</t>
  </si>
  <si>
    <t>8012-Implementación de espacios de participación ciudadana incidente en la Secretaría Distrital de Movilidad de Bogotá D.C.</t>
  </si>
  <si>
    <t>3. Salud y bienestar</t>
  </si>
  <si>
    <t>Fortalecer la capacidad institucional para brindar respuestas integrales en el territorio</t>
  </si>
  <si>
    <t>Creciente</t>
  </si>
  <si>
    <t>Direccionamiento estratégico</t>
  </si>
  <si>
    <t>Subsistema de Gestión de Seguridad y Salud en el Trabajo</t>
  </si>
  <si>
    <t>Semestral</t>
  </si>
  <si>
    <t/>
  </si>
  <si>
    <t>Room</t>
  </si>
  <si>
    <t>Santafé</t>
  </si>
  <si>
    <t>3. Contribuye con una gestión integra y transparente</t>
  </si>
  <si>
    <t>3. Generar e implementar políticas de movilidad basadas en el análisis de datos fomentando la productividad, eficiencia y bienestar de la ciudad.</t>
  </si>
  <si>
    <t>OSGGA-Garantizar el uso racional y eficiente de energía en las diferentes sedes de la SDM</t>
  </si>
  <si>
    <t>Materiales</t>
  </si>
  <si>
    <t>TPCC - Cultura ciudadana</t>
  </si>
  <si>
    <t>O1:Fatalidades en siniestros viales por año</t>
  </si>
  <si>
    <t>15-Fatalidades en siniestros viales por año</t>
  </si>
  <si>
    <t>Acción Comunal</t>
  </si>
  <si>
    <t>3. Gestión con Valores para los resultados</t>
  </si>
  <si>
    <t>PA01-M02-PL01 plan institucional de gestión ambiental PIGA</t>
  </si>
  <si>
    <t>8. Mejorar la calidad de vida de los habitantes en cuanto a movilidad y factores asociados</t>
  </si>
  <si>
    <t xml:space="preserve">6. Servicio de sensibilización a los actores viales,  con enfoque diferencial, género y territorial.
</t>
  </si>
  <si>
    <t>3.  Número de señales verticales de pedestal instaladas</t>
  </si>
  <si>
    <t>Número de viajes en bicicletas públicas</t>
  </si>
  <si>
    <t>Abril</t>
  </si>
  <si>
    <t>Subsecretaría de Gestión Jurídica</t>
  </si>
  <si>
    <t>4.Bogotá ordena su territorio y avanza en su acción climática</t>
  </si>
  <si>
    <t>4.26. Movilidad Sostenible</t>
  </si>
  <si>
    <t>Realizar 300.000 intervenciones para mejorar las condiciones de movilidad en los corredores y puntos estratégicos de la ciudad Región</t>
  </si>
  <si>
    <t>2024110010093</t>
  </si>
  <si>
    <t>Mejoramiento en la gestión de las acciones de transparencia e integridad de la Secretaría Distrital de Movilidad en Bogotá D.C</t>
  </si>
  <si>
    <t>7969-Mejoramiento en la gestión de las acciones de transparencia e integridad de la Secretaría Distrital de Movilidad en Bogotá D.C</t>
  </si>
  <si>
    <t>4. Educación de calidad</t>
  </si>
  <si>
    <t>Contribuir en la prevención de la maternidad y la paternidad temprana en Bogotá</t>
  </si>
  <si>
    <t>Decreciente</t>
  </si>
  <si>
    <t>Construcción e implementación de políticas sociales</t>
  </si>
  <si>
    <t>Subsistema de Gestión de Seguridad de la Información</t>
  </si>
  <si>
    <t>Anual</t>
  </si>
  <si>
    <t>Raizal</t>
  </si>
  <si>
    <t>4. Ser referente mundial en el incremento de la satisfacción en las experiencias de viaje</t>
  </si>
  <si>
    <t>4. Desarrollar estrategias de cultura y respeto en la ciudadanía para el sistema de movilidad, protegiendo en especial a los actores vulnerables y promoviendo los modos activos, con enfoque incluyente diferencial, de género y territorial</t>
  </si>
  <si>
    <t>OSGGA-Garantizar el uso racional y eficiente del recurso hídrico en las diferentes sedes de la SDM</t>
  </si>
  <si>
    <t>Servicios domiciliarios</t>
  </si>
  <si>
    <t>TPPD - Discapacidad</t>
  </si>
  <si>
    <t>O1:Porcentaje de evasión medido en el componente troncal</t>
  </si>
  <si>
    <t>16-Porcentaje de evasión medido en el  componente troncal</t>
  </si>
  <si>
    <t>Adultez</t>
  </si>
  <si>
    <t>4. Evaluación de Resultados</t>
  </si>
  <si>
    <t>4. Política de Gestión Presupuestal y Eficiencia del Gasto Público</t>
  </si>
  <si>
    <t>PA02-PL01 Plan Institucional de Capacitación – PIC VERSIÓN 2.0 DE 11-08-2021</t>
  </si>
  <si>
    <t>9.  Mejorar los servicios de atención a la ciudadanía</t>
  </si>
  <si>
    <t>8. Servicio de gestión para la movilidad en la ciudad</t>
  </si>
  <si>
    <t xml:space="preserve">4.  Número de puntos con sistemas de contención vehicular, dispositivos de canalización u otros elementos de control de tránsito mantenidos </t>
  </si>
  <si>
    <t>Km conservados o mantenidos de cicloinfraestructura</t>
  </si>
  <si>
    <t>Mayo</t>
  </si>
  <si>
    <t>Realizar seguimiento al 100% de los PMT (Planes de Manejo de Tránsito) que generen mayor afectación a los usuarios priorizando la seguridad e infraestructura a las y los peatones y ciclistas</t>
  </si>
  <si>
    <t>2024110010095</t>
  </si>
  <si>
    <t>Mejoramiento y mantenimiento de los servicios de TI asociados a la infraestructura tecnológica operacional de la Secretaría Distrital de Movilidad de Bogotá D.C.</t>
  </si>
  <si>
    <t>7982-Mejoramiento y mantenimiento de los servicios de TI asociados a la infraestructura tecnológica operacional de la Secretaría Distrital de Movilidad de Bogotá D.C.</t>
  </si>
  <si>
    <t xml:space="preserve">5. Igualdad de género </t>
  </si>
  <si>
    <t>Contribuir al desarrollo integral con enfoque diferencial de niños, niñas y adolescentes de Bogotá que se encuentren en situación de amenaza, inobservancia o vulneración de derechos</t>
  </si>
  <si>
    <t>Análisis y seguimiento de políticas sociales</t>
  </si>
  <si>
    <t>Subsistema Interno de Gestión Documental y Archivo</t>
  </si>
  <si>
    <t>Palenquero</t>
  </si>
  <si>
    <t>5. Ser referente mundial en la transformación digital y virtual de los trámites y servicios</t>
  </si>
  <si>
    <t>OSGGA-Promover la gestión integral de los residuos generados en la SDM</t>
  </si>
  <si>
    <t>Terrenos</t>
  </si>
  <si>
    <t>TPJ - Juventud</t>
  </si>
  <si>
    <t>O1: % del sistema de semaforización inteligente de la ciudad mantenido y optimizado (a 2027 llegar al 99%)</t>
  </si>
  <si>
    <t>52-Porcentaje de viajes en 
modos sostenibles en un día 
típico de los hogares de 
Bogotá</t>
  </si>
  <si>
    <t>Afro-Palenquero</t>
  </si>
  <si>
    <t>5. Información y Comunicación</t>
  </si>
  <si>
    <t>5. Política compras y contratación pública</t>
  </si>
  <si>
    <t>PA02-PL04 Plan Anual de Vacantes SDM 2021 v. 2.0 de 02-09-2021</t>
  </si>
  <si>
    <t>5. Niveles de satisfacción de los ciudadanos y partes interesadas alcanzados</t>
  </si>
  <si>
    <t xml:space="preserve">9. Servicio de implementacion de las política pública de la Bicicleta </t>
  </si>
  <si>
    <t>5.  Porcentaje de personas cualificadas en enfoque poblacional /diferencial para la prestación del servicio en el Centro de Orientación a Victimas de Siniestros Viales - ORVI</t>
  </si>
  <si>
    <t>Km construidos de cicloinfraestructura</t>
  </si>
  <si>
    <t>Junio</t>
  </si>
  <si>
    <t>Dirección de inteligencia para la movilidad</t>
  </si>
  <si>
    <t>5.39. Camino hacia una democracia deliberativa con un gobierno cercano a la gente y con participación ciudadana</t>
  </si>
  <si>
    <t>Realizar un (1) estudio técnico en corredores principales, para evaluar los límites de velocidad en la ciudad</t>
  </si>
  <si>
    <t>2024110010096</t>
  </si>
  <si>
    <t>Implementación de intervenciones integrales de cultura, comunicación y pedagogía, para la movilidad segura en Bogotá D.C</t>
  </si>
  <si>
    <t>7980-Implementación de intervenciones integrales de cultura, comunicación y pedagogía, para la movilidad segura en Bogotá D.C</t>
  </si>
  <si>
    <t>6. Agua limpia y saneamiento</t>
  </si>
  <si>
    <t>Beneficiar con una alimentación equilibrada, suficiente, adecuada e inocua a mujeres gestantes niños, niñas, y hogares identificados por la Secretaría Distrital de Integración Social en inseguridad alimentaria moderada y severa, con énfasis en el fortalecimiento del tejido social y comunitario</t>
  </si>
  <si>
    <t>Prestación de los servicios sociales</t>
  </si>
  <si>
    <t>Subsistema de Responsabilidad Social</t>
  </si>
  <si>
    <t>Otro</t>
  </si>
  <si>
    <t>6. Ser referente mundial al contar con un equipo humano comprometido y competente.</t>
  </si>
  <si>
    <t>OSGGA-Fortalecer la aplicación de criterios ambientales en la adquisición de bienes y servicios contratados por la entidad en el desarrollo de sus actividades</t>
  </si>
  <si>
    <t>Edificios</t>
  </si>
  <si>
    <t>O4:Porcentaje de viajes en modos sostenibles en un día típico de los hogares de Bogotá</t>
  </si>
  <si>
    <t>53-Porcentaje de avance de la PLMB Tramo I</t>
  </si>
  <si>
    <t>ASP (Actividades Sexuales Pagas)</t>
  </si>
  <si>
    <t>6. Gestión del Conocimiento</t>
  </si>
  <si>
    <t>6. Política de Fortalecimiento Institucional y Simplificación de Procesos</t>
  </si>
  <si>
    <t>PA02-PL05 plan anual de previsión de recursos humanos SDM 2021 v. 2.0 de 02-09-2021</t>
  </si>
  <si>
    <t>12.Servicios institucionales para la atención a la ciudadanía</t>
  </si>
  <si>
    <t>6.  Número de víctimas jóvenes en siniestros viales</t>
  </si>
  <si>
    <t>Kilometros de Mantenimiento vial</t>
  </si>
  <si>
    <t>Dirección de planeación para la movilidad</t>
  </si>
  <si>
    <t>Consolidación del trabajo colaborativo y apoyo institucional en la Secretaría Distrital de Movilidad de Bogotá D.C.</t>
  </si>
  <si>
    <t>7. Energía asequible y no contaminable</t>
  </si>
  <si>
    <t>Disminuir las prácticas adversas y percepciones discriminatorias en torno a la vejez y contribuir a la transformación de imaginarios sobre el envejecimiento y el diálogo intergeneracional como conceptos vitales para la construcción de proyectos de vida</t>
  </si>
  <si>
    <t>Mantenimiento y soporte TIC</t>
  </si>
  <si>
    <t>Subsistema de Control Interno</t>
  </si>
  <si>
    <t>No Aplica</t>
  </si>
  <si>
    <t>OSGGA-Promover acciones que contribuyan a la adaptación y mitigación al cambio climático y mejora de la calidad del paisaje de la sede principal de la SDM.</t>
  </si>
  <si>
    <t>Maquinaria y Equipo</t>
  </si>
  <si>
    <t>O4:Porcentaje de avance de la PLMB Tramo I</t>
  </si>
  <si>
    <t>54-Kilómetros de troncales en 
operación del sistema de 
transporte público</t>
  </si>
  <si>
    <t>Bicicleta</t>
  </si>
  <si>
    <t>7. Control Interno</t>
  </si>
  <si>
    <t>7. Política Gobierno Digital</t>
  </si>
  <si>
    <t>PA02-PL03 Plan Estratégico de Talento Humano SDM 2021 v.2.0 de 02-09-2021</t>
  </si>
  <si>
    <t>7.  Porcentaje de campaña(s) y/o jornada(s) de cultura ciudadana y educación vial realizadas y dirigidas a la ciudadanía, que promueven prácticas de inclusión e igualdad con enfoque poblacional - diferencial en el sistema de movilidad.</t>
  </si>
  <si>
    <t>Agosto</t>
  </si>
  <si>
    <t>Dirección de ingienería y tránsito</t>
  </si>
  <si>
    <t>Recuperar 30.000 m2 de espacio público para una movilidad más segura y accesible, principalmente en entornos relacionados con la movilidad activa y sostenible, siguiendo el enfoque de calle completa</t>
  </si>
  <si>
    <t>2024110010104</t>
  </si>
  <si>
    <t>Fortalecimiento de la Gestión Jurídica en la Secretaría Distrital de Movilidad de Bogotá D.C.</t>
  </si>
  <si>
    <t>7994-Fortalecimiento de la Gestión Jurídica en la Secretaría Distrital de Movilidad de Bogotá D.C.</t>
  </si>
  <si>
    <t>8. Trabajo decente y crecimiento económico</t>
  </si>
  <si>
    <t>Disminuir la vulnerabilidad por discriminación, violencias y exclusión social por orientación sexual o identidad de género en Bogotá</t>
  </si>
  <si>
    <t>Adquisiciones</t>
  </si>
  <si>
    <t>OSGAS-Mantener las buenas prácticas antisoborno contenidas en la norma ISO 37001 y las demás adoptadas por la Entidad</t>
  </si>
  <si>
    <t>Mantenimiento maquinaria y equipo</t>
  </si>
  <si>
    <t>O4:Kilómetros de troncales en operación del sistema de transporte público</t>
  </si>
  <si>
    <t>55-Número de hectáreas netas 
de suelo viabilizadas para el 
desarrollo de proyectos 
estrategicos de ciudad, que 
aportan al desarrollo de 
Bogotá</t>
  </si>
  <si>
    <t>BTI</t>
  </si>
  <si>
    <t>8. Política de Seguridad Digital</t>
  </si>
  <si>
    <t>Plan de Austeridad e Indicadores 2021 20-01</t>
  </si>
  <si>
    <t>8.  Porcentaje de afectación del tiempo de viaje promedio, para los usuarios de modos motorizados en la infraestructura vial, por efecto de las obras y la implementación de PMT sobre los 14 corredores viales principales-incluidas vías de desvío.</t>
  </si>
  <si>
    <t>Septiembre</t>
  </si>
  <si>
    <t>Dirección de Gestión de tránsito y control de transito y transporte</t>
  </si>
  <si>
    <t>Construir 59 kilómetros lineales de la red de cicloinfraestructura</t>
  </si>
  <si>
    <t>2024110010100</t>
  </si>
  <si>
    <t>Fortalecimiento del componente de gobernanza para la implementación de la estrategia de seguridad vial en Bogotá D.C.</t>
  </si>
  <si>
    <t>7941-Fortalecimiento del componente de gobernanza para la implementación de la estrategia de seguridad vial en Bogotá D.C.</t>
  </si>
  <si>
    <t>9. Industria, innovación e infraestructura</t>
  </si>
  <si>
    <t>Proveer espacios de integración social en cumplimiento de los estándares de calidad para garantizar la prestación de los servicios sociales en condiciones adecuadas y seguras</t>
  </si>
  <si>
    <t>Gestión del talento humano</t>
  </si>
  <si>
    <t>OSGAS-Promover una cultura de integridad y ética pública en colaboradoras y colaboradores de la SDM, para el cumplimiento del marco de gestión antisoborno definido por la Entidad, y su concientización en la política antisoborno y en los demás elementos que integran el Sistema</t>
  </si>
  <si>
    <t>Transporte</t>
  </si>
  <si>
    <t>O4:Número de hectáreas netas de suelo viabilizadas para el desarrollo de proyectos estrategicos de ciudad, que aportan al desarrollo de Bogotá</t>
  </si>
  <si>
    <t>56-Número de cables construidos</t>
  </si>
  <si>
    <t>Derechos Humanos</t>
  </si>
  <si>
    <t>9. Política de Defensa Jurídica</t>
  </si>
  <si>
    <t>Plan Institucional de Archivos PINAR v.1.0_2021</t>
  </si>
  <si>
    <t xml:space="preserve">9.  Número de tramos de los 14 corredores principales de la ciudad y las vías de su área de influencia con gestión de la velocidad implementada  </t>
  </si>
  <si>
    <t>Octubre</t>
  </si>
  <si>
    <t>Dirección de atención al ciudadano</t>
  </si>
  <si>
    <t>Diseñar e implementar una (1) estrategia para la promoción de infraestructura de recarga de vehículos eléctricos en Bogotá D.C</t>
  </si>
  <si>
    <t>2024110010099</t>
  </si>
  <si>
    <t>Implementación de acciones para una movilidad sostenible, segura y confiable para Bogotá D.C.</t>
  </si>
  <si>
    <t>7975-Implementación de acciones para una movilidad sostenible, segura y confiable para Bogotá D.C.</t>
  </si>
  <si>
    <t xml:space="preserve">10. Reducción de las desigualdades </t>
  </si>
  <si>
    <t>Promover la inclusión social de las y los ciudadanos habitantes de calle y las poblaciones en riesgo de habitar las calles</t>
  </si>
  <si>
    <t>Gestión de bienes y servicios</t>
  </si>
  <si>
    <t>OSGAS-Fortalecer el reporte de las denuncias presentadas por presuntos actos de soborno, asegurando la protección de la identidad del denunciante en buena fe y bajo una sospecha razonable, y evitar represalias a este.</t>
  </si>
  <si>
    <t>Servicios de venta y de distribución</t>
  </si>
  <si>
    <t>O4:Número de cables construidos</t>
  </si>
  <si>
    <t>69-Porcentaje de avance en la 
estructuración del Sistema 
Interoperable de Recaudo 
(SIR)</t>
  </si>
  <si>
    <t>Discapacidad</t>
  </si>
  <si>
    <t>10. Política de Mejora normativa</t>
  </si>
  <si>
    <t>Plan de Conservación Documental 2021</t>
  </si>
  <si>
    <t xml:space="preserve">10. Porcentaje de implementación de las estrategias para promover el uso eficiente del vehículo particular y promover la movilidad sostenible.  </t>
  </si>
  <si>
    <t>Noviembre</t>
  </si>
  <si>
    <t>Dirección de investigaciones administrativas al tránsito y y¡transporte</t>
  </si>
  <si>
    <t>Implementar 3 acciones para promover la renovación tecnológica de transporte de carga hacia una tecnología de cero y bajas emisiones</t>
  </si>
  <si>
    <t>2024110010116</t>
  </si>
  <si>
    <t>Fortalecimiento del programa niñas y niños primero para mejorar la seguridad vial y la confianza en el camino al colegio en Bogotá D.C.</t>
  </si>
  <si>
    <t>7996-Fortalecimiento del programa niñas y niños primero para mejorar la seguridad vial y la confianza en el camino al colegio en Bogotá D.C.</t>
  </si>
  <si>
    <t>11. Ciudades y comunidades sostenibles</t>
  </si>
  <si>
    <t>Fortalecer los procesos de inclusión de las personas con discapacidad, sus familias y cuidadores en los diferentes entornos, mediante acciones de articulación con actores públicos y privados</t>
  </si>
  <si>
    <t>Gestión jurídica</t>
  </si>
  <si>
    <t>OSGAS-Gestionar las denuncias presentadas por presuntos actos de soborno, asegurando la protección de la identidad del denunciante en buena fe y bajo una sospecha razonable, y evitar represalias a este</t>
  </si>
  <si>
    <t>Servicios de alojamiento comidas y bebidas</t>
  </si>
  <si>
    <t>O4:Porcentaje de avance en la estructuración del Sistema Interoperable de Recaudo (SIR)</t>
  </si>
  <si>
    <t>70-Porcentaje de usuarios de TransMilenio satisfechos</t>
  </si>
  <si>
    <t>Educación</t>
  </si>
  <si>
    <t>11. Política de Servicio al ciudadano</t>
  </si>
  <si>
    <t>Plan de Preservación Digital a largo plazo 2021</t>
  </si>
  <si>
    <t>Dirección de representación judicial</t>
  </si>
  <si>
    <t>Implementar una estrategia para lograr que el 50% de bicicletas existentes en la ciudad, según la Encuesta de Movilidad 2023, se registren en la plataforma de Registro obligatorio de bicicletas.</t>
  </si>
  <si>
    <t>2024110010114</t>
  </si>
  <si>
    <t>Fortalecimiento de la red de cicloinfraestructura en la ciudad de Bogotá D.C.</t>
  </si>
  <si>
    <t>7998-Fortalecimiento de la red de cicloinfraestructura en la ciudad de Bogotá D.C.</t>
  </si>
  <si>
    <t>12. Producción y consumo responsables</t>
  </si>
  <si>
    <t>Fortalecer el desarrollo de capacidades y generación de oportunidades para la juventud en Bogotá, a través de acciones encaminadas al empoderamiento de la política pública juvenil y la garantía de los derechos de los y las jóvenes para el goce efectivo de su ciudadanía</t>
  </si>
  <si>
    <t>Mejora continua</t>
  </si>
  <si>
    <t>Barrios unidos</t>
  </si>
  <si>
    <t>OSGAS- 1. Mantener las buenas prácticas antisoborno contenidas en la norma ISO 37001 y las demás adoptadas por la Entidad / 2. Promover una cultura de integridad y ética pública en colaboradoras y colaboradores de la SDM, para el cumplimiento del marco de gestión antisoborno definido por la Entidad, y su concientización en la política antisoborno y en los demás elementos que integran el Sistema / 3. Fortalecer el reporte de las denuncias presentadas por presuntos actos de soborno, asegurando la protección de la identidad del denunciante en buena fe y bajo una sospecha razonable, y evitar represalias a este / 4. Gestionar las denuncias presentadas por presuntos actos de soborno, asegurando la protección de la identidad del denunciante en buena fe y bajo una sospecha razonable, y evitar represalias a este</t>
  </si>
  <si>
    <t>Servicios financieros y conexos</t>
  </si>
  <si>
    <t>O4:Porcentaje de usuarios de TransMilenio satisfechos</t>
  </si>
  <si>
    <t>72-Indice de Gestión Pública Distrital (Puntos)</t>
  </si>
  <si>
    <t>Espacio Público</t>
  </si>
  <si>
    <t>12. Política de Racionalización de trámites</t>
  </si>
  <si>
    <t>Plan Anual de Adquisiciones  2021</t>
  </si>
  <si>
    <t>Dirección de normatividad y conceptos</t>
  </si>
  <si>
    <t>Lograr 9.200.000 viajes en modos sostenibles en un día hábil entre semana en Bogotá.</t>
  </si>
  <si>
    <t>2024110010124</t>
  </si>
  <si>
    <t>Fortalecimiento del sistema de señalización para la movilidad enfocada en la mejora de la seguridad vial en la ciudad de Bogotá D.C</t>
  </si>
  <si>
    <t>8000-Fortalecimiento del sistema de señalización para la movilidad enfocada en la mejora de la seguridad vial en la ciudad de Bogotá D.C</t>
  </si>
  <si>
    <t>13. Acción por el clima</t>
  </si>
  <si>
    <t>Fortalecer la capacidad operativa y técnica en los servicios de soporte de la gestión institucional y en el desarrollo integral del talento humano</t>
  </si>
  <si>
    <t>Gestión del conocimiento</t>
  </si>
  <si>
    <t>Servicios de leasing</t>
  </si>
  <si>
    <t>O5:Índice de Gestión Pública Distrital (Puntos)</t>
  </si>
  <si>
    <t xml:space="preserve">82-Participación Ciudadana Incidente en proyectos de actos administrativos en el Distrito Capital (Porcentaje </t>
  </si>
  <si>
    <t>Familias</t>
  </si>
  <si>
    <t>13. Política de Participación Ciudadana en la Gestión Pública</t>
  </si>
  <si>
    <t>Plan de Seguridad y Privacidad de la Información 2021 V.1.0</t>
  </si>
  <si>
    <t>Dirección de contratación</t>
  </si>
  <si>
    <t>2024110010127</t>
  </si>
  <si>
    <t>Consolidación de las intervenciones en el espacio público para el mejoramiento de las condiciones de movilidad y seguridad vial en los corredores y puntos estratégicos
en Bogotá D.C.</t>
  </si>
  <si>
    <t>8001-Consolidación de las intervenciones en el espacio público para el mejoramiento de las condiciones de movilidad y seguridad vial en los corredores y puntos estratégicos
en Bogotá D.C.</t>
  </si>
  <si>
    <t>14. Vida Submarina</t>
  </si>
  <si>
    <t>Generar y fortalecer la capacidad institucional para lograr una adecuada gestión pública que permita apoyar los procesos misionales desde la planeación, la gestión de la información y el conocimiento, el monitoreo y la evaluación de los servicios sociales de la SDIS con el apoyo de unas Tecnologías de la Información y las Comunicaciones - TIC actualizadas y alineadas a los postulados misionales</t>
  </si>
  <si>
    <t xml:space="preserve">OSGSST-Prevenir lesiones y deterioro de la salud relacionados con el trabajo a los (as) colaboradores (as) proporcionando lugares de trabajo seguros y saludables, favoreciendo en todo momento su consulta y participación y la de sus representantes. </t>
  </si>
  <si>
    <t>Servicios inmobiliarios</t>
  </si>
  <si>
    <t xml:space="preserve">O5:Participación Ciudadana Incidente en proyectos de actos administrativos en el Distrito Capital (Porcentaje)
</t>
  </si>
  <si>
    <t>Habitabilidad en calle</t>
  </si>
  <si>
    <t>14. Política de Seguimiento y Evaluación del Desempeño Institucional</t>
  </si>
  <si>
    <t>Plan Estratégico de Tecnologías de la información y las Comunicaciones (PETI) 2021 v.1.0</t>
  </si>
  <si>
    <t>14. Número de cupos de cicloparquederos gestionados en infraestructura privada</t>
  </si>
  <si>
    <t>Dirección de gestión de cobro</t>
  </si>
  <si>
    <t>Desarrollar el 100% de mejoramiento en la atención, participación ciudadana incidente y formación para la atención integral con enfoques de género, diferencial y territorial, a través de los canales definidos por cada entidad, del Sector Movilidad</t>
  </si>
  <si>
    <t>2024110010125</t>
  </si>
  <si>
    <t>Fortalecimiento de las intervenciones de control y prevención del tránsito y el transporte para mejorar la seguridad vial en Bogotá D.C.</t>
  </si>
  <si>
    <t>8009-Fortalecimiento de las intervenciones de control y prevención del tránsito y el transporte para mejorar la seguridad vial en Bogotá D.C.</t>
  </si>
  <si>
    <t>15. Vida de ecosistemas terrestres</t>
  </si>
  <si>
    <t xml:space="preserve">OSGSST-Cumplir la normatividad nacional vigente en materia de riesgos laborales y de otra índole, teniendo en cuenta los requisitos aplicables a la Secretaría. </t>
  </si>
  <si>
    <t>Servicios prestados a las empresas y servicios de producción</t>
  </si>
  <si>
    <t>Infancia</t>
  </si>
  <si>
    <t>15. Política de Transparencia, acceso a la información pública y lucha contra la corrupción</t>
  </si>
  <si>
    <t>PA04-PL01 Plan estratégico de las Tecnologías de la Información y Comunicaciones - PETI 2020-2024. V1.0 del 24-11-2021</t>
  </si>
  <si>
    <t xml:space="preserve">15. Porcentaje de participación de personas con enfoque poblacional diferencial en los espacios de participación. </t>
  </si>
  <si>
    <t>Dirección administrativa y financiera</t>
  </si>
  <si>
    <t xml:space="preserve">OSGSST-Definir e implementar planes y estrategias para el mejoramiento continuo de las condiciones de salud y seguridad en el trabajo. </t>
  </si>
  <si>
    <t>Servicios para la comunidad, sociales y personales</t>
  </si>
  <si>
    <t>Juventud</t>
  </si>
  <si>
    <t>16. Política de Gestión Documental</t>
  </si>
  <si>
    <t>Plan de Datos Abiertos 2021 V.1.0</t>
  </si>
  <si>
    <t>16. Porcentaje de efectividad en  los acuerdos de pago solicitados por los ciudadanos</t>
  </si>
  <si>
    <t>Dirección de talento humano</t>
  </si>
  <si>
    <t>17. Alianzas para Lograr los Objetivos</t>
  </si>
  <si>
    <t>OSGSI- Gestionar los activos de información, salvaguardandolos ante cualquier incidente que pueda provocar su destrucción, divulgación, indisponibilidad o uso no compartido</t>
  </si>
  <si>
    <t>Gastos imprevistos</t>
  </si>
  <si>
    <t>LGBTI</t>
  </si>
  <si>
    <t>17. Política de Gestión de la Información Estadística</t>
  </si>
  <si>
    <t>Plan de Mantenimiento de Servicios Tecnológicos 2021 V.1.0</t>
  </si>
  <si>
    <t>17. Porcentaje (%) de avance en implementación de criterios de infraestructura y de espacios idóneos en los puntos de atención propios de la SDM.</t>
  </si>
  <si>
    <t>Oficina asesora de comunicaciones y cultura para la movilidad</t>
  </si>
  <si>
    <t>Rafael Uribe</t>
  </si>
  <si>
    <t>OSGSI-Gestionar los riesgos de seguridad de la información aplicando los controles necesarios para cada situación, garantizando la sostenibilidad de las operaciones</t>
  </si>
  <si>
    <t>Adquisición de activos financieros</t>
  </si>
  <si>
    <t>Migrantes</t>
  </si>
  <si>
    <t>18. Política de Gestión del Conocimiento y la Innovación</t>
  </si>
  <si>
    <t>Plan de Tratamiento de Riesgos de Seguridad y Privacidad de la Información V. 1.0</t>
  </si>
  <si>
    <t>18. Número de trámites racionalizados con acciones de mejora</t>
  </si>
  <si>
    <t>Oficina de tecnologías de la información y las comunicaciones</t>
  </si>
  <si>
    <t>Ciudad Bolívar</t>
  </si>
  <si>
    <t>OSGSI-Fortalecer la cultura de seguridad de la información, brindando concientización y sensibilización permanente a cada colaborador, para enfrentar proactiva y reactivamente las amenazas a las que se exponen en el manejo diario de la información propia y de terceros</t>
  </si>
  <si>
    <t>Disminución de pasivos</t>
  </si>
  <si>
    <t>Movilidad Motorizada</t>
  </si>
  <si>
    <t>19. Política de Control Interno</t>
  </si>
  <si>
    <t>Plan de Adecuación y Sostenibilidad V3.0</t>
  </si>
  <si>
    <t>Oficina de seguridad vial</t>
  </si>
  <si>
    <t>OSGSI-Establecer mecanismos que permitan mantener la seguridad de la información durante una interrupción de la infraestructura tecnológica que soporta la operación de los servicios ofrecidos por la Entidad</t>
  </si>
  <si>
    <t>Impuestos, pagos de derechos, contribuciones, multas y sanciones</t>
  </si>
  <si>
    <t>20. Gestión ambiental para el buen uso de los recursos públicos</t>
  </si>
  <si>
    <t>PA02-PL02 Plan Cuatrienal de Gestión Estratégica del Talento Humano V.2.0 de 02-09-2021</t>
  </si>
  <si>
    <t>Oficina de gestión social</t>
  </si>
  <si>
    <t>OSGSI-Gestionar los eventos e incidentes de seguridad de la información, fortaleciendo la capacidad de la Secretaría Distrital de Movilidad para hacer frente a las amenazas y ataques informáticos</t>
  </si>
  <si>
    <t>Transferencias corrientes y de capital</t>
  </si>
  <si>
    <t>Participación Incidente</t>
  </si>
  <si>
    <t>PA02-PL06 Plan de Bienestar Social e Incentivos SDM 2021 V.2.0 de 02-09-2021</t>
  </si>
  <si>
    <t>Oficina aseora de planeación institucional</t>
  </si>
  <si>
    <t>OSGCN-Identificar los procesos, servicios y trámites críticos de la entidad, que requieren de una estrategia de continuidad, debido al impacto que podría tener para la entidad su interrupción a causa de un incidente o crisis</t>
  </si>
  <si>
    <t>Total Meta Proyecto de Inversión por año</t>
  </si>
  <si>
    <t>Peatón</t>
  </si>
  <si>
    <t>PA02-PL07 Plan de Trabajo Anual de la SST SDM 2021 V2.0 de 23-09-2021</t>
  </si>
  <si>
    <t>Oficina de control disciplinario</t>
  </si>
  <si>
    <t>OSGCN-Implementar planes y medios necesarios para desarrollar en la entidad la capacidad de recuperación para responder a los diferentes escenarios de interrupción</t>
  </si>
  <si>
    <t>Pobreza</t>
  </si>
  <si>
    <t>Plan Estratégico de Comunicaciones V1.0 2021</t>
  </si>
  <si>
    <t>Oficina de control interno</t>
  </si>
  <si>
    <t>OSGCN-Gestionar el óptimo manejo de incidentes de continuidad del negocio en la Secretaría Distrital de Movilidad</t>
  </si>
  <si>
    <t>Subdirección de transporte público</t>
  </si>
  <si>
    <t>OSGCN-Desarrollar las competencias mínimas requeridas para cada uno de los roles que hacen parte de la estructura de recuperación de la entidad</t>
  </si>
  <si>
    <t>Rrom</t>
  </si>
  <si>
    <t>Subdirección de transporte privado</t>
  </si>
  <si>
    <t>Ruralidad</t>
  </si>
  <si>
    <t>Subdirección de la bicicleta y el peatón</t>
  </si>
  <si>
    <t>Salud Mental</t>
  </si>
  <si>
    <t>Subdirección de infraestructura</t>
  </si>
  <si>
    <t>Seguridad</t>
  </si>
  <si>
    <t>Subdirección de señalización</t>
  </si>
  <si>
    <t>Transparencia</t>
  </si>
  <si>
    <t>Subdirección de planes de manejo de tránsito</t>
  </si>
  <si>
    <t>Turismo</t>
  </si>
  <si>
    <t>Subdirección de gestión en vía</t>
  </si>
  <si>
    <t>Vejez</t>
  </si>
  <si>
    <t>Subdirección de semaforización</t>
  </si>
  <si>
    <t>Subdirección de control de tránsito y transporte</t>
  </si>
  <si>
    <t>Subdirección de contravenciones</t>
  </si>
  <si>
    <t>Subdirección de control e investigaciones al transporte público</t>
  </si>
  <si>
    <t>Subdirección de financiera</t>
  </si>
  <si>
    <t>Subdirección de administrativa</t>
  </si>
  <si>
    <t xml:space="preserve">Adelantar el 100% de las actividades relacionadas con el transporte de carga y logística para optimizar sus operaciones y movilidad en la ciudad y la Región </t>
  </si>
  <si>
    <t xml:space="preserve">6. Adelantar el 100% de las actividades relacionadas con el transporte de carga y logística para optimizar sus operaciones y movilidad en la ciudad y la Región </t>
  </si>
  <si>
    <t>Implementar el 100% de las acciones para promover la renovación tecnológica de transporte de carga hacia una tecnología de cero y bajas emisiones</t>
  </si>
  <si>
    <t>7. Implementar el 100% de las acciones para promover la renovación tecnológica de transporte de carga hacia una tecnología de cero y bajas emisiones</t>
  </si>
  <si>
    <t xml:space="preserve">5. Implementar 100% de una estrategia para lograr que el 50% de bicicletas existentes en la ciudad, según la EDM 2023, se registren en la plataforma de Registro-Bici </t>
  </si>
  <si>
    <t>Implementar el 100% de una estrategia para la promoción de infraestructura de recarga de vehículos eléctricos en Bogotá D.C</t>
  </si>
  <si>
    <t>9. Implementar el 100% de una estrategia para la promoción de infraestructura de recarga de vehículos eléctricos en Bogotá D.C</t>
  </si>
  <si>
    <t>Realizar 5475000 millones de viajes acompañados y monitoreados con el proyecto Al Colegio en Bici y la estrategia BiciParceros durante el cuatrienio</t>
  </si>
  <si>
    <t>1. Realizar 5475000 millones de viajes acompañados y monitoreados con el proyecto Al Colegio en Bici y la estrategia BiciParceros durante el cuatrienio</t>
  </si>
  <si>
    <t xml:space="preserve"> Realizar 1.683.350 viajes de acompañamiento con el proyecto Ciempiés durante el cuatrienio</t>
  </si>
  <si>
    <t>2. Realizar 1.683.350 viajes de acompañamiento con el proyecto Ciempiés durante el cuatrienio</t>
  </si>
  <si>
    <t>Implementar en 139 instituciones distritales la estrategia de Guardacaminos en el cuatrienio</t>
  </si>
  <si>
    <t>3. Implementar en 139 instituciones distritales la estrategia de Guardacaminos en el cuatrienio</t>
  </si>
  <si>
    <t>Realizar el control de 24000 vehículos escolares en el proyecto Ruta Pila en el cuatrienio</t>
  </si>
  <si>
    <t>4. Realizar el control de 24000 vehículos escolares en el proyecto Ruta Pila en el cuatrienio</t>
  </si>
  <si>
    <t>Implementar 60km de mantenimiento de señalización y/o demarcación en cicloinfraestructura en la ciudad</t>
  </si>
  <si>
    <t>1. Implementar 60km de mantenimiento de señalización y/o demarcación en cicloinfraestructura en la ciudad</t>
  </si>
  <si>
    <t>Implementar 28 km de señalización y/o demarcación de cicloinfraestructura en la ciudad</t>
  </si>
  <si>
    <t>2. Implementar 28 km de señalización y/o demarcación de cicloinfraestructura en la ciudad</t>
  </si>
  <si>
    <t>Realizar intevención integral de 5000 segmentos viales de la malla vial arterial con señalización horizontal y vertical</t>
  </si>
  <si>
    <t>1. Realizar intevención integral de 5000 segmentos viales de la malla vial arterial con señalización horizontal y vertical</t>
  </si>
  <si>
    <t>Realizar intervención integral de 15000 segmentos viales de la malla vial intermedia y local con señalización horizontal y vertical</t>
  </si>
  <si>
    <t>2. Realizar intervención integral de 15000 segmentos viales de la malla vial intermedia y local con señalización horizontal y vertical</t>
  </si>
  <si>
    <t>Intervenir 16 proyecto de urbanismo táctico, con el fin de recuperar y reconvertir el espacio público para priorizar la movilidad y seguridad vial peatonal</t>
  </si>
  <si>
    <t>3. Intervenir 16 proyecto de urbanismo táctico, con el fin de recuperar y reconvertir el espacio público para priorizar la movilidad y seguridad vial peatonal</t>
  </si>
  <si>
    <t>Realizar el 100% de los seguimientos a los PMT autorizados que generen mayor afectación a los usuarios de la infraestructura vial</t>
  </si>
  <si>
    <t>4. Realizar el 100% de los seguimientos a los PMT autorizados que generen mayor afectación a los usuarios de la infraestructura vial</t>
  </si>
  <si>
    <t>Generar 100% alertas tempranas a los PMT de Troncales y de Metro que superen la velocidad establecida contractualmente</t>
  </si>
  <si>
    <t>5. Generar 100% alertas tempranas a los PMT de Troncales y de Metro que superen la velocidad establecida contractualmente</t>
  </si>
  <si>
    <t>Realizar 235000 jornadas de gestión en vía</t>
  </si>
  <si>
    <t>1. Realizar 235000 jornadas de gestión en vía</t>
  </si>
  <si>
    <t>Desarrollar 96 medidas de gestión enfocadas en mejorar las condiciones de movilidad y/o seguridad vial en un 15% en los indicadores planteados</t>
  </si>
  <si>
    <t>2. Desarrollar 96 medidas de gestión enfocadas en mejorar las condiciones de movilidad y/o seguridad vial en un 15% en los indicadores planteados</t>
  </si>
  <si>
    <t>Realizar 48 inspecciones de seguridad vial a los puntos más críticos de siniestralidad con el fin de que sean un insumo para la toma de decisiones y/o acciones a realizar</t>
  </si>
  <si>
    <t>3. Realizar 48 inspecciones de seguridad vial a los puntos más críticos de siniestralidad con el fin de que sean un insumo para la toma de decisiones y/o acciones a realizar</t>
  </si>
  <si>
    <t>Desarrollar 141 instancias de armonización para la ejecución de intervenciones de movilidad y seguridad vial.</t>
  </si>
  <si>
    <t>4. Desarrollar 141 instancias de armonización para la ejecución de intervenciones de movilidad y seguridad vial.</t>
  </si>
  <si>
    <t>Mantener  por encima del 99%la disponibilidad del sistema de semaforización</t>
  </si>
  <si>
    <t>5. Mantener  por encima del 99%la disponibilidad del sistema de semaforización</t>
  </si>
  <si>
    <t>Complementar 340 intersecciones semaforizadas con otros dispositivos de señalización semafórica</t>
  </si>
  <si>
    <t>6. Complementar 340 intersecciones semaforizadas con otros dispositivos de señalización semafórica</t>
  </si>
  <si>
    <t>Implementar 40 intersecciones de regulación semáforica en 40 intresecciones de la ciudad</t>
  </si>
  <si>
    <t>7. Implementar 40 intersecciones de regulación semáforica en 40 intresecciones de la ciudad</t>
  </si>
  <si>
    <t>Operar 100% del Sistema Inteligente de Transporte - SIT realizando la renovación de la infraestructura tecnológica necesaria para la operación</t>
  </si>
  <si>
    <t>8. Operar 100% del Sistema Inteligente de Transporte - SIT realizando la renovación de la infraestructura tecnológica necesaria para la operación</t>
  </si>
  <si>
    <t>Desarrollar 160 dispositivos para la actualización y ampliación tecnológica requerida (ampliación del Sistema de Detección Electrónica de Infracciones)</t>
  </si>
  <si>
    <t>9. Desarrollar 160 dispositivos para la actualización y ampliación tecnológica requerida (ampliación del Sistema de Detección Electrónica de Infracciones)</t>
  </si>
  <si>
    <t xml:space="preserve"> Realizar 650000 intervenciones para la regulación y control del tránsito y el transporte en la ciudad.</t>
  </si>
  <si>
    <t>1. Realizar 650000 intervenciones para la regulación y control del tránsito y el transporte en la ciudad.</t>
  </si>
  <si>
    <t>Atender 100% de los incidentes asignados en materia de gestión del tránsito en la ciudad</t>
  </si>
  <si>
    <t>2. Atender 100% de los incidentes asignados en materia de gestión del tránsito en la ciudad</t>
  </si>
  <si>
    <t>Realizar 4600 intevencione de prevención vial dirigida a los diferentes actores viales en la ciudad</t>
  </si>
  <si>
    <t>3. Realizar 4600 intevencione de prevención vial dirigida a los diferentes actores viales en la ciudad</t>
  </si>
  <si>
    <t>DESCRIPCIÓN ACTIVIDAD</t>
  </si>
  <si>
    <t>No. ACTIVIDAD</t>
  </si>
  <si>
    <t>Descripción de la Tarea</t>
  </si>
  <si>
    <t>PONDERACION ACTIVIDAD</t>
  </si>
  <si>
    <t>% Ponderación Vertical Tarea</t>
  </si>
  <si>
    <t>Jul-sep Porgramado Sub Tarea</t>
  </si>
  <si>
    <t>Alcanzar el 100% de  la implementación total de la estrategia anual para la sostenibilidad del sistema de calidad</t>
  </si>
  <si>
    <t>Para el tercer trimestre se tenía programada la adjudicación de dos contratos para el Sistema de Gestión Ambiental.
Tarea 1 - Subtarea 1: Se Adjudicó el contrato de Jardines Verticales y Techo Verde como parte de establecido en el PAA a ser Adjudicado de los proyectos de Inversión.
Tarea 1 - Subtarea 2: Como actividad complementaria del PIGA al PAA, se adjudicó el Contrato de Fumigación y Control Integrado de Plagas, como proyecto de Inversión.
Tarea 2 - Subtarea 1: Actualmente se encuentran en ejecución los siguientes contratos y/o acuerdos de Corresponsabilidad:
- Acuerdo de Corresponsabilidad para gestión de Residuos Aprovechables de la SDM en sus diferentes sedes.
- Fumigación y Control Integrado de Plagas.
- Jardines Verticales y Techo Verde.
- Residuos Peligrosos de la SDM Vigencia 2023.
- Recolección de Residuos Vegetales de Poda de la SDM en sus diferentes Sedes
Tarea 2 - Subtarea 2: Se estructuraron los siguientes contratos:
- Silvicultura e Inventario Forestal.
- Lavado de Tanques.
- Residuos Peligrosos.
- Insumos Ambientales.
- PCBs.</t>
  </si>
  <si>
    <r>
      <rPr>
        <b/>
        <sz val="10"/>
        <color theme="1"/>
        <rFont val="Calibri"/>
        <family val="2"/>
      </rPr>
      <t xml:space="preserve">Tarea 1 - Subtarea 1: </t>
    </r>
    <r>
      <rPr>
        <sz val="10"/>
        <color theme="1"/>
        <rFont val="Calibri"/>
        <family val="2"/>
      </rPr>
      <t>Se han realizado las contrataciones de los profesionales de gestión documental (CPS) mediante los siguientes contratos: 2024-2816, 2024-2827, 2024-2836, 2024-2842, 2024-2925, 2024-2951, 2024-3002, 2024-3079, 2024-3201, 2024-3229.</t>
    </r>
    <r>
      <rPr>
        <b/>
        <sz val="10"/>
        <color theme="1"/>
        <rFont val="Calibri"/>
        <family val="2"/>
      </rPr>
      <t xml:space="preserve">
Tarea 1, Subtarea 2:</t>
    </r>
    <r>
      <rPr>
        <sz val="10"/>
        <color theme="1"/>
        <rFont val="Calibri"/>
        <family val="2"/>
      </rPr>
      <t xml:space="preserve"> Mediante oficio número de radicado 202461207834231 se atendieron las observaciones emitidas por el Archivo de Bogotá con número de radicado 202461201524962 para evaluación técnica, con el fin de que la actualización de la TRD 567 de 2006 sea convalidada. Se adjunta comunicación de respuesta. 
</t>
    </r>
    <r>
      <rPr>
        <b/>
        <sz val="10"/>
        <color theme="1"/>
        <rFont val="Calibri"/>
        <family val="2"/>
      </rPr>
      <t xml:space="preserve">
Tarea 1, Subtarea 3:</t>
    </r>
    <r>
      <rPr>
        <sz val="10"/>
        <color theme="1"/>
        <rFont val="Calibri"/>
        <family val="2"/>
      </rPr>
      <t xml:space="preserve">  A través de los infomes mensuales se presenta el avance mensual del PINAR con el fin de verificar la ejecución de las actividades establecidas en el instrumento archivístico. Lo anterior  permite el fortalecimiento de la Política de Gestión Documental de la entidad. Se aportan informes de julio y agosto; se clara que el informe del mes de septiembre se realiza durante las dos primeras semanas del mes de octubre.
Tarea</t>
    </r>
    <r>
      <rPr>
        <b/>
        <sz val="10"/>
        <color theme="1"/>
        <rFont val="Calibri"/>
        <family val="2"/>
      </rPr>
      <t xml:space="preserve"> 2, Subtarea 1:</t>
    </r>
    <r>
      <rPr>
        <sz val="10"/>
        <color theme="1"/>
        <rFont val="Calibri"/>
        <family val="2"/>
      </rPr>
      <t xml:space="preserve"> Mediante acta de incio CONTRATO No. 2024-2880 del día 12 de septiembre de 2024 suscrito entre la Secretaría Distrital de Movilidad y la IMPORTADORA Y COMERCIALIZADORA HYLA COLOMBIA S.A.S cuyo objeto es "PRESTAR LOS SERVICIOS DE MANTENIMIENTO PREVENTIVO Y CORRECTIVO PARA LAS HIDROASPIRADORAS MARCA HYLA PROPIEDAD DE LA SECRETARÍA DISTRITAL DE MOVILIDAD UTILIZADAS PARA LA LIMPIEZA ADECUADA DE ESPACIOS MOBILIARIO Y UNIDADES DE ALMACENAMIENTO DE ARCHIVO." se garantiza el mantenimiento de las hosdroaspiradoras para continuar con el desarrollo del programa de saneamiento del Sistema Integrado de Conservación y asi mismo asegurar la conservación de los documentos. Se aporta acta de inicio.
</t>
    </r>
    <r>
      <rPr>
        <b/>
        <sz val="10"/>
        <color theme="1"/>
        <rFont val="Calibri"/>
        <family val="2"/>
      </rPr>
      <t xml:space="preserve">
Tarea 2, Subtarea 2</t>
    </r>
    <r>
      <rPr>
        <sz val="10"/>
        <color theme="1"/>
        <rFont val="Calibri"/>
        <family val="2"/>
      </rPr>
      <t>: A través de los infomes mensuales se presenta el avance mensual del SIC con el fin de verificar la ejecución de las actividades establecidas en el instrumento archivístico. Lo anterior  permite el fortalecimiento de la Política de Gestión Documental de la entidad. Se aportan informes de julio y agosto; se clara que el informe del mes de septiembre se realiza durante las dos primeras semanas del mes de octubre. 
Tarea</t>
    </r>
    <r>
      <rPr>
        <b/>
        <sz val="10"/>
        <color theme="1"/>
        <rFont val="Calibri"/>
        <family val="2"/>
      </rPr>
      <t xml:space="preserve"> 3, Subtarea 1:</t>
    </r>
    <r>
      <rPr>
        <sz val="10"/>
        <color theme="1"/>
        <rFont val="Calibri"/>
        <family val="2"/>
      </rPr>
      <t xml:space="preserve"> Mediante los reportes de los casos atendidos se evidencia la atención realizada a los requerimientos durante el trimestre.  Lo anterior garantiza: la atención oportuna de solicitudes, la mejora contnúa en el uso del SGD ORFEO por parte de los servidores públicos, la organización adecuada de la información producida en relación a las funciones de cada dependencia. 
Tarea</t>
    </r>
    <r>
      <rPr>
        <b/>
        <sz val="10"/>
        <color theme="1"/>
        <rFont val="Calibri"/>
        <family val="2"/>
      </rPr>
      <t xml:space="preserve"> 3, Subtarea 2: M</t>
    </r>
    <r>
      <rPr>
        <sz val="10"/>
        <color theme="1"/>
        <rFont val="Calibri"/>
        <family val="2"/>
      </rPr>
      <t xml:space="preserve">ediante el informe de los casos atendidos se evidencia las acciones realizadas en el sistema de getión documental ORFEO por los usuarios administradores durante el trimestre. Lo anterior garantiza: la atención oportuna de solicitudes, la mejora contnúa en el uso del SGD ORFEO por parte de los servidores públicos, la organización adecuada de la información producida en relación a las funciones de cada dependencia. 
</t>
    </r>
    <r>
      <rPr>
        <b/>
        <sz val="10"/>
        <color theme="1"/>
        <rFont val="Calibri"/>
        <family val="2"/>
      </rPr>
      <t>Tarea 5, Subtarea 2</t>
    </r>
    <r>
      <rPr>
        <sz val="10"/>
        <color theme="1"/>
        <rFont val="Calibri"/>
        <family val="2"/>
      </rPr>
      <t xml:space="preserve">: Por medio de CRP 998 del 17 de agosto de 2024 se respalda el contrato 2024-2752 cuyo objeto es "PRESTAR LOS SERVICIOS INTEGRADOS DE GESTIÓN DOCUMENTAL DE ACUERDO CON LA NORMATIVIDAD VIGENTE, INCLUYENDO CENTRO DE ADMINISTRACIÓN DOCUMENTAL, CLASIFICACIÓN, DIGITALIZACIÓN E INDEXACIÓN PARA EL ACERVO DOCUMENTAL DE LA SECRETARÍA DISTRITAL DE MOVILIDAD." lo que permite ejecutar activdades en pro de mejorar la gestión archivístivca y asi mismo mejorar los índices de cumplimiento de la Política de Gestión Documental de la entidad. Se aporta CRP.
</t>
    </r>
  </si>
  <si>
    <t>T1-S1: Actas de inicio contractuales
T1-S2: Oficio de comunicación.
T1-S3: Informes mensuales.
T2-S1: Acta de inicio del contrato
T2-S2: Informes mensuales.
T3-S1: Reportes.
T3-S2: Informe.
T5-S2: CRP</t>
  </si>
  <si>
    <r>
      <rPr>
        <b/>
        <sz val="10"/>
        <color theme="1"/>
        <rFont val="Calibri"/>
        <family val="2"/>
      </rPr>
      <t>Tarea 1 - Subtarea 1</t>
    </r>
    <r>
      <rPr>
        <sz val="10"/>
        <color theme="1"/>
        <rFont val="Calibri"/>
        <family val="2"/>
      </rPr>
      <t xml:space="preserve">: Se realiza la adjudicación el 9 agosto de 2024 e inicio el 3 de septiembre de 2024 del contrato  mantenimiento de obra cuyo objeto es " REALIZAR A MONTO AGOTABLE A PRECIOS UNITARIOS FIJOS LOS MANTENIMIENTOS REPARACIONES Y ADECUACIONES NECESARIAS A LA INFRAESTRUCTURA FÍSICA DE LAS SEDES ADMINISTRADAS POR LA SECRETARIA DISTRITAL DE MOVILIDAD. " y adjudicación el 23 de agosto de 2024 e inicio el 3 de septiembre de 2024 del contrato de interventoría cuyo objeto es "CONTRATAR LA INTERVENTORÍA ADMINISTRATIVA TÉCNICA OPERATIVA FINANCIERA CONTABLE JURÍDICA Y AMBIENTAL PARA LA EJECUCIÓN DEL CONTRATO DE OBRA CUYO OBJETO ES REALIZAR A MONTO AGOTABLE A PRECIOS UNITARIOS FIJOS LOS MANTENIMIENTOS REPARACIONES Y ADECUACIONES NECESARIAS A LA INFRAESTRUCTURA FÍSICA DE LAS SEDES ADMINISTRADAS POR LA SECRETARIA DISTRITAL DE MOVILIDAD.
</t>
    </r>
    <r>
      <rPr>
        <b/>
        <sz val="10"/>
        <color theme="1"/>
        <rFont val="Calibri"/>
        <family val="2"/>
      </rPr>
      <t>Tarea 1 - Subtarea 2:</t>
    </r>
    <r>
      <rPr>
        <sz val="10"/>
        <color theme="1"/>
        <rFont val="Calibri"/>
        <family val="2"/>
      </rPr>
      <t xml:space="preserve"> durante el periodo se realizan gestiones precontractuales de los siguientes procesos:
"ELABORAR EL ESTUDIO DE VULNERABILIDAD SÍSMICA Y EL PROYECTO DE REFORZAMIENTO ESTRUCTURAL DEL TANQUE DE AGUA POTABLE DE LA SEDE CALLE 13, ASÍ COMO REALIZAR LOS ESTUDIOS Y DISEÑOS TÉCNICOS DE LOS SISTEMAS DE INGENIERÍA EN DIFERENTES SEDES DE LA SECRETARÍA DISTRITAL DE MOVILIDAD”, "PRESTAR LOS SERVICIOS DE SANEAMIENTO BÁSICO PARA LOS PARQUEADEROS DE VEHÍCULOS REMANENTES ADMINISTRADOS POR LA SECRETARIA DISTRITAL DE MOVILIDAD", “ADQUISICIÓN E INSTALACIÓN DEL MOBILIARIO PARA EL FUNCIONAMIENTO DE LAS SEDES DE LA SECRETARÍA DISTRITAL DE MOVILIDAD”,
</t>
    </r>
    <r>
      <rPr>
        <b/>
        <sz val="10"/>
        <color theme="1"/>
        <rFont val="Calibri"/>
        <family val="2"/>
      </rPr>
      <t>Tarea 2 - Subtarea 1:</t>
    </r>
    <r>
      <rPr>
        <sz val="10"/>
        <color theme="1"/>
        <rFont val="Calibri"/>
        <family val="2"/>
      </rPr>
      <t xml:space="preserve"> Para el III Trimestre se adelantaron las acciones pertinentes, para la consecución de recursos para adelantar los procesos de contratación de los servicios de transporte, servicio de impresión y fotocopiado y la expedición del CRP para amparar el pago del servicio de telefonía móvil de las líneas de las diferentes dependencias de la entidad.
</t>
    </r>
    <r>
      <rPr>
        <b/>
        <sz val="10"/>
        <color theme="1"/>
        <rFont val="Calibri"/>
        <family val="2"/>
      </rPr>
      <t>Tarea 2 - Subtarea 2:</t>
    </r>
    <r>
      <rPr>
        <sz val="10"/>
        <color theme="1"/>
        <rFont val="Calibri"/>
        <family val="2"/>
      </rPr>
      <t xml:space="preserve">  Para el III Trimestre se radican los memorandos a la OAPI con los ajustes pertinentes de modificaciones del PAA</t>
    </r>
  </si>
  <si>
    <t>No aplica en este periodo</t>
  </si>
  <si>
    <t>No se presentron retrasos</t>
  </si>
  <si>
    <t>Usuarios internos y externos de la Secretaría Distrital de Movilidad, con la prestación de cada uno de los servicios ofrecidos a la ciudadanía.</t>
  </si>
  <si>
    <t xml:space="preserve">T1-S1: Aceptación de la oferta y acta de inicio del contrato 2024-3055
T1-S2: Aceptación de la oferta, acta de inicio y estudios previos del contrato 2024-2805
T2-S1: Aceptación de la oferta y acta de inicio de los siguientes contratos:
- Jardines Verticales y Techo Verde.
- Fumigación y Control Integrado de Plagas.
. Acuerdo de Corresponsabilidad para gestión de residuos aprovechables.
T2-S2: Estructuración de los estudios previos de los siguientes contratos:
- Insumos Ambientales.
- Lavado de tanques.
- Silvicultura.
- Residuos Peligrosos.
</t>
  </si>
  <si>
    <t>T1-S1: Actas de inicio contractuales y resoluciones de adjudicación de los contratos de obra e interventoría.
T1-S2: Memorandos de radicación a la Dirección de Contratación de los siguientes procesos:
- Saneamiento básico.
- Estudio de vulnerabilidad sísmica.
- Mobiliario.
T2-S1: Acta de inicio de los contratos de transporte e impresión y fotocopiado con sus respectivos CRP, a su vez, CRP del pago de telefonía móvil.
T2-S2: Memorandos a la OAPI solicitando ajustes al PAA.</t>
  </si>
  <si>
    <t>La entidad y la ciudadanía en virtud de las mejoras del desempeño ambiental y contribución al cambio climático.</t>
  </si>
  <si>
    <t>La SDM se beneficia como mejora en el desempeño de la normatividad archivística vigente.</t>
  </si>
  <si>
    <t>Funcionarios (as), contratistas y terceros (as) ya que utilizan los servicios administrativos que ofrece la entidad por medio de los procesos contractuales que se adelantan.</t>
  </si>
  <si>
    <t>https://drive.google.com/drive/folders/1SKKGeR7bwb6HXr8y-oK30iFrPBaQQY5n</t>
  </si>
  <si>
    <t>Se adquirieron los servicios integrales de gestión documental, la parametrización de Daruma, el seguimiento de las políticas y planes del Sistema, se publican las fichas de formulación de proyectos y seguimiento de las políticas públicas, se realiza la semana MIPG. Igualmente, se realizaron mesas de trabajo para la actualización de los procesos riesgos y caracterizaciones. Se reciben auditorías internas y/o externas de los sistemas de gestión, incluyendo el Sistema de Gestión de la Calidad.
De otra parte, se realizó la consolidación del equipo que apoya el seguimiento a políticas, actividades, metas y la inversión en la Secretaría y el sector Movilidad.</t>
  </si>
  <si>
    <t>No se presentaron retrasos.</t>
  </si>
  <si>
    <t>Grupos de valor de la Entidad.
Entes de control.
Proveedores de bienes y servicios.
Sociedad civil organizada.
Usuario(as) de la entidad.</t>
  </si>
  <si>
    <t>Establecer cronograma de actividades que implementan la estrategia, de acuerdo con las necesidades identificadas.</t>
  </si>
  <si>
    <t xml:space="preserve">Plan Anual de Adquisiciones
Acta de Reunión Comité Primario
Presentaciones seguimiento ejecución presupuestal
Reuniones de Seguimiento Presupuestal </t>
  </si>
  <si>
    <t>No. Actividad</t>
  </si>
  <si>
    <t>Magnitud de la Actividad_Vigencia</t>
  </si>
  <si>
    <t>% Avance Actividad Vigencia</t>
  </si>
  <si>
    <t>Ejecutado Actividad Vigencia</t>
  </si>
  <si>
    <t>Programado Actividad Vigencia</t>
  </si>
  <si>
    <t>Jul-sep Programado tareas</t>
  </si>
  <si>
    <t>Alcanzar el 100% de la implementación total de la estrategia anual para la sostenibilidad del sistema de calidad</t>
  </si>
  <si>
    <t>Versión: 12.0</t>
  </si>
  <si>
    <t>Tareas (bienes y servicios entregados a los ciudadanos)</t>
  </si>
  <si>
    <t>Sub Tareas</t>
  </si>
  <si>
    <t>SUB TAREAS VIGENCIA</t>
  </si>
  <si>
    <t>No. TAREA</t>
  </si>
  <si>
    <t>% Ponderación horizontal de la tarea 2024</t>
  </si>
  <si>
    <t>% Ponderación horizontal de la tarea 2025</t>
  </si>
  <si>
    <t>% Ponderación horizontal de la tarea 2026</t>
  </si>
  <si>
    <t>% Ponderación horizontal de la tarea 2027</t>
  </si>
  <si>
    <t>% Ponderación horizontal de la tarea cuatrienio</t>
  </si>
  <si>
    <t>No. de la Sub tarea</t>
  </si>
  <si>
    <t>Descripción de la Sub tarea</t>
  </si>
  <si>
    <t>% Ponderación de la Sub tarea</t>
  </si>
  <si>
    <t>Jul-Sep: Ejecutado tareas</t>
  </si>
  <si>
    <t>% Avance actividades tareas</t>
  </si>
  <si>
    <t>Jul-Sep: % Ejecutado Sub tareas</t>
  </si>
  <si>
    <t>% Avance Sub tareas perído</t>
  </si>
  <si>
    <t>Oct-Dic Programado tareas</t>
  </si>
  <si>
    <t>Oct-Dic: Ejecutado tareas</t>
  </si>
  <si>
    <t>% Avance tareas período</t>
  </si>
  <si>
    <t>Oct-Dic Porgramado Sub Tareas</t>
  </si>
  <si>
    <t>Oct-Dic: % Ejecutado Sub tareas</t>
  </si>
  <si>
    <t>% Avance sub tareas período</t>
  </si>
  <si>
    <t>TOTAL SUB TAREAS PROGRAMADO VIGENCIA</t>
  </si>
  <si>
    <t>TOTAL SUB TAREAS EJECUTADAS VIGENCIA</t>
  </si>
  <si>
    <t>% AVANCE SUB TAREAS VIGENCIA</t>
  </si>
  <si>
    <t>PROGRAMADO TAREAS HORIZONTAL * PONDERACIÓN</t>
  </si>
  <si>
    <t>EJECUTADO TAREAS HORIZONTAL * PONDERACIÓN</t>
  </si>
  <si>
    <t>% AVANCE TAREAS VIGENCIA</t>
  </si>
  <si>
    <t>Código Meta Plan de Desarrollo
(Combine acorde al total de actividades proyecto asociadas a la meta)</t>
  </si>
  <si>
    <t>Meta Plan de Desarrollo
(Combine acorde al total de actividads proyecto asociadas a la meta)</t>
  </si>
  <si>
    <t>Actividad Proyecto de Inversión</t>
  </si>
  <si>
    <t>El avance en la magnitud corresponde al avance en las actividades?</t>
  </si>
  <si>
    <t>Análisis cualitativo acumulado actividad_vigencia</t>
  </si>
  <si>
    <t>% Avance Actividad Período</t>
  </si>
  <si>
    <t>Avance Cualitativo de actividades, tareas  y subtareas (Precisar resultados y calidad de los bienes y Servicios entregados en beneficio de la ciudadanía)</t>
  </si>
  <si>
    <t>Avance Cualitativo de actividades, tareas y subtareas (Precisar resultados y calidad de los bienes y Servicios entregados en beneficio de la ciudadanía)</t>
  </si>
  <si>
    <t>Actividad Vigencia</t>
  </si>
  <si>
    <t>Total compromisos por actividad</t>
  </si>
  <si>
    <t>Total Giros por Actividad</t>
  </si>
  <si>
    <t>%Total presupuesto girado por actividad</t>
  </si>
  <si>
    <t xml:space="preserve">4. Controles al cumplimiento de las normas  de tránsito y transporte. </t>
  </si>
  <si>
    <t>6. Tiempo promedio de viaje en la ciudad (Nuevo)</t>
  </si>
  <si>
    <t>7. Porcentaje de bicicletas registradas en la plataforma de Registro Bici Bogotá (Nuevo)</t>
  </si>
  <si>
    <t>Realizar 35.000 intervenciones en las vías y el espacio público para la movilidad enfocadas en la mejora de la seguridad vial, priorizando actividades de señalización y demarcación</t>
  </si>
  <si>
    <t>19. Porcentaje de avance en la implementación de un (1) Sistema de Bicicleta Pública (compartida) alcanzado (Nuevo)</t>
  </si>
  <si>
    <t>20. Número de cupos de estacionamiento para vehiculos de miromovilidad gestionados en la ciudad (Nuevo)</t>
  </si>
  <si>
    <t>5. Garantizar la continuidad y eficiencia del 100% de los servicios corporativos, asegurando el adecuado funcionamiento de la entidad mediante la implementación de medidas preventivas, correctivas y de monitoreo continuo.</t>
  </si>
  <si>
    <t>6. Implementar el 100% de la estrategia anual para la sostenibilidad y mejora del Sistema de Gestión Documental y Archivo, garantizando resultados sostenibles a largo plazo</t>
  </si>
  <si>
    <t xml:space="preserve">Porcentaje de la estrategia de mejora y sostenibilidad del Mipg en las entidades del Sector Movilidad </t>
  </si>
  <si>
    <t xml:space="preserve">Código y Actividad Proyecto de Inversión_Asociada
</t>
  </si>
  <si>
    <t>Código Meta Plan de Desarrollo
(Combine acorde al total de actividades del proyecto asociadas a la meta)</t>
  </si>
  <si>
    <t>Meta Plan de Desarrollo
(Combine acorde al total de actividades del proyecto asociadas a la meta)</t>
  </si>
  <si>
    <t>Código del Indicador
(Combine acorde al total de actividades proyecto asociadas a la meta)</t>
  </si>
  <si>
    <t>Indicador meta PDD
(Combine acorde al total de actividades proyecto asociadas a la meta)</t>
  </si>
  <si>
    <t>Programación_Año 2024</t>
  </si>
  <si>
    <t>Ejecución_Año 2024</t>
  </si>
  <si>
    <t>Programación_Año 2025</t>
  </si>
  <si>
    <t>Ejecución Año 2025</t>
  </si>
  <si>
    <t>Programación_Año 2026</t>
  </si>
  <si>
    <t>Ejecución Año 2026</t>
  </si>
  <si>
    <t>Programación_Año 2027</t>
  </si>
  <si>
    <t>Ejecución Año 2027</t>
  </si>
  <si>
    <t>Programación_total PDD</t>
  </si>
  <si>
    <t>Ejecutado_total PDD</t>
  </si>
  <si>
    <t>- Actividad 2_ Tarea 1_Subtarea 1_Insumos ambientales
- Actividad 2_ Tarea 1_Subtarea 1_Silvicultura
- Actividad 2_ Tarea 1_Subtarea 2_Informe Contrato 2024-2805.
- Actividad 2_ Tarea 1_Subtarea 2_Informe Contrato 2024-3055.
- Actividad 2_Tarea 2_Subtarea 1_Aceptación de la oferta contrato 2024-2805
- Actividad 2_Tarea 2_Subtarea 1_Aceptación de la oferta contrato 2024-3055
- Actividad 2_Tarea 2_Subtarea 1_acuerdo de corresponsabilidad 2024-2717
- Actividad 2_Tarea 2_Subtarea 2_Anexo Técnico Auditorías Internas
- Actividad 2_Tarea 2_Subtarea 2_ANEXO TÉCNICO RESIDUOS PELIGROSOS - 2025
- Actividad 2_Tarea 2_Subtarea 2_ANEXO TÉCNICO RESIDUOS VEGETALES - 2025</t>
  </si>
  <si>
    <r>
      <rPr>
        <b/>
        <sz val="10"/>
        <color theme="1"/>
        <rFont val="Calibri"/>
        <family val="2"/>
      </rPr>
      <t>Tarea 1 - Subtarea 1</t>
    </r>
    <r>
      <rPr>
        <sz val="10"/>
        <color theme="1"/>
        <rFont val="Calibri"/>
        <family val="2"/>
      </rPr>
      <t xml:space="preserve">: Con la contratación de los profesionales se garantizó la ejecución de las actividades establecidas en los instrumentos archivísticos que permiten el fortalecimiento de la Política de Gestión Documental de la entidad.
</t>
    </r>
    <r>
      <rPr>
        <b/>
        <sz val="10"/>
        <color theme="1"/>
        <rFont val="Calibri"/>
        <family val="2"/>
      </rPr>
      <t xml:space="preserve">Tarea 1 - Subtarea 3: </t>
    </r>
    <r>
      <rPr>
        <sz val="10"/>
        <color theme="1"/>
        <rFont val="Calibri"/>
        <family val="2"/>
      </rPr>
      <t xml:space="preserve">Con el seguimiento al Plan Institucional de Archivos - PINAR de manera periódica se verifica el cumplimiento de las actividades establecidas las cuales contribuyen al fortalecimiento de la Política de Gestión Documental.
</t>
    </r>
    <r>
      <rPr>
        <b/>
        <sz val="10"/>
        <color theme="1"/>
        <rFont val="Calibri"/>
        <family val="2"/>
      </rPr>
      <t>Tarea 2 - Subtarea 1:</t>
    </r>
    <r>
      <rPr>
        <sz val="10"/>
        <color theme="1"/>
        <rFont val="Calibri"/>
        <family val="2"/>
      </rPr>
      <t xml:space="preserve"> Para el periodo de seguimiento no se programó la adjudicación del proceso
</t>
    </r>
    <r>
      <rPr>
        <b/>
        <sz val="10"/>
        <color theme="1"/>
        <rFont val="Calibri"/>
        <family val="2"/>
      </rPr>
      <t>Tarea 2 - Subtarea 2:</t>
    </r>
    <r>
      <rPr>
        <sz val="10"/>
        <color theme="1"/>
        <rFont val="Calibri"/>
        <family val="2"/>
      </rPr>
      <t xml:space="preserve"> Con el seguimiento al Sistema Integrado de Conservación - SIC se garantiza que la entidad cumpla los lineamientos establecidos por el Archivo General de la Nación en cuanto a la conservación y preservación de los documentos.
</t>
    </r>
    <r>
      <rPr>
        <b/>
        <sz val="10"/>
        <color theme="1"/>
        <rFont val="Calibri"/>
        <family val="2"/>
      </rPr>
      <t xml:space="preserve">Tarea 3 - Subtarea 1 y 2: </t>
    </r>
    <r>
      <rPr>
        <sz val="10"/>
        <color theme="1"/>
        <rFont val="Calibri"/>
        <family val="2"/>
      </rPr>
      <t xml:space="preserve">Al establecer la atención en soporte funcional en el sistema de gestión documental ORFEO se puede identificar las necesidades para incluirlas en las capacitaciones con el fin de fortalecer la organización de los documentos que produce la entidad
</t>
    </r>
    <r>
      <rPr>
        <b/>
        <sz val="10"/>
        <color theme="1"/>
        <rFont val="Calibri"/>
        <family val="2"/>
      </rPr>
      <t xml:space="preserve">
Tarea 4 - Subtarea 1 y 2</t>
    </r>
    <r>
      <rPr>
        <sz val="10"/>
        <color theme="1"/>
        <rFont val="Calibri"/>
        <family val="2"/>
      </rPr>
      <t xml:space="preserve">: Con el arrendamiento de los espacios de archivo se garantiza que los documentos de la SDM se conserven en la condiciones técnicas y medio ambientales de acuerdo a los lineamientos establecidos en el Archivo General de la Nación que permiten que la información se conserven en el tiempo de acuerdo a los tiempos de retención enmarcados en la Tabla de Retención Documental . 
</t>
    </r>
    <r>
      <rPr>
        <b/>
        <sz val="10"/>
        <color theme="1"/>
        <rFont val="Calibri"/>
        <family val="2"/>
      </rPr>
      <t xml:space="preserve">Tarea 5 - Subtarea 1: </t>
    </r>
    <r>
      <rPr>
        <sz val="10"/>
        <color theme="1"/>
        <rFont val="Calibri"/>
        <family val="2"/>
      </rPr>
      <t xml:space="preserve">Para este periodo no se programó la expedición del CRP
</t>
    </r>
    <r>
      <rPr>
        <b/>
        <sz val="10"/>
        <color theme="1"/>
        <rFont val="Calibri"/>
        <family val="2"/>
      </rPr>
      <t xml:space="preserve">
Tarea 5 - Subtarea 2: </t>
    </r>
    <r>
      <rPr>
        <sz val="10"/>
        <color theme="1"/>
        <rFont val="Calibri"/>
        <family val="2"/>
      </rPr>
      <t>Mediante la intervención realizada por el contratista existe una mejora continua para la aplicación de la Tabla de Retención Documental que garantizará la optimización de espacios.</t>
    </r>
  </si>
  <si>
    <t>T1-S1: Actas de inicio contractuales
T1-S3: Informes mensuales.
T2-S2: Informes mensuales.
T3-S1: Reportes.
T3-S2: Informe.
T4-S1:Acta de inicio y justificación de VF
T4-S2: Actas de seguimiento
T5-S2:Actas de seguimiento</t>
  </si>
  <si>
    <t>Tarea 1 - Subtarea 1: 
Se firma acta de inicio el 13 de noviembre de 2024 del contrato No. 2024-3451 cuyo objeto es ADQUISICIÓN E INSTALACIÓN DEL MOBILIARIO PARA EL FUNCIONAMIENTO DE LAS SEDES DE LA SECRETARÍA DISTRITAL DE MOVILIDAD.
Se firma acta de inicio el 22 de noviembre de 2024 del contrato No. 2024-3603 cuyo objeto es CONTRATAR EL SERVICIO DE INSPECCIÓN Y CERTIFICACIÓN DEL SISTEMA DE TRANSPORTE VERTICAL ASCENSOR Y PUERTAS ELÉCTRICAS AUTOMÁTICAS DE LA SECRETARÍA DISTRITAL DE MOVILIDAD.
Se firma acta de inicio el 17 de octubre de 2024 del contrato No. 2024-3257 cuyo objeto es PRESTAR LOS SERVICIOS DE SANEAMIENTO BÁSICO PARA LOS PARQUEADEROS DE VEHÍCULOS REMANENTES ADMINISTRADOS POR LA SECRETARIA DISTRITAL DE MOVILIDAD.
Se realiza la declaratoria de desierto del proceso SDM-CMA-125-2024 "ELABORAR EL ESTUDIO DE VULNERABILIDAD SÍSMICA Y EL PROYECTO DE REFORZAMIENTO ESTRUCTURAL DEL TANQUE DE AGUA POTABLE DE LA SEDE CALLE 13, ASÍ COMO REALIZAR LOS ESTUDIOS Y DISEÑOS TÉCNICOS DE LOS SISTEMAS DE INGENIERÍA EN DIFERENTES SEDES DE LA SECRETARÍA DISTRITAL DE MOVILIDAD”.
Tarea 1 - Subtarea 2: durante el periodo se realizan gestiones precontractuales de los siguientes procesos:
ADQUISICIÓN, TRANSPORTE, INSTALACIÓN Y PUESTA EN FUNCIONAMIENTO DE PLANTAS ELÉCTRICAS CON TRANSFERENCIAS AUTOMÁTICAS PARA EL SISTEMA INTEGRADO DE RESPALDO DE ENERGÍA EN DIFERENTES SEDES DE LA SECRETARÍA DISTRITAL DE MOVILIDAD.
ADQUISICIÓN, INSTALACIÓN, TRASLADO Y MANTENIMIENTO DE LAS PLANTAS PURIFICADORAS DE AGUA SEMI INDUSTRIALES DE LAS SEDES DE LA SECRETARÍA DISTRITAL DE MOVILIDAD.
Tarea 2 - Subtarea 1: Durante el cuarto trimestre de 2024 se realizan gestiones precontractuales de los siguientes procesos:
Adición del contrato 2024-2721 del servicio de impresión, Adición del contrato 2024-2728 del servicio de transporte, Adición del contrato 2023-2732 del servicio de mantenimiento de equipos electromecanicos, Adición del contrato 2024-1819 del servicio de aseo y cafetería, y pago del pasivo del contrato 2021-2763 del servicio de interventoría del contrato de mantenimiento locativo
Tarea 2 - Subtarea 2: Durante el cuarto trimestre de 2024 se realizan gestiones precontractuales de los siguientes procesos:
Instalación de GPS, Adquisición de mobiliario, Servicio de saneamiento de baños, Servicio de vigilancia, Programa de seguros, y servicio de impresión y fotocopiado.</t>
  </si>
  <si>
    <t xml:space="preserve">T 1_S1_Acta de inicio CTO 2024-3451 ADQUISICIÓN MOBILIARIO.pdf
Acta de inicio CTO 2024-3603 CERTIFICACION ASCENSOR.pdf
ACTA DE INICIO CONTRATO 2024-2357_BAÑOS PORTATILES.pdf
RESOLUCION DECLARATORIA DESIERTA PROCESO SDM-CMA-125-2024.pdf
T 1_S 2_ANEXO 1. FICHA TÉCNICA PLANTAS ELECTRICAS.pdf
ANEXO 1. FICHA TÉCNICA PLANTAS PURIFICADORAS.pdf
T 2_S1_CRP Adición del contrato 2024-2721 del servicio de impresión, Adición del contrato 2024-2728 del servicio de transporte, Adición del contrato 2023-2732 del servicio de mantenimiento de equipos electromecanicos, Adición del contrato 2024-1819 del servicio de aseo y cafetería, y pago del pasivo del contrato 2021-2763 del servicio de interventoría del contrato de mantenimiento locativo
T 2_S 2_CRP Instalación de GPS, Adquisición de mobiliario, Servicio de saneamiento de baños, Servicio de vigilancia, Programa de seguros, y servicio de impresión y fotocopiado.
</t>
  </si>
  <si>
    <t>Se Adjudico el contrato de Elementos de Protección Personal Contrato 2024-3669  DISMOTOS PATRICIA MEJIA E U  Proceso SDM-PSA-SIE-138-2024</t>
  </si>
  <si>
    <t>EVIDENCIAS META 3</t>
  </si>
  <si>
    <t>Los funcionarios, la entidad y la ciudadanía en general</t>
  </si>
  <si>
    <t>Se adjudico el contrato de LOGISTICA 2024-3394 -CENTURY MEDIA S A S  y la Adición N 01 al contrato  CONTRATO 2024-1170  CAJA DE COMPENSACION FAMILIAR COMPENSAR</t>
  </si>
  <si>
    <t>EVIDENCIAS META 7</t>
  </si>
  <si>
    <t>Los funcionarios, Contratistas de la Secretaría Distrital de Movilidad</t>
  </si>
  <si>
    <r>
      <t xml:space="preserve">Para el cuarto trimestre se programó la adjudicación de dos contratos para el Sistema de Gestión Ambiental.
</t>
    </r>
    <r>
      <rPr>
        <b/>
        <sz val="10"/>
        <color theme="1"/>
        <rFont val="Calibri"/>
        <family val="2"/>
      </rPr>
      <t>Tarea 1 - Subtarea 1:</t>
    </r>
    <r>
      <rPr>
        <sz val="10"/>
        <color theme="1"/>
        <rFont val="Calibri"/>
        <family val="2"/>
      </rPr>
      <t xml:space="preserve"> Se Adjudicó el contrato de Silvicultura e Insumos ambientales parte de establecido en el PAA a ser Adjudicado de los proyectos de Inversión.
</t>
    </r>
    <r>
      <rPr>
        <b/>
        <sz val="10"/>
        <color theme="1"/>
        <rFont val="Calibri"/>
        <family val="2"/>
      </rPr>
      <t>Tarea 1 - Subtarea 2:</t>
    </r>
    <r>
      <rPr>
        <sz val="10"/>
        <color theme="1"/>
        <rFont val="Calibri"/>
        <family val="2"/>
      </rPr>
      <t xml:space="preserve"> Como actividad complementaria del PIGA al PAA, se adelantan las actividades de los contratos de Jardines Verticales y Fumigación.
</t>
    </r>
    <r>
      <rPr>
        <b/>
        <sz val="10"/>
        <color theme="1"/>
        <rFont val="Calibri"/>
        <family val="2"/>
      </rPr>
      <t>Tarea 2 - Subtarea 1:</t>
    </r>
    <r>
      <rPr>
        <sz val="10"/>
        <color theme="1"/>
        <rFont val="Calibri"/>
        <family val="2"/>
      </rPr>
      <t xml:space="preserve"> Actualmente se encuentran en ejecución los siguientes contratos y/o acuerdos de Corresponsabilidad:
- Acuerdo de Corresponsabilidad para gestión de Residuos Aprovechables de la SDM en sus diferentes sedes.
- Fumigación y Control Integrado de Plagas.
- Jardines Verticales y Techo Verde.
- Recolección de Residuos Vegetales de Poda de la SDM en sus diferentes Sedes.
- Silvicultura
</t>
    </r>
    <r>
      <rPr>
        <b/>
        <sz val="10"/>
        <color theme="1"/>
        <rFont val="Calibri"/>
        <family val="2"/>
      </rPr>
      <t>Tarea 2 - Subtarea 2:</t>
    </r>
    <r>
      <rPr>
        <sz val="10"/>
        <color theme="1"/>
        <rFont val="Calibri"/>
        <family val="2"/>
      </rPr>
      <t xml:space="preserve"> Se estructuraron los siguientes contratos para 2025:
- Residuos Vegetales
- Residuos Peligrosos
- Jardines Verticales</t>
    </r>
  </si>
  <si>
    <t xml:space="preserve">Para el periodo entre octubre y diciembre se adjudicaron nuevas contrataciones de servicios profesionales (se realizaron 100 contrataciones de las cuales 26 corresponden a adiciones y 74 a contratos nuevos) y de apoyo a la gestión apoyando al fortalecimiento de la capacidad de Talento Humano requerido en la Subsecretaria de Gestión Corporativa.  
Se realizaron reuniones con los enlaces presupuestales en las cuales se realizó seguimiento a la ejecución presupuestal, giros y radicación de procesos además de dar lineamientos e instrucciones en materia presupuestal. 
Con relación al seguimiento de los planes programas y temas estratégicos de la Subsecretaria de Gestión Corporativa se adelantaron mesas de trabajo con los jefes de oficina, Directores y Subdirectores para coordinar, y validar el avance. 
</t>
  </si>
  <si>
    <t xml:space="preserve">Plan Anual de Adquisiciones
Presentaciones seguimiento ejecución presupuestal
Acta de Reunión Comité Primario
Reuniones de Seguimiento Presupuestal </t>
  </si>
  <si>
    <t xml:space="preserve">Se realizó seguimiento y control a la gestión del proyecto conforme a las metas y objetivos establecidos, realizando para tal fin las actualizaciones al Plan Anual de Adquisiciones con el avance a la ejecución presupuestal y el estado de los Giros así mismo se efectuaron reuniones con las áreas para programar y dar cumplimiento a las fechas y plazos otorgados por la Dirección de Contratación en la radicación de procesos. 
Para el periodo entre julio y septiembre se adjudicaron nuevas contrataciones de servicios profesionales (se realizaron 68 contrataciones de las cuales 22 coresponde a adiciones y 46 a contratos nuevos)  y de apoyo a la gestión apoyando al fortalecimiento de la capacidad de Talento Humano requerido en la Subsecretaria de Gestión Corporativa.    
El pasado 21 de agosto de 2024 se realizó comité primario en donde se realizó la presentación y seguimiento a los proyectos estratégicos que lidera la Subsecretaria de Gestión Corporativa
Periodicamente se realizaron  reuniones  para conocer el estado y avance en la  radicación de  procesos contractuales  generando las alertas y retroalimentación sobre  los lineamientos de la Oficina Asesora de Planeación y Dirección de Contratación. 
</t>
  </si>
  <si>
    <t>Con el fin de dar continuidad al fortalecimiento de las acciones adelantadas en torno al Modelo Integrado de Planeación y Gestión se adjudicaron los contatos con los cuales se desarrollan las actividades de apropiación en las diferentes políticas.
En el marco de la adquisición de los servicios necesarios para el desarrollo de las actividades relacionadas con la estrategia anual, se gestionó la consolidación del equipo, priorizando los temas presupuestales y de inversión.</t>
  </si>
  <si>
    <t>https://drive.google.com/drive/u/2/folders/1nww8uHNYSrd0T4npLs0W48ZFxbq4fHjw</t>
  </si>
  <si>
    <t>El mantener los procesos de mejora continua impacta a toda la entidad con una  gestión pública, efectiva y eficiente en beneficio de la Ciudadanía y una movilidad sostenible.
Mejoras en el desempeño ambiental, contribución al cambio climático y cumplimiento a la normatividad ambiental legal vigente.
Se  ha velado por el cumplimiento de prestar de manera adecuada los servicios corporativos que demanda la entidad de manera transversal y adecuado funcionamiento de los mismos con las partes interesadas. 
Con la implementación del software de MIPG y la consolidación del equipo humano, se facilita el seguimiento al Modelo Integrado de Planeación y Gestión, permitiendo mayor control para alcanzar los objetivos planteados en  las políticas, en general, una mejor gestión administrativa y ambiental. Su impacto, se proyecta en la ciudadanía y demás grupos de valor que se benefician de los servicios y  la información generada en la SDM, procurando una Bogotá que se mueva cada vez más segura.</t>
  </si>
  <si>
    <t>En el transcurso de la vigencia 2024, se continuó fortaleciendo la capacidad del talento humano y de la mano de obra calificada de la Subsecretaría de Gestión Corporativa, lo que ha permitido cumplir con los objetivos de los procesos a su cargo y garantizar la disponibilidad de los servicios tanto para los colaboradores de la entidad como para la ciudadanía en general.
Asimismo, se adelantaron las actividades de seguimiento y control a la gestión del proyecto de inversión, conforme a las metas y objetivos establecidos.</t>
  </si>
  <si>
    <t>En el transcurso de la vigencia 2024, La Subdirección Administrativa ha gestionado de manera oportuna las actividades previstas en el Plan Anual de Adquisiciones (PAA) relacionadas con los servicios ambientales programados para la vigencia 2024. Asimismo, continúa con el proceso de certificación en la norma ISO 14001:2015, lo que evidencia el compromiso y los avances de la SDM en la mejora de su desempeño ambiental.</t>
  </si>
  <si>
    <t>En lo corrido de la vigencia 2024, se logró mejorar y fortalecer el Sistema de Gestión de la Seguridad y Salud en el Trabajo (SG-SST), garantizando una prestación del servicio más segura y saludable para la ciudadanía. Esto, además, ha permitido optimizar los recursos y facilitar el acceso y la trazabilidad de la información del SG-SST.
Asimismo, se llevó a cabo la adquisición de Equipos de Protección Personal (EPP) con el propósito de proteger a los colaboradores frente a posibles accidentes laborales durante el desarrollo de sus actividades.</t>
  </si>
  <si>
    <t>Alcanzar el 100% de la implementación total de la estrategia anual para la sostenibilidad del sistema de calidad.</t>
  </si>
  <si>
    <t>En el transcurso de 2024, se conto con los mecanismos para atender las actividades de fortalecimiento y promoción de la participación en el desarrollo de las políticas del MIPG.
Por otra parte, en el marco de la adquisición de los servicios necesarios para el desarrollo de las actividades de la estrategia anual, se gestionó la consolidación del equipo, priorizando los aspectos presupuestales y de inversión.</t>
  </si>
  <si>
    <t>En lo corrido de la vigencia 2024, la Subdirección Administrativa ha gestionado de manera oportuna las actividades contempladas en el Plan Anual de Adquisiciones (PAA) y otras acciones complementarias para garantizar el cumplimiento del sistema de gestión documental, en coherencia con la ejecución presupuestal y su mejora continua en la SDM.
No obstante, se continúa realizando los seguimientos y gestiones necesarias para asegurar el cumplimiento de las actividades pendientes.</t>
  </si>
  <si>
    <t>En lo corrido de la vigencia 2024, la Subdirección Administrativa ha gestionado de manera oportuna las actividades contempladas en el Plan Anual de Adquisiciones (PAA) relacionadas con los servicios administrativos programados. Esto con el fin de cumplir con el objetivo del área, que consiste en: “Dirigir la ejecución y hacer seguimiento de los procesos administrativos de la entidad, conforme a las normas, lineamientos y reglamentos establecidos, con el propósito de asegurar la eficacia y calidad de los procesos y actividades relacionadas con la materia.”</t>
  </si>
  <si>
    <t>Durante la vigencia 2024, se llevaron a cabo diversas actividades dentro del Plan de Bienestar, las cuales han generado espacios de aprendizaje, esparcimiento e integración tanto a nivel familiar como laboral. Estas iniciativas han promovido una sana convivencia y un clima laboral positivo, fortaleciendo la interacción entre la Entidad, los compañeros de trabajo, los funcionarios y sus familias.
Como resultado de estos esfuerzos, se obtuvo la recertificación del Sistema de Gestión EFR en el nivel de excelencia B+ por tres años. Además, se brindó acompañamiento continuo para el sostenimiento, mantenimiento y mejora del sistema de gestión “Empresa Familiarmente Responsable” (EFR). Asimismo, se expidió la resolución correspondiente para el pago del uso de la marca Sistema de Gestión EFR a la Fundación MásFamilia.</t>
  </si>
  <si>
    <t>En lo corrido de la vigencia 2024, se avanzó en la implementación del MIPG, facilitando la consulta oportuna de los documentos públicos del Sistema de Gestión de la Entidad, en cumplimiento de lo establecido en la Ley 1712 de 2014.
A través de diversas jornadas de apropiación, se logró impactar a más de 1,200 colaboradores y colaboradoras de la Entidad, fortaleciendo el conocimiento sobre las políticas del Modelo Integrado de Planeación y Gestión (MIPG), lo que contribuye a mejorar la atención de trámites y servicios a la ciudadanía.
Adicionalmente, con la gestión del riesgo se ha garantizado la implementación y funcionamiento de los controles necesarios para prevenir la materialización de los riesgos identificados.</t>
  </si>
  <si>
    <t>Proyecto de inversión 7985-Consolidación del trabajo colaborativo y apoyo institucional en la Secretaría Distrital de Movilidad de Bogotá D.C.
Meta 4. Alcanzar el 100 % de la implementación total de la estrategia anual para la sostenibilidad del sistema de calidad</t>
  </si>
  <si>
    <t>V.1</t>
  </si>
  <si>
    <t>Se actualizo el ítem 6</t>
  </si>
  <si>
    <t>Meta PDD 2286-Desarrollar el 100% de la estrategia de mejora y sostenibilidad del Modelo Integrado De Planeación y Gestión - Mipg en las entidades del Sector Movilidad</t>
  </si>
  <si>
    <t>31/012/2024</t>
  </si>
  <si>
    <t xml:space="preserve">Se actualizarón los ítem 1 y 6 de acuerdo a la nomenclatura del PDD </t>
  </si>
  <si>
    <t>Versión: 1</t>
  </si>
  <si>
    <t>2027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</si>
</sst>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64" formatCode="d/m/yyyy"/>
    <numFmt numFmtId="165" formatCode="0.0%"/>
    <numFmt numFmtId="166" formatCode="_(&quot;$&quot;\ * #,##0_);_(&quot;$&quot;\ * \(#,##0\);_(&quot;$&quot;\ * &quot;-&quot;??_);_(@_)"/>
    <numFmt numFmtId="167" formatCode="&quot;$&quot;#,##0"/>
    <numFmt numFmtId="168" formatCode="_-&quot;$&quot;\ * #,##0_-;\-&quot;$&quot;\ * #,##0_-;_-&quot;$&quot;\ * &quot;-&quot;_-;_-@"/>
    <numFmt numFmtId="169" formatCode="_-* #,##0.00_-;\-* #,##0.00_-;_-* &quot;-&quot;_-;_-@"/>
    <numFmt numFmtId="170" formatCode="_-* #,##0.0_-;\-* #,##0.0_-;_-* &quot;-&quot;_-;_-@"/>
    <numFmt numFmtId="171" formatCode="_-* #,##0_-;\-* #,##0_-;_-* &quot;-&quot;_-;_-@"/>
    <numFmt numFmtId="172" formatCode="_-* #,##0.0_-;\-* #,##0.0_-;_-* &quot;-&quot;?_-;_-@_-"/>
    <numFmt numFmtId="173" formatCode="_-* #,##0_-;\-* #,##0_-;_-* &quot;-&quot;??_-;_-@_-"/>
    <numFmt numFmtId="174" formatCode="_-&quot;$&quot;\ * #,##0_-;\-&quot;$&quot;\ * #,##0_-;_-&quot;$&quot;\ * &quot;-&quot;??_-;_-@_-"/>
    <numFmt numFmtId="175" formatCode="_-&quot;$&quot;\ * #,##0_-;\-&quot;$&quot;\ * #,##0_-;_-&quot;$&quot;\ * &quot;-&quot;??_-;_-@"/>
  </numFmts>
  <fonts count="96" x14ac:knownFonts="1">
    <font>
      <sz val="11"/>
      <color theme="1"/>
      <name val="Calibri"/>
      <scheme val="minor"/>
    </font>
    <font>
      <sz val="11"/>
      <color theme="1"/>
      <name val="Calibri"/>
      <family val="2"/>
      <scheme val="minor"/>
    </font>
    <font>
      <sz val="12"/>
      <color theme="1"/>
      <name val="Calibri"/>
      <family val="2"/>
    </font>
    <font>
      <sz val="11"/>
      <name val="Calibri"/>
      <family val="2"/>
    </font>
    <font>
      <b/>
      <sz val="12"/>
      <color theme="1"/>
      <name val="Calibri"/>
      <family val="2"/>
    </font>
    <font>
      <b/>
      <sz val="12"/>
      <color theme="0"/>
      <name val="Calibri"/>
      <family val="2"/>
    </font>
    <font>
      <b/>
      <sz val="12"/>
      <color rgb="FF879739"/>
      <name val="Calibri"/>
      <family val="2"/>
    </font>
    <font>
      <b/>
      <sz val="12"/>
      <color theme="9"/>
      <name val="Calibri"/>
      <family val="2"/>
    </font>
    <font>
      <sz val="11"/>
      <color theme="0"/>
      <name val="Calibri"/>
      <family val="2"/>
    </font>
    <font>
      <sz val="11"/>
      <color theme="1"/>
      <name val="Calibri"/>
      <family val="2"/>
    </font>
    <font>
      <b/>
      <sz val="14"/>
      <color rgb="FF82892B"/>
      <name val="Calibri"/>
      <family val="2"/>
    </font>
    <font>
      <sz val="12"/>
      <color theme="9"/>
      <name val="Calibri"/>
      <family val="2"/>
    </font>
    <font>
      <b/>
      <sz val="14"/>
      <color rgb="FF879739"/>
      <name val="Calibri"/>
      <family val="2"/>
    </font>
    <font>
      <b/>
      <sz val="14"/>
      <color theme="9"/>
      <name val="Calibri"/>
      <family val="2"/>
    </font>
    <font>
      <b/>
      <u/>
      <sz val="12"/>
      <color theme="9"/>
      <name val="Calibri"/>
      <family val="2"/>
    </font>
    <font>
      <u/>
      <sz val="12"/>
      <color theme="9"/>
      <name val="Calibri"/>
      <family val="2"/>
    </font>
    <font>
      <sz val="12"/>
      <color rgb="FF7F7F7F"/>
      <name val="Calibri"/>
      <family val="2"/>
    </font>
    <font>
      <b/>
      <sz val="16"/>
      <color rgb="FF879739"/>
      <name val="Calibri"/>
      <family val="2"/>
    </font>
    <font>
      <sz val="14"/>
      <color theme="1"/>
      <name val="Calibri"/>
      <family val="2"/>
    </font>
    <font>
      <sz val="14"/>
      <color rgb="FF7F7F7F"/>
      <name val="Calibri"/>
      <family val="2"/>
    </font>
    <font>
      <u/>
      <sz val="12"/>
      <color theme="10"/>
      <name val="Calibri"/>
      <family val="2"/>
    </font>
    <font>
      <b/>
      <u/>
      <sz val="12"/>
      <color theme="10"/>
      <name val="Calibri"/>
      <family val="2"/>
    </font>
    <font>
      <b/>
      <sz val="12"/>
      <color rgb="FF7F7F7F"/>
      <name val="Calibri"/>
      <family val="2"/>
    </font>
    <font>
      <b/>
      <sz val="11"/>
      <color rgb="FF7F7F7F"/>
      <name val="Calibri"/>
      <family val="2"/>
    </font>
    <font>
      <b/>
      <sz val="10"/>
      <color theme="1"/>
      <name val="Calibri"/>
      <family val="2"/>
    </font>
    <font>
      <sz val="10"/>
      <color theme="0"/>
      <name val="Calibri"/>
      <family val="2"/>
    </font>
    <font>
      <sz val="10"/>
      <color theme="1"/>
      <name val="Calibri"/>
      <family val="2"/>
    </font>
    <font>
      <sz val="10"/>
      <color rgb="FF0C0C0C"/>
      <name val="Calibri"/>
      <family val="2"/>
    </font>
    <font>
      <sz val="10"/>
      <color theme="1"/>
      <name val="Arial"/>
      <family val="2"/>
    </font>
    <font>
      <sz val="11"/>
      <color rgb="FFFF0000"/>
      <name val="Calibri"/>
      <family val="2"/>
    </font>
    <font>
      <sz val="10"/>
      <color rgb="FF7F7F7F"/>
      <name val="Arial"/>
      <family val="2"/>
    </font>
    <font>
      <sz val="10"/>
      <color theme="0"/>
      <name val="Arial"/>
      <family val="2"/>
    </font>
    <font>
      <sz val="10"/>
      <color rgb="FF7F7F7F"/>
      <name val="Calibri"/>
      <family val="2"/>
    </font>
    <font>
      <b/>
      <sz val="11"/>
      <color theme="1"/>
      <name val="Calibri"/>
      <family val="2"/>
    </font>
    <font>
      <b/>
      <sz val="10"/>
      <color theme="0"/>
      <name val="Calibri"/>
      <family val="2"/>
    </font>
    <font>
      <u/>
      <sz val="11"/>
      <color theme="10"/>
      <name val="Calibri"/>
      <family val="2"/>
    </font>
    <font>
      <sz val="10"/>
      <color rgb="FF000000"/>
      <name val="Calibri"/>
      <family val="2"/>
    </font>
    <font>
      <b/>
      <sz val="10"/>
      <color rgb="FF000000"/>
      <name val="Calibri"/>
      <family val="2"/>
    </font>
    <font>
      <sz val="9"/>
      <color rgb="FF747474"/>
      <name val="Arial"/>
      <family val="2"/>
    </font>
    <font>
      <b/>
      <sz val="10"/>
      <color theme="1"/>
      <name val="Century Gothic"/>
      <family val="2"/>
    </font>
    <font>
      <b/>
      <sz val="9"/>
      <color theme="4"/>
      <name val="Arial"/>
      <family val="2"/>
    </font>
    <font>
      <b/>
      <sz val="9"/>
      <color theme="1"/>
      <name val="Century Gothic"/>
      <family val="2"/>
    </font>
    <font>
      <sz val="9"/>
      <color theme="1"/>
      <name val="Century Gothic"/>
      <family val="2"/>
    </font>
    <font>
      <b/>
      <sz val="9"/>
      <color rgb="FFFFFFFF"/>
      <name val="Century Gothic"/>
      <family val="2"/>
    </font>
    <font>
      <sz val="9"/>
      <color rgb="FF000000"/>
      <name val="Century Gothic"/>
      <family val="2"/>
    </font>
    <font>
      <sz val="18"/>
      <color theme="1"/>
      <name val="Century Gothic"/>
      <family val="2"/>
    </font>
    <font>
      <b/>
      <sz val="16"/>
      <color theme="0"/>
      <name val="Century Gothic"/>
      <family val="2"/>
    </font>
    <font>
      <b/>
      <sz val="11"/>
      <color rgb="FF738030"/>
      <name val="Century Gothic"/>
      <family val="2"/>
    </font>
    <font>
      <sz val="10"/>
      <color theme="1"/>
      <name val="Century Gothic"/>
      <family val="2"/>
    </font>
    <font>
      <sz val="11"/>
      <color theme="1"/>
      <name val="Century Gothic"/>
      <family val="2"/>
    </font>
    <font>
      <sz val="10"/>
      <color rgb="FF000000"/>
      <name val="Century Gothic"/>
      <family val="2"/>
    </font>
    <font>
      <sz val="11"/>
      <color rgb="FF738030"/>
      <name val="Century Gothic"/>
      <family val="2"/>
    </font>
    <font>
      <sz val="11"/>
      <color theme="1"/>
      <name val="Arial"/>
      <family val="2"/>
    </font>
    <font>
      <b/>
      <sz val="18"/>
      <color rgb="FF3CB1EC"/>
      <name val="Arial"/>
      <family val="2"/>
    </font>
    <font>
      <b/>
      <sz val="11"/>
      <color rgb="FF738030"/>
      <name val="Arial"/>
      <family val="2"/>
    </font>
    <font>
      <sz val="11"/>
      <color rgb="FF738030"/>
      <name val="Arial"/>
      <family val="2"/>
    </font>
    <font>
      <b/>
      <sz val="11"/>
      <color rgb="FF3CB1EC"/>
      <name val="Arial"/>
      <family val="2"/>
    </font>
    <font>
      <b/>
      <sz val="8"/>
      <color theme="1"/>
      <name val="Arial"/>
      <family val="2"/>
    </font>
    <font>
      <sz val="11"/>
      <color rgb="FF00B0F0"/>
      <name val="Arial"/>
      <family val="2"/>
    </font>
    <font>
      <b/>
      <sz val="11"/>
      <color theme="1"/>
      <name val="Arial"/>
      <family val="2"/>
    </font>
    <font>
      <b/>
      <sz val="11"/>
      <color theme="0"/>
      <name val="Arial"/>
      <family val="2"/>
    </font>
    <font>
      <b/>
      <sz val="14"/>
      <color rgb="FF3F3F3F"/>
      <name val="Arial"/>
      <family val="2"/>
    </font>
    <font>
      <b/>
      <u/>
      <sz val="11"/>
      <color rgb="FF0000FF"/>
      <name val="Arial"/>
      <family val="2"/>
    </font>
    <font>
      <b/>
      <sz val="10"/>
      <color rgb="FF3F3F3F"/>
      <name val="Calibri"/>
      <family val="2"/>
    </font>
    <font>
      <sz val="11"/>
      <color rgb="FF3F3F3F"/>
      <name val="Calibri"/>
      <family val="2"/>
    </font>
    <font>
      <sz val="10"/>
      <color rgb="FF3F3F3F"/>
      <name val="Calibri"/>
      <family val="2"/>
    </font>
    <font>
      <b/>
      <sz val="10"/>
      <color rgb="FF738030"/>
      <name val="Calibri"/>
      <family val="2"/>
    </font>
    <font>
      <sz val="10"/>
      <color rgb="FF738030"/>
      <name val="Calibri"/>
      <family val="2"/>
    </font>
    <font>
      <b/>
      <sz val="10"/>
      <color rgb="FF3CB1EC"/>
      <name val="Calibri"/>
      <family val="2"/>
    </font>
    <font>
      <sz val="10"/>
      <color theme="5"/>
      <name val="Calibri"/>
      <family val="2"/>
    </font>
    <font>
      <sz val="10"/>
      <color rgb="FF333333"/>
      <name val="Calibri"/>
      <family val="2"/>
    </font>
    <font>
      <sz val="11"/>
      <color theme="9"/>
      <name val="Arial"/>
      <family val="2"/>
    </font>
    <font>
      <b/>
      <sz val="11"/>
      <color rgb="FF000000"/>
      <name val="Arial"/>
      <family val="2"/>
    </font>
    <font>
      <u/>
      <sz val="10"/>
      <color theme="0"/>
      <name val="Calibri"/>
      <family val="2"/>
    </font>
    <font>
      <sz val="11"/>
      <color theme="1"/>
      <name val="Calibri"/>
      <family val="2"/>
      <scheme val="minor"/>
    </font>
    <font>
      <sz val="10"/>
      <name val="Calibri"/>
      <family val="2"/>
    </font>
    <font>
      <sz val="10"/>
      <color theme="8"/>
      <name val="Calibri"/>
      <family val="2"/>
    </font>
    <font>
      <sz val="11"/>
      <color theme="8"/>
      <name val="Calibri"/>
      <family val="2"/>
      <scheme val="minor"/>
    </font>
    <font>
      <sz val="11"/>
      <name val="Calibri"/>
      <family val="2"/>
      <scheme val="minor"/>
    </font>
    <font>
      <b/>
      <sz val="10"/>
      <name val="Calibri"/>
      <family val="2"/>
    </font>
    <font>
      <b/>
      <sz val="11"/>
      <name val="Calibri"/>
      <family val="2"/>
    </font>
    <font>
      <b/>
      <sz val="10"/>
      <color rgb="FFFF0000"/>
      <name val="Calibri"/>
      <family val="2"/>
    </font>
    <font>
      <b/>
      <sz val="11"/>
      <color rgb="FFFF0000"/>
      <name val="Calibri"/>
      <family val="2"/>
      <scheme val="minor"/>
    </font>
    <font>
      <sz val="11"/>
      <color theme="0"/>
      <name val="Calibri"/>
      <family val="2"/>
      <scheme val="minor"/>
    </font>
    <font>
      <sz val="11"/>
      <color theme="1"/>
      <name val="Calibri"/>
      <family val="2"/>
      <scheme val="minor"/>
    </font>
    <font>
      <sz val="11"/>
      <color rgb="FF9C5700"/>
      <name val="Calibri"/>
      <family val="2"/>
      <scheme val="minor"/>
    </font>
    <font>
      <b/>
      <sz val="11"/>
      <color theme="1"/>
      <name val="Calibri"/>
      <family val="2"/>
      <scheme val="minor"/>
    </font>
    <font>
      <sz val="10"/>
      <color theme="0"/>
      <name val="Calibri"/>
      <family val="2"/>
      <scheme val="minor"/>
    </font>
    <font>
      <u/>
      <sz val="11"/>
      <color theme="0"/>
      <name val="Calibri"/>
      <family val="2"/>
    </font>
    <font>
      <b/>
      <sz val="10"/>
      <color theme="0"/>
      <name val="Calibri"/>
      <family val="2"/>
      <scheme val="minor"/>
    </font>
    <font>
      <sz val="11"/>
      <name val="Aptos Narrow"/>
      <family val="2"/>
    </font>
    <font>
      <sz val="14"/>
      <color theme="0"/>
      <name val="Calibri"/>
      <family val="2"/>
    </font>
    <font>
      <sz val="11"/>
      <color theme="1" tint="0.249977111117893"/>
      <name val="Calibri"/>
      <family val="2"/>
      <scheme val="minor"/>
    </font>
    <font>
      <b/>
      <sz val="10"/>
      <color theme="1" tint="0.249977111117893"/>
      <name val="Calibri"/>
      <family val="2"/>
    </font>
    <font>
      <u/>
      <sz val="11"/>
      <color theme="10"/>
      <name val="Calibri"/>
      <family val="2"/>
      <scheme val="minor"/>
    </font>
    <font>
      <sz val="10"/>
      <name val="Arial"/>
      <family val="2"/>
    </font>
  </fonts>
  <fills count="46">
    <fill>
      <patternFill patternType="none"/>
    </fill>
    <fill>
      <patternFill patternType="gray125"/>
    </fill>
    <fill>
      <patternFill patternType="solid">
        <fgColor theme="0"/>
        <bgColor theme="0"/>
      </patternFill>
    </fill>
    <fill>
      <patternFill patternType="solid">
        <fgColor rgb="FFF2F2F2"/>
        <bgColor rgb="FFF2F2F2"/>
      </patternFill>
    </fill>
    <fill>
      <patternFill patternType="solid">
        <fgColor rgb="FF97A606"/>
        <bgColor rgb="FF97A606"/>
      </patternFill>
    </fill>
    <fill>
      <patternFill patternType="solid">
        <fgColor rgb="FFC7D389"/>
        <bgColor rgb="FFC7D389"/>
      </patternFill>
    </fill>
    <fill>
      <patternFill patternType="solid">
        <fgColor rgb="FFFFFFFF"/>
        <bgColor rgb="FFFFFFFF"/>
      </patternFill>
    </fill>
    <fill>
      <patternFill patternType="solid">
        <fgColor rgb="FF545D03"/>
        <bgColor rgb="FF545D03"/>
      </patternFill>
    </fill>
    <fill>
      <patternFill patternType="solid">
        <fgColor rgb="FF808E00"/>
        <bgColor rgb="FF808E00"/>
      </patternFill>
    </fill>
    <fill>
      <patternFill patternType="solid">
        <fgColor rgb="FFBFBFBF"/>
        <bgColor rgb="FFBFBFBF"/>
      </patternFill>
    </fill>
    <fill>
      <patternFill patternType="solid">
        <fgColor rgb="FFA5A5A5"/>
        <bgColor rgb="FFA5A5A5"/>
      </patternFill>
    </fill>
    <fill>
      <patternFill patternType="solid">
        <fgColor rgb="FF828B2D"/>
        <bgColor rgb="FF828B2D"/>
      </patternFill>
    </fill>
    <fill>
      <patternFill patternType="solid">
        <fgColor rgb="FF7F7F7F"/>
        <bgColor rgb="FF7F7F7F"/>
      </patternFill>
    </fill>
    <fill>
      <patternFill patternType="solid">
        <fgColor rgb="FFB4C6E7"/>
        <bgColor rgb="FFB4C6E7"/>
      </patternFill>
    </fill>
    <fill>
      <patternFill patternType="solid">
        <fgColor rgb="FFDEEAF6"/>
        <bgColor rgb="FFDEEAF6"/>
      </patternFill>
    </fill>
    <fill>
      <patternFill patternType="solid">
        <fgColor rgb="FF7F882C"/>
        <bgColor rgb="FF7F882C"/>
      </patternFill>
    </fill>
    <fill>
      <patternFill patternType="solid">
        <fgColor rgb="FFB6C400"/>
        <bgColor rgb="FFB6C400"/>
      </patternFill>
    </fill>
    <fill>
      <patternFill patternType="solid">
        <fgColor rgb="FFECECEC"/>
        <bgColor rgb="FFECECEC"/>
      </patternFill>
    </fill>
    <fill>
      <patternFill patternType="solid">
        <fgColor rgb="FFE7ECCA"/>
        <bgColor rgb="FFE7ECCA"/>
      </patternFill>
    </fill>
    <fill>
      <patternFill patternType="solid">
        <fgColor rgb="FFD0CECE"/>
        <bgColor rgb="FFD0CECE"/>
      </patternFill>
    </fill>
    <fill>
      <patternFill patternType="solid">
        <fgColor rgb="FFFF0000"/>
        <bgColor rgb="FFFF0000"/>
      </patternFill>
    </fill>
    <fill>
      <patternFill patternType="solid">
        <fgColor rgb="FFFFCC99"/>
        <bgColor rgb="FFFFCC99"/>
      </patternFill>
    </fill>
    <fill>
      <patternFill patternType="solid">
        <fgColor rgb="FFB0C15B"/>
        <bgColor rgb="FFB0C15B"/>
      </patternFill>
    </fill>
    <fill>
      <patternFill patternType="solid">
        <fgColor rgb="FF8D9731"/>
        <bgColor rgb="FF8D9731"/>
      </patternFill>
    </fill>
    <fill>
      <patternFill patternType="solid">
        <fgColor theme="9"/>
        <bgColor theme="9"/>
      </patternFill>
    </fill>
    <fill>
      <patternFill patternType="solid">
        <fgColor theme="0" tint="-4.9989318521683403E-2"/>
        <bgColor indexed="64"/>
      </patternFill>
    </fill>
    <fill>
      <patternFill patternType="solid">
        <fgColor theme="4" tint="0.79998168889431442"/>
        <bgColor theme="0"/>
      </patternFill>
    </fill>
    <fill>
      <patternFill patternType="solid">
        <fgColor theme="2"/>
        <bgColor indexed="64"/>
      </patternFill>
    </fill>
    <fill>
      <patternFill patternType="solid">
        <fgColor theme="2"/>
        <bgColor theme="0"/>
      </patternFill>
    </fill>
    <fill>
      <patternFill patternType="solid">
        <fgColor rgb="FFFFEB9C"/>
      </patternFill>
    </fill>
    <fill>
      <patternFill patternType="solid">
        <fgColor rgb="FF97A606"/>
        <bgColor indexed="64"/>
      </patternFill>
    </fill>
    <fill>
      <patternFill patternType="solid">
        <fgColor theme="0" tint="-0.249977111117893"/>
        <bgColor rgb="FFC7D389"/>
      </patternFill>
    </fill>
    <fill>
      <patternFill patternType="solid">
        <fgColor rgb="FF808E00"/>
        <bgColor indexed="64"/>
      </patternFill>
    </fill>
    <fill>
      <patternFill patternType="solid">
        <fgColor rgb="FF545D03"/>
        <bgColor indexed="64"/>
      </patternFill>
    </fill>
    <fill>
      <patternFill patternType="solid">
        <fgColor theme="0"/>
        <bgColor indexed="64"/>
      </patternFill>
    </fill>
    <fill>
      <patternFill patternType="solid">
        <fgColor theme="0" tint="-0.34998626667073579"/>
        <bgColor indexed="64"/>
      </patternFill>
    </fill>
    <fill>
      <patternFill patternType="solid">
        <fgColor rgb="FF7F882C"/>
        <bgColor indexed="64"/>
      </patternFill>
    </fill>
    <fill>
      <patternFill patternType="solid">
        <fgColor theme="0" tint="-0.499984740745262"/>
        <bgColor indexed="64"/>
      </patternFill>
    </fill>
    <fill>
      <patternFill patternType="solid">
        <fgColor rgb="FFB6C400"/>
        <bgColor indexed="64"/>
      </patternFill>
    </fill>
    <fill>
      <patternFill patternType="solid">
        <fgColor theme="7" tint="-0.249977111117893"/>
        <bgColor rgb="FFCC9900"/>
      </patternFill>
    </fill>
    <fill>
      <patternFill patternType="solid">
        <fgColor theme="7" tint="-0.249977111117893"/>
        <bgColor indexed="64"/>
      </patternFill>
    </fill>
    <fill>
      <patternFill patternType="solid">
        <fgColor rgb="FFCC9900"/>
        <bgColor rgb="FFCC9900"/>
      </patternFill>
    </fill>
    <fill>
      <patternFill patternType="solid">
        <fgColor theme="0" tint="-0.249977111117893"/>
        <bgColor rgb="FFBFBFBF"/>
      </patternFill>
    </fill>
    <fill>
      <patternFill patternType="solid">
        <fgColor theme="0" tint="-0.249977111117893"/>
        <bgColor indexed="64"/>
      </patternFill>
    </fill>
    <fill>
      <patternFill patternType="solid">
        <fgColor theme="0" tint="-0.249977111117893"/>
        <bgColor theme="0"/>
      </patternFill>
    </fill>
    <fill>
      <patternFill patternType="solid">
        <fgColor theme="0" tint="-4.9989318521683403E-2"/>
        <bgColor theme="0"/>
      </patternFill>
    </fill>
  </fills>
  <borders count="113">
    <border>
      <left/>
      <right/>
      <top/>
      <bottom/>
      <diagonal/>
    </border>
    <border>
      <left/>
      <right/>
      <top/>
      <bottom/>
      <diagonal/>
    </border>
    <border>
      <left style="hair">
        <color rgb="FF000000"/>
      </left>
      <right/>
      <top style="hair">
        <color rgb="FF000000"/>
      </top>
      <bottom/>
      <diagonal/>
    </border>
    <border>
      <left/>
      <right style="hair">
        <color rgb="FF000000"/>
      </right>
      <top style="hair">
        <color rgb="FF000000"/>
      </top>
      <bottom/>
      <diagonal/>
    </border>
    <border>
      <left style="hair">
        <color rgb="FF000000"/>
      </left>
      <right/>
      <top style="hair">
        <color rgb="FF000000"/>
      </top>
      <bottom style="hair">
        <color rgb="FF000000"/>
      </bottom>
      <diagonal/>
    </border>
    <border>
      <left/>
      <right/>
      <top style="hair">
        <color rgb="FF000000"/>
      </top>
      <bottom style="hair">
        <color rgb="FF000000"/>
      </bottom>
      <diagonal/>
    </border>
    <border>
      <left/>
      <right style="hair">
        <color rgb="FF000000"/>
      </right>
      <top style="hair">
        <color rgb="FF000000"/>
      </top>
      <bottom style="hair">
        <color rgb="FF000000"/>
      </bottom>
      <diagonal/>
    </border>
    <border>
      <left/>
      <right style="hair">
        <color rgb="FF000000"/>
      </right>
      <top/>
      <bottom/>
      <diagonal/>
    </border>
    <border>
      <left style="hair">
        <color rgb="FF000000"/>
      </left>
      <right/>
      <top/>
      <bottom/>
      <diagonal/>
    </border>
    <border>
      <left style="hair">
        <color rgb="FF000000"/>
      </left>
      <right/>
      <top/>
      <bottom style="hair">
        <color rgb="FF000000"/>
      </bottom>
      <diagonal/>
    </border>
    <border>
      <left/>
      <right style="hair">
        <color rgb="FF000000"/>
      </right>
      <top/>
      <bottom style="hair">
        <color rgb="FF000000"/>
      </bottom>
      <diagonal/>
    </border>
    <border>
      <left/>
      <right/>
      <top/>
      <bottom/>
      <diagonal/>
    </border>
    <border>
      <left/>
      <right/>
      <top/>
      <bottom/>
      <diagonal/>
    </border>
    <border>
      <left/>
      <right/>
      <top/>
      <bottom/>
      <diagonal/>
    </border>
    <border>
      <left/>
      <right/>
      <top/>
      <bottom/>
      <diagonal/>
    </border>
    <border>
      <left/>
      <right/>
      <top style="hair">
        <color rgb="FF000000"/>
      </top>
      <bottom/>
      <diagonal/>
    </border>
    <border>
      <left style="hair">
        <color rgb="FF000000"/>
      </left>
      <right style="hair">
        <color rgb="FF000000"/>
      </right>
      <top/>
      <bottom style="hair">
        <color rgb="FF000000"/>
      </bottom>
      <diagonal/>
    </border>
    <border>
      <left/>
      <right/>
      <top/>
      <bottom/>
      <diagonal/>
    </border>
    <border>
      <left/>
      <right style="hair">
        <color rgb="FF000000"/>
      </right>
      <top/>
      <bottom/>
      <diagonal/>
    </border>
    <border>
      <left/>
      <right/>
      <top/>
      <bottom style="hair">
        <color rgb="FF000000"/>
      </bottom>
      <diagonal/>
    </border>
    <border>
      <left style="hair">
        <color rgb="FF000000"/>
      </left>
      <right style="hair">
        <color rgb="FF000000"/>
      </right>
      <top style="hair">
        <color rgb="FF000000"/>
      </top>
      <bottom style="hair">
        <color rgb="FF000000"/>
      </bottom>
      <diagonal/>
    </border>
    <border>
      <left/>
      <right/>
      <top/>
      <bottom/>
      <diagonal/>
    </border>
    <border>
      <left/>
      <right/>
      <top/>
      <bottom/>
      <diagonal/>
    </border>
    <border>
      <left style="hair">
        <color rgb="FF000000"/>
      </left>
      <right style="hair">
        <color rgb="FF000000"/>
      </right>
      <top style="hair">
        <color rgb="FF000000"/>
      </top>
      <bottom/>
      <diagonal/>
    </border>
    <border>
      <left style="hair">
        <color rgb="FF000000"/>
      </left>
      <right style="hair">
        <color rgb="FF000000"/>
      </right>
      <top/>
      <bottom style="hair">
        <color rgb="FF000000"/>
      </bottom>
      <diagonal/>
    </border>
    <border>
      <left/>
      <right style="hair">
        <color rgb="FF000000"/>
      </right>
      <top style="hair">
        <color rgb="FF000000"/>
      </top>
      <bottom style="hair">
        <color rgb="FF000000"/>
      </bottom>
      <diagonal/>
    </border>
    <border>
      <left/>
      <right/>
      <top style="hair">
        <color rgb="FF000000"/>
      </top>
      <bottom style="hair">
        <color rgb="FF000000"/>
      </bottom>
      <diagonal/>
    </border>
    <border>
      <left style="hair">
        <color rgb="FF000000"/>
      </left>
      <right/>
      <top style="hair">
        <color rgb="FF000000"/>
      </top>
      <bottom style="hair">
        <color rgb="FF000000"/>
      </bottom>
      <diagonal/>
    </border>
    <border>
      <left style="hair">
        <color rgb="FF000000"/>
      </left>
      <right style="hair">
        <color rgb="FF000000"/>
      </right>
      <top style="hair">
        <color rgb="FF000000"/>
      </top>
      <bottom/>
      <diagonal/>
    </border>
    <border>
      <left style="hair">
        <color rgb="FF000000"/>
      </left>
      <right/>
      <top style="hair">
        <color rgb="FF000000"/>
      </top>
      <bottom/>
      <diagonal/>
    </border>
    <border>
      <left/>
      <right/>
      <top style="hair">
        <color rgb="FF000000"/>
      </top>
      <bottom/>
      <diagonal/>
    </border>
    <border>
      <left/>
      <right style="hair">
        <color rgb="FF000000"/>
      </right>
      <top style="hair">
        <color rgb="FF00000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right/>
      <top/>
      <bottom style="hair">
        <color rgb="FF000000"/>
      </bottom>
      <diagonal/>
    </border>
    <border>
      <left style="hair">
        <color rgb="FF000000"/>
      </left>
      <right style="hair">
        <color rgb="FF000000"/>
      </right>
      <top/>
      <bottom/>
      <diagonal/>
    </border>
    <border>
      <left style="hair">
        <color rgb="FF000000"/>
      </left>
      <right style="hair">
        <color rgb="FF000000"/>
      </right>
      <top/>
      <bottom/>
      <diagonal/>
    </border>
    <border>
      <left/>
      <right style="hair">
        <color rgb="FF000000"/>
      </right>
      <top style="hair">
        <color rgb="FF000000"/>
      </top>
      <bottom/>
      <diagonal/>
    </border>
    <border>
      <left/>
      <right style="hair">
        <color rgb="FF000000"/>
      </right>
      <top/>
      <bottom/>
      <diagonal/>
    </border>
    <border>
      <left/>
      <right style="hair">
        <color rgb="FF000000"/>
      </right>
      <top/>
      <bottom style="hair">
        <color rgb="FF000000"/>
      </bottom>
      <diagonal/>
    </border>
    <border>
      <left style="hair">
        <color theme="1"/>
      </left>
      <right/>
      <top style="hair">
        <color theme="1"/>
      </top>
      <bottom style="hair">
        <color theme="1"/>
      </bottom>
      <diagonal/>
    </border>
    <border>
      <left/>
      <right/>
      <top style="hair">
        <color theme="1"/>
      </top>
      <bottom style="hair">
        <color theme="1"/>
      </bottom>
      <diagonal/>
    </border>
    <border>
      <left/>
      <right style="hair">
        <color theme="1"/>
      </right>
      <top style="hair">
        <color theme="1"/>
      </top>
      <bottom style="hair">
        <color theme="1"/>
      </bottom>
      <diagonal/>
    </border>
    <border>
      <left style="hair">
        <color theme="1"/>
      </left>
      <right style="hair">
        <color theme="1"/>
      </right>
      <top style="hair">
        <color theme="1"/>
      </top>
      <bottom style="hair">
        <color theme="1"/>
      </bottom>
      <diagonal/>
    </border>
    <border>
      <left style="hair">
        <color theme="1"/>
      </left>
      <right style="hair">
        <color theme="1"/>
      </right>
      <top style="hair">
        <color theme="1"/>
      </top>
      <bottom/>
      <diagonal/>
    </border>
    <border>
      <left style="hair">
        <color theme="1"/>
      </left>
      <right/>
      <top style="hair">
        <color theme="1"/>
      </top>
      <bottom/>
      <diagonal/>
    </border>
    <border>
      <left/>
      <right/>
      <top style="hair">
        <color theme="1"/>
      </top>
      <bottom/>
      <diagonal/>
    </border>
    <border>
      <left/>
      <right style="hair">
        <color theme="1"/>
      </right>
      <top style="hair">
        <color theme="1"/>
      </top>
      <bottom/>
      <diagonal/>
    </border>
    <border>
      <left style="hair">
        <color rgb="FF000000"/>
      </left>
      <right/>
      <top/>
      <bottom/>
      <diagonal/>
    </border>
    <border>
      <left style="hair">
        <color theme="1"/>
      </left>
      <right/>
      <top/>
      <bottom style="hair">
        <color theme="1"/>
      </bottom>
      <diagonal/>
    </border>
    <border>
      <left/>
      <right/>
      <top/>
      <bottom style="hair">
        <color theme="1"/>
      </bottom>
      <diagonal/>
    </border>
    <border>
      <left/>
      <right style="hair">
        <color theme="1"/>
      </right>
      <top/>
      <bottom style="hair">
        <color theme="1"/>
      </bottom>
      <diagonal/>
    </border>
    <border>
      <left style="hair">
        <color theme="1"/>
      </left>
      <right style="hair">
        <color theme="1"/>
      </right>
      <top/>
      <bottom style="hair">
        <color theme="1"/>
      </bottom>
      <diagonal/>
    </border>
    <border>
      <left/>
      <right/>
      <top/>
      <bottom style="hair">
        <color rgb="FF000000"/>
      </bottom>
      <diagonal/>
    </border>
    <border>
      <left style="thin">
        <color rgb="FF000000"/>
      </left>
      <right style="thin">
        <color rgb="FF000000"/>
      </right>
      <top style="thin">
        <color rgb="FF000000"/>
      </top>
      <bottom/>
      <diagonal/>
    </border>
    <border>
      <left style="thin">
        <color rgb="FF000000"/>
      </left>
      <right/>
      <top style="hair">
        <color rgb="FF000000"/>
      </top>
      <bottom style="thin">
        <color rgb="FF000000"/>
      </bottom>
      <diagonal/>
    </border>
    <border>
      <left/>
      <right style="hair">
        <color rgb="FF000000"/>
      </right>
      <top style="hair">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
      <left style="medium">
        <color rgb="FF000000"/>
      </left>
      <right/>
      <top/>
      <bottom/>
      <diagonal/>
    </border>
    <border>
      <left/>
      <right style="medium">
        <color rgb="FF000000"/>
      </right>
      <top/>
      <bottom/>
      <diagonal/>
    </border>
    <border>
      <left style="medium">
        <color rgb="FF000000"/>
      </left>
      <right style="medium">
        <color rgb="FF000000"/>
      </right>
      <top style="medium">
        <color rgb="FF000000"/>
      </top>
      <bottom/>
      <diagonal/>
    </border>
    <border>
      <left style="medium">
        <color rgb="FF000000"/>
      </left>
      <right style="hair">
        <color rgb="FFFF0000"/>
      </right>
      <top style="medium">
        <color rgb="FF000000"/>
      </top>
      <bottom style="hair">
        <color rgb="FFFF0000"/>
      </bottom>
      <diagonal/>
    </border>
    <border>
      <left style="hair">
        <color rgb="FFFF0000"/>
      </left>
      <right style="hair">
        <color rgb="FFFF0000"/>
      </right>
      <top style="medium">
        <color rgb="FF000000"/>
      </top>
      <bottom style="hair">
        <color rgb="FFFF0000"/>
      </bottom>
      <diagonal/>
    </border>
    <border>
      <left style="hair">
        <color rgb="FFFF0000"/>
      </left>
      <right style="medium">
        <color rgb="FF000000"/>
      </right>
      <top style="medium">
        <color rgb="FF000000"/>
      </top>
      <bottom style="hair">
        <color rgb="FFFF0000"/>
      </bottom>
      <diagonal/>
    </border>
    <border>
      <left style="medium">
        <color rgb="FF000000"/>
      </left>
      <right style="medium">
        <color rgb="FF000000"/>
      </right>
      <top/>
      <bottom style="hair">
        <color rgb="FFFF0000"/>
      </bottom>
      <diagonal/>
    </border>
    <border>
      <left style="medium">
        <color rgb="FF000000"/>
      </left>
      <right style="hair">
        <color rgb="FFFF0000"/>
      </right>
      <top style="hair">
        <color rgb="FFFF0000"/>
      </top>
      <bottom style="hair">
        <color rgb="FFFF0000"/>
      </bottom>
      <diagonal/>
    </border>
    <border>
      <left style="hair">
        <color rgb="FFFF0000"/>
      </left>
      <right style="hair">
        <color rgb="FFFF0000"/>
      </right>
      <top style="hair">
        <color rgb="FFFF0000"/>
      </top>
      <bottom style="hair">
        <color rgb="FFFF0000"/>
      </bottom>
      <diagonal/>
    </border>
    <border>
      <left style="hair">
        <color rgb="FFFF0000"/>
      </left>
      <right style="medium">
        <color rgb="FF000000"/>
      </right>
      <top style="hair">
        <color rgb="FFFF0000"/>
      </top>
      <bottom style="hair">
        <color rgb="FFFF0000"/>
      </bottom>
      <diagonal/>
    </border>
    <border>
      <left style="medium">
        <color rgb="FF000000"/>
      </left>
      <right style="medium">
        <color rgb="FF000000"/>
      </right>
      <top/>
      <bottom/>
      <diagonal/>
    </border>
    <border>
      <left style="medium">
        <color rgb="FF000000"/>
      </left>
      <right/>
      <top/>
      <bottom/>
      <diagonal/>
    </border>
    <border>
      <left/>
      <right style="medium">
        <color rgb="FF000000"/>
      </right>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style="medium">
        <color rgb="FF000000"/>
      </top>
      <bottom style="hair">
        <color rgb="FFFF0000"/>
      </bottom>
      <diagonal/>
    </border>
    <border>
      <left/>
      <right/>
      <top style="medium">
        <color rgb="FF000000"/>
      </top>
      <bottom style="hair">
        <color rgb="FFFF0000"/>
      </bottom>
      <diagonal/>
    </border>
    <border>
      <left/>
      <right style="medium">
        <color rgb="FF000000"/>
      </right>
      <top style="medium">
        <color rgb="FF000000"/>
      </top>
      <bottom style="hair">
        <color rgb="FFFF0000"/>
      </bottom>
      <diagonal/>
    </border>
    <border>
      <left style="medium">
        <color rgb="FF000000"/>
      </left>
      <right style="medium">
        <color rgb="FF000000"/>
      </right>
      <top style="hair">
        <color rgb="FFFF0000"/>
      </top>
      <bottom style="hair">
        <color rgb="FFFF0000"/>
      </bottom>
      <diagonal/>
    </border>
    <border>
      <left style="thick">
        <color rgb="FF000000"/>
      </left>
      <right style="hair">
        <color rgb="FF000000"/>
      </right>
      <top style="thick">
        <color rgb="FF000000"/>
      </top>
      <bottom style="hair">
        <color rgb="FF000000"/>
      </bottom>
      <diagonal/>
    </border>
    <border>
      <left style="hair">
        <color rgb="FF000000"/>
      </left>
      <right style="thick">
        <color rgb="FF000000"/>
      </right>
      <top style="thick">
        <color rgb="FF000000"/>
      </top>
      <bottom style="hair">
        <color rgb="FF000000"/>
      </bottom>
      <diagonal/>
    </border>
    <border>
      <left style="thick">
        <color rgb="FF000000"/>
      </left>
      <right style="hair">
        <color rgb="FF000000"/>
      </right>
      <top style="hair">
        <color rgb="FF000000"/>
      </top>
      <bottom style="hair">
        <color rgb="FF000000"/>
      </bottom>
      <diagonal/>
    </border>
    <border>
      <left style="hair">
        <color rgb="FF000000"/>
      </left>
      <right style="thick">
        <color rgb="FF000000"/>
      </right>
      <top style="hair">
        <color rgb="FF000000"/>
      </top>
      <bottom style="hair">
        <color rgb="FF000000"/>
      </bottom>
      <diagonal/>
    </border>
    <border>
      <left style="thick">
        <color rgb="FF000000"/>
      </left>
      <right style="hair">
        <color rgb="FF000000"/>
      </right>
      <top style="hair">
        <color rgb="FF000000"/>
      </top>
      <bottom style="thick">
        <color rgb="FF000000"/>
      </bottom>
      <diagonal/>
    </border>
    <border>
      <left style="hair">
        <color rgb="FF000000"/>
      </left>
      <right style="thick">
        <color rgb="FF000000"/>
      </right>
      <top style="hair">
        <color rgb="FF000000"/>
      </top>
      <bottom style="thick">
        <color rgb="FF000000"/>
      </bottom>
      <diagonal/>
    </border>
    <border>
      <left style="hair">
        <color rgb="FF000000"/>
      </left>
      <right/>
      <top/>
      <bottom style="hair">
        <color rgb="FF000000"/>
      </bottom>
      <diagonal/>
    </border>
    <border>
      <left/>
      <right/>
      <top style="hair">
        <color rgb="FF000000"/>
      </top>
      <bottom style="hair">
        <color rgb="FF000000"/>
      </bottom>
      <diagonal/>
    </border>
    <border>
      <left/>
      <right style="thin">
        <color rgb="FF9CC2E5"/>
      </right>
      <top style="thin">
        <color rgb="FF9CC2E5"/>
      </top>
      <bottom style="thin">
        <color rgb="FF9CC2E5"/>
      </bottom>
      <diagonal/>
    </border>
    <border>
      <left style="hair">
        <color indexed="64"/>
      </left>
      <right style="hair">
        <color indexed="64"/>
      </right>
      <top style="hair">
        <color indexed="64"/>
      </top>
      <bottom style="hair">
        <color indexed="64"/>
      </bottom>
      <diagonal/>
    </border>
    <border>
      <left style="hair">
        <color rgb="FF000000"/>
      </left>
      <right style="hair">
        <color rgb="FF000000"/>
      </right>
      <top style="hair">
        <color indexed="64"/>
      </top>
      <bottom/>
      <diagonal/>
    </border>
    <border>
      <left style="hair">
        <color indexed="64"/>
      </left>
      <right style="hair">
        <color indexed="64"/>
      </right>
      <top style="hair">
        <color rgb="FF000000"/>
      </top>
      <bottom/>
      <diagonal/>
    </border>
    <border>
      <left style="hair">
        <color indexed="64"/>
      </left>
      <right style="hair">
        <color rgb="FF000000"/>
      </right>
      <top style="hair">
        <color rgb="FF000000"/>
      </top>
      <bottom/>
      <diagonal/>
    </border>
    <border>
      <left style="hair">
        <color indexed="64"/>
      </left>
      <right style="hair">
        <color indexed="64"/>
      </right>
      <top/>
      <bottom style="hair">
        <color indexed="64"/>
      </bottom>
      <diagonal/>
    </border>
    <border>
      <left style="hair">
        <color indexed="64"/>
      </left>
      <right style="hair">
        <color rgb="FF000000"/>
      </right>
      <top/>
      <bottom style="hair">
        <color indexed="64"/>
      </bottom>
      <diagonal/>
    </border>
    <border>
      <left style="hair">
        <color indexed="64"/>
      </left>
      <right style="hair">
        <color indexed="64"/>
      </right>
      <top style="hair">
        <color indexed="64"/>
      </top>
      <bottom/>
      <diagonal/>
    </border>
    <border>
      <left style="hair">
        <color rgb="FF000000"/>
      </left>
      <right style="hair">
        <color rgb="FF000000"/>
      </right>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rgb="FF000000"/>
      </left>
      <right/>
      <top style="hair">
        <color indexed="64"/>
      </top>
      <bottom style="hair">
        <color indexed="64"/>
      </bottom>
      <diagonal/>
    </border>
    <border>
      <left/>
      <right style="hair">
        <color rgb="FF000000"/>
      </right>
      <top style="hair">
        <color indexed="64"/>
      </top>
      <bottom style="hair">
        <color indexed="64"/>
      </bottom>
      <diagonal/>
    </border>
    <border>
      <left style="hair">
        <color rgb="FF000000"/>
      </left>
      <right/>
      <top style="hair">
        <color indexed="64"/>
      </top>
      <bottom/>
      <diagonal/>
    </border>
    <border>
      <left/>
      <right style="hair">
        <color rgb="FF000000"/>
      </right>
      <top style="hair">
        <color indexed="64"/>
      </top>
      <bottom/>
      <diagonal/>
    </border>
    <border>
      <left style="hair">
        <color rgb="FF000000"/>
      </left>
      <right/>
      <top/>
      <bottom style="hair">
        <color indexed="64"/>
      </bottom>
      <diagonal/>
    </border>
    <border>
      <left/>
      <right style="hair">
        <color rgb="FF000000"/>
      </right>
      <top/>
      <bottom style="hair">
        <color indexed="64"/>
      </bottom>
      <diagonal/>
    </border>
    <border>
      <left/>
      <right/>
      <top style="hair">
        <color indexed="64"/>
      </top>
      <bottom style="hair">
        <color indexed="64"/>
      </bottom>
      <diagonal/>
    </border>
    <border>
      <left/>
      <right/>
      <top/>
      <bottom style="hair">
        <color indexed="64"/>
      </bottom>
      <diagonal/>
    </border>
    <border>
      <left style="hair">
        <color indexed="64"/>
      </left>
      <right style="hair">
        <color indexed="64"/>
      </right>
      <top/>
      <bottom/>
      <diagonal/>
    </border>
  </borders>
  <cellStyleXfs count="7">
    <xf numFmtId="0" fontId="0" fillId="0" borderId="0"/>
    <xf numFmtId="9" fontId="74" fillId="0" borderId="0" applyFont="0" applyFill="0" applyBorder="0" applyAlignment="0" applyProtection="0"/>
    <xf numFmtId="43" fontId="84" fillId="0" borderId="0" applyFont="0" applyFill="0" applyBorder="0" applyAlignment="0" applyProtection="0"/>
    <xf numFmtId="44" fontId="84" fillId="0" borderId="0" applyFont="0" applyFill="0" applyBorder="0" applyAlignment="0" applyProtection="0"/>
    <xf numFmtId="0" fontId="85" fillId="29" borderId="0" applyNumberFormat="0" applyBorder="0" applyAlignment="0" applyProtection="0"/>
    <xf numFmtId="0" fontId="1" fillId="0" borderId="22"/>
    <xf numFmtId="0" fontId="94" fillId="0" borderId="0" applyNumberFormat="0" applyFill="0" applyBorder="0" applyAlignment="0" applyProtection="0"/>
  </cellStyleXfs>
  <cellXfs count="765">
    <xf numFmtId="0" fontId="0" fillId="0" borderId="0" xfId="0"/>
    <xf numFmtId="0" fontId="2" fillId="2" borderId="1" xfId="0" applyFont="1" applyFill="1" applyBorder="1" applyAlignment="1">
      <alignment vertical="center"/>
    </xf>
    <xf numFmtId="0" fontId="2" fillId="2" borderId="1" xfId="0" applyFont="1" applyFill="1" applyBorder="1"/>
    <xf numFmtId="0" fontId="4" fillId="0" borderId="0" xfId="0" applyFont="1" applyAlignment="1">
      <alignment vertical="center"/>
    </xf>
    <xf numFmtId="0" fontId="4" fillId="0" borderId="7" xfId="0" applyFont="1" applyBorder="1" applyAlignment="1">
      <alignment vertical="center"/>
    </xf>
    <xf numFmtId="0" fontId="2" fillId="0" borderId="0" xfId="0" applyFont="1" applyAlignment="1">
      <alignment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2" fillId="0" borderId="6" xfId="0" applyFont="1" applyBorder="1" applyAlignment="1">
      <alignment horizontal="center" vertical="center"/>
    </xf>
    <xf numFmtId="0" fontId="2" fillId="0" borderId="4" xfId="0" applyFont="1" applyBorder="1" applyAlignment="1">
      <alignment horizontal="right" vertical="center"/>
    </xf>
    <xf numFmtId="0" fontId="2" fillId="0" borderId="6" xfId="0" applyFont="1" applyBorder="1" applyAlignment="1">
      <alignment horizontal="right" vertical="center"/>
    </xf>
    <xf numFmtId="0" fontId="4" fillId="2" borderId="1" xfId="0" applyFont="1" applyFill="1" applyBorder="1"/>
    <xf numFmtId="0" fontId="2" fillId="0" borderId="0" xfId="0" applyFont="1"/>
    <xf numFmtId="0" fontId="6" fillId="2" borderId="1" xfId="0" applyFont="1" applyFill="1" applyBorder="1" applyAlignment="1">
      <alignment wrapText="1"/>
    </xf>
    <xf numFmtId="0" fontId="7" fillId="2" borderId="1" xfId="0" applyFont="1" applyFill="1" applyBorder="1" applyAlignment="1">
      <alignment wrapText="1"/>
    </xf>
    <xf numFmtId="0" fontId="6" fillId="2" borderId="1" xfId="0" applyFont="1" applyFill="1" applyBorder="1" applyAlignment="1">
      <alignment horizontal="center" wrapText="1"/>
    </xf>
    <xf numFmtId="0" fontId="6" fillId="5" borderId="1" xfId="0" applyFont="1" applyFill="1" applyBorder="1" applyAlignment="1">
      <alignment horizontal="center" wrapText="1"/>
    </xf>
    <xf numFmtId="0" fontId="11" fillId="2" borderId="1" xfId="0" applyFont="1" applyFill="1" applyBorder="1"/>
    <xf numFmtId="0" fontId="11" fillId="5" borderId="1" xfId="0" applyFont="1" applyFill="1" applyBorder="1"/>
    <xf numFmtId="0" fontId="9" fillId="3" borderId="16" xfId="0" applyFont="1" applyFill="1" applyBorder="1" applyAlignment="1">
      <alignment horizontal="left" vertical="center" wrapText="1"/>
    </xf>
    <xf numFmtId="0" fontId="9" fillId="3" borderId="20" xfId="0" applyFont="1" applyFill="1" applyBorder="1" applyAlignment="1">
      <alignment horizontal="left" vertical="center" wrapText="1"/>
    </xf>
    <xf numFmtId="0" fontId="15" fillId="2" borderId="1" xfId="0" applyFont="1" applyFill="1" applyBorder="1"/>
    <xf numFmtId="0" fontId="7" fillId="3" borderId="1" xfId="0" applyFont="1" applyFill="1" applyBorder="1" applyAlignment="1">
      <alignment wrapText="1"/>
    </xf>
    <xf numFmtId="0" fontId="3" fillId="0" borderId="22" xfId="0" applyFont="1" applyBorder="1"/>
    <xf numFmtId="0" fontId="2" fillId="3" borderId="1" xfId="0" applyFont="1" applyFill="1" applyBorder="1"/>
    <xf numFmtId="0" fontId="16" fillId="3" borderId="1" xfId="0" applyFont="1" applyFill="1" applyBorder="1" applyAlignment="1">
      <alignment vertical="center" wrapText="1"/>
    </xf>
    <xf numFmtId="0" fontId="18" fillId="3" borderId="1" xfId="0" applyFont="1" applyFill="1" applyBorder="1" applyAlignment="1">
      <alignment vertical="center"/>
    </xf>
    <xf numFmtId="0" fontId="19" fillId="3" borderId="1" xfId="0" applyFont="1" applyFill="1" applyBorder="1" applyAlignment="1">
      <alignment vertical="center"/>
    </xf>
    <xf numFmtId="0" fontId="20" fillId="2" borderId="1" xfId="0" applyFont="1" applyFill="1" applyBorder="1"/>
    <xf numFmtId="0" fontId="16" fillId="3" borderId="1" xfId="0" applyFont="1" applyFill="1" applyBorder="1"/>
    <xf numFmtId="0" fontId="18" fillId="3" borderId="1" xfId="0" applyFont="1" applyFill="1" applyBorder="1"/>
    <xf numFmtId="0" fontId="19" fillId="3" borderId="1" xfId="0" applyFont="1" applyFill="1" applyBorder="1"/>
    <xf numFmtId="0" fontId="22" fillId="3" borderId="1" xfId="0" applyFont="1" applyFill="1" applyBorder="1" applyAlignment="1">
      <alignment vertical="center" wrapText="1"/>
    </xf>
    <xf numFmtId="0" fontId="4" fillId="2" borderId="1" xfId="0" applyFont="1" applyFill="1" applyBorder="1" applyAlignment="1">
      <alignment vertical="center" wrapText="1"/>
    </xf>
    <xf numFmtId="0" fontId="24" fillId="2" borderId="1" xfId="0" applyFont="1" applyFill="1" applyBorder="1" applyAlignment="1">
      <alignment vertical="center" wrapText="1"/>
    </xf>
    <xf numFmtId="0" fontId="4" fillId="2" borderId="20" xfId="0" applyFont="1" applyFill="1" applyBorder="1" applyAlignment="1">
      <alignment horizontal="left" vertical="center"/>
    </xf>
    <xf numFmtId="0" fontId="9" fillId="2" borderId="1" xfId="0" applyFont="1" applyFill="1" applyBorder="1"/>
    <xf numFmtId="0" fontId="25" fillId="4" borderId="20" xfId="0" applyFont="1" applyFill="1" applyBorder="1" applyAlignment="1">
      <alignment vertical="center" wrapText="1"/>
    </xf>
    <xf numFmtId="0" fontId="26" fillId="6" borderId="20" xfId="0" applyFont="1" applyFill="1" applyBorder="1" applyAlignment="1">
      <alignment horizontal="center" vertical="center"/>
    </xf>
    <xf numFmtId="0" fontId="25" fillId="4" borderId="20" xfId="0" applyFont="1" applyFill="1" applyBorder="1" applyAlignment="1">
      <alignment horizontal="center" vertical="center" wrapText="1"/>
    </xf>
    <xf numFmtId="0" fontId="26" fillId="2" borderId="20" xfId="0" applyFont="1" applyFill="1" applyBorder="1" applyAlignment="1">
      <alignment horizontal="center" vertical="center" wrapText="1"/>
    </xf>
    <xf numFmtId="0" fontId="9" fillId="0" borderId="0" xfId="0" applyFont="1"/>
    <xf numFmtId="49" fontId="26" fillId="0" borderId="23" xfId="0" applyNumberFormat="1" applyFont="1" applyBorder="1" applyAlignment="1">
      <alignment horizontal="center" vertical="center"/>
    </xf>
    <xf numFmtId="10" fontId="26" fillId="2" borderId="25" xfId="0" applyNumberFormat="1" applyFont="1" applyFill="1" applyBorder="1" applyAlignment="1">
      <alignment horizontal="center" vertical="center" wrapText="1"/>
    </xf>
    <xf numFmtId="10" fontId="26" fillId="0" borderId="20" xfId="0" applyNumberFormat="1" applyFont="1" applyBorder="1" applyAlignment="1">
      <alignment horizontal="center" vertical="center"/>
    </xf>
    <xf numFmtId="0" fontId="26" fillId="0" borderId="4" xfId="0" applyFont="1" applyBorder="1" applyAlignment="1">
      <alignment horizontal="center" vertical="center" wrapText="1"/>
    </xf>
    <xf numFmtId="0" fontId="26" fillId="0" borderId="0" xfId="0" applyFont="1" applyAlignment="1">
      <alignment horizontal="center" vertical="center"/>
    </xf>
    <xf numFmtId="0" fontId="26" fillId="2" borderId="26" xfId="0" applyFont="1" applyFill="1" applyBorder="1" applyAlignment="1">
      <alignment horizontal="center" vertical="center" wrapText="1"/>
    </xf>
    <xf numFmtId="0" fontId="25" fillId="2" borderId="1" xfId="0" applyFont="1" applyFill="1" applyBorder="1"/>
    <xf numFmtId="164" fontId="26" fillId="0" borderId="20" xfId="0" applyNumberFormat="1" applyFont="1" applyBorder="1" applyAlignment="1">
      <alignment horizontal="center" vertical="center"/>
    </xf>
    <xf numFmtId="0" fontId="26" fillId="0" borderId="20" xfId="0" applyFont="1" applyBorder="1" applyAlignment="1">
      <alignment horizontal="center" vertical="center"/>
    </xf>
    <xf numFmtId="0" fontId="27" fillId="0" borderId="23" xfId="0" applyFont="1" applyBorder="1" applyAlignment="1">
      <alignment horizontal="center" vertical="center"/>
    </xf>
    <xf numFmtId="165" fontId="26" fillId="2" borderId="25" xfId="0" applyNumberFormat="1" applyFont="1" applyFill="1" applyBorder="1" applyAlignment="1">
      <alignment horizontal="center" vertical="center" wrapText="1"/>
    </xf>
    <xf numFmtId="0" fontId="28" fillId="2" borderId="26" xfId="0" applyFont="1" applyFill="1" applyBorder="1" applyAlignment="1">
      <alignment horizontal="center" vertical="center" wrapText="1"/>
    </xf>
    <xf numFmtId="0" fontId="29" fillId="0" borderId="0" xfId="0" applyFont="1"/>
    <xf numFmtId="9" fontId="26" fillId="2" borderId="25" xfId="0" applyNumberFormat="1" applyFont="1" applyFill="1" applyBorder="1" applyAlignment="1">
      <alignment horizontal="center" vertical="center" wrapText="1"/>
    </xf>
    <xf numFmtId="10" fontId="9" fillId="0" borderId="0" xfId="0" applyNumberFormat="1" applyFont="1"/>
    <xf numFmtId="49" fontId="30" fillId="0" borderId="23" xfId="0" applyNumberFormat="1" applyFont="1" applyBorder="1" applyAlignment="1">
      <alignment horizontal="center" vertical="center"/>
    </xf>
    <xf numFmtId="9" fontId="28" fillId="6" borderId="27" xfId="0" applyNumberFormat="1" applyFont="1" applyFill="1" applyBorder="1" applyAlignment="1">
      <alignment horizontal="center" vertical="center" wrapText="1"/>
    </xf>
    <xf numFmtId="9" fontId="26" fillId="6" borderId="27" xfId="0" applyNumberFormat="1" applyFont="1" applyFill="1" applyBorder="1" applyAlignment="1">
      <alignment horizontal="center" vertical="center" wrapText="1"/>
    </xf>
    <xf numFmtId="164" fontId="26" fillId="0" borderId="2" xfId="0" applyNumberFormat="1" applyFont="1" applyBorder="1" applyAlignment="1">
      <alignment horizontal="center" vertical="center"/>
    </xf>
    <xf numFmtId="0" fontId="26" fillId="0" borderId="15" xfId="0" applyFont="1" applyBorder="1" applyAlignment="1">
      <alignment horizontal="center" vertical="center"/>
    </xf>
    <xf numFmtId="0" fontId="9" fillId="0" borderId="5" xfId="0" applyFont="1" applyBorder="1"/>
    <xf numFmtId="0" fontId="26" fillId="0" borderId="6" xfId="0" applyFont="1" applyBorder="1" applyAlignment="1">
      <alignment horizontal="center" vertical="center"/>
    </xf>
    <xf numFmtId="0" fontId="31" fillId="4" borderId="20" xfId="0" applyFont="1" applyFill="1" applyBorder="1" applyAlignment="1">
      <alignment vertical="center" wrapText="1"/>
    </xf>
    <xf numFmtId="0" fontId="28" fillId="6" borderId="20" xfId="0" applyFont="1" applyFill="1" applyBorder="1" applyAlignment="1">
      <alignment horizontal="left" vertical="center"/>
    </xf>
    <xf numFmtId="0" fontId="28" fillId="2" borderId="20" xfId="0" applyFont="1" applyFill="1" applyBorder="1" applyAlignment="1">
      <alignment horizontal="left" vertical="center" wrapText="1"/>
    </xf>
    <xf numFmtId="1" fontId="28" fillId="0" borderId="0" xfId="0" applyNumberFormat="1" applyFont="1" applyAlignment="1">
      <alignment horizontal="center" vertical="center"/>
    </xf>
    <xf numFmtId="0" fontId="28" fillId="0" borderId="4" xfId="0" applyFont="1" applyBorder="1" applyAlignment="1">
      <alignment vertical="center" wrapText="1"/>
    </xf>
    <xf numFmtId="2" fontId="28" fillId="2" borderId="25" xfId="0" applyNumberFormat="1" applyFont="1" applyFill="1" applyBorder="1" applyAlignment="1">
      <alignment vertical="center" wrapText="1"/>
    </xf>
    <xf numFmtId="0" fontId="31" fillId="4" borderId="28" xfId="0" applyFont="1" applyFill="1" applyBorder="1" applyAlignment="1">
      <alignment vertical="center" wrapText="1"/>
    </xf>
    <xf numFmtId="0" fontId="26" fillId="0" borderId="0" xfId="0" applyFont="1"/>
    <xf numFmtId="0" fontId="26" fillId="0" borderId="0" xfId="0" applyFont="1" applyAlignment="1">
      <alignment horizontal="left" vertical="center" wrapText="1"/>
    </xf>
    <xf numFmtId="0" fontId="26" fillId="2" borderId="1" xfId="0" applyFont="1" applyFill="1" applyBorder="1"/>
    <xf numFmtId="0" fontId="26" fillId="0" borderId="0" xfId="0" applyFont="1" applyAlignment="1">
      <alignment horizontal="left" vertical="center"/>
    </xf>
    <xf numFmtId="0" fontId="25" fillId="0" borderId="0" xfId="0" applyFont="1"/>
    <xf numFmtId="0" fontId="25" fillId="0" borderId="0" xfId="0" applyFont="1" applyAlignment="1">
      <alignment horizontal="left" vertical="center" wrapText="1"/>
    </xf>
    <xf numFmtId="0" fontId="25" fillId="9" borderId="28" xfId="0" applyFont="1" applyFill="1" applyBorder="1" applyAlignment="1">
      <alignment horizontal="center" vertical="center" wrapText="1"/>
    </xf>
    <xf numFmtId="0" fontId="25" fillId="7" borderId="28" xfId="0" applyFont="1" applyFill="1" applyBorder="1" applyAlignment="1">
      <alignment horizontal="center" vertical="center" wrapText="1"/>
    </xf>
    <xf numFmtId="0" fontId="25" fillId="8" borderId="28" xfId="0" applyFont="1" applyFill="1" applyBorder="1" applyAlignment="1">
      <alignment horizontal="center" vertical="center" wrapText="1"/>
    </xf>
    <xf numFmtId="0" fontId="25" fillId="8" borderId="20" xfId="0" applyFont="1" applyFill="1" applyBorder="1" applyAlignment="1">
      <alignment horizontal="center" vertical="center" wrapText="1"/>
    </xf>
    <xf numFmtId="0" fontId="25" fillId="7" borderId="20" xfId="0" applyFont="1" applyFill="1" applyBorder="1" applyAlignment="1">
      <alignment horizontal="center" vertical="center" wrapText="1"/>
    </xf>
    <xf numFmtId="0" fontId="25" fillId="0" borderId="0" xfId="0" applyFont="1" applyAlignment="1">
      <alignment wrapText="1"/>
    </xf>
    <xf numFmtId="0" fontId="25" fillId="2" borderId="1" xfId="0" applyFont="1" applyFill="1" applyBorder="1" applyAlignment="1">
      <alignment wrapText="1"/>
    </xf>
    <xf numFmtId="0" fontId="26" fillId="0" borderId="20" xfId="0" applyFont="1" applyBorder="1" applyAlignment="1">
      <alignment horizontal="left" vertical="center" wrapText="1"/>
    </xf>
    <xf numFmtId="10" fontId="26" fillId="2" borderId="20" xfId="0" applyNumberFormat="1" applyFont="1" applyFill="1" applyBorder="1" applyAlignment="1">
      <alignment horizontal="center" vertical="center"/>
    </xf>
    <xf numFmtId="0" fontId="26" fillId="2" borderId="1" xfId="0" applyFont="1" applyFill="1" applyBorder="1" applyAlignment="1">
      <alignment vertical="center"/>
    </xf>
    <xf numFmtId="165" fontId="26" fillId="2" borderId="20" xfId="0" applyNumberFormat="1" applyFont="1" applyFill="1" applyBorder="1" applyAlignment="1">
      <alignment horizontal="center" vertical="center"/>
    </xf>
    <xf numFmtId="0" fontId="26" fillId="0" borderId="20" xfId="0" applyFont="1" applyBorder="1" applyAlignment="1">
      <alignment horizontal="center" vertical="center" wrapText="1"/>
    </xf>
    <xf numFmtId="165" fontId="26" fillId="2" borderId="28" xfId="0" applyNumberFormat="1" applyFont="1" applyFill="1" applyBorder="1" applyAlignment="1">
      <alignment horizontal="center" vertical="center"/>
    </xf>
    <xf numFmtId="0" fontId="26" fillId="2" borderId="1" xfId="0" applyFont="1" applyFill="1" applyBorder="1" applyAlignment="1">
      <alignment horizontal="left" vertical="center" wrapText="1"/>
    </xf>
    <xf numFmtId="0" fontId="26" fillId="2" borderId="28" xfId="0" applyFont="1" applyFill="1" applyBorder="1" applyAlignment="1">
      <alignment vertical="center"/>
    </xf>
    <xf numFmtId="0" fontId="26" fillId="2" borderId="28" xfId="0" applyFont="1" applyFill="1" applyBorder="1" applyAlignment="1">
      <alignment horizontal="left" vertical="center" wrapText="1"/>
    </xf>
    <xf numFmtId="0" fontId="33" fillId="2" borderId="20" xfId="0" applyFont="1" applyFill="1" applyBorder="1" applyAlignment="1">
      <alignment horizontal="center"/>
    </xf>
    <xf numFmtId="0" fontId="24" fillId="2" borderId="1" xfId="0" applyFont="1" applyFill="1" applyBorder="1" applyAlignment="1">
      <alignment horizontal="center" vertical="center" wrapText="1"/>
    </xf>
    <xf numFmtId="0" fontId="24" fillId="2" borderId="1" xfId="0" applyFont="1" applyFill="1" applyBorder="1" applyAlignment="1">
      <alignment horizontal="left" vertical="center"/>
    </xf>
    <xf numFmtId="0" fontId="34" fillId="10" borderId="45" xfId="0" applyFont="1" applyFill="1" applyBorder="1" applyAlignment="1">
      <alignment horizontal="center" vertical="center" wrapText="1"/>
    </xf>
    <xf numFmtId="0" fontId="34" fillId="2" borderId="1" xfId="0" applyFont="1" applyFill="1" applyBorder="1" applyAlignment="1">
      <alignment vertical="center" wrapText="1"/>
    </xf>
    <xf numFmtId="0" fontId="34" fillId="14" borderId="45" xfId="0" applyFont="1" applyFill="1" applyBorder="1" applyAlignment="1">
      <alignment horizontal="center" vertical="center" wrapText="1"/>
    </xf>
    <xf numFmtId="0" fontId="34" fillId="15" borderId="45" xfId="0" applyFont="1" applyFill="1" applyBorder="1" applyAlignment="1">
      <alignment horizontal="center" vertical="center" wrapText="1"/>
    </xf>
    <xf numFmtId="0" fontId="34" fillId="10" borderId="20" xfId="0" applyFont="1" applyFill="1" applyBorder="1" applyAlignment="1">
      <alignment horizontal="center" vertical="center" wrapText="1"/>
    </xf>
    <xf numFmtId="0" fontId="26" fillId="0" borderId="45" xfId="0" applyFont="1" applyBorder="1" applyAlignment="1">
      <alignment horizontal="left" vertical="center" wrapText="1"/>
    </xf>
    <xf numFmtId="0" fontId="26" fillId="0" borderId="45" xfId="0" applyFont="1" applyBorder="1" applyAlignment="1">
      <alignment vertical="center" wrapText="1"/>
    </xf>
    <xf numFmtId="0" fontId="26" fillId="2" borderId="45" xfId="0" applyFont="1" applyFill="1" applyBorder="1" applyAlignment="1">
      <alignment horizontal="center" vertical="center" wrapText="1"/>
    </xf>
    <xf numFmtId="0" fontId="26" fillId="2" borderId="45" xfId="0" applyFont="1" applyFill="1" applyBorder="1" applyAlignment="1">
      <alignment horizontal="center" vertical="center"/>
    </xf>
    <xf numFmtId="10" fontId="26" fillId="2" borderId="20" xfId="0" applyNumberFormat="1" applyFont="1" applyFill="1" applyBorder="1" applyAlignment="1">
      <alignment vertical="center" wrapText="1"/>
    </xf>
    <xf numFmtId="0" fontId="26" fillId="2" borderId="45" xfId="0" applyFont="1" applyFill="1" applyBorder="1" applyAlignment="1">
      <alignment vertical="center" wrapText="1"/>
    </xf>
    <xf numFmtId="9" fontId="26" fillId="2" borderId="45" xfId="0" applyNumberFormat="1" applyFont="1" applyFill="1" applyBorder="1" applyAlignment="1">
      <alignment horizontal="center" vertical="center"/>
    </xf>
    <xf numFmtId="165" fontId="26" fillId="2" borderId="45" xfId="0" applyNumberFormat="1" applyFont="1" applyFill="1" applyBorder="1" applyAlignment="1">
      <alignment horizontal="center" vertical="center"/>
    </xf>
    <xf numFmtId="10" fontId="26" fillId="2" borderId="45" xfId="0" applyNumberFormat="1" applyFont="1" applyFill="1" applyBorder="1" applyAlignment="1">
      <alignment horizontal="center" vertical="center"/>
    </xf>
    <xf numFmtId="9" fontId="26" fillId="3" borderId="45" xfId="0" applyNumberFormat="1" applyFont="1" applyFill="1" applyBorder="1" applyAlignment="1">
      <alignment vertical="center" wrapText="1"/>
    </xf>
    <xf numFmtId="9" fontId="26" fillId="3" borderId="45" xfId="0" applyNumberFormat="1" applyFont="1" applyFill="1" applyBorder="1" applyAlignment="1">
      <alignment horizontal="center" vertical="center" wrapText="1"/>
    </xf>
    <xf numFmtId="9" fontId="26" fillId="3" borderId="45" xfId="0" applyNumberFormat="1" applyFont="1" applyFill="1" applyBorder="1" applyAlignment="1">
      <alignment vertical="center"/>
    </xf>
    <xf numFmtId="0" fontId="24" fillId="0" borderId="45" xfId="0" applyFont="1" applyBorder="1" applyAlignment="1">
      <alignment horizontal="center" vertical="center" wrapText="1"/>
    </xf>
    <xf numFmtId="9" fontId="26" fillId="0" borderId="45" xfId="0" applyNumberFormat="1" applyFont="1" applyBorder="1" applyAlignment="1">
      <alignment horizontal="center" vertical="center"/>
    </xf>
    <xf numFmtId="165" fontId="26" fillId="0" borderId="45" xfId="0" applyNumberFormat="1" applyFont="1" applyBorder="1" applyAlignment="1">
      <alignment horizontal="center" vertical="center"/>
    </xf>
    <xf numFmtId="10" fontId="26" fillId="0" borderId="45" xfId="0" applyNumberFormat="1" applyFont="1" applyBorder="1" applyAlignment="1">
      <alignment horizontal="center" vertical="center"/>
    </xf>
    <xf numFmtId="9" fontId="35" fillId="3" borderId="45" xfId="0" applyNumberFormat="1" applyFont="1" applyFill="1" applyBorder="1" applyAlignment="1">
      <alignment vertical="center" wrapText="1"/>
    </xf>
    <xf numFmtId="0" fontId="26" fillId="2" borderId="45" xfId="0" applyFont="1" applyFill="1" applyBorder="1" applyAlignment="1">
      <alignment horizontal="left" vertical="center" wrapText="1"/>
    </xf>
    <xf numFmtId="0" fontId="26" fillId="0" borderId="45" xfId="0" applyFont="1" applyBorder="1" applyAlignment="1">
      <alignment horizontal="center" vertical="center" wrapText="1"/>
    </xf>
    <xf numFmtId="0" fontId="36" fillId="0" borderId="0" xfId="0" applyFont="1"/>
    <xf numFmtId="0" fontId="24" fillId="0" borderId="0" xfId="0" applyFont="1" applyAlignment="1">
      <alignment vertical="center"/>
    </xf>
    <xf numFmtId="1" fontId="37" fillId="3" borderId="20" xfId="0" applyNumberFormat="1" applyFont="1" applyFill="1" applyBorder="1" applyAlignment="1">
      <alignment horizontal="center" vertical="center"/>
    </xf>
    <xf numFmtId="10" fontId="26" fillId="3" borderId="20" xfId="0" applyNumberFormat="1" applyFont="1" applyFill="1" applyBorder="1" applyAlignment="1">
      <alignment horizontal="center" vertical="center" wrapText="1"/>
    </xf>
    <xf numFmtId="165" fontId="26" fillId="3" borderId="20" xfId="0" applyNumberFormat="1" applyFont="1" applyFill="1" applyBorder="1" applyAlignment="1">
      <alignment horizontal="center" vertical="center" wrapText="1"/>
    </xf>
    <xf numFmtId="166" fontId="26" fillId="17" borderId="20" xfId="0" applyNumberFormat="1" applyFont="1" applyFill="1" applyBorder="1"/>
    <xf numFmtId="167" fontId="26" fillId="3" borderId="20" xfId="0" applyNumberFormat="1" applyFont="1" applyFill="1" applyBorder="1" applyAlignment="1">
      <alignment horizontal="center" vertical="center" wrapText="1"/>
    </xf>
    <xf numFmtId="168" fontId="26" fillId="3" borderId="20" xfId="0" applyNumberFormat="1" applyFont="1" applyFill="1" applyBorder="1" applyAlignment="1">
      <alignment horizontal="center" vertical="center" wrapText="1"/>
    </xf>
    <xf numFmtId="168" fontId="24" fillId="3" borderId="20" xfId="0" applyNumberFormat="1" applyFont="1" applyFill="1" applyBorder="1" applyAlignment="1">
      <alignment horizontal="center" vertical="center" wrapText="1"/>
    </xf>
    <xf numFmtId="168" fontId="26" fillId="3" borderId="16" xfId="0" applyNumberFormat="1" applyFont="1" applyFill="1" applyBorder="1" applyAlignment="1">
      <alignment horizontal="center" vertical="center" wrapText="1"/>
    </xf>
    <xf numFmtId="10" fontId="26" fillId="3" borderId="16" xfId="0" applyNumberFormat="1" applyFont="1" applyFill="1" applyBorder="1" applyAlignment="1">
      <alignment horizontal="center" vertical="center" wrapText="1"/>
    </xf>
    <xf numFmtId="167" fontId="26" fillId="2" borderId="1" xfId="0" applyNumberFormat="1" applyFont="1" applyFill="1" applyBorder="1"/>
    <xf numFmtId="1" fontId="36" fillId="2" borderId="20" xfId="0" applyNumberFormat="1" applyFont="1" applyFill="1" applyBorder="1" applyAlignment="1">
      <alignment horizontal="center" vertical="center"/>
    </xf>
    <xf numFmtId="10" fontId="26" fillId="0" borderId="20" xfId="0" applyNumberFormat="1" applyFont="1" applyBorder="1" applyAlignment="1">
      <alignment horizontal="center" vertical="center" wrapText="1"/>
    </xf>
    <xf numFmtId="10" fontId="26" fillId="2" borderId="20" xfId="0" applyNumberFormat="1" applyFont="1" applyFill="1" applyBorder="1" applyAlignment="1">
      <alignment horizontal="center" vertical="center" wrapText="1"/>
    </xf>
    <xf numFmtId="165" fontId="26" fillId="2" borderId="20" xfId="0" applyNumberFormat="1" applyFont="1" applyFill="1" applyBorder="1" applyAlignment="1">
      <alignment horizontal="center" vertical="center" wrapText="1"/>
    </xf>
    <xf numFmtId="166" fontId="26" fillId="0" borderId="20" xfId="0" applyNumberFormat="1" applyFont="1" applyBorder="1"/>
    <xf numFmtId="167" fontId="26" fillId="0" borderId="20" xfId="0" applyNumberFormat="1" applyFont="1" applyBorder="1" applyAlignment="1">
      <alignment horizontal="center" vertical="center" wrapText="1"/>
    </xf>
    <xf numFmtId="167" fontId="26" fillId="2" borderId="28" xfId="0" applyNumberFormat="1" applyFont="1" applyFill="1" applyBorder="1" applyAlignment="1">
      <alignment horizontal="center" vertical="center" wrapText="1"/>
    </xf>
    <xf numFmtId="167" fontId="26" fillId="2" borderId="20" xfId="0" applyNumberFormat="1" applyFont="1" applyFill="1" applyBorder="1" applyAlignment="1">
      <alignment horizontal="center" vertical="center" wrapText="1"/>
    </xf>
    <xf numFmtId="168" fontId="26" fillId="2" borderId="20" xfId="0" applyNumberFormat="1" applyFont="1" applyFill="1" applyBorder="1" applyAlignment="1">
      <alignment horizontal="center" vertical="center" wrapText="1"/>
    </xf>
    <xf numFmtId="168" fontId="24" fillId="2" borderId="20" xfId="0" applyNumberFormat="1" applyFont="1" applyFill="1" applyBorder="1" applyAlignment="1">
      <alignment horizontal="center" vertical="center" wrapText="1"/>
    </xf>
    <xf numFmtId="168" fontId="26" fillId="2" borderId="16" xfId="0" applyNumberFormat="1" applyFont="1" applyFill="1" applyBorder="1" applyAlignment="1">
      <alignment horizontal="center" vertical="center" wrapText="1"/>
    </xf>
    <xf numFmtId="10" fontId="26" fillId="2" borderId="16" xfId="0" applyNumberFormat="1" applyFont="1" applyFill="1" applyBorder="1" applyAlignment="1">
      <alignment horizontal="center" vertical="center" wrapText="1"/>
    </xf>
    <xf numFmtId="0" fontId="24" fillId="16" borderId="1" xfId="0" applyFont="1" applyFill="1" applyBorder="1" applyAlignment="1">
      <alignment horizontal="center" vertical="center"/>
    </xf>
    <xf numFmtId="10" fontId="24" fillId="16" borderId="20" xfId="0" applyNumberFormat="1" applyFont="1" applyFill="1" applyBorder="1" applyAlignment="1">
      <alignment horizontal="center" vertical="center" wrapText="1"/>
    </xf>
    <xf numFmtId="165" fontId="24" fillId="16" borderId="20" xfId="0" applyNumberFormat="1" applyFont="1" applyFill="1" applyBorder="1" applyAlignment="1">
      <alignment horizontal="center" vertical="center" wrapText="1"/>
    </xf>
    <xf numFmtId="166" fontId="24" fillId="16" borderId="20" xfId="0" applyNumberFormat="1" applyFont="1" applyFill="1" applyBorder="1" applyAlignment="1">
      <alignment horizontal="center" vertical="center"/>
    </xf>
    <xf numFmtId="167" fontId="26" fillId="16" borderId="20" xfId="0" applyNumberFormat="1" applyFont="1" applyFill="1" applyBorder="1" applyAlignment="1">
      <alignment horizontal="center" vertical="center" wrapText="1"/>
    </xf>
    <xf numFmtId="168" fontId="24" fillId="16" borderId="20" xfId="0" applyNumberFormat="1" applyFont="1" applyFill="1" applyBorder="1" applyAlignment="1">
      <alignment horizontal="center" vertical="center" wrapText="1"/>
    </xf>
    <xf numFmtId="168" fontId="26" fillId="16" borderId="20" xfId="0" applyNumberFormat="1" applyFont="1" applyFill="1" applyBorder="1" applyAlignment="1">
      <alignment horizontal="center" vertical="center" wrapText="1"/>
    </xf>
    <xf numFmtId="168" fontId="26" fillId="16" borderId="16" xfId="0" applyNumberFormat="1" applyFont="1" applyFill="1" applyBorder="1" applyAlignment="1">
      <alignment horizontal="center" vertical="center" wrapText="1"/>
    </xf>
    <xf numFmtId="10" fontId="26" fillId="16" borderId="16" xfId="0" applyNumberFormat="1" applyFont="1" applyFill="1" applyBorder="1" applyAlignment="1">
      <alignment horizontal="center" vertical="center" wrapText="1"/>
    </xf>
    <xf numFmtId="167" fontId="26" fillId="2" borderId="1" xfId="0" applyNumberFormat="1" applyFont="1" applyFill="1" applyBorder="1" applyAlignment="1">
      <alignment horizontal="center" vertical="center"/>
    </xf>
    <xf numFmtId="0" fontId="24" fillId="16" borderId="1" xfId="0" applyFont="1" applyFill="1" applyBorder="1"/>
    <xf numFmtId="166" fontId="24" fillId="16" borderId="20" xfId="0" applyNumberFormat="1" applyFont="1" applyFill="1" applyBorder="1"/>
    <xf numFmtId="167" fontId="24" fillId="16" borderId="20" xfId="0" applyNumberFormat="1" applyFont="1" applyFill="1" applyBorder="1" applyAlignment="1">
      <alignment horizontal="center" vertical="center" wrapText="1"/>
    </xf>
    <xf numFmtId="0" fontId="26" fillId="0" borderId="0" xfId="0" applyFont="1" applyAlignment="1">
      <alignment horizontal="center"/>
    </xf>
    <xf numFmtId="0" fontId="26" fillId="0" borderId="0" xfId="0" applyFont="1" applyAlignment="1">
      <alignment horizontal="right"/>
    </xf>
    <xf numFmtId="0" fontId="26" fillId="0" borderId="0" xfId="0" applyFont="1" applyAlignment="1">
      <alignment vertical="center"/>
    </xf>
    <xf numFmtId="0" fontId="25" fillId="2" borderId="1" xfId="0" applyFont="1" applyFill="1" applyBorder="1" applyAlignment="1">
      <alignment vertical="center"/>
    </xf>
    <xf numFmtId="0" fontId="34" fillId="8" borderId="20" xfId="0" applyFont="1" applyFill="1" applyBorder="1" applyAlignment="1">
      <alignment horizontal="center" vertical="center" wrapText="1"/>
    </xf>
    <xf numFmtId="0" fontId="34" fillId="2" borderId="1" xfId="0" applyFont="1" applyFill="1" applyBorder="1" applyAlignment="1">
      <alignment vertical="center"/>
    </xf>
    <xf numFmtId="1" fontId="37" fillId="3" borderId="16" xfId="0" applyNumberFormat="1" applyFont="1" applyFill="1" applyBorder="1" applyAlignment="1">
      <alignment horizontal="left" vertical="center" wrapText="1"/>
    </xf>
    <xf numFmtId="170" fontId="26" fillId="3" borderId="20" xfId="0" applyNumberFormat="1" applyFont="1" applyFill="1" applyBorder="1" applyAlignment="1">
      <alignment horizontal="right" vertical="center" wrapText="1"/>
    </xf>
    <xf numFmtId="169" fontId="26" fillId="3" borderId="16" xfId="0" applyNumberFormat="1" applyFont="1" applyFill="1" applyBorder="1" applyAlignment="1">
      <alignment horizontal="center" vertical="center" wrapText="1"/>
    </xf>
    <xf numFmtId="165" fontId="26" fillId="3" borderId="16" xfId="0" applyNumberFormat="1" applyFont="1" applyFill="1" applyBorder="1" applyAlignment="1">
      <alignment horizontal="center" vertical="center" wrapText="1"/>
    </xf>
    <xf numFmtId="1" fontId="36" fillId="0" borderId="20" xfId="0" applyNumberFormat="1" applyFont="1" applyBorder="1" applyAlignment="1">
      <alignment horizontal="left" vertical="center" wrapText="1"/>
    </xf>
    <xf numFmtId="170" fontId="26" fillId="0" borderId="20" xfId="0" applyNumberFormat="1" applyFont="1" applyBorder="1" applyAlignment="1">
      <alignment horizontal="right" vertical="center" wrapText="1"/>
    </xf>
    <xf numFmtId="169" fontId="26" fillId="0" borderId="20" xfId="0" applyNumberFormat="1" applyFont="1" applyBorder="1" applyAlignment="1">
      <alignment horizontal="center" vertical="center" wrapText="1"/>
    </xf>
    <xf numFmtId="165" fontId="26" fillId="0" borderId="20" xfId="0" applyNumberFormat="1" applyFont="1" applyBorder="1" applyAlignment="1">
      <alignment horizontal="center" vertical="center" wrapText="1"/>
    </xf>
    <xf numFmtId="1" fontId="36" fillId="2" borderId="20" xfId="0" applyNumberFormat="1" applyFont="1" applyFill="1" applyBorder="1" applyAlignment="1">
      <alignment horizontal="left" vertical="center" wrapText="1"/>
    </xf>
    <xf numFmtId="170" fontId="26" fillId="2" borderId="20" xfId="0" applyNumberFormat="1" applyFont="1" applyFill="1" applyBorder="1" applyAlignment="1">
      <alignment horizontal="right" vertical="center" wrapText="1"/>
    </xf>
    <xf numFmtId="169" fontId="26" fillId="2" borderId="20" xfId="0" applyNumberFormat="1" applyFont="1" applyFill="1" applyBorder="1" applyAlignment="1">
      <alignment horizontal="center" vertical="center" wrapText="1"/>
    </xf>
    <xf numFmtId="1" fontId="36" fillId="18" borderId="28" xfId="0" applyNumberFormat="1" applyFont="1" applyFill="1" applyBorder="1" applyAlignment="1">
      <alignment horizontal="left" vertical="center" wrapText="1"/>
    </xf>
    <xf numFmtId="1" fontId="36" fillId="0" borderId="0" xfId="0" applyNumberFormat="1" applyFont="1" applyAlignment="1">
      <alignment horizontal="left" vertical="center" wrapText="1"/>
    </xf>
    <xf numFmtId="171" fontId="26" fillId="0" borderId="0" xfId="0" applyNumberFormat="1" applyFont="1" applyAlignment="1">
      <alignment horizontal="right" vertical="center" wrapText="1"/>
    </xf>
    <xf numFmtId="169" fontId="26" fillId="0" borderId="0" xfId="0" applyNumberFormat="1" applyFont="1" applyAlignment="1">
      <alignment horizontal="center" vertical="center" wrapText="1"/>
    </xf>
    <xf numFmtId="165" fontId="26" fillId="0" borderId="0" xfId="0" applyNumberFormat="1" applyFont="1" applyAlignment="1">
      <alignment horizontal="center" vertical="center" wrapText="1"/>
    </xf>
    <xf numFmtId="1" fontId="37" fillId="0" borderId="0" xfId="0" applyNumberFormat="1" applyFont="1" applyAlignment="1">
      <alignment horizontal="left" vertical="center" wrapText="1"/>
    </xf>
    <xf numFmtId="170" fontId="26" fillId="0" borderId="0" xfId="0" applyNumberFormat="1" applyFont="1" applyAlignment="1">
      <alignment horizontal="right" vertical="center" wrapText="1"/>
    </xf>
    <xf numFmtId="0" fontId="26" fillId="0" borderId="0" xfId="0" applyFont="1" applyAlignment="1">
      <alignment horizontal="right" vertical="center" wrapText="1"/>
    </xf>
    <xf numFmtId="0" fontId="9" fillId="0" borderId="0" xfId="0" applyFont="1" applyAlignment="1">
      <alignment horizontal="center" vertical="center"/>
    </xf>
    <xf numFmtId="0" fontId="26" fillId="0" borderId="0" xfId="0" applyFont="1" applyAlignment="1">
      <alignment wrapText="1"/>
    </xf>
    <xf numFmtId="0" fontId="24" fillId="0" borderId="0" xfId="0" applyFont="1"/>
    <xf numFmtId="0" fontId="24" fillId="0" borderId="0" xfId="0" applyFont="1" applyAlignment="1">
      <alignment horizontal="right"/>
    </xf>
    <xf numFmtId="0" fontId="24" fillId="0" borderId="0" xfId="0" applyFont="1" applyAlignment="1">
      <alignment wrapText="1"/>
    </xf>
    <xf numFmtId="0" fontId="38" fillId="0" borderId="0" xfId="0" applyFont="1" applyAlignment="1">
      <alignment horizontal="center" vertical="center"/>
    </xf>
    <xf numFmtId="0" fontId="38" fillId="0" borderId="0" xfId="0" applyFont="1" applyAlignment="1">
      <alignment horizontal="left" vertical="center" wrapText="1"/>
    </xf>
    <xf numFmtId="0" fontId="38" fillId="0" borderId="0" xfId="0" applyFont="1" applyAlignment="1">
      <alignment horizontal="left" vertical="center"/>
    </xf>
    <xf numFmtId="0" fontId="38" fillId="2" borderId="1" xfId="0" applyFont="1" applyFill="1" applyBorder="1" applyAlignment="1">
      <alignment horizontal="left" vertical="center"/>
    </xf>
    <xf numFmtId="0" fontId="38" fillId="2" borderId="32" xfId="0" applyFont="1" applyFill="1" applyBorder="1" applyAlignment="1">
      <alignment horizontal="center" vertical="center"/>
    </xf>
    <xf numFmtId="0" fontId="38" fillId="2" borderId="32" xfId="0" applyFont="1" applyFill="1" applyBorder="1" applyAlignment="1">
      <alignment horizontal="left" vertical="center" wrapText="1"/>
    </xf>
    <xf numFmtId="0" fontId="40" fillId="2" borderId="32" xfId="0" applyFont="1" applyFill="1" applyBorder="1" applyAlignment="1">
      <alignment horizontal="center" vertical="center"/>
    </xf>
    <xf numFmtId="0" fontId="40" fillId="2" borderId="32" xfId="0" applyFont="1" applyFill="1" applyBorder="1" applyAlignment="1">
      <alignment horizontal="left" vertical="center" wrapText="1"/>
    </xf>
    <xf numFmtId="0" fontId="38" fillId="0" borderId="32" xfId="0" applyFont="1" applyBorder="1" applyAlignment="1">
      <alignment horizontal="left" vertical="center" wrapText="1"/>
    </xf>
    <xf numFmtId="0" fontId="38" fillId="2" borderId="1" xfId="0" applyFont="1" applyFill="1" applyBorder="1" applyAlignment="1">
      <alignment horizontal="center" vertical="center"/>
    </xf>
    <xf numFmtId="0" fontId="38" fillId="2" borderId="1" xfId="0" applyFont="1" applyFill="1" applyBorder="1" applyAlignment="1">
      <alignment horizontal="left" vertical="center" wrapText="1"/>
    </xf>
    <xf numFmtId="0" fontId="41" fillId="5" borderId="32" xfId="0" applyFont="1" applyFill="1" applyBorder="1" applyAlignment="1">
      <alignment horizontal="center" vertical="center"/>
    </xf>
    <xf numFmtId="0" fontId="42" fillId="0" borderId="0" xfId="0" applyFont="1"/>
    <xf numFmtId="0" fontId="42" fillId="0" borderId="0" xfId="0" applyFont="1" applyAlignment="1">
      <alignment vertical="center"/>
    </xf>
    <xf numFmtId="0" fontId="41" fillId="19" borderId="32" xfId="0" applyFont="1" applyFill="1" applyBorder="1" applyAlignment="1">
      <alignment horizontal="center" vertical="center"/>
    </xf>
    <xf numFmtId="3" fontId="41" fillId="6" borderId="1" xfId="0" applyNumberFormat="1" applyFont="1" applyFill="1" applyBorder="1" applyAlignment="1">
      <alignment vertical="center"/>
    </xf>
    <xf numFmtId="0" fontId="42" fillId="0" borderId="32" xfId="0" applyFont="1" applyBorder="1" applyAlignment="1">
      <alignment horizontal="left" vertical="center" wrapText="1"/>
    </xf>
    <xf numFmtId="0" fontId="42" fillId="0" borderId="32" xfId="0" applyFont="1" applyBorder="1" applyAlignment="1">
      <alignment vertical="center"/>
    </xf>
    <xf numFmtId="0" fontId="42" fillId="0" borderId="32" xfId="0" applyFont="1" applyBorder="1" applyAlignment="1">
      <alignment horizontal="center" vertical="center"/>
    </xf>
    <xf numFmtId="0" fontId="41" fillId="19" borderId="32" xfId="0" applyFont="1" applyFill="1" applyBorder="1" applyAlignment="1">
      <alignment horizontal="center" wrapText="1"/>
    </xf>
    <xf numFmtId="0" fontId="41" fillId="0" borderId="65" xfId="0" applyFont="1" applyBorder="1" applyAlignment="1">
      <alignment horizontal="center" vertical="center" wrapText="1"/>
    </xf>
    <xf numFmtId="0" fontId="41" fillId="0" borderId="0" xfId="0" applyFont="1" applyAlignment="1">
      <alignment horizontal="center" vertical="center" wrapText="1"/>
    </xf>
    <xf numFmtId="0" fontId="41" fillId="0" borderId="66" xfId="0" applyFont="1" applyBorder="1" applyAlignment="1">
      <alignment horizontal="center" vertical="center" wrapText="1"/>
    </xf>
    <xf numFmtId="0" fontId="43" fillId="20" borderId="68" xfId="0" applyFont="1" applyFill="1" applyBorder="1" applyAlignment="1">
      <alignment horizontal="center" vertical="center"/>
    </xf>
    <xf numFmtId="0" fontId="43" fillId="20" borderId="69" xfId="0" applyFont="1" applyFill="1" applyBorder="1" applyAlignment="1">
      <alignment horizontal="center" vertical="center"/>
    </xf>
    <xf numFmtId="0" fontId="43" fillId="20" borderId="70" xfId="0" applyFont="1" applyFill="1" applyBorder="1" applyAlignment="1">
      <alignment horizontal="center" vertical="center"/>
    </xf>
    <xf numFmtId="0" fontId="41" fillId="19" borderId="32" xfId="0" applyFont="1" applyFill="1" applyBorder="1" applyAlignment="1">
      <alignment horizontal="center" vertical="center" wrapText="1"/>
    </xf>
    <xf numFmtId="0" fontId="42" fillId="0" borderId="32" xfId="0" applyFont="1" applyBorder="1"/>
    <xf numFmtId="3" fontId="41" fillId="0" borderId="32" xfId="0" applyNumberFormat="1" applyFont="1" applyBorder="1" applyAlignment="1">
      <alignment horizontal="right"/>
    </xf>
    <xf numFmtId="0" fontId="43" fillId="20" borderId="72" xfId="0" applyFont="1" applyFill="1" applyBorder="1" applyAlignment="1">
      <alignment horizontal="center" vertical="center" wrapText="1"/>
    </xf>
    <xf numFmtId="0" fontId="43" fillId="20" borderId="73" xfId="0" applyFont="1" applyFill="1" applyBorder="1" applyAlignment="1">
      <alignment horizontal="center" vertical="center" wrapText="1"/>
    </xf>
    <xf numFmtId="0" fontId="43" fillId="20" borderId="74" xfId="0" applyFont="1" applyFill="1" applyBorder="1" applyAlignment="1">
      <alignment horizontal="center" vertical="center" wrapText="1"/>
    </xf>
    <xf numFmtId="0" fontId="41" fillId="21" borderId="75" xfId="0" applyFont="1" applyFill="1" applyBorder="1"/>
    <xf numFmtId="0" fontId="42" fillId="21" borderId="76" xfId="0" applyFont="1" applyFill="1" applyBorder="1" applyAlignment="1">
      <alignment horizontal="center"/>
    </xf>
    <xf numFmtId="0" fontId="42" fillId="21" borderId="1" xfId="0" applyFont="1" applyFill="1" applyBorder="1" applyAlignment="1">
      <alignment horizontal="center"/>
    </xf>
    <xf numFmtId="0" fontId="42" fillId="21" borderId="77" xfId="0" applyFont="1" applyFill="1" applyBorder="1" applyAlignment="1">
      <alignment horizontal="center"/>
    </xf>
    <xf numFmtId="3" fontId="42" fillId="0" borderId="32" xfId="0" applyNumberFormat="1" applyFont="1" applyBorder="1"/>
    <xf numFmtId="0" fontId="41" fillId="2" borderId="32" xfId="0" applyFont="1" applyFill="1" applyBorder="1" applyAlignment="1">
      <alignment horizontal="center"/>
    </xf>
    <xf numFmtId="3" fontId="41" fillId="2" borderId="32" xfId="0" applyNumberFormat="1" applyFont="1" applyFill="1" applyBorder="1" applyAlignment="1">
      <alignment horizontal="right"/>
    </xf>
    <xf numFmtId="0" fontId="42" fillId="2" borderId="32" xfId="0" applyFont="1" applyFill="1" applyBorder="1" applyAlignment="1">
      <alignment horizontal="center"/>
    </xf>
    <xf numFmtId="3" fontId="42" fillId="2" borderId="32" xfId="0" applyNumberFormat="1" applyFont="1" applyFill="1" applyBorder="1"/>
    <xf numFmtId="0" fontId="42" fillId="0" borderId="32" xfId="0" applyFont="1" applyBorder="1" applyAlignment="1">
      <alignment vertical="center" wrapText="1"/>
    </xf>
    <xf numFmtId="0" fontId="41" fillId="0" borderId="32" xfId="0" applyFont="1" applyBorder="1" applyAlignment="1">
      <alignment horizontal="center"/>
    </xf>
    <xf numFmtId="0" fontId="41" fillId="5" borderId="32" xfId="0" applyFont="1" applyFill="1" applyBorder="1" applyAlignment="1">
      <alignment horizontal="center"/>
    </xf>
    <xf numFmtId="0" fontId="44" fillId="6" borderId="32" xfId="0" applyFont="1" applyFill="1" applyBorder="1" applyAlignment="1">
      <alignment horizontal="left" vertical="center" wrapText="1"/>
    </xf>
    <xf numFmtId="0" fontId="42" fillId="0" borderId="0" xfId="0" applyFont="1" applyAlignment="1">
      <alignment horizontal="center" vertical="center"/>
    </xf>
    <xf numFmtId="0" fontId="41" fillId="0" borderId="84" xfId="0" applyFont="1" applyBorder="1" applyAlignment="1">
      <alignment horizontal="center"/>
    </xf>
    <xf numFmtId="3" fontId="41" fillId="0" borderId="72" xfId="0" applyNumberFormat="1" applyFont="1" applyBorder="1" applyAlignment="1">
      <alignment horizontal="right"/>
    </xf>
    <xf numFmtId="3" fontId="41" fillId="0" borderId="73" xfId="0" applyNumberFormat="1" applyFont="1" applyBorder="1" applyAlignment="1">
      <alignment horizontal="right"/>
    </xf>
    <xf numFmtId="3" fontId="41" fillId="0" borderId="74" xfId="0" applyNumberFormat="1" applyFont="1" applyBorder="1" applyAlignment="1">
      <alignment horizontal="right"/>
    </xf>
    <xf numFmtId="0" fontId="42" fillId="0" borderId="84" xfId="0" applyFont="1" applyBorder="1" applyAlignment="1">
      <alignment horizontal="center"/>
    </xf>
    <xf numFmtId="3" fontId="42" fillId="0" borderId="72" xfId="0" applyNumberFormat="1" applyFont="1" applyBorder="1"/>
    <xf numFmtId="3" fontId="42" fillId="0" borderId="73" xfId="0" applyNumberFormat="1" applyFont="1" applyBorder="1"/>
    <xf numFmtId="3" fontId="42" fillId="0" borderId="74" xfId="0" applyNumberFormat="1" applyFont="1" applyBorder="1"/>
    <xf numFmtId="0" fontId="44" fillId="0" borderId="32" xfId="0" applyFont="1" applyBorder="1" applyAlignment="1">
      <alignment horizontal="left" vertical="center" wrapText="1"/>
    </xf>
    <xf numFmtId="0" fontId="41" fillId="0" borderId="0" xfId="0" applyFont="1" applyAlignment="1">
      <alignment vertical="center"/>
    </xf>
    <xf numFmtId="0" fontId="42" fillId="0" borderId="56" xfId="0" applyFont="1" applyBorder="1" applyAlignment="1">
      <alignment vertical="center"/>
    </xf>
    <xf numFmtId="0" fontId="42" fillId="0" borderId="20" xfId="0" applyFont="1" applyBorder="1" applyAlignment="1">
      <alignment vertical="center"/>
    </xf>
    <xf numFmtId="0" fontId="42" fillId="0" borderId="32" xfId="0" applyFont="1" applyBorder="1" applyAlignment="1">
      <alignment wrapText="1"/>
    </xf>
    <xf numFmtId="0" fontId="45" fillId="0" borderId="0" xfId="0" applyFont="1" applyAlignment="1">
      <alignment horizontal="center" vertical="center"/>
    </xf>
    <xf numFmtId="0" fontId="45" fillId="0" borderId="0" xfId="0" applyFont="1" applyAlignment="1">
      <alignment horizontal="center" vertical="center" wrapText="1"/>
    </xf>
    <xf numFmtId="0" fontId="45" fillId="0" borderId="0" xfId="0" applyFont="1"/>
    <xf numFmtId="0" fontId="45" fillId="2" borderId="1" xfId="0" applyFont="1" applyFill="1" applyBorder="1"/>
    <xf numFmtId="0" fontId="45" fillId="2" borderId="1" xfId="0" applyFont="1" applyFill="1" applyBorder="1" applyAlignment="1">
      <alignment horizontal="center" vertical="center"/>
    </xf>
    <xf numFmtId="0" fontId="47" fillId="0" borderId="85" xfId="0" applyFont="1" applyBorder="1" applyAlignment="1">
      <alignment horizontal="center" vertical="center" wrapText="1"/>
    </xf>
    <xf numFmtId="0" fontId="48" fillId="0" borderId="86" xfId="0" applyFont="1" applyBorder="1" applyAlignment="1">
      <alignment horizontal="left" vertical="center" wrapText="1"/>
    </xf>
    <xf numFmtId="0" fontId="49" fillId="0" borderId="0" xfId="0" applyFont="1"/>
    <xf numFmtId="0" fontId="47" fillId="0" borderId="87" xfId="0" applyFont="1" applyBorder="1" applyAlignment="1">
      <alignment horizontal="center" vertical="center" wrapText="1"/>
    </xf>
    <xf numFmtId="0" fontId="48" fillId="0" borderId="88" xfId="0" applyFont="1" applyBorder="1" applyAlignment="1">
      <alignment horizontal="left" vertical="center" wrapText="1"/>
    </xf>
    <xf numFmtId="0" fontId="50" fillId="0" borderId="88" xfId="0" applyFont="1" applyBorder="1" applyAlignment="1">
      <alignment horizontal="left" vertical="center" wrapText="1"/>
    </xf>
    <xf numFmtId="0" fontId="47" fillId="0" borderId="87" xfId="0" applyFont="1" applyBorder="1" applyAlignment="1">
      <alignment horizontal="center" vertical="center" readingOrder="1"/>
    </xf>
    <xf numFmtId="0" fontId="51" fillId="0" borderId="87" xfId="0" applyFont="1" applyBorder="1" applyAlignment="1">
      <alignment horizontal="center" vertical="center" wrapText="1"/>
    </xf>
    <xf numFmtId="0" fontId="47" fillId="0" borderId="89" xfId="0" applyFont="1" applyBorder="1" applyAlignment="1">
      <alignment horizontal="center" vertical="center" readingOrder="1"/>
    </xf>
    <xf numFmtId="0" fontId="48" fillId="0" borderId="90" xfId="0" applyFont="1" applyBorder="1" applyAlignment="1">
      <alignment horizontal="left" vertical="center" wrapText="1"/>
    </xf>
    <xf numFmtId="0" fontId="49" fillId="0" borderId="0" xfId="0" applyFont="1" applyAlignment="1">
      <alignment horizontal="center" vertical="center" wrapText="1"/>
    </xf>
    <xf numFmtId="0" fontId="49" fillId="2" borderId="1" xfId="0" applyFont="1" applyFill="1" applyBorder="1" applyAlignment="1">
      <alignment horizontal="center" vertical="center" wrapText="1"/>
    </xf>
    <xf numFmtId="0" fontId="49" fillId="2" borderId="1" xfId="0" applyFont="1" applyFill="1" applyBorder="1"/>
    <xf numFmtId="0" fontId="52" fillId="0" borderId="0" xfId="0" applyFont="1"/>
    <xf numFmtId="0" fontId="53" fillId="0" borderId="0" xfId="0" applyFont="1" applyAlignment="1">
      <alignment horizontal="center"/>
    </xf>
    <xf numFmtId="0" fontId="52" fillId="2" borderId="1" xfId="0" applyFont="1" applyFill="1" applyBorder="1"/>
    <xf numFmtId="0" fontId="54" fillId="0" borderId="0" xfId="0" applyFont="1"/>
    <xf numFmtId="0" fontId="55" fillId="0" borderId="0" xfId="0" applyFont="1"/>
    <xf numFmtId="0" fontId="56" fillId="0" borderId="0" xfId="0" applyFont="1"/>
    <xf numFmtId="0" fontId="57" fillId="0" borderId="20" xfId="0" applyFont="1" applyBorder="1" applyAlignment="1">
      <alignment horizontal="center" vertical="center"/>
    </xf>
    <xf numFmtId="0" fontId="52" fillId="0" borderId="0" xfId="0" applyFont="1" applyAlignment="1">
      <alignment horizontal="left" vertical="top"/>
    </xf>
    <xf numFmtId="0" fontId="49" fillId="0" borderId="20" xfId="0" applyFont="1" applyBorder="1"/>
    <xf numFmtId="0" fontId="52" fillId="0" borderId="0" xfId="0" applyFont="1" applyAlignment="1">
      <alignment horizontal="left" vertical="center" wrapText="1"/>
    </xf>
    <xf numFmtId="0" fontId="57" fillId="0" borderId="0" xfId="0" applyFont="1" applyAlignment="1">
      <alignment vertical="center"/>
    </xf>
    <xf numFmtId="0" fontId="58" fillId="0" borderId="0" xfId="0" applyFont="1"/>
    <xf numFmtId="0" fontId="59" fillId="0" borderId="0" xfId="0" applyFont="1" applyAlignment="1">
      <alignment horizontal="left" vertical="top" wrapText="1"/>
    </xf>
    <xf numFmtId="0" fontId="52" fillId="0" borderId="0" xfId="0" applyFont="1" applyAlignment="1">
      <alignment horizontal="left" vertical="top" wrapText="1"/>
    </xf>
    <xf numFmtId="0" fontId="60" fillId="10" borderId="20" xfId="0" applyFont="1" applyFill="1" applyBorder="1" applyAlignment="1">
      <alignment horizontal="center" vertical="center" wrapText="1"/>
    </xf>
    <xf numFmtId="0" fontId="61" fillId="0" borderId="0" xfId="0" applyFont="1" applyAlignment="1">
      <alignment horizontal="center" vertical="center" wrapText="1"/>
    </xf>
    <xf numFmtId="0" fontId="59" fillId="0" borderId="20" xfId="0" applyFont="1" applyBorder="1" applyAlignment="1">
      <alignment horizontal="left" vertical="center" wrapText="1"/>
    </xf>
    <xf numFmtId="0" fontId="52" fillId="0" borderId="20" xfId="0" applyFont="1" applyBorder="1" applyAlignment="1">
      <alignment horizontal="left" vertical="center" wrapText="1"/>
    </xf>
    <xf numFmtId="0" fontId="62" fillId="0" borderId="20" xfId="0" applyFont="1" applyBorder="1" applyAlignment="1">
      <alignment horizontal="left" vertical="center" wrapText="1"/>
    </xf>
    <xf numFmtId="0" fontId="58" fillId="2" borderId="1" xfId="0" applyFont="1" applyFill="1" applyBorder="1"/>
    <xf numFmtId="0" fontId="52" fillId="0" borderId="20" xfId="0" applyFont="1" applyBorder="1" applyAlignment="1">
      <alignment vertical="center" wrapText="1"/>
    </xf>
    <xf numFmtId="0" fontId="52" fillId="0" borderId="0" xfId="0" applyFont="1" applyAlignment="1">
      <alignment vertical="center" wrapText="1"/>
    </xf>
    <xf numFmtId="0" fontId="52" fillId="2" borderId="1" xfId="0" applyFont="1" applyFill="1" applyBorder="1" applyAlignment="1">
      <alignment horizontal="left" vertical="top" wrapText="1"/>
    </xf>
    <xf numFmtId="0" fontId="59" fillId="0" borderId="0" xfId="0" applyFont="1" applyAlignment="1">
      <alignment horizontal="left" vertical="center"/>
    </xf>
    <xf numFmtId="0" fontId="52" fillId="0" borderId="0" xfId="0" applyFont="1" applyAlignment="1">
      <alignment horizontal="left"/>
    </xf>
    <xf numFmtId="0" fontId="52" fillId="2" borderId="1" xfId="0" applyFont="1" applyFill="1" applyBorder="1" applyAlignment="1">
      <alignment horizontal="left"/>
    </xf>
    <xf numFmtId="0" fontId="63" fillId="2" borderId="1" xfId="0" applyFont="1" applyFill="1" applyBorder="1" applyAlignment="1">
      <alignment horizontal="center" wrapText="1"/>
    </xf>
    <xf numFmtId="0" fontId="63" fillId="2" borderId="1" xfId="0" applyFont="1" applyFill="1" applyBorder="1" applyAlignment="1">
      <alignment vertical="center" wrapText="1"/>
    </xf>
    <xf numFmtId="0" fontId="64" fillId="0" borderId="0" xfId="0" applyFont="1"/>
    <xf numFmtId="0" fontId="63" fillId="2" borderId="1" xfId="0" applyFont="1" applyFill="1" applyBorder="1" applyAlignment="1">
      <alignment horizontal="center"/>
    </xf>
    <xf numFmtId="0" fontId="25" fillId="7" borderId="91" xfId="0" applyFont="1" applyFill="1" applyBorder="1" applyAlignment="1">
      <alignment horizontal="center" vertical="center" wrapText="1"/>
    </xf>
    <xf numFmtId="0" fontId="66" fillId="0" borderId="0" xfId="0" applyFont="1"/>
    <xf numFmtId="0" fontId="67" fillId="0" borderId="0" xfId="0" applyFont="1"/>
    <xf numFmtId="0" fontId="68" fillId="0" borderId="0" xfId="0" applyFont="1"/>
    <xf numFmtId="0" fontId="26" fillId="0" borderId="20" xfId="0" applyFont="1" applyBorder="1"/>
    <xf numFmtId="0" fontId="24" fillId="24" borderId="20" xfId="0" applyFont="1" applyFill="1" applyBorder="1" applyAlignment="1">
      <alignment horizontal="left" vertical="center" wrapText="1"/>
    </xf>
    <xf numFmtId="0" fontId="33" fillId="24" borderId="1" xfId="0" applyFont="1" applyFill="1" applyBorder="1" applyAlignment="1">
      <alignment vertical="center" wrapText="1"/>
    </xf>
    <xf numFmtId="1" fontId="26" fillId="0" borderId="0" xfId="0" applyNumberFormat="1" applyFont="1" applyAlignment="1">
      <alignment horizontal="left" vertical="center" wrapText="1"/>
    </xf>
    <xf numFmtId="0" fontId="26" fillId="0" borderId="0" xfId="0" applyFont="1" applyAlignment="1">
      <alignment vertical="center" wrapText="1"/>
    </xf>
    <xf numFmtId="0" fontId="69" fillId="0" borderId="0" xfId="0" applyFont="1" applyAlignment="1">
      <alignment horizontal="left" vertical="center"/>
    </xf>
    <xf numFmtId="0" fontId="24" fillId="0" borderId="0" xfId="0" applyFont="1" applyAlignment="1">
      <alignment horizontal="left" vertical="center"/>
    </xf>
    <xf numFmtId="0" fontId="24" fillId="0" borderId="0" xfId="0" applyFont="1" applyAlignment="1">
      <alignment horizontal="left" vertical="center" wrapText="1"/>
    </xf>
    <xf numFmtId="1" fontId="24" fillId="0" borderId="0" xfId="0" applyNumberFormat="1" applyFont="1" applyAlignment="1">
      <alignment horizontal="left" vertical="center" wrapText="1"/>
    </xf>
    <xf numFmtId="0" fontId="26" fillId="0" borderId="93" xfId="0" applyFont="1" applyBorder="1" applyAlignment="1">
      <alignment horizontal="left" vertical="center" wrapText="1"/>
    </xf>
    <xf numFmtId="49" fontId="26" fillId="0" borderId="0" xfId="0" applyNumberFormat="1" applyFont="1" applyAlignment="1">
      <alignment horizontal="right" vertical="top" wrapText="1"/>
    </xf>
    <xf numFmtId="0" fontId="26" fillId="0" borderId="0" xfId="0" applyFont="1" applyAlignment="1">
      <alignment vertical="top" wrapText="1"/>
    </xf>
    <xf numFmtId="0" fontId="70" fillId="0" borderId="0" xfId="0" applyFont="1" applyAlignment="1">
      <alignment horizontal="left" vertical="center" wrapText="1"/>
    </xf>
    <xf numFmtId="0" fontId="36" fillId="0" borderId="0" xfId="0" applyFont="1" applyAlignment="1">
      <alignment horizontal="left" vertical="center" wrapText="1"/>
    </xf>
    <xf numFmtId="0" fontId="70" fillId="0" borderId="0" xfId="0" applyFont="1" applyAlignment="1">
      <alignment horizontal="left" vertical="center"/>
    </xf>
    <xf numFmtId="0" fontId="3" fillId="0" borderId="55" xfId="0" applyFont="1" applyBorder="1"/>
    <xf numFmtId="0" fontId="26" fillId="2" borderId="22" xfId="0" applyFont="1" applyFill="1" applyBorder="1" applyAlignment="1">
      <alignment horizontal="left" vertical="center" wrapText="1"/>
    </xf>
    <xf numFmtId="0" fontId="26" fillId="2" borderId="22" xfId="0" applyFont="1" applyFill="1" applyBorder="1"/>
    <xf numFmtId="0" fontId="26" fillId="2" borderId="22" xfId="0" applyFont="1" applyFill="1" applyBorder="1" applyAlignment="1">
      <alignment vertical="center"/>
    </xf>
    <xf numFmtId="0" fontId="26" fillId="2" borderId="22" xfId="0" applyFont="1" applyFill="1" applyBorder="1" applyAlignment="1">
      <alignment horizontal="left" vertical="center"/>
    </xf>
    <xf numFmtId="0" fontId="75" fillId="0" borderId="20" xfId="0" applyFont="1" applyBorder="1" applyAlignment="1">
      <alignment horizontal="center" vertical="center"/>
    </xf>
    <xf numFmtId="0" fontId="75" fillId="0" borderId="20" xfId="0" applyFont="1" applyBorder="1" applyAlignment="1">
      <alignment horizontal="left" vertical="center" wrapText="1"/>
    </xf>
    <xf numFmtId="0" fontId="75" fillId="0" borderId="20" xfId="0" applyFont="1" applyBorder="1" applyAlignment="1">
      <alignment horizontal="center" vertical="center" wrapText="1"/>
    </xf>
    <xf numFmtId="0" fontId="75" fillId="0" borderId="25" xfId="0" applyFont="1" applyBorder="1" applyAlignment="1">
      <alignment horizontal="center" vertical="center"/>
    </xf>
    <xf numFmtId="0" fontId="77" fillId="0" borderId="0" xfId="0" applyFont="1"/>
    <xf numFmtId="0" fontId="76" fillId="2" borderId="1" xfId="0" applyFont="1" applyFill="1" applyBorder="1" applyAlignment="1">
      <alignment vertical="center"/>
    </xf>
    <xf numFmtId="0" fontId="76" fillId="2" borderId="28" xfId="0" applyFont="1" applyFill="1" applyBorder="1" applyAlignment="1">
      <alignment vertical="center"/>
    </xf>
    <xf numFmtId="0" fontId="76" fillId="2" borderId="22" xfId="0" applyFont="1" applyFill="1" applyBorder="1" applyAlignment="1">
      <alignment horizontal="left" vertical="center"/>
    </xf>
    <xf numFmtId="0" fontId="76" fillId="2" borderId="22" xfId="0" applyFont="1" applyFill="1" applyBorder="1" applyAlignment="1">
      <alignment vertical="center"/>
    </xf>
    <xf numFmtId="10" fontId="26" fillId="2" borderId="22" xfId="0" applyNumberFormat="1" applyFont="1" applyFill="1" applyBorder="1" applyAlignment="1">
      <alignment vertical="center"/>
    </xf>
    <xf numFmtId="165" fontId="26" fillId="0" borderId="20" xfId="0" applyNumberFormat="1" applyFont="1" applyBorder="1" applyAlignment="1">
      <alignment horizontal="center" vertical="center"/>
    </xf>
    <xf numFmtId="10" fontId="75" fillId="0" borderId="20" xfId="0" applyNumberFormat="1" applyFont="1" applyBorder="1" applyAlignment="1">
      <alignment horizontal="center" vertical="center"/>
    </xf>
    <xf numFmtId="0" fontId="26" fillId="3" borderId="45" xfId="0" applyFont="1" applyFill="1" applyBorder="1" applyAlignment="1">
      <alignment vertical="center" wrapText="1"/>
    </xf>
    <xf numFmtId="167" fontId="24" fillId="16" borderId="20" xfId="0" applyNumberFormat="1" applyFont="1" applyFill="1" applyBorder="1" applyAlignment="1">
      <alignment horizontal="right" vertical="center" wrapText="1"/>
    </xf>
    <xf numFmtId="10" fontId="75" fillId="25" borderId="20" xfId="0" applyNumberFormat="1" applyFont="1" applyFill="1" applyBorder="1" applyAlignment="1">
      <alignment horizontal="center" vertical="center"/>
    </xf>
    <xf numFmtId="10" fontId="75" fillId="0" borderId="20" xfId="0" applyNumberFormat="1" applyFont="1" applyBorder="1" applyAlignment="1">
      <alignment vertical="center"/>
    </xf>
    <xf numFmtId="0" fontId="75" fillId="0" borderId="1" xfId="0" applyFont="1" applyBorder="1" applyAlignment="1">
      <alignment vertical="center"/>
    </xf>
    <xf numFmtId="0" fontId="81" fillId="2" borderId="22" xfId="0" applyFont="1" applyFill="1" applyBorder="1"/>
    <xf numFmtId="0" fontId="81" fillId="2" borderId="22" xfId="0" applyFont="1" applyFill="1" applyBorder="1" applyAlignment="1">
      <alignment vertical="center"/>
    </xf>
    <xf numFmtId="0" fontId="81" fillId="2" borderId="28" xfId="0" applyFont="1" applyFill="1" applyBorder="1" applyAlignment="1">
      <alignment vertical="center"/>
    </xf>
    <xf numFmtId="0" fontId="82" fillId="0" borderId="0" xfId="0" applyFont="1"/>
    <xf numFmtId="0" fontId="26" fillId="26" borderId="1" xfId="0" applyFont="1" applyFill="1" applyBorder="1" applyAlignment="1">
      <alignment vertical="center"/>
    </xf>
    <xf numFmtId="165" fontId="0" fillId="0" borderId="0" xfId="0" applyNumberFormat="1"/>
    <xf numFmtId="10" fontId="0" fillId="0" borderId="0" xfId="1" applyNumberFormat="1" applyFont="1"/>
    <xf numFmtId="0" fontId="26" fillId="0" borderId="1" xfId="0" applyFont="1" applyBorder="1" applyAlignment="1">
      <alignment vertical="center" wrapText="1"/>
    </xf>
    <xf numFmtId="0" fontId="26" fillId="0" borderId="1" xfId="0" applyFont="1" applyBorder="1" applyAlignment="1">
      <alignment horizontal="center" vertical="center" wrapText="1"/>
    </xf>
    <xf numFmtId="0" fontId="26" fillId="0" borderId="1" xfId="0" applyFont="1" applyBorder="1"/>
    <xf numFmtId="0" fontId="75" fillId="27" borderId="20" xfId="0" applyFont="1" applyFill="1" applyBorder="1" applyAlignment="1">
      <alignment horizontal="center" vertical="center"/>
    </xf>
    <xf numFmtId="0" fontId="75" fillId="27" borderId="20" xfId="0" applyFont="1" applyFill="1" applyBorder="1" applyAlignment="1">
      <alignment horizontal="left" vertical="center" wrapText="1"/>
    </xf>
    <xf numFmtId="10" fontId="75" fillId="27" borderId="20" xfId="0" applyNumberFormat="1" applyFont="1" applyFill="1" applyBorder="1" applyAlignment="1">
      <alignment horizontal="center" vertical="center"/>
    </xf>
    <xf numFmtId="10" fontId="75" fillId="27" borderId="20" xfId="0" applyNumberFormat="1" applyFont="1" applyFill="1" applyBorder="1" applyAlignment="1">
      <alignment vertical="center"/>
    </xf>
    <xf numFmtId="0" fontId="26" fillId="28" borderId="1" xfId="0" applyFont="1" applyFill="1" applyBorder="1" applyAlignment="1">
      <alignment vertical="center"/>
    </xf>
    <xf numFmtId="165" fontId="26" fillId="27" borderId="20" xfId="0" applyNumberFormat="1" applyFont="1" applyFill="1" applyBorder="1" applyAlignment="1">
      <alignment horizontal="center" vertical="center"/>
    </xf>
    <xf numFmtId="0" fontId="26" fillId="28" borderId="1" xfId="0" applyFont="1" applyFill="1" applyBorder="1"/>
    <xf numFmtId="0" fontId="0" fillId="27" borderId="0" xfId="0" applyFill="1"/>
    <xf numFmtId="10" fontId="0" fillId="27" borderId="0" xfId="1" applyNumberFormat="1" applyFont="1" applyFill="1"/>
    <xf numFmtId="165" fontId="26" fillId="28" borderId="20" xfId="0" applyNumberFormat="1" applyFont="1" applyFill="1" applyBorder="1" applyAlignment="1">
      <alignment horizontal="center" vertical="center"/>
    </xf>
    <xf numFmtId="0" fontId="75" fillId="27" borderId="20" xfId="0" applyFont="1" applyFill="1" applyBorder="1" applyAlignment="1">
      <alignment vertical="center" wrapText="1"/>
    </xf>
    <xf numFmtId="0" fontId="75" fillId="27" borderId="20" xfId="0" applyFont="1" applyFill="1" applyBorder="1" applyAlignment="1">
      <alignment vertical="center"/>
    </xf>
    <xf numFmtId="0" fontId="75" fillId="28" borderId="1" xfId="0" applyFont="1" applyFill="1" applyBorder="1" applyAlignment="1">
      <alignment vertical="center"/>
    </xf>
    <xf numFmtId="165" fontId="75" fillId="28" borderId="20" xfId="0" applyNumberFormat="1" applyFont="1" applyFill="1" applyBorder="1" applyAlignment="1">
      <alignment horizontal="center" vertical="center"/>
    </xf>
    <xf numFmtId="0" fontId="75" fillId="28" borderId="1" xfId="0" applyFont="1" applyFill="1" applyBorder="1"/>
    <xf numFmtId="0" fontId="78" fillId="27" borderId="0" xfId="0" applyFont="1" applyFill="1"/>
    <xf numFmtId="10" fontId="78" fillId="27" borderId="0" xfId="1" applyNumberFormat="1" applyFont="1" applyFill="1"/>
    <xf numFmtId="0" fontId="75" fillId="27" borderId="1" xfId="0" applyFont="1" applyFill="1" applyBorder="1" applyAlignment="1">
      <alignment vertical="center"/>
    </xf>
    <xf numFmtId="0" fontId="75" fillId="27" borderId="0" xfId="0" applyFont="1" applyFill="1"/>
    <xf numFmtId="0" fontId="75" fillId="27" borderId="20" xfId="0" applyFont="1" applyFill="1" applyBorder="1" applyAlignment="1">
      <alignment horizontal="center" vertical="center" wrapText="1"/>
    </xf>
    <xf numFmtId="0" fontId="75" fillId="27" borderId="22" xfId="0" applyFont="1" applyFill="1" applyBorder="1" applyAlignment="1">
      <alignment vertical="center"/>
    </xf>
    <xf numFmtId="0" fontId="75" fillId="28" borderId="22" xfId="0" applyFont="1" applyFill="1" applyBorder="1" applyAlignment="1">
      <alignment vertical="center"/>
    </xf>
    <xf numFmtId="0" fontId="75" fillId="28" borderId="22" xfId="0" applyFont="1" applyFill="1" applyBorder="1"/>
    <xf numFmtId="165" fontId="26" fillId="28" borderId="28" xfId="0" applyNumberFormat="1" applyFont="1" applyFill="1" applyBorder="1" applyAlignment="1">
      <alignment horizontal="center" vertical="center"/>
    </xf>
    <xf numFmtId="0" fontId="26" fillId="27" borderId="0" xfId="0" applyFont="1" applyFill="1"/>
    <xf numFmtId="0" fontId="26" fillId="28" borderId="1" xfId="0" applyFont="1" applyFill="1" applyBorder="1" applyAlignment="1">
      <alignment horizontal="left" vertical="center" wrapText="1"/>
    </xf>
    <xf numFmtId="0" fontId="26" fillId="28" borderId="22" xfId="0" applyFont="1" applyFill="1" applyBorder="1" applyAlignment="1">
      <alignment horizontal="left" vertical="center" wrapText="1"/>
    </xf>
    <xf numFmtId="9" fontId="26" fillId="28" borderId="22" xfId="0" applyNumberFormat="1" applyFont="1" applyFill="1" applyBorder="1" applyAlignment="1">
      <alignment horizontal="center" vertical="center"/>
    </xf>
    <xf numFmtId="9" fontId="79" fillId="2" borderId="22" xfId="0" applyNumberFormat="1" applyFont="1" applyFill="1" applyBorder="1" applyAlignment="1">
      <alignment horizontal="center" vertical="center"/>
    </xf>
    <xf numFmtId="10" fontId="26" fillId="2" borderId="20" xfId="1" applyNumberFormat="1" applyFont="1" applyFill="1" applyBorder="1" applyAlignment="1">
      <alignment horizontal="center" vertical="center"/>
    </xf>
    <xf numFmtId="9" fontId="26" fillId="2" borderId="20" xfId="1" applyFont="1" applyFill="1" applyBorder="1" applyAlignment="1">
      <alignment horizontal="center" vertical="center"/>
    </xf>
    <xf numFmtId="172" fontId="26" fillId="18" borderId="28" xfId="0" applyNumberFormat="1" applyFont="1" applyFill="1" applyBorder="1" applyAlignment="1">
      <alignment horizontal="right" vertical="center" wrapText="1"/>
    </xf>
    <xf numFmtId="0" fontId="13" fillId="3" borderId="22" xfId="0" applyFont="1" applyFill="1" applyBorder="1"/>
    <xf numFmtId="0" fontId="12" fillId="3" borderId="22" xfId="0" applyFont="1" applyFill="1" applyBorder="1" applyAlignment="1">
      <alignment horizontal="center" wrapText="1"/>
    </xf>
    <xf numFmtId="0" fontId="7" fillId="3" borderId="22" xfId="0" applyFont="1" applyFill="1" applyBorder="1"/>
    <xf numFmtId="0" fontId="6" fillId="3" borderId="22" xfId="0" applyFont="1" applyFill="1" applyBorder="1" applyAlignment="1">
      <alignment horizontal="center" wrapText="1"/>
    </xf>
    <xf numFmtId="0" fontId="14" fillId="3" borderId="22" xfId="0" applyFont="1" applyFill="1" applyBorder="1"/>
    <xf numFmtId="0" fontId="7" fillId="3" borderId="22" xfId="0" applyFont="1" applyFill="1" applyBorder="1" applyAlignment="1">
      <alignment wrapText="1"/>
    </xf>
    <xf numFmtId="0" fontId="21" fillId="3" borderId="22" xfId="0" applyFont="1" applyFill="1" applyBorder="1"/>
    <xf numFmtId="0" fontId="7" fillId="2" borderId="22" xfId="0" applyFont="1" applyFill="1" applyBorder="1"/>
    <xf numFmtId="0" fontId="4" fillId="2" borderId="22" xfId="0" applyFont="1" applyFill="1" applyBorder="1"/>
    <xf numFmtId="0" fontId="31" fillId="30" borderId="94" xfId="5" applyFont="1" applyFill="1" applyBorder="1" applyAlignment="1">
      <alignment vertical="center" wrapText="1"/>
    </xf>
    <xf numFmtId="0" fontId="26" fillId="2" borderId="22" xfId="0" applyFont="1" applyFill="1" applyBorder="1" applyAlignment="1">
      <alignment horizontal="center" vertical="center"/>
    </xf>
    <xf numFmtId="0" fontId="76" fillId="2" borderId="22" xfId="0" applyFont="1" applyFill="1" applyBorder="1" applyAlignment="1">
      <alignment horizontal="center" vertical="center"/>
    </xf>
    <xf numFmtId="0" fontId="24" fillId="2" borderId="22" xfId="0" applyFont="1" applyFill="1" applyBorder="1" applyAlignment="1">
      <alignment horizontal="center" vertical="center" wrapText="1"/>
    </xf>
    <xf numFmtId="0" fontId="3" fillId="0" borderId="39" xfId="0" applyFont="1" applyBorder="1"/>
    <xf numFmtId="0" fontId="3" fillId="0" borderId="40" xfId="0" applyFont="1" applyBorder="1"/>
    <xf numFmtId="0" fontId="3" fillId="0" borderId="41" xfId="0" applyFont="1" applyBorder="1"/>
    <xf numFmtId="9" fontId="25" fillId="0" borderId="0" xfId="1" applyFont="1" applyAlignment="1">
      <alignment horizontal="center" vertical="center" wrapText="1"/>
    </xf>
    <xf numFmtId="9" fontId="3" fillId="0" borderId="92" xfId="1" applyFont="1" applyBorder="1" applyAlignment="1">
      <alignment horizontal="center"/>
    </xf>
    <xf numFmtId="0" fontId="87" fillId="31" borderId="28" xfId="0" applyFont="1" applyFill="1" applyBorder="1" applyAlignment="1">
      <alignment horizontal="justify" vertical="center" wrapText="1"/>
    </xf>
    <xf numFmtId="0" fontId="88" fillId="7" borderId="28" xfId="0" applyFont="1" applyFill="1" applyBorder="1" applyAlignment="1">
      <alignment horizontal="center" vertical="center" wrapText="1"/>
    </xf>
    <xf numFmtId="0" fontId="73" fillId="7" borderId="28" xfId="0" applyFont="1" applyFill="1" applyBorder="1" applyAlignment="1">
      <alignment horizontal="justify" vertical="center" wrapText="1"/>
    </xf>
    <xf numFmtId="0" fontId="87" fillId="32" borderId="100" xfId="0" applyFont="1" applyFill="1" applyBorder="1" applyAlignment="1">
      <alignment horizontal="center" vertical="center" wrapText="1"/>
    </xf>
    <xf numFmtId="0" fontId="87" fillId="32" borderId="100" xfId="0" applyFont="1" applyFill="1" applyBorder="1" applyAlignment="1">
      <alignment horizontal="left" vertical="center" wrapText="1"/>
    </xf>
    <xf numFmtId="0" fontId="87" fillId="33" borderId="100" xfId="0" applyFont="1" applyFill="1" applyBorder="1" applyAlignment="1">
      <alignment horizontal="center" vertical="center" wrapText="1"/>
    </xf>
    <xf numFmtId="9" fontId="87" fillId="32" borderId="100" xfId="1" applyFont="1" applyFill="1" applyBorder="1" applyAlignment="1">
      <alignment horizontal="center" vertical="center" wrapText="1"/>
    </xf>
    <xf numFmtId="0" fontId="24" fillId="2" borderId="22" xfId="0" applyFont="1" applyFill="1" applyBorder="1" applyAlignment="1">
      <alignment vertical="center" wrapText="1"/>
    </xf>
    <xf numFmtId="0" fontId="83" fillId="34" borderId="0" xfId="0" applyFont="1" applyFill="1"/>
    <xf numFmtId="0" fontId="89" fillId="35" borderId="45" xfId="0" applyFont="1" applyFill="1" applyBorder="1" applyAlignment="1">
      <alignment vertical="center" wrapText="1"/>
    </xf>
    <xf numFmtId="0" fontId="89" fillId="32" borderId="45" xfId="0" applyFont="1" applyFill="1" applyBorder="1" applyAlignment="1">
      <alignment horizontal="center" vertical="center" wrapText="1"/>
    </xf>
    <xf numFmtId="0" fontId="89" fillId="32" borderId="45" xfId="4" applyFont="1" applyFill="1" applyBorder="1" applyAlignment="1" applyProtection="1">
      <alignment horizontal="justify" vertical="center" wrapText="1"/>
    </xf>
    <xf numFmtId="0" fontId="89" fillId="36" borderId="45" xfId="0" applyFont="1" applyFill="1" applyBorder="1" applyAlignment="1">
      <alignment horizontal="center" vertical="center" wrapText="1"/>
    </xf>
    <xf numFmtId="0" fontId="89" fillId="36" borderId="45" xfId="0" applyFont="1" applyFill="1" applyBorder="1" applyAlignment="1">
      <alignment horizontal="justify" vertical="center" wrapText="1"/>
    </xf>
    <xf numFmtId="0" fontId="89" fillId="37" borderId="46" xfId="0" applyFont="1" applyFill="1" applyBorder="1" applyAlignment="1">
      <alignment horizontal="center" vertical="center" wrapText="1"/>
    </xf>
    <xf numFmtId="0" fontId="89" fillId="35" borderId="94" xfId="0" applyFont="1" applyFill="1" applyBorder="1" applyAlignment="1">
      <alignment horizontal="center" vertical="center" wrapText="1"/>
    </xf>
    <xf numFmtId="0" fontId="87" fillId="35" borderId="94" xfId="0" applyFont="1" applyFill="1" applyBorder="1" applyAlignment="1">
      <alignment vertical="center" wrapText="1"/>
    </xf>
    <xf numFmtId="0" fontId="87" fillId="35" borderId="94" xfId="0" applyFont="1" applyFill="1" applyBorder="1" applyAlignment="1">
      <alignment horizontal="center" vertical="center" wrapText="1"/>
    </xf>
    <xf numFmtId="0" fontId="87" fillId="35" borderId="102" xfId="0" applyFont="1" applyFill="1" applyBorder="1" applyAlignment="1">
      <alignment horizontal="center" vertical="center" wrapText="1"/>
    </xf>
    <xf numFmtId="0" fontId="89" fillId="38" borderId="100" xfId="0" applyFont="1" applyFill="1" applyBorder="1" applyAlignment="1">
      <alignment vertical="center" wrapText="1"/>
    </xf>
    <xf numFmtId="0" fontId="87" fillId="38" borderId="94" xfId="0" applyFont="1" applyFill="1" applyBorder="1" applyAlignment="1">
      <alignment horizontal="center" vertical="center" wrapText="1"/>
    </xf>
    <xf numFmtId="0" fontId="87" fillId="30" borderId="94" xfId="0" applyFont="1" applyFill="1" applyBorder="1" applyAlignment="1">
      <alignment horizontal="center" vertical="center" wrapText="1"/>
    </xf>
    <xf numFmtId="0" fontId="87" fillId="33" borderId="94" xfId="0" applyFont="1" applyFill="1" applyBorder="1" applyAlignment="1">
      <alignment vertical="center" wrapText="1"/>
    </xf>
    <xf numFmtId="0" fontId="24" fillId="34" borderId="0" xfId="0" applyFont="1" applyFill="1" applyAlignment="1">
      <alignment horizontal="left" vertical="center"/>
    </xf>
    <xf numFmtId="0" fontId="24" fillId="2" borderId="22" xfId="0" applyFont="1" applyFill="1" applyBorder="1" applyAlignment="1">
      <alignment horizontal="left" vertical="center" wrapText="1"/>
    </xf>
    <xf numFmtId="0" fontId="79" fillId="0" borderId="0" xfId="0" applyFont="1" applyAlignment="1">
      <alignment horizontal="left" vertical="center"/>
    </xf>
    <xf numFmtId="0" fontId="86" fillId="0" borderId="0" xfId="0" applyFont="1" applyAlignment="1">
      <alignment horizontal="left"/>
    </xf>
    <xf numFmtId="0" fontId="26" fillId="34" borderId="0" xfId="0" applyFont="1" applyFill="1" applyAlignment="1">
      <alignment horizontal="left" vertical="center"/>
    </xf>
    <xf numFmtId="0" fontId="36" fillId="0" borderId="22" xfId="0" applyFont="1" applyBorder="1" applyAlignment="1">
      <alignment horizontal="left" vertical="center"/>
    </xf>
    <xf numFmtId="0" fontId="36" fillId="0" borderId="111" xfId="0" applyFont="1" applyBorder="1" applyAlignment="1">
      <alignment horizontal="left" vertical="center" wrapText="1"/>
    </xf>
    <xf numFmtId="0" fontId="26" fillId="34" borderId="111" xfId="0" applyFont="1" applyFill="1" applyBorder="1" applyAlignment="1">
      <alignment horizontal="left" vertical="center"/>
    </xf>
    <xf numFmtId="0" fontId="26" fillId="34" borderId="22" xfId="0" applyFont="1" applyFill="1" applyBorder="1" applyAlignment="1">
      <alignment horizontal="left" vertical="center"/>
    </xf>
    <xf numFmtId="0" fontId="36" fillId="0" borderId="111" xfId="0" applyFont="1" applyBorder="1" applyAlignment="1">
      <alignment horizontal="left" vertical="center"/>
    </xf>
    <xf numFmtId="0" fontId="75" fillId="0" borderId="22" xfId="0" applyFont="1" applyBorder="1" applyAlignment="1">
      <alignment horizontal="left" vertical="center"/>
    </xf>
    <xf numFmtId="0" fontId="1" fillId="0" borderId="0" xfId="0" applyFont="1"/>
    <xf numFmtId="0" fontId="26" fillId="34" borderId="22" xfId="0" applyFont="1" applyFill="1" applyBorder="1" applyAlignment="1">
      <alignment horizontal="left" vertical="center" wrapText="1"/>
    </xf>
    <xf numFmtId="0" fontId="26" fillId="0" borderId="22" xfId="0" applyFont="1" applyBorder="1" applyAlignment="1">
      <alignment horizontal="left" vertical="center"/>
    </xf>
    <xf numFmtId="0" fontId="69" fillId="0" borderId="22" xfId="0" applyFont="1" applyBorder="1" applyAlignment="1">
      <alignment horizontal="left" vertical="center"/>
    </xf>
    <xf numFmtId="0" fontId="0" fillId="0" borderId="22" xfId="0" applyBorder="1"/>
    <xf numFmtId="0" fontId="87" fillId="35" borderId="100" xfId="0" applyFont="1" applyFill="1" applyBorder="1" applyAlignment="1">
      <alignment vertical="center" wrapText="1"/>
    </xf>
    <xf numFmtId="0" fontId="87" fillId="35" borderId="100" xfId="0" applyFont="1" applyFill="1" applyBorder="1" applyAlignment="1">
      <alignment horizontal="justify" vertical="center" wrapText="1"/>
    </xf>
    <xf numFmtId="165" fontId="26" fillId="18" borderId="28" xfId="1" applyNumberFormat="1" applyFont="1" applyFill="1" applyBorder="1" applyAlignment="1">
      <alignment horizontal="center" vertical="center" wrapText="1"/>
    </xf>
    <xf numFmtId="0" fontId="25" fillId="2" borderId="22" xfId="0" applyFont="1" applyFill="1" applyBorder="1" applyAlignment="1">
      <alignment vertical="center" wrapText="1"/>
    </xf>
    <xf numFmtId="0" fontId="25" fillId="2" borderId="55" xfId="0" applyFont="1" applyFill="1" applyBorder="1" applyAlignment="1">
      <alignment horizontal="center" vertical="center" wrapText="1"/>
    </xf>
    <xf numFmtId="0" fontId="9" fillId="2" borderId="55" xfId="0" applyFont="1" applyFill="1" applyBorder="1"/>
    <xf numFmtId="0" fontId="91" fillId="7" borderId="24" xfId="0" applyFont="1" applyFill="1" applyBorder="1" applyAlignment="1">
      <alignment horizontal="center" vertical="center" wrapText="1"/>
    </xf>
    <xf numFmtId="0" fontId="25" fillId="7" borderId="24" xfId="0" applyFont="1" applyFill="1" applyBorder="1" applyAlignment="1">
      <alignment horizontal="center" vertical="center" wrapText="1"/>
    </xf>
    <xf numFmtId="173" fontId="25" fillId="8" borderId="20" xfId="2" applyNumberFormat="1" applyFont="1" applyFill="1" applyBorder="1" applyAlignment="1">
      <alignment horizontal="center" vertical="center" wrapText="1"/>
    </xf>
    <xf numFmtId="0" fontId="25" fillId="2" borderId="24" xfId="0" applyFont="1" applyFill="1" applyBorder="1" applyAlignment="1">
      <alignment horizontal="center" vertical="center" wrapText="1"/>
    </xf>
    <xf numFmtId="44" fontId="25" fillId="7" borderId="24" xfId="3" applyFont="1" applyFill="1" applyBorder="1" applyAlignment="1">
      <alignment horizontal="center" vertical="center" wrapText="1"/>
    </xf>
    <xf numFmtId="43" fontId="25" fillId="7" borderId="24" xfId="2" applyFont="1" applyFill="1" applyBorder="1" applyAlignment="1">
      <alignment horizontal="center" vertical="center" wrapText="1"/>
    </xf>
    <xf numFmtId="173" fontId="25" fillId="7" borderId="24" xfId="2" applyNumberFormat="1" applyFont="1" applyFill="1" applyBorder="1" applyAlignment="1">
      <alignment horizontal="center" vertical="center" wrapText="1"/>
    </xf>
    <xf numFmtId="0" fontId="25" fillId="39" borderId="24" xfId="0" applyFont="1" applyFill="1" applyBorder="1" applyAlignment="1">
      <alignment horizontal="center" vertical="center" wrapText="1"/>
    </xf>
    <xf numFmtId="0" fontId="25" fillId="41" borderId="24" xfId="0" applyFont="1" applyFill="1" applyBorder="1" applyAlignment="1">
      <alignment horizontal="center" vertical="center" wrapText="1"/>
    </xf>
    <xf numFmtId="0" fontId="65" fillId="34" borderId="20" xfId="0" applyFont="1" applyFill="1" applyBorder="1" applyAlignment="1">
      <alignment horizontal="center" vertical="center"/>
    </xf>
    <xf numFmtId="174" fontId="65" fillId="34" borderId="20" xfId="3" applyNumberFormat="1" applyFont="1" applyFill="1" applyBorder="1" applyAlignment="1">
      <alignment horizontal="center" vertical="center"/>
    </xf>
    <xf numFmtId="0" fontId="65" fillId="34" borderId="20" xfId="0" applyFont="1" applyFill="1" applyBorder="1" applyAlignment="1">
      <alignment horizontal="right" vertical="center"/>
    </xf>
    <xf numFmtId="0" fontId="65" fillId="34" borderId="20" xfId="0" applyFont="1" applyFill="1" applyBorder="1" applyAlignment="1">
      <alignment horizontal="left" vertical="center"/>
    </xf>
    <xf numFmtId="173" fontId="65" fillId="34" borderId="20" xfId="2" applyNumberFormat="1" applyFont="1" applyFill="1" applyBorder="1" applyAlignment="1">
      <alignment horizontal="center" vertical="center"/>
    </xf>
    <xf numFmtId="1" fontId="65" fillId="34" borderId="20" xfId="0" applyNumberFormat="1" applyFont="1" applyFill="1" applyBorder="1" applyAlignment="1">
      <alignment horizontal="center" vertical="center"/>
    </xf>
    <xf numFmtId="0" fontId="65" fillId="2" borderId="20" xfId="0" applyFont="1" applyFill="1" applyBorder="1" applyAlignment="1">
      <alignment vertical="center" wrapText="1"/>
    </xf>
    <xf numFmtId="44" fontId="65" fillId="2" borderId="20" xfId="3" applyFont="1" applyFill="1" applyBorder="1" applyAlignment="1">
      <alignment vertical="center" wrapText="1"/>
    </xf>
    <xf numFmtId="43" fontId="65" fillId="2" borderId="20" xfId="2" applyFont="1" applyFill="1" applyBorder="1" applyAlignment="1">
      <alignment vertical="center" wrapText="1"/>
    </xf>
    <xf numFmtId="0" fontId="26" fillId="34" borderId="20" xfId="0" applyFont="1" applyFill="1" applyBorder="1"/>
    <xf numFmtId="173" fontId="26" fillId="34" borderId="20" xfId="2" applyNumberFormat="1" applyFont="1" applyFill="1" applyBorder="1"/>
    <xf numFmtId="175" fontId="65" fillId="34" borderId="20" xfId="0" applyNumberFormat="1" applyFont="1" applyFill="1" applyBorder="1" applyAlignment="1">
      <alignment horizontal="center" vertical="center"/>
    </xf>
    <xf numFmtId="0" fontId="26" fillId="34" borderId="0" xfId="0" applyFont="1" applyFill="1"/>
    <xf numFmtId="0" fontId="63" fillId="42" borderId="92" xfId="0" applyFont="1" applyFill="1" applyBorder="1" applyAlignment="1">
      <alignment horizontal="center" vertical="center"/>
    </xf>
    <xf numFmtId="0" fontId="79" fillId="43" borderId="92" xfId="0" applyFont="1" applyFill="1" applyBorder="1"/>
    <xf numFmtId="0" fontId="79" fillId="43" borderId="25" xfId="0" applyFont="1" applyFill="1" applyBorder="1"/>
    <xf numFmtId="168" fontId="63" fillId="42" borderId="20" xfId="0" applyNumberFormat="1" applyFont="1" applyFill="1" applyBorder="1" applyAlignment="1">
      <alignment horizontal="center" vertical="center"/>
    </xf>
    <xf numFmtId="173" fontId="63" fillId="42" borderId="20" xfId="2" applyNumberFormat="1" applyFont="1" applyFill="1" applyBorder="1" applyAlignment="1">
      <alignment horizontal="center" vertical="center"/>
    </xf>
    <xf numFmtId="1" fontId="63" fillId="42" borderId="20" xfId="0" applyNumberFormat="1" applyFont="1" applyFill="1" applyBorder="1" applyAlignment="1">
      <alignment horizontal="center" vertical="center"/>
    </xf>
    <xf numFmtId="0" fontId="63" fillId="44" borderId="20" xfId="0" applyFont="1" applyFill="1" applyBorder="1" applyAlignment="1">
      <alignment vertical="center" wrapText="1"/>
    </xf>
    <xf numFmtId="44" fontId="63" fillId="44" borderId="20" xfId="3" applyFont="1" applyFill="1" applyBorder="1" applyAlignment="1">
      <alignment vertical="center" wrapText="1"/>
    </xf>
    <xf numFmtId="43" fontId="63" fillId="44" borderId="20" xfId="2" applyFont="1" applyFill="1" applyBorder="1" applyAlignment="1">
      <alignment vertical="center" wrapText="1"/>
    </xf>
    <xf numFmtId="174" fontId="63" fillId="44" borderId="20" xfId="0" applyNumberFormat="1" applyFont="1" applyFill="1" applyBorder="1" applyAlignment="1">
      <alignment vertical="center" wrapText="1"/>
    </xf>
    <xf numFmtId="173" fontId="63" fillId="44" borderId="20" xfId="2" applyNumberFormat="1" applyFont="1" applyFill="1" applyBorder="1" applyAlignment="1">
      <alignment vertical="center" wrapText="1"/>
    </xf>
    <xf numFmtId="0" fontId="65" fillId="2" borderId="20" xfId="0" applyFont="1" applyFill="1" applyBorder="1" applyAlignment="1">
      <alignment horizontal="center" vertical="center"/>
    </xf>
    <xf numFmtId="1" fontId="65" fillId="2" borderId="20" xfId="0" applyNumberFormat="1" applyFont="1" applyFill="1" applyBorder="1" applyAlignment="1">
      <alignment horizontal="center" vertical="center"/>
    </xf>
    <xf numFmtId="173" fontId="65" fillId="2" borderId="20" xfId="2" applyNumberFormat="1" applyFont="1" applyFill="1" applyBorder="1" applyAlignment="1">
      <alignment horizontal="center" vertical="center"/>
    </xf>
    <xf numFmtId="0" fontId="65" fillId="42" borderId="92" xfId="0" applyFont="1" applyFill="1" applyBorder="1" applyAlignment="1">
      <alignment horizontal="center" vertical="center"/>
    </xf>
    <xf numFmtId="0" fontId="75" fillId="43" borderId="92" xfId="0" applyFont="1" applyFill="1" applyBorder="1"/>
    <xf numFmtId="0" fontId="75" fillId="43" borderId="25" xfId="0" applyFont="1" applyFill="1" applyBorder="1"/>
    <xf numFmtId="171" fontId="63" fillId="42" borderId="20" xfId="0" applyNumberFormat="1" applyFont="1" applyFill="1" applyBorder="1" applyAlignment="1">
      <alignment horizontal="center" vertical="center"/>
    </xf>
    <xf numFmtId="0" fontId="63" fillId="42" borderId="20" xfId="0" applyFont="1" applyFill="1" applyBorder="1" applyAlignment="1">
      <alignment horizontal="center" vertical="center"/>
    </xf>
    <xf numFmtId="0" fontId="65" fillId="2" borderId="20" xfId="0" applyFont="1" applyFill="1" applyBorder="1" applyAlignment="1">
      <alignment horizontal="left" vertical="center"/>
    </xf>
    <xf numFmtId="0" fontId="92" fillId="0" borderId="0" xfId="0" applyFont="1"/>
    <xf numFmtId="0" fontId="93" fillId="2" borderId="22" xfId="0" applyFont="1" applyFill="1" applyBorder="1" applyAlignment="1">
      <alignment vertical="center" wrapText="1"/>
    </xf>
    <xf numFmtId="10" fontId="26" fillId="16" borderId="20" xfId="0" applyNumberFormat="1" applyFont="1" applyFill="1" applyBorder="1" applyAlignment="1">
      <alignment horizontal="center" vertical="center" wrapText="1"/>
    </xf>
    <xf numFmtId="10" fontId="24" fillId="3" borderId="20" xfId="1" applyNumberFormat="1" applyFont="1" applyFill="1" applyBorder="1" applyAlignment="1">
      <alignment horizontal="center" vertical="center" wrapText="1"/>
    </xf>
    <xf numFmtId="10" fontId="24" fillId="2" borderId="20" xfId="0" applyNumberFormat="1" applyFont="1" applyFill="1" applyBorder="1" applyAlignment="1">
      <alignment horizontal="center" vertical="center" wrapText="1"/>
    </xf>
    <xf numFmtId="10" fontId="26" fillId="45" borderId="20" xfId="0" applyNumberFormat="1" applyFont="1" applyFill="1" applyBorder="1" applyAlignment="1">
      <alignment horizontal="center" vertical="center" wrapText="1"/>
    </xf>
    <xf numFmtId="10" fontId="75" fillId="25" borderId="28" xfId="0" applyNumberFormat="1" applyFont="1" applyFill="1" applyBorder="1" applyAlignment="1">
      <alignment horizontal="center" vertical="center"/>
    </xf>
    <xf numFmtId="10" fontId="75" fillId="25" borderId="16" xfId="0" applyNumberFormat="1" applyFont="1" applyFill="1" applyBorder="1" applyAlignment="1">
      <alignment horizontal="center" vertical="center"/>
    </xf>
    <xf numFmtId="9" fontId="26" fillId="3" borderId="45" xfId="0" applyNumberFormat="1" applyFont="1" applyFill="1" applyBorder="1" applyAlignment="1">
      <alignment horizontal="center" vertical="center"/>
    </xf>
    <xf numFmtId="9" fontId="26" fillId="3" borderId="45" xfId="0" applyNumberFormat="1" applyFont="1" applyFill="1" applyBorder="1" applyAlignment="1">
      <alignment horizontal="left" vertical="center" wrapText="1"/>
    </xf>
    <xf numFmtId="9" fontId="94" fillId="3" borderId="45" xfId="6" applyNumberFormat="1" applyFill="1" applyBorder="1" applyAlignment="1">
      <alignment vertical="center" wrapText="1"/>
    </xf>
    <xf numFmtId="0" fontId="95" fillId="2" borderId="32" xfId="0" applyFont="1" applyFill="1" applyBorder="1" applyAlignment="1">
      <alignment horizontal="center" vertical="center"/>
    </xf>
    <xf numFmtId="0" fontId="2" fillId="2" borderId="2" xfId="0" applyFont="1" applyFill="1" applyBorder="1" applyAlignment="1">
      <alignment horizontal="center" vertical="center"/>
    </xf>
    <xf numFmtId="0" fontId="3" fillId="0" borderId="3" xfId="0" applyFont="1" applyBorder="1"/>
    <xf numFmtId="0" fontId="3" fillId="0" borderId="8" xfId="0" applyFont="1" applyBorder="1"/>
    <xf numFmtId="0" fontId="3" fillId="0" borderId="7" xfId="0" applyFont="1" applyBorder="1"/>
    <xf numFmtId="0" fontId="3" fillId="0" borderId="9" xfId="0" applyFont="1" applyBorder="1"/>
    <xf numFmtId="0" fontId="3" fillId="0" borderId="10" xfId="0" applyFont="1" applyBorder="1"/>
    <xf numFmtId="0" fontId="4" fillId="0" borderId="4" xfId="0" applyFont="1" applyBorder="1" applyAlignment="1">
      <alignment horizontal="center" vertical="center"/>
    </xf>
    <xf numFmtId="0" fontId="3" fillId="0" borderId="5" xfId="0" applyFont="1" applyBorder="1"/>
    <xf numFmtId="0" fontId="3" fillId="0" borderId="6" xfId="0" applyFont="1" applyBorder="1"/>
    <xf numFmtId="0" fontId="4" fillId="2" borderId="4" xfId="0" applyFont="1" applyFill="1" applyBorder="1" applyAlignment="1">
      <alignment horizontal="center" vertical="center"/>
    </xf>
    <xf numFmtId="0" fontId="5" fillId="3" borderId="11" xfId="0" applyFont="1" applyFill="1" applyBorder="1" applyAlignment="1">
      <alignment horizontal="center"/>
    </xf>
    <xf numFmtId="0" fontId="3" fillId="0" borderId="12" xfId="0" applyFont="1" applyBorder="1"/>
    <xf numFmtId="0" fontId="8" fillId="4" borderId="4" xfId="0" applyFont="1" applyFill="1" applyBorder="1" applyAlignment="1">
      <alignment horizontal="left" vertical="center" wrapText="1"/>
    </xf>
    <xf numFmtId="0" fontId="9" fillId="2" borderId="4" xfId="0" applyFont="1" applyFill="1" applyBorder="1" applyAlignment="1">
      <alignment horizontal="left" vertical="center" wrapText="1"/>
    </xf>
    <xf numFmtId="0" fontId="10" fillId="3" borderId="22" xfId="0" applyFont="1" applyFill="1" applyBorder="1" applyAlignment="1">
      <alignment horizontal="center" vertical="center" wrapText="1"/>
    </xf>
    <xf numFmtId="0" fontId="6" fillId="2" borderId="13" xfId="0" applyFont="1" applyFill="1" applyBorder="1" applyAlignment="1">
      <alignment horizontal="center" wrapText="1"/>
    </xf>
    <xf numFmtId="0" fontId="3" fillId="0" borderId="14" xfId="0" applyFont="1" applyBorder="1"/>
    <xf numFmtId="0" fontId="3" fillId="0" borderId="22" xfId="0" applyFont="1" applyBorder="1"/>
    <xf numFmtId="0" fontId="12" fillId="3" borderId="22" xfId="0" applyFont="1" applyFill="1" applyBorder="1" applyAlignment="1">
      <alignment horizontal="center" wrapText="1"/>
    </xf>
    <xf numFmtId="1" fontId="9" fillId="2" borderId="4" xfId="0" applyNumberFormat="1" applyFont="1" applyFill="1" applyBorder="1" applyAlignment="1">
      <alignment horizontal="left" vertical="center" wrapText="1"/>
    </xf>
    <xf numFmtId="1" fontId="9" fillId="2" borderId="4" xfId="0" applyNumberFormat="1" applyFont="1" applyFill="1" applyBorder="1" applyAlignment="1">
      <alignment horizontal="center" vertical="center" wrapText="1"/>
    </xf>
    <xf numFmtId="0" fontId="8" fillId="4" borderId="2" xfId="0" applyFont="1" applyFill="1" applyBorder="1" applyAlignment="1">
      <alignment horizontal="left" vertical="center" wrapText="1"/>
    </xf>
    <xf numFmtId="0" fontId="3" fillId="0" borderId="15" xfId="0" applyFont="1" applyBorder="1"/>
    <xf numFmtId="0" fontId="3" fillId="0" borderId="19" xfId="0" applyFont="1" applyBorder="1"/>
    <xf numFmtId="0" fontId="17" fillId="3" borderId="17" xfId="0" applyFont="1" applyFill="1" applyBorder="1" applyAlignment="1">
      <alignment horizontal="center" vertical="center" wrapText="1"/>
    </xf>
    <xf numFmtId="0" fontId="3" fillId="0" borderId="21" xfId="0" applyFont="1" applyBorder="1"/>
    <xf numFmtId="0" fontId="0" fillId="0" borderId="0" xfId="0"/>
    <xf numFmtId="0" fontId="12" fillId="3" borderId="17" xfId="0" applyFont="1" applyFill="1" applyBorder="1" applyAlignment="1">
      <alignment horizontal="left" vertical="center" wrapText="1"/>
    </xf>
    <xf numFmtId="0" fontId="16" fillId="3" borderId="17" xfId="0" applyFont="1" applyFill="1" applyBorder="1" applyAlignment="1">
      <alignment horizontal="left" vertical="center" wrapText="1"/>
    </xf>
    <xf numFmtId="0" fontId="16" fillId="3" borderId="11" xfId="0" applyFont="1" applyFill="1" applyBorder="1" applyAlignment="1">
      <alignment horizontal="left" vertical="center"/>
    </xf>
    <xf numFmtId="0" fontId="23" fillId="3" borderId="17" xfId="0" applyFont="1" applyFill="1" applyBorder="1" applyAlignment="1">
      <alignment horizontal="left" vertical="center" wrapText="1"/>
    </xf>
    <xf numFmtId="0" fontId="6" fillId="3" borderId="22" xfId="0" applyFont="1" applyFill="1" applyBorder="1" applyAlignment="1">
      <alignment horizontal="center" wrapText="1"/>
    </xf>
    <xf numFmtId="0" fontId="9" fillId="0" borderId="2" xfId="0" applyFont="1" applyBorder="1" applyAlignment="1">
      <alignment horizontal="left" vertical="center" wrapText="1"/>
    </xf>
    <xf numFmtId="0" fontId="8" fillId="4" borderId="17" xfId="0" applyFont="1" applyFill="1" applyBorder="1" applyAlignment="1">
      <alignment horizontal="left" vertical="center" wrapText="1"/>
    </xf>
    <xf numFmtId="0" fontId="3" fillId="0" borderId="18" xfId="0" applyFont="1" applyBorder="1"/>
    <xf numFmtId="0" fontId="9" fillId="0" borderId="4" xfId="0" applyFont="1" applyBorder="1" applyAlignment="1">
      <alignment horizontal="left" vertical="center" wrapText="1"/>
    </xf>
    <xf numFmtId="0" fontId="25" fillId="4" borderId="4" xfId="0" applyFont="1" applyFill="1" applyBorder="1" applyAlignment="1">
      <alignment horizontal="center" vertical="center" wrapText="1"/>
    </xf>
    <xf numFmtId="0" fontId="26" fillId="0" borderId="4" xfId="0" applyFont="1" applyBorder="1" applyAlignment="1">
      <alignment horizontal="center" vertical="center" wrapText="1"/>
    </xf>
    <xf numFmtId="0" fontId="26" fillId="0" borderId="4" xfId="0" applyFont="1" applyBorder="1" applyAlignment="1">
      <alignment horizontal="left" vertical="center" wrapText="1"/>
    </xf>
    <xf numFmtId="0" fontId="26" fillId="6" borderId="4" xfId="0" applyFont="1" applyFill="1" applyBorder="1" applyAlignment="1">
      <alignment horizontal="center" vertical="center"/>
    </xf>
    <xf numFmtId="0" fontId="26" fillId="6" borderId="4" xfId="0" applyFont="1" applyFill="1" applyBorder="1" applyAlignment="1">
      <alignment horizontal="center" vertical="center" wrapText="1"/>
    </xf>
    <xf numFmtId="0" fontId="26" fillId="0" borderId="4" xfId="0" applyFont="1" applyBorder="1" applyAlignment="1">
      <alignment horizontal="center" vertical="center"/>
    </xf>
    <xf numFmtId="0" fontId="25" fillId="4" borderId="4" xfId="0" applyFont="1" applyFill="1" applyBorder="1" applyAlignment="1">
      <alignment horizontal="left" vertical="center" wrapText="1"/>
    </xf>
    <xf numFmtId="9" fontId="26" fillId="0" borderId="4" xfId="0" applyNumberFormat="1" applyFont="1" applyBorder="1" applyAlignment="1">
      <alignment horizontal="center" vertical="center" wrapText="1"/>
    </xf>
    <xf numFmtId="0" fontId="31" fillId="30" borderId="102" xfId="5" applyFont="1" applyFill="1" applyBorder="1" applyAlignment="1">
      <alignment horizontal="center" vertical="center" wrapText="1"/>
    </xf>
    <xf numFmtId="0" fontId="31" fillId="30" borderId="110" xfId="5" applyFont="1" applyFill="1" applyBorder="1" applyAlignment="1">
      <alignment horizontal="center" vertical="center" wrapText="1"/>
    </xf>
    <xf numFmtId="0" fontId="31" fillId="30" borderId="103" xfId="5" applyFont="1" applyFill="1" applyBorder="1" applyAlignment="1">
      <alignment horizontal="center" vertical="center" wrapText="1"/>
    </xf>
    <xf numFmtId="0" fontId="27" fillId="0" borderId="4" xfId="0" applyFont="1" applyBorder="1" applyAlignment="1">
      <alignment horizontal="center" vertical="center"/>
    </xf>
    <xf numFmtId="0" fontId="26" fillId="2" borderId="4" xfId="0" applyFont="1" applyFill="1" applyBorder="1" applyAlignment="1">
      <alignment horizontal="center" vertical="center" wrapText="1"/>
    </xf>
    <xf numFmtId="0" fontId="26" fillId="0" borderId="2" xfId="0" applyFont="1" applyBorder="1" applyAlignment="1">
      <alignment horizontal="center" vertical="center" wrapText="1"/>
    </xf>
    <xf numFmtId="0" fontId="31" fillId="30" borderId="106" xfId="5" applyFont="1" applyFill="1" applyBorder="1" applyAlignment="1">
      <alignment horizontal="center" vertical="center" wrapText="1"/>
    </xf>
    <xf numFmtId="0" fontId="31" fillId="30" borderId="107" xfId="5" applyFont="1" applyFill="1" applyBorder="1" applyAlignment="1">
      <alignment horizontal="center" vertical="center" wrapText="1"/>
    </xf>
    <xf numFmtId="0" fontId="31" fillId="30" borderId="108" xfId="5" applyFont="1" applyFill="1" applyBorder="1" applyAlignment="1">
      <alignment horizontal="center" vertical="center" wrapText="1"/>
    </xf>
    <xf numFmtId="0" fontId="31" fillId="30" borderId="109" xfId="5" applyFont="1" applyFill="1" applyBorder="1" applyAlignment="1">
      <alignment horizontal="center" vertical="center" wrapText="1"/>
    </xf>
    <xf numFmtId="49" fontId="28" fillId="0" borderId="23" xfId="0" applyNumberFormat="1" applyFont="1" applyBorder="1" applyAlignment="1">
      <alignment horizontal="center" vertical="center"/>
    </xf>
    <xf numFmtId="0" fontId="3" fillId="0" borderId="24" xfId="0" applyFont="1" applyBorder="1"/>
    <xf numFmtId="0" fontId="31" fillId="30" borderId="104" xfId="5" applyFont="1" applyFill="1" applyBorder="1" applyAlignment="1">
      <alignment horizontal="center" vertical="center" wrapText="1"/>
    </xf>
    <xf numFmtId="0" fontId="31" fillId="30" borderId="105" xfId="5" applyFont="1" applyFill="1" applyBorder="1" applyAlignment="1">
      <alignment horizontal="center" vertical="center" wrapText="1"/>
    </xf>
    <xf numFmtId="0" fontId="26" fillId="2" borderId="4" xfId="0" applyFont="1" applyFill="1" applyBorder="1" applyAlignment="1">
      <alignment horizontal="left" vertical="center" wrapText="1"/>
    </xf>
    <xf numFmtId="0" fontId="25" fillId="4" borderId="2" xfId="0" applyFont="1" applyFill="1" applyBorder="1" applyAlignment="1">
      <alignment horizontal="center" vertical="center" wrapText="1"/>
    </xf>
    <xf numFmtId="9" fontId="26" fillId="6" borderId="4" xfId="0" applyNumberFormat="1" applyFont="1" applyFill="1" applyBorder="1" applyAlignment="1">
      <alignment horizontal="center" vertical="center" wrapText="1"/>
    </xf>
    <xf numFmtId="0" fontId="28" fillId="6" borderId="4" xfId="0" applyFont="1" applyFill="1" applyBorder="1" applyAlignment="1">
      <alignment horizontal="center" vertical="center" wrapText="1"/>
    </xf>
    <xf numFmtId="0" fontId="27" fillId="0" borderId="23" xfId="0" applyFont="1" applyBorder="1" applyAlignment="1">
      <alignment horizontal="center" vertical="center"/>
    </xf>
    <xf numFmtId="0" fontId="28" fillId="0" borderId="4" xfId="0" applyFont="1" applyBorder="1" applyAlignment="1">
      <alignment horizontal="center" vertical="center"/>
    </xf>
    <xf numFmtId="0" fontId="31" fillId="4" borderId="4" xfId="0" applyFont="1" applyFill="1" applyBorder="1" applyAlignment="1">
      <alignment horizontal="center" vertical="center" wrapText="1"/>
    </xf>
    <xf numFmtId="0" fontId="28" fillId="6" borderId="4" xfId="0" applyFont="1" applyFill="1" applyBorder="1" applyAlignment="1">
      <alignment horizontal="left" vertical="center" wrapText="1"/>
    </xf>
    <xf numFmtId="0" fontId="28" fillId="0" borderId="4" xfId="0" applyFont="1" applyBorder="1" applyAlignment="1">
      <alignment horizontal="left" vertical="center" wrapText="1"/>
    </xf>
    <xf numFmtId="0" fontId="28" fillId="2" borderId="4" xfId="0" applyFont="1" applyFill="1" applyBorder="1" applyAlignment="1">
      <alignment horizontal="center" vertical="center" wrapText="1"/>
    </xf>
    <xf numFmtId="0" fontId="31" fillId="4" borderId="2" xfId="0" applyFont="1" applyFill="1" applyBorder="1" applyAlignment="1">
      <alignment horizontal="center" vertical="center" wrapText="1"/>
    </xf>
    <xf numFmtId="49" fontId="30" fillId="0" borderId="23" xfId="0" applyNumberFormat="1" applyFont="1" applyBorder="1" applyAlignment="1">
      <alignment horizontal="center" vertical="center"/>
    </xf>
    <xf numFmtId="0" fontId="28" fillId="0" borderId="4" xfId="0" applyFont="1" applyBorder="1" applyAlignment="1">
      <alignment horizontal="center" vertical="center" wrapText="1"/>
    </xf>
    <xf numFmtId="0" fontId="31" fillId="4" borderId="4" xfId="0" applyFont="1" applyFill="1" applyBorder="1" applyAlignment="1">
      <alignment horizontal="left" vertical="center" wrapText="1"/>
    </xf>
    <xf numFmtId="0" fontId="31" fillId="4" borderId="29" xfId="0" applyFont="1" applyFill="1" applyBorder="1" applyAlignment="1">
      <alignment horizontal="center" vertical="center" wrapText="1"/>
    </xf>
    <xf numFmtId="0" fontId="3" fillId="0" borderId="30" xfId="0" applyFont="1" applyBorder="1"/>
    <xf numFmtId="0" fontId="3" fillId="0" borderId="31" xfId="0" applyFont="1" applyBorder="1"/>
    <xf numFmtId="0" fontId="95" fillId="2" borderId="33" xfId="0" applyFont="1" applyFill="1" applyBorder="1" applyAlignment="1">
      <alignment horizontal="center" vertical="center"/>
    </xf>
    <xf numFmtId="0" fontId="3" fillId="0" borderId="34" xfId="0" applyFont="1" applyBorder="1"/>
    <xf numFmtId="0" fontId="3" fillId="0" borderId="35" xfId="0" applyFont="1" applyBorder="1"/>
    <xf numFmtId="0" fontId="28" fillId="2" borderId="4" xfId="0" applyFont="1" applyFill="1" applyBorder="1" applyAlignment="1">
      <alignment horizontal="left" vertical="center" wrapText="1"/>
    </xf>
    <xf numFmtId="0" fontId="28" fillId="6" borderId="4" xfId="0" applyFont="1" applyFill="1" applyBorder="1" applyAlignment="1">
      <alignment horizontal="left" vertical="center"/>
    </xf>
    <xf numFmtId="165" fontId="28" fillId="0" borderId="4" xfId="0" applyNumberFormat="1" applyFont="1" applyBorder="1" applyAlignment="1">
      <alignment horizontal="left" vertical="center" wrapText="1"/>
    </xf>
    <xf numFmtId="0" fontId="28" fillId="6" borderId="4" xfId="0" applyFont="1" applyFill="1" applyBorder="1" applyAlignment="1">
      <alignment horizontal="center" vertical="center"/>
    </xf>
    <xf numFmtId="165" fontId="28" fillId="0" borderId="4" xfId="0" applyNumberFormat="1" applyFont="1" applyBorder="1" applyAlignment="1">
      <alignment horizontal="center" vertical="center" wrapText="1"/>
    </xf>
    <xf numFmtId="0" fontId="28" fillId="0" borderId="4" xfId="0" applyFont="1" applyBorder="1" applyAlignment="1">
      <alignment horizontal="left" vertical="center"/>
    </xf>
    <xf numFmtId="10" fontId="75" fillId="0" borderId="23" xfId="0" applyNumberFormat="1" applyFont="1" applyBorder="1" applyAlignment="1">
      <alignment horizontal="center" vertical="center"/>
    </xf>
    <xf numFmtId="9" fontId="75" fillId="27" borderId="94" xfId="0" applyNumberFormat="1" applyFont="1" applyFill="1" applyBorder="1" applyAlignment="1">
      <alignment horizontal="center" vertical="center" wrapText="1"/>
    </xf>
    <xf numFmtId="0" fontId="75" fillId="27" borderId="94" xfId="0" applyFont="1" applyFill="1" applyBorder="1" applyAlignment="1">
      <alignment horizontal="center" vertical="center" wrapText="1"/>
    </xf>
    <xf numFmtId="9" fontId="75" fillId="27" borderId="95" xfId="0" applyNumberFormat="1" applyFont="1" applyFill="1" applyBorder="1" applyAlignment="1">
      <alignment horizontal="center" vertical="center" wrapText="1"/>
    </xf>
    <xf numFmtId="9" fontId="75" fillId="27" borderId="38" xfId="0" applyNumberFormat="1" applyFont="1" applyFill="1" applyBorder="1" applyAlignment="1">
      <alignment horizontal="center" vertical="center" wrapText="1"/>
    </xf>
    <xf numFmtId="9" fontId="75" fillId="27" borderId="24" xfId="0" applyNumberFormat="1" applyFont="1" applyFill="1" applyBorder="1" applyAlignment="1">
      <alignment horizontal="center" vertical="center" wrapText="1"/>
    </xf>
    <xf numFmtId="9" fontId="75" fillId="0" borderId="100" xfId="0" applyNumberFormat="1" applyFont="1" applyBorder="1" applyAlignment="1">
      <alignment horizontal="center" vertical="center" wrapText="1"/>
    </xf>
    <xf numFmtId="9" fontId="75" fillId="0" borderId="98" xfId="0" applyNumberFormat="1" applyFont="1" applyBorder="1" applyAlignment="1">
      <alignment horizontal="center" vertical="center" wrapText="1"/>
    </xf>
    <xf numFmtId="9" fontId="75" fillId="27" borderId="96" xfId="0" applyNumberFormat="1" applyFont="1" applyFill="1" applyBorder="1" applyAlignment="1">
      <alignment horizontal="center" vertical="center" wrapText="1"/>
    </xf>
    <xf numFmtId="9" fontId="75" fillId="27" borderId="98" xfId="0" applyNumberFormat="1" applyFont="1" applyFill="1" applyBorder="1" applyAlignment="1">
      <alignment horizontal="center" vertical="center" wrapText="1"/>
    </xf>
    <xf numFmtId="9" fontId="75" fillId="27" borderId="97" xfId="0" applyNumberFormat="1" applyFont="1" applyFill="1" applyBorder="1" applyAlignment="1">
      <alignment horizontal="center" vertical="center" wrapText="1"/>
    </xf>
    <xf numFmtId="9" fontId="75" fillId="27" borderId="99" xfId="0" applyNumberFormat="1" applyFont="1" applyFill="1" applyBorder="1" applyAlignment="1">
      <alignment horizontal="center" vertical="center" wrapText="1"/>
    </xf>
    <xf numFmtId="9" fontId="75" fillId="0" borderId="96" xfId="0" applyNumberFormat="1" applyFont="1" applyBorder="1" applyAlignment="1">
      <alignment horizontal="center" vertical="center" wrapText="1"/>
    </xf>
    <xf numFmtId="9" fontId="79" fillId="27" borderId="94" xfId="0" applyNumberFormat="1" applyFont="1" applyFill="1" applyBorder="1" applyAlignment="1">
      <alignment horizontal="center" vertical="center" wrapText="1"/>
    </xf>
    <xf numFmtId="0" fontId="79" fillId="27" borderId="94" xfId="0" applyFont="1" applyFill="1" applyBorder="1" applyAlignment="1">
      <alignment horizontal="center" vertical="center" wrapText="1"/>
    </xf>
    <xf numFmtId="0" fontId="3" fillId="0" borderId="92" xfId="0" applyFont="1" applyBorder="1" applyAlignment="1">
      <alignment horizontal="center"/>
    </xf>
    <xf numFmtId="0" fontId="3" fillId="0" borderId="25" xfId="0" applyFont="1" applyBorder="1" applyAlignment="1">
      <alignment horizontal="center"/>
    </xf>
    <xf numFmtId="0" fontId="25" fillId="7" borderId="50" xfId="0" applyFont="1" applyFill="1" applyBorder="1" applyAlignment="1">
      <alignment horizontal="center" vertical="center" wrapText="1"/>
    </xf>
    <xf numFmtId="0" fontId="25" fillId="7" borderId="22" xfId="0" applyFont="1" applyFill="1" applyBorder="1" applyAlignment="1">
      <alignment horizontal="center" vertical="center" wrapText="1"/>
    </xf>
    <xf numFmtId="0" fontId="25" fillId="7" borderId="40" xfId="0" applyFont="1" applyFill="1" applyBorder="1" applyAlignment="1">
      <alignment horizontal="center" vertical="center" wrapText="1"/>
    </xf>
    <xf numFmtId="165" fontId="79" fillId="28" borderId="23" xfId="0" applyNumberFormat="1" applyFont="1" applyFill="1" applyBorder="1" applyAlignment="1">
      <alignment horizontal="center" vertical="center"/>
    </xf>
    <xf numFmtId="0" fontId="80" fillId="27" borderId="24" xfId="0" applyFont="1" applyFill="1" applyBorder="1"/>
    <xf numFmtId="165" fontId="26" fillId="28" borderId="23" xfId="0" applyNumberFormat="1" applyFont="1" applyFill="1" applyBorder="1" applyAlignment="1">
      <alignment horizontal="center" vertical="center"/>
    </xf>
    <xf numFmtId="0" fontId="3" fillId="27" borderId="24" xfId="0" applyFont="1" applyFill="1" applyBorder="1"/>
    <xf numFmtId="10" fontId="26" fillId="27" borderId="23" xfId="0" applyNumberFormat="1" applyFont="1" applyFill="1" applyBorder="1" applyAlignment="1">
      <alignment horizontal="center" vertical="center"/>
    </xf>
    <xf numFmtId="0" fontId="3" fillId="27" borderId="37" xfId="0" applyFont="1" applyFill="1" applyBorder="1"/>
    <xf numFmtId="165" fontId="26" fillId="0" borderId="23" xfId="0" applyNumberFormat="1" applyFont="1" applyBorder="1" applyAlignment="1">
      <alignment horizontal="center" vertical="center"/>
    </xf>
    <xf numFmtId="10" fontId="26" fillId="0" borderId="23" xfId="0" applyNumberFormat="1" applyFont="1" applyBorder="1" applyAlignment="1">
      <alignment horizontal="center" vertical="center"/>
    </xf>
    <xf numFmtId="0" fontId="3" fillId="0" borderId="37" xfId="0" applyFont="1" applyBorder="1"/>
    <xf numFmtId="10" fontId="75" fillId="27" borderId="23" xfId="0" applyNumberFormat="1" applyFont="1" applyFill="1" applyBorder="1" applyAlignment="1">
      <alignment horizontal="center" vertical="center"/>
    </xf>
    <xf numFmtId="165" fontId="79" fillId="0" borderId="23" xfId="0" applyNumberFormat="1" applyFont="1" applyBorder="1" applyAlignment="1">
      <alignment horizontal="center" vertical="center"/>
    </xf>
    <xf numFmtId="0" fontId="80" fillId="0" borderId="24" xfId="0" applyFont="1" applyBorder="1"/>
    <xf numFmtId="0" fontId="2" fillId="2" borderId="29" xfId="0" applyFont="1" applyFill="1" applyBorder="1" applyAlignment="1">
      <alignment horizontal="center" vertical="center"/>
    </xf>
    <xf numFmtId="0" fontId="3" fillId="0" borderId="39" xfId="0" applyFont="1" applyBorder="1"/>
    <xf numFmtId="0" fontId="3" fillId="0" borderId="50" xfId="0" applyFont="1" applyBorder="1"/>
    <xf numFmtId="0" fontId="3" fillId="0" borderId="40" xfId="0" applyFont="1" applyBorder="1"/>
    <xf numFmtId="0" fontId="3" fillId="0" borderId="91" xfId="0" applyFont="1" applyBorder="1"/>
    <xf numFmtId="0" fontId="3" fillId="0" borderId="41" xfId="0" applyFont="1" applyBorder="1"/>
    <xf numFmtId="0" fontId="4" fillId="0" borderId="20" xfId="0" applyFont="1" applyBorder="1" applyAlignment="1">
      <alignment horizontal="center" vertical="center"/>
    </xf>
    <xf numFmtId="0" fontId="32" fillId="2" borderId="27" xfId="0" applyFont="1" applyFill="1" applyBorder="1" applyAlignment="1">
      <alignment horizontal="center" vertical="center" wrapText="1"/>
    </xf>
    <xf numFmtId="0" fontId="32" fillId="2" borderId="92" xfId="0" applyFont="1" applyFill="1" applyBorder="1" applyAlignment="1">
      <alignment horizontal="center" vertical="center" wrapText="1"/>
    </xf>
    <xf numFmtId="0" fontId="32" fillId="2" borderId="25" xfId="0" applyFont="1" applyFill="1" applyBorder="1" applyAlignment="1">
      <alignment horizontal="center" vertical="center" wrapText="1"/>
    </xf>
    <xf numFmtId="0" fontId="25" fillId="8" borderId="91" xfId="0" applyFont="1" applyFill="1" applyBorder="1" applyAlignment="1">
      <alignment horizontal="center" vertical="center" wrapText="1"/>
    </xf>
    <xf numFmtId="0" fontId="3" fillId="0" borderId="55" xfId="0" applyFont="1" applyBorder="1" applyAlignment="1">
      <alignment horizontal="center"/>
    </xf>
    <xf numFmtId="0" fontId="3" fillId="0" borderId="41" xfId="0" applyFont="1" applyBorder="1" applyAlignment="1">
      <alignment horizontal="center"/>
    </xf>
    <xf numFmtId="0" fontId="75" fillId="27" borderId="23" xfId="0" applyFont="1" applyFill="1" applyBorder="1" applyAlignment="1">
      <alignment horizontal="center" vertical="center"/>
    </xf>
    <xf numFmtId="0" fontId="75" fillId="27" borderId="23" xfId="0" applyFont="1" applyFill="1" applyBorder="1" applyAlignment="1">
      <alignment horizontal="center" vertical="center" wrapText="1"/>
    </xf>
    <xf numFmtId="0" fontId="75" fillId="0" borderId="23" xfId="0" applyFont="1" applyBorder="1" applyAlignment="1">
      <alignment horizontal="center" vertical="center"/>
    </xf>
    <xf numFmtId="165" fontId="26" fillId="27" borderId="23" xfId="0" applyNumberFormat="1" applyFont="1" applyFill="1" applyBorder="1" applyAlignment="1">
      <alignment horizontal="center" vertical="center"/>
    </xf>
    <xf numFmtId="165" fontId="75" fillId="27" borderId="23" xfId="0" applyNumberFormat="1" applyFont="1" applyFill="1" applyBorder="1" applyAlignment="1">
      <alignment horizontal="center" vertical="center" wrapText="1"/>
    </xf>
    <xf numFmtId="165" fontId="3" fillId="27" borderId="37" xfId="0" applyNumberFormat="1" applyFont="1" applyFill="1" applyBorder="1"/>
    <xf numFmtId="165" fontId="3" fillId="27" borderId="24" xfId="0" applyNumberFormat="1" applyFont="1" applyFill="1" applyBorder="1"/>
    <xf numFmtId="9" fontId="75" fillId="0" borderId="94" xfId="0" applyNumberFormat="1" applyFont="1" applyBorder="1" applyAlignment="1">
      <alignment horizontal="center" vertical="center" wrapText="1"/>
    </xf>
    <xf numFmtId="0" fontId="75" fillId="0" borderId="94" xfId="0" applyFont="1" applyBorder="1" applyAlignment="1">
      <alignment horizontal="center" vertical="center" wrapText="1"/>
    </xf>
    <xf numFmtId="0" fontId="75" fillId="0" borderId="23" xfId="0" applyFont="1" applyBorder="1" applyAlignment="1">
      <alignment horizontal="center" vertical="center" wrapText="1"/>
    </xf>
    <xf numFmtId="9" fontId="79" fillId="0" borderId="94" xfId="0" applyNumberFormat="1" applyFont="1" applyBorder="1" applyAlignment="1">
      <alignment horizontal="center" vertical="center" wrapText="1"/>
    </xf>
    <xf numFmtId="0" fontId="79" fillId="0" borderId="94" xfId="0" applyFont="1" applyBorder="1" applyAlignment="1">
      <alignment horizontal="center" vertical="center" wrapText="1"/>
    </xf>
    <xf numFmtId="10" fontId="75" fillId="27" borderId="28" xfId="0" applyNumberFormat="1" applyFont="1" applyFill="1" applyBorder="1" applyAlignment="1">
      <alignment horizontal="center" vertical="center"/>
    </xf>
    <xf numFmtId="10" fontId="75" fillId="27" borderId="24" xfId="0" applyNumberFormat="1" applyFont="1" applyFill="1" applyBorder="1" applyAlignment="1">
      <alignment horizontal="center" vertical="center"/>
    </xf>
    <xf numFmtId="10" fontId="3" fillId="27" borderId="23" xfId="0" applyNumberFormat="1" applyFont="1" applyFill="1" applyBorder="1" applyAlignment="1">
      <alignment horizontal="center" vertical="center"/>
    </xf>
    <xf numFmtId="10" fontId="75" fillId="0" borderId="28" xfId="0" applyNumberFormat="1" applyFont="1" applyBorder="1" applyAlignment="1">
      <alignment horizontal="center" vertical="center"/>
    </xf>
    <xf numFmtId="10" fontId="75" fillId="0" borderId="24" xfId="0" applyNumberFormat="1" applyFont="1" applyBorder="1" applyAlignment="1">
      <alignment horizontal="center" vertical="center"/>
    </xf>
    <xf numFmtId="165" fontId="75" fillId="28" borderId="23" xfId="0" applyNumberFormat="1" applyFont="1" applyFill="1" applyBorder="1" applyAlignment="1">
      <alignment horizontal="center" vertical="center"/>
    </xf>
    <xf numFmtId="10" fontId="75" fillId="27" borderId="38" xfId="0" applyNumberFormat="1" applyFont="1" applyFill="1" applyBorder="1" applyAlignment="1">
      <alignment horizontal="center" vertical="center"/>
    </xf>
    <xf numFmtId="0" fontId="3" fillId="27" borderId="38" xfId="0" applyFont="1" applyFill="1" applyBorder="1"/>
    <xf numFmtId="9" fontId="75" fillId="27" borderId="28" xfId="1" applyFont="1" applyFill="1" applyBorder="1" applyAlignment="1">
      <alignment horizontal="center" vertical="center"/>
    </xf>
    <xf numFmtId="9" fontId="75" fillId="27" borderId="38" xfId="1" applyFont="1" applyFill="1" applyBorder="1" applyAlignment="1">
      <alignment horizontal="center" vertical="center"/>
    </xf>
    <xf numFmtId="9" fontId="75" fillId="27" borderId="24" xfId="1" applyFont="1" applyFill="1" applyBorder="1" applyAlignment="1">
      <alignment horizontal="center" vertical="center"/>
    </xf>
    <xf numFmtId="0" fontId="75" fillId="27" borderId="39" xfId="0" applyFont="1" applyFill="1" applyBorder="1" applyAlignment="1">
      <alignment horizontal="center" vertical="center"/>
    </xf>
    <xf numFmtId="0" fontId="3" fillId="27" borderId="40" xfId="0" applyFont="1" applyFill="1" applyBorder="1"/>
    <xf numFmtId="0" fontId="3" fillId="27" borderId="41" xfId="0" applyFont="1" applyFill="1" applyBorder="1"/>
    <xf numFmtId="0" fontId="3" fillId="27" borderId="3" xfId="0" applyFont="1" applyFill="1" applyBorder="1" applyAlignment="1">
      <alignment horizontal="center" vertical="center"/>
    </xf>
    <xf numFmtId="0" fontId="3" fillId="27" borderId="7" xfId="0" applyFont="1" applyFill="1" applyBorder="1"/>
    <xf numFmtId="9" fontId="75" fillId="27" borderId="23" xfId="0" applyNumberFormat="1" applyFont="1" applyFill="1" applyBorder="1" applyAlignment="1">
      <alignment horizontal="center" vertical="center" wrapText="1"/>
    </xf>
    <xf numFmtId="1" fontId="75" fillId="0" borderId="23" xfId="0" applyNumberFormat="1" applyFont="1" applyBorder="1" applyAlignment="1">
      <alignment horizontal="center" vertical="center"/>
    </xf>
    <xf numFmtId="9" fontId="75" fillId="0" borderId="23" xfId="0" applyNumberFormat="1" applyFont="1" applyBorder="1" applyAlignment="1">
      <alignment horizontal="center" vertical="center" wrapText="1"/>
    </xf>
    <xf numFmtId="0" fontId="75" fillId="0" borderId="15" xfId="0" applyFont="1" applyBorder="1" applyAlignment="1">
      <alignment horizontal="center" vertical="center" wrapText="1"/>
    </xf>
    <xf numFmtId="165" fontId="3" fillId="27" borderId="38" xfId="0" applyNumberFormat="1" applyFont="1" applyFill="1" applyBorder="1"/>
    <xf numFmtId="9" fontId="79" fillId="27" borderId="95" xfId="0" applyNumberFormat="1" applyFont="1" applyFill="1" applyBorder="1" applyAlignment="1">
      <alignment horizontal="center" vertical="center" wrapText="1"/>
    </xf>
    <xf numFmtId="9" fontId="79" fillId="27" borderId="38" xfId="0" applyNumberFormat="1" applyFont="1" applyFill="1" applyBorder="1" applyAlignment="1">
      <alignment horizontal="center" vertical="center" wrapText="1"/>
    </xf>
    <xf numFmtId="9" fontId="79" fillId="27" borderId="24" xfId="0" applyNumberFormat="1" applyFont="1" applyFill="1" applyBorder="1" applyAlignment="1">
      <alignment horizontal="center" vertical="center" wrapText="1"/>
    </xf>
    <xf numFmtId="9" fontId="79" fillId="27" borderId="28" xfId="0" applyNumberFormat="1" applyFont="1" applyFill="1" applyBorder="1" applyAlignment="1">
      <alignment horizontal="center" vertical="center" wrapText="1"/>
    </xf>
    <xf numFmtId="9" fontId="79" fillId="27" borderId="101" xfId="0" applyNumberFormat="1" applyFont="1" applyFill="1" applyBorder="1" applyAlignment="1">
      <alignment horizontal="center" vertical="center" wrapText="1"/>
    </xf>
    <xf numFmtId="9" fontId="75" fillId="27" borderId="28" xfId="0" applyNumberFormat="1" applyFont="1" applyFill="1" applyBorder="1" applyAlignment="1">
      <alignment horizontal="center" vertical="center" wrapText="1"/>
    </xf>
    <xf numFmtId="9" fontId="75" fillId="27" borderId="101" xfId="0" applyNumberFormat="1" applyFont="1" applyFill="1" applyBorder="1" applyAlignment="1">
      <alignment horizontal="center" vertical="center" wrapText="1"/>
    </xf>
    <xf numFmtId="165" fontId="79" fillId="2" borderId="23" xfId="0" applyNumberFormat="1" applyFont="1" applyFill="1" applyBorder="1" applyAlignment="1">
      <alignment horizontal="center" vertical="center"/>
    </xf>
    <xf numFmtId="165" fontId="26" fillId="2" borderId="23" xfId="0" applyNumberFormat="1" applyFont="1" applyFill="1" applyBorder="1" applyAlignment="1">
      <alignment horizontal="center" vertical="center"/>
    </xf>
    <xf numFmtId="10" fontId="26" fillId="2" borderId="23" xfId="0" applyNumberFormat="1" applyFont="1" applyFill="1" applyBorder="1" applyAlignment="1">
      <alignment horizontal="center" vertical="center"/>
    </xf>
    <xf numFmtId="10" fontId="26" fillId="28" borderId="23" xfId="0" applyNumberFormat="1" applyFont="1" applyFill="1" applyBorder="1" applyAlignment="1">
      <alignment horizontal="center" vertical="center"/>
    </xf>
    <xf numFmtId="9" fontId="75" fillId="0" borderId="97" xfId="0" applyNumberFormat="1" applyFont="1" applyBorder="1" applyAlignment="1">
      <alignment horizontal="center" vertical="center" wrapText="1"/>
    </xf>
    <xf numFmtId="9" fontId="75" fillId="0" borderId="99" xfId="0" applyNumberFormat="1" applyFont="1" applyBorder="1" applyAlignment="1">
      <alignment horizontal="center" vertical="center" wrapText="1"/>
    </xf>
    <xf numFmtId="0" fontId="4" fillId="2" borderId="20" xfId="0" applyFont="1" applyFill="1" applyBorder="1" applyAlignment="1">
      <alignment horizontal="center" vertical="center"/>
    </xf>
    <xf numFmtId="0" fontId="25" fillId="7" borderId="91" xfId="0" applyFont="1" applyFill="1" applyBorder="1" applyAlignment="1">
      <alignment horizontal="center" vertical="center" wrapText="1"/>
    </xf>
    <xf numFmtId="0" fontId="3" fillId="0" borderId="55" xfId="0" applyFont="1" applyBorder="1"/>
    <xf numFmtId="0" fontId="25" fillId="8" borderId="27" xfId="0" applyFont="1" applyFill="1" applyBorder="1" applyAlignment="1">
      <alignment horizontal="center" vertical="center" wrapText="1"/>
    </xf>
    <xf numFmtId="0" fontId="80" fillId="27" borderId="37" xfId="0" applyFont="1" applyFill="1" applyBorder="1"/>
    <xf numFmtId="0" fontId="80" fillId="27" borderId="38" xfId="0" applyFont="1" applyFill="1" applyBorder="1"/>
    <xf numFmtId="0" fontId="24" fillId="2" borderId="22" xfId="0" applyFont="1" applyFill="1" applyBorder="1" applyAlignment="1">
      <alignment horizontal="center" vertical="center" wrapText="1"/>
    </xf>
    <xf numFmtId="165" fontId="79" fillId="27" borderId="23" xfId="0" applyNumberFormat="1" applyFont="1" applyFill="1" applyBorder="1" applyAlignment="1">
      <alignment horizontal="center" vertical="center"/>
    </xf>
    <xf numFmtId="0" fontId="4" fillId="0" borderId="27" xfId="0" applyFont="1" applyBorder="1" applyAlignment="1">
      <alignment horizontal="center" vertical="center"/>
    </xf>
    <xf numFmtId="0" fontId="3" fillId="0" borderId="92" xfId="0" applyFont="1" applyBorder="1"/>
    <xf numFmtId="0" fontId="3" fillId="0" borderId="25" xfId="0" applyFont="1" applyBorder="1"/>
    <xf numFmtId="0" fontId="4" fillId="2" borderId="27" xfId="0" applyFont="1" applyFill="1" applyBorder="1" applyAlignment="1">
      <alignment horizontal="center" vertical="center"/>
    </xf>
    <xf numFmtId="0" fontId="9" fillId="34" borderId="92" xfId="0" applyFont="1" applyFill="1" applyBorder="1"/>
    <xf numFmtId="0" fontId="9" fillId="34" borderId="25" xfId="0" applyFont="1" applyFill="1" applyBorder="1"/>
    <xf numFmtId="0" fontId="24" fillId="2" borderId="11" xfId="0" applyFont="1" applyFill="1" applyBorder="1" applyAlignment="1">
      <alignment horizontal="center" vertical="center" wrapText="1"/>
    </xf>
    <xf numFmtId="0" fontId="80" fillId="0" borderId="12" xfId="0" applyFont="1" applyBorder="1"/>
    <xf numFmtId="0" fontId="34" fillId="10" borderId="42" xfId="0" applyFont="1" applyFill="1" applyBorder="1" applyAlignment="1">
      <alignment horizontal="center" vertical="center" wrapText="1"/>
    </xf>
    <xf numFmtId="0" fontId="3" fillId="0" borderId="43" xfId="0" applyFont="1" applyBorder="1"/>
    <xf numFmtId="0" fontId="3" fillId="0" borderId="44" xfId="0" applyFont="1" applyBorder="1"/>
    <xf numFmtId="0" fontId="34" fillId="11" borderId="47" xfId="0" applyFont="1" applyFill="1" applyBorder="1" applyAlignment="1">
      <alignment horizontal="center" vertical="center" wrapText="1"/>
    </xf>
    <xf numFmtId="0" fontId="3" fillId="0" borderId="48" xfId="0" applyFont="1" applyBorder="1"/>
    <xf numFmtId="0" fontId="3" fillId="0" borderId="49" xfId="0" applyFont="1" applyBorder="1"/>
    <xf numFmtId="0" fontId="3" fillId="0" borderId="51" xfId="0" applyFont="1" applyBorder="1"/>
    <xf numFmtId="0" fontId="3" fillId="0" borderId="52" xfId="0" applyFont="1" applyBorder="1"/>
    <xf numFmtId="0" fontId="3" fillId="0" borderId="53" xfId="0" applyFont="1" applyBorder="1"/>
    <xf numFmtId="0" fontId="34" fillId="12" borderId="47" xfId="0" applyFont="1" applyFill="1" applyBorder="1" applyAlignment="1">
      <alignment horizontal="center" vertical="center" wrapText="1"/>
    </xf>
    <xf numFmtId="0" fontId="34" fillId="10" borderId="50" xfId="0" applyFont="1" applyFill="1" applyBorder="1" applyAlignment="1">
      <alignment horizontal="center" vertical="center" wrapText="1"/>
    </xf>
    <xf numFmtId="0" fontId="89" fillId="35" borderId="45" xfId="0" applyFont="1" applyFill="1" applyBorder="1" applyAlignment="1">
      <alignment horizontal="center" vertical="center" wrapText="1"/>
    </xf>
    <xf numFmtId="0" fontId="34" fillId="13" borderId="46" xfId="0" applyFont="1" applyFill="1" applyBorder="1" applyAlignment="1">
      <alignment horizontal="center" vertical="center" wrapText="1"/>
    </xf>
    <xf numFmtId="0" fontId="3" fillId="0" borderId="54" xfId="0" applyFont="1" applyBorder="1"/>
    <xf numFmtId="0" fontId="34" fillId="14" borderId="42" xfId="0" applyFont="1" applyFill="1" applyBorder="1" applyAlignment="1">
      <alignment horizontal="center" vertical="center" wrapText="1"/>
    </xf>
    <xf numFmtId="0" fontId="26" fillId="0" borderId="11" xfId="0" applyFont="1" applyBorder="1" applyAlignment="1">
      <alignment horizontal="left" vertical="center" wrapText="1"/>
    </xf>
    <xf numFmtId="0" fontId="34" fillId="14" borderId="47" xfId="0" applyFont="1" applyFill="1" applyBorder="1" applyAlignment="1">
      <alignment horizontal="center" vertical="center" wrapText="1"/>
    </xf>
    <xf numFmtId="0" fontId="34" fillId="8" borderId="47" xfId="0" applyFont="1" applyFill="1" applyBorder="1" applyAlignment="1">
      <alignment horizontal="center" vertical="center" wrapText="1"/>
    </xf>
    <xf numFmtId="0" fontId="34" fillId="16" borderId="27" xfId="0" applyFont="1" applyFill="1" applyBorder="1" applyAlignment="1">
      <alignment horizontal="center" vertical="center" wrapText="1"/>
    </xf>
    <xf numFmtId="0" fontId="34" fillId="4" borderId="27" xfId="0" applyFont="1" applyFill="1" applyBorder="1" applyAlignment="1">
      <alignment horizontal="center" vertical="center" wrapText="1"/>
    </xf>
    <xf numFmtId="0" fontId="25" fillId="7" borderId="29" xfId="0" applyFont="1" applyFill="1" applyBorder="1" applyAlignment="1">
      <alignment horizontal="center" vertical="center" wrapText="1"/>
    </xf>
    <xf numFmtId="0" fontId="34" fillId="10" borderId="27" xfId="0" applyFont="1" applyFill="1" applyBorder="1" applyAlignment="1">
      <alignment horizontal="center" vertical="center" wrapText="1"/>
    </xf>
    <xf numFmtId="0" fontId="36" fillId="0" borderId="23" xfId="0" applyFont="1" applyBorder="1" applyAlignment="1">
      <alignment horizontal="center" vertical="center" wrapText="1"/>
    </xf>
    <xf numFmtId="0" fontId="36" fillId="0" borderId="23" xfId="0" applyFont="1" applyBorder="1" applyAlignment="1">
      <alignment horizontal="left" vertical="center" wrapText="1"/>
    </xf>
    <xf numFmtId="167" fontId="24" fillId="16" borderId="4" xfId="0" applyNumberFormat="1" applyFont="1" applyFill="1" applyBorder="1" applyAlignment="1">
      <alignment horizontal="center" vertical="center" wrapText="1"/>
    </xf>
    <xf numFmtId="0" fontId="26" fillId="0" borderId="23" xfId="0" applyFont="1" applyBorder="1" applyAlignment="1">
      <alignment horizontal="center" vertical="center" wrapText="1"/>
    </xf>
    <xf numFmtId="169" fontId="26" fillId="0" borderId="37" xfId="0" applyNumberFormat="1" applyFont="1" applyBorder="1" applyAlignment="1">
      <alignment horizontal="center" vertical="center" wrapText="1"/>
    </xf>
    <xf numFmtId="0" fontId="34" fillId="8" borderId="55" xfId="0" applyFont="1" applyFill="1" applyBorder="1" applyAlignment="1">
      <alignment horizontal="center" vertical="center"/>
    </xf>
    <xf numFmtId="0" fontId="3" fillId="0" borderId="36" xfId="0" applyFont="1" applyBorder="1"/>
    <xf numFmtId="169" fontId="26" fillId="0" borderId="37" xfId="0" applyNumberFormat="1" applyFont="1" applyBorder="1" applyAlignment="1">
      <alignment horizontal="left" vertical="center" wrapText="1"/>
    </xf>
    <xf numFmtId="0" fontId="3" fillId="0" borderId="37" xfId="0" applyFont="1" applyBorder="1" applyAlignment="1">
      <alignment horizontal="left"/>
    </xf>
    <xf numFmtId="0" fontId="3" fillId="0" borderId="24" xfId="0" applyFont="1" applyBorder="1" applyAlignment="1">
      <alignment horizontal="left"/>
    </xf>
    <xf numFmtId="169" fontId="26" fillId="3" borderId="38" xfId="0" applyNumberFormat="1" applyFont="1" applyFill="1" applyBorder="1" applyAlignment="1">
      <alignment horizontal="center" vertical="center" wrapText="1"/>
    </xf>
    <xf numFmtId="0" fontId="36" fillId="3" borderId="38" xfId="0" applyFont="1" applyFill="1" applyBorder="1" applyAlignment="1">
      <alignment horizontal="center" vertical="center" wrapText="1"/>
    </xf>
    <xf numFmtId="0" fontId="3" fillId="0" borderId="38" xfId="0" applyFont="1" applyBorder="1"/>
    <xf numFmtId="0" fontId="26" fillId="2" borderId="23" xfId="0" applyFont="1" applyFill="1" applyBorder="1" applyAlignment="1">
      <alignment horizontal="center" vertical="center" wrapText="1"/>
    </xf>
    <xf numFmtId="0" fontId="25" fillId="8" borderId="55" xfId="0" applyFont="1" applyFill="1" applyBorder="1" applyAlignment="1">
      <alignment horizontal="right" vertical="center"/>
    </xf>
    <xf numFmtId="0" fontId="25" fillId="10" borderId="55" xfId="0" applyFont="1" applyFill="1" applyBorder="1" applyAlignment="1">
      <alignment horizontal="center" vertical="center"/>
    </xf>
    <xf numFmtId="0" fontId="9" fillId="2" borderId="56" xfId="0" applyFont="1" applyFill="1" applyBorder="1" applyAlignment="1">
      <alignment horizontal="center" vertical="center"/>
    </xf>
    <xf numFmtId="0" fontId="3" fillId="0" borderId="59" xfId="0" applyFont="1" applyBorder="1"/>
    <xf numFmtId="0" fontId="3" fillId="0" borderId="60" xfId="0" applyFont="1" applyBorder="1"/>
    <xf numFmtId="0" fontId="39" fillId="5" borderId="57" xfId="0" applyFont="1" applyFill="1" applyBorder="1" applyAlignment="1">
      <alignment horizontal="center" vertical="center" wrapText="1"/>
    </xf>
    <xf numFmtId="0" fontId="3" fillId="0" borderId="58" xfId="0" applyFont="1" applyBorder="1"/>
    <xf numFmtId="0" fontId="41" fillId="0" borderId="62" xfId="0" applyFont="1" applyBorder="1" applyAlignment="1">
      <alignment horizontal="center" vertical="center" wrapText="1"/>
    </xf>
    <xf numFmtId="0" fontId="3" fillId="0" borderId="63" xfId="0" applyFont="1" applyBorder="1"/>
    <xf numFmtId="0" fontId="3" fillId="0" borderId="64" xfId="0" applyFont="1" applyBorder="1"/>
    <xf numFmtId="0" fontId="43" fillId="20" borderId="81" xfId="0" applyFont="1" applyFill="1" applyBorder="1" applyAlignment="1">
      <alignment horizontal="center" vertical="center"/>
    </xf>
    <xf numFmtId="0" fontId="3" fillId="0" borderId="82" xfId="0" applyFont="1" applyBorder="1"/>
    <xf numFmtId="0" fontId="3" fillId="0" borderId="83" xfId="0" applyFont="1" applyBorder="1"/>
    <xf numFmtId="0" fontId="41" fillId="0" borderId="33" xfId="0" applyFont="1" applyBorder="1" applyAlignment="1">
      <alignment horizontal="center" vertical="center" wrapText="1"/>
    </xf>
    <xf numFmtId="3" fontId="41" fillId="19" borderId="61" xfId="0" applyNumberFormat="1" applyFont="1" applyFill="1" applyBorder="1" applyAlignment="1">
      <alignment horizontal="center" vertical="center"/>
    </xf>
    <xf numFmtId="0" fontId="41" fillId="19" borderId="33" xfId="0" applyFont="1" applyFill="1" applyBorder="1" applyAlignment="1">
      <alignment horizontal="center" vertical="center"/>
    </xf>
    <xf numFmtId="49" fontId="43" fillId="20" borderId="67" xfId="0" applyNumberFormat="1" applyFont="1" applyFill="1" applyBorder="1" applyAlignment="1">
      <alignment horizontal="center" vertical="center" wrapText="1"/>
    </xf>
    <xf numFmtId="0" fontId="3" fillId="0" borderId="71" xfId="0" applyFont="1" applyBorder="1"/>
    <xf numFmtId="0" fontId="41" fillId="0" borderId="78" xfId="0" applyFont="1" applyBorder="1" applyAlignment="1">
      <alignment horizontal="center" vertical="center" wrapText="1"/>
    </xf>
    <xf numFmtId="0" fontId="3" fillId="0" borderId="79" xfId="0" applyFont="1" applyBorder="1"/>
    <xf numFmtId="0" fontId="3" fillId="0" borderId="80" xfId="0" applyFont="1" applyBorder="1"/>
    <xf numFmtId="0" fontId="46" fillId="22" borderId="11" xfId="0" applyFont="1" applyFill="1" applyBorder="1" applyAlignment="1">
      <alignment horizontal="center"/>
    </xf>
    <xf numFmtId="0" fontId="49" fillId="0" borderId="4" xfId="0" applyFont="1" applyBorder="1" applyAlignment="1">
      <alignment horizontal="left" vertical="top"/>
    </xf>
    <xf numFmtId="0" fontId="49" fillId="0" borderId="4" xfId="0" applyFont="1" applyBorder="1" applyAlignment="1">
      <alignment horizontal="left" vertical="center" wrapText="1"/>
    </xf>
    <xf numFmtId="0" fontId="46" fillId="22" borderId="11" xfId="0" applyFont="1" applyFill="1" applyBorder="1" applyAlignment="1">
      <alignment horizontal="center" vertical="center"/>
    </xf>
    <xf numFmtId="0" fontId="90" fillId="0" borderId="55" xfId="0" applyFont="1" applyBorder="1"/>
    <xf numFmtId="0" fontId="90" fillId="0" borderId="92" xfId="0" applyFont="1" applyBorder="1"/>
    <xf numFmtId="0" fontId="90" fillId="0" borderId="25" xfId="0" applyFont="1" applyBorder="1"/>
    <xf numFmtId="0" fontId="26" fillId="34" borderId="100" xfId="0" applyFont="1" applyFill="1" applyBorder="1" applyAlignment="1">
      <alignment horizontal="center" vertical="center"/>
    </xf>
    <xf numFmtId="0" fontId="26" fillId="34" borderId="112" xfId="0" applyFont="1" applyFill="1" applyBorder="1" applyAlignment="1">
      <alignment horizontal="center" vertical="center"/>
    </xf>
    <xf numFmtId="0" fontId="26" fillId="34" borderId="98" xfId="0" applyFont="1" applyFill="1" applyBorder="1" applyAlignment="1">
      <alignment horizontal="center" vertical="center"/>
    </xf>
    <xf numFmtId="0" fontId="65" fillId="2" borderId="39" xfId="0" applyFont="1" applyFill="1" applyBorder="1" applyAlignment="1">
      <alignment horizontal="center" vertical="center" wrapText="1"/>
    </xf>
    <xf numFmtId="0" fontId="75" fillId="34" borderId="40" xfId="0" applyFont="1" applyFill="1" applyBorder="1"/>
    <xf numFmtId="0" fontId="75" fillId="34" borderId="41" xfId="0" applyFont="1" applyFill="1" applyBorder="1"/>
    <xf numFmtId="0" fontId="65" fillId="2" borderId="28" xfId="0" applyFont="1" applyFill="1" applyBorder="1" applyAlignment="1">
      <alignment horizontal="left" vertical="center" wrapText="1"/>
    </xf>
    <xf numFmtId="0" fontId="75" fillId="34" borderId="38" xfId="0" applyFont="1" applyFill="1" applyBorder="1"/>
    <xf numFmtId="0" fontId="75" fillId="34" borderId="24" xfId="0" applyFont="1" applyFill="1" applyBorder="1"/>
    <xf numFmtId="0" fontId="25" fillId="41" borderId="91" xfId="0" applyFont="1" applyFill="1" applyBorder="1" applyAlignment="1">
      <alignment horizontal="center" vertical="center" wrapText="1"/>
    </xf>
    <xf numFmtId="0" fontId="65" fillId="34" borderId="28" xfId="0" applyFont="1" applyFill="1" applyBorder="1" applyAlignment="1">
      <alignment horizontal="left" vertical="center" wrapText="1"/>
    </xf>
    <xf numFmtId="0" fontId="25" fillId="39" borderId="91" xfId="0" applyFont="1" applyFill="1" applyBorder="1" applyAlignment="1">
      <alignment horizontal="center" vertical="center" wrapText="1"/>
    </xf>
    <xf numFmtId="0" fontId="90" fillId="40" borderId="55" xfId="0" applyFont="1" applyFill="1" applyBorder="1"/>
    <xf numFmtId="0" fontId="25" fillId="23" borderId="4" xfId="0" applyFont="1" applyFill="1" applyBorder="1" applyAlignment="1">
      <alignment horizontal="center" vertical="center" wrapText="1"/>
    </xf>
    <xf numFmtId="0" fontId="26" fillId="0" borderId="4" xfId="0" applyFont="1" applyBorder="1" applyAlignment="1">
      <alignment horizontal="left" vertical="top"/>
    </xf>
    <xf numFmtId="0" fontId="26" fillId="0" borderId="0" xfId="0" applyFont="1" applyAlignment="1">
      <alignment horizontal="center" vertical="center"/>
    </xf>
  </cellXfs>
  <cellStyles count="7">
    <cellStyle name="Hipervínculo" xfId="6" builtinId="8"/>
    <cellStyle name="Millares" xfId="2" builtinId="3"/>
    <cellStyle name="Moneda" xfId="3" builtinId="4"/>
    <cellStyle name="Neutral" xfId="4" builtinId="28"/>
    <cellStyle name="Normal" xfId="0" builtinId="0"/>
    <cellStyle name="Normal 2" xfId="5" xr:uid="{00000000-0005-0000-0000-000005000000}"/>
    <cellStyle name="Porcentaje" xfId="1" builtinId="5"/>
  </cellStyles>
  <dxfs count="15">
    <dxf>
      <fill>
        <patternFill patternType="solid">
          <fgColor rgb="FFFF0000"/>
          <bgColor rgb="FFFF0000"/>
        </patternFill>
      </fill>
    </dxf>
    <dxf>
      <font>
        <sz val="10"/>
      </font>
      <fill>
        <patternFill patternType="solid">
          <fgColor indexed="64"/>
          <bgColor theme="0"/>
        </patternFill>
      </fill>
      <alignment horizontal="left" vertical="center" textRotation="0" wrapText="0" indent="0" justifyLastLine="0" shrinkToFit="0" readingOrder="0"/>
    </dxf>
    <dxf>
      <fill>
        <patternFill patternType="solid">
          <fgColor indexed="64"/>
          <bgColor theme="0"/>
        </patternFill>
      </fill>
    </dxf>
    <dxf>
      <font>
        <sz val="10"/>
      </font>
      <fill>
        <patternFill patternType="solid">
          <fgColor indexed="64"/>
          <bgColor theme="0"/>
        </patternFill>
      </fill>
      <alignment horizontal="left" vertical="center" textRotation="0" wrapText="0" indent="0" justifyLastLine="0" shrinkToFit="0" readingOrder="0"/>
    </dxf>
    <dxf>
      <font>
        <b/>
      </font>
      <fill>
        <patternFill patternType="solid">
          <fgColor indexed="64"/>
          <bgColor theme="0"/>
        </patternFill>
      </fill>
      <alignment horizontal="left" textRotation="0" indent="0" justifyLastLine="0" shrinkToFit="0" readingOrder="0"/>
    </dxf>
    <dxf>
      <font>
        <sz val="10"/>
      </font>
      <fill>
        <patternFill patternType="solid">
          <fgColor indexed="64"/>
          <bgColor theme="0"/>
        </patternFill>
      </fill>
      <alignment horizontal="left" vertical="center" textRotation="0" wrapText="0" indent="0" justifyLastLine="0" shrinkToFit="0" readingOrder="0"/>
    </dxf>
    <dxf>
      <fill>
        <patternFill patternType="solid">
          <fgColor indexed="64"/>
          <bgColor theme="0"/>
        </patternFill>
      </fill>
    </dxf>
    <dxf>
      <font>
        <sz val="10"/>
      </font>
      <fill>
        <patternFill patternType="solid">
          <fgColor indexed="64"/>
          <bgColor theme="0"/>
        </patternFill>
      </fill>
      <alignment horizontal="left" vertical="center" textRotation="0" wrapText="0" indent="0" justifyLastLine="0" shrinkToFit="0" readingOrder="0"/>
    </dxf>
    <dxf>
      <font>
        <b/>
      </font>
      <fill>
        <patternFill patternType="solid">
          <fgColor indexed="64"/>
          <bgColor theme="0"/>
        </patternFill>
      </fill>
      <alignment horizontal="left" textRotation="0" indent="0" justifyLastLine="0" shrinkToFit="0" readingOrder="0"/>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
      <fill>
        <patternFill patternType="solid">
          <fgColor rgb="FFBDD6EE"/>
          <bgColor rgb="FFBDD6EE"/>
        </patternFill>
      </fill>
    </dxf>
    <dxf>
      <fill>
        <patternFill patternType="solid">
          <fgColor rgb="FFDEEAF6"/>
          <bgColor rgb="FFDEEAF6"/>
        </patternFill>
      </fill>
    </dxf>
    <dxf>
      <fill>
        <patternFill patternType="solid">
          <fgColor theme="4"/>
          <bgColor theme="4"/>
        </patternFill>
      </fill>
    </dxf>
  </dxfs>
  <tableStyles count="2">
    <tableStyle name="LISTAS_1-style" pivot="0" count="3" xr9:uid="{00000000-0011-0000-FFFF-FFFF00000000}">
      <tableStyleElement type="headerRow" dxfId="14"/>
      <tableStyleElement type="firstRowStripe" dxfId="13"/>
      <tableStyleElement type="secondRowStripe" dxfId="12"/>
    </tableStyle>
    <tableStyle name="LISTAS_1-style 2" pivot="0" count="3" xr9:uid="{00000000-0011-0000-FFFF-FFFF01000000}">
      <tableStyleElement type="headerRow" dxfId="11"/>
      <tableStyleElement type="firstRowStripe" dxfId="10"/>
      <tableStyleElement type="secondRowStripe" dxfId="9"/>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8" Type="http://schemas.openxmlformats.org/officeDocument/2006/relationships/hyperlink" Target="#'3. Metas Proyecto de Inv'!A1"/><Relationship Id="rId3" Type="http://schemas.openxmlformats.org/officeDocument/2006/relationships/hyperlink" Target="#'4.Magnitud_Presupuesto'!A1"/><Relationship Id="rId7" Type="http://schemas.openxmlformats.org/officeDocument/2006/relationships/image" Target="../media/image2.png"/><Relationship Id="rId2" Type="http://schemas.openxmlformats.org/officeDocument/2006/relationships/hyperlink" Target="#'3.%20Metas%20Proyecto%20de%20Inv'!A1"/><Relationship Id="rId1" Type="http://schemas.openxmlformats.org/officeDocument/2006/relationships/hyperlink" Target="#'2.Actividades_Tareas_vig'!A1"/><Relationship Id="rId6" Type="http://schemas.openxmlformats.org/officeDocument/2006/relationships/image" Target="../media/image1.png"/><Relationship Id="rId5" Type="http://schemas.openxmlformats.org/officeDocument/2006/relationships/hyperlink" Target="#'6.%20Territorializaci&#243;n'!A1"/><Relationship Id="rId10" Type="http://schemas.openxmlformats.org/officeDocument/2006/relationships/hyperlink" Target="#'6. Territorializaci&#243;n'!A1"/><Relationship Id="rId4" Type="http://schemas.openxmlformats.org/officeDocument/2006/relationships/hyperlink" Target="#'5.%20Metas_PDD'!A1"/><Relationship Id="rId9" Type="http://schemas.openxmlformats.org/officeDocument/2006/relationships/hyperlink" Target="#'5. Metas_PDD'!A1"/></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oneCellAnchor>
    <xdr:from>
      <xdr:col>0</xdr:col>
      <xdr:colOff>0</xdr:colOff>
      <xdr:row>1</xdr:row>
      <xdr:rowOff>0</xdr:rowOff>
    </xdr:from>
    <xdr:ext cx="323850" cy="323850"/>
    <xdr:sp macro="" textlink="">
      <xdr:nvSpPr>
        <xdr:cNvPr id="3" name="Shape 3" descr="Resultado de imagen para secretaria distrital de integracion social">
          <a:extLst>
            <a:ext uri="{FF2B5EF4-FFF2-40B4-BE49-F238E27FC236}">
              <a16:creationId xmlns:a16="http://schemas.microsoft.com/office/drawing/2014/main" id="{00000000-0008-0000-0000-000003000000}"/>
            </a:ext>
          </a:extLst>
        </xdr:cNvPr>
        <xdr:cNvSpPr/>
      </xdr:nvSpPr>
      <xdr:spPr>
        <a:xfrm>
          <a:off x="5188838" y="3622838"/>
          <a:ext cx="314325" cy="314325"/>
        </a:xfrm>
        <a:prstGeom prst="rect">
          <a:avLst/>
        </a:prstGeom>
        <a:noFill/>
        <a:ln>
          <a:noFill/>
        </a:ln>
      </xdr:spPr>
      <xdr:txBody>
        <a:bodyPr spcFirstLastPara="1" wrap="square" lIns="91425" tIns="91425" rIns="91425" bIns="91425" anchor="ctr" anchorCtr="0">
          <a:noAutofit/>
        </a:bodyPr>
        <a:lstStyle/>
        <a:p>
          <a:pPr marL="0" lvl="0" indent="0" algn="l" rtl="0">
            <a:spcBef>
              <a:spcPts val="0"/>
            </a:spcBef>
            <a:spcAft>
              <a:spcPts val="0"/>
            </a:spcAft>
            <a:buSzPts val="1400"/>
            <a:buFont typeface="Arial"/>
            <a:buNone/>
          </a:pPr>
          <a:endParaRPr sz="1400"/>
        </a:p>
      </xdr:txBody>
    </xdr:sp>
    <xdr:clientData fLocksWithSheet="0"/>
  </xdr:oneCellAnchor>
  <xdr:oneCellAnchor>
    <xdr:from>
      <xdr:col>14</xdr:col>
      <xdr:colOff>314325</xdr:colOff>
      <xdr:row>13</xdr:row>
      <xdr:rowOff>66675</xdr:rowOff>
    </xdr:from>
    <xdr:ext cx="2762250" cy="419100"/>
    <xdr:sp macro="" textlink="">
      <xdr:nvSpPr>
        <xdr:cNvPr id="4" name="Shape 4">
          <a:hlinkClick xmlns:r="http://schemas.openxmlformats.org/officeDocument/2006/relationships" r:id="rId1"/>
          <a:extLst>
            <a:ext uri="{FF2B5EF4-FFF2-40B4-BE49-F238E27FC236}">
              <a16:creationId xmlns:a16="http://schemas.microsoft.com/office/drawing/2014/main" id="{00000000-0008-0000-0000-000004000000}"/>
            </a:ext>
          </a:extLst>
        </xdr:cNvPr>
        <xdr:cNvSpPr/>
      </xdr:nvSpPr>
      <xdr:spPr>
        <a:xfrm>
          <a:off x="3969638" y="3575213"/>
          <a:ext cx="2752725"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14</xdr:col>
      <xdr:colOff>314325</xdr:colOff>
      <xdr:row>14</xdr:row>
      <xdr:rowOff>85725</xdr:rowOff>
    </xdr:from>
    <xdr:ext cx="2771775" cy="419100"/>
    <xdr:sp macro="" textlink="">
      <xdr:nvSpPr>
        <xdr:cNvPr id="5" name="Shape 5">
          <a:hlinkClick xmlns:r="http://schemas.openxmlformats.org/officeDocument/2006/relationships" r:id="rId2"/>
          <a:extLst>
            <a:ext uri="{FF2B5EF4-FFF2-40B4-BE49-F238E27FC236}">
              <a16:creationId xmlns:a16="http://schemas.microsoft.com/office/drawing/2014/main" id="{00000000-0008-0000-0000-000005000000}"/>
            </a:ext>
          </a:extLst>
        </xdr:cNvPr>
        <xdr:cNvSpPr/>
      </xdr:nvSpPr>
      <xdr:spPr>
        <a:xfrm>
          <a:off x="3964875" y="3575213"/>
          <a:ext cx="2762250"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3. Metas Proyecto de Inv</a:t>
          </a:r>
          <a:endParaRPr sz="1200" b="0">
            <a:solidFill>
              <a:schemeClr val="lt1"/>
            </a:solidFill>
            <a:latin typeface="Arial"/>
            <a:ea typeface="Arial"/>
            <a:cs typeface="Arial"/>
            <a:sym typeface="Arial"/>
          </a:endParaRPr>
        </a:p>
      </xdr:txBody>
    </xdr:sp>
    <xdr:clientData fLocksWithSheet="0"/>
  </xdr:oneCellAnchor>
  <xdr:oneCellAnchor>
    <xdr:from>
      <xdr:col>14</xdr:col>
      <xdr:colOff>314325</xdr:colOff>
      <xdr:row>15</xdr:row>
      <xdr:rowOff>47625</xdr:rowOff>
    </xdr:from>
    <xdr:ext cx="2771775" cy="419100"/>
    <xdr:sp macro="" textlink="">
      <xdr:nvSpPr>
        <xdr:cNvPr id="6" name="Shape 6">
          <a:hlinkClick xmlns:r="http://schemas.openxmlformats.org/officeDocument/2006/relationships" r:id="rId3"/>
          <a:extLst>
            <a:ext uri="{FF2B5EF4-FFF2-40B4-BE49-F238E27FC236}">
              <a16:creationId xmlns:a16="http://schemas.microsoft.com/office/drawing/2014/main" id="{00000000-0008-0000-0000-000006000000}"/>
            </a:ext>
          </a:extLst>
        </xdr:cNvPr>
        <xdr:cNvSpPr/>
      </xdr:nvSpPr>
      <xdr:spPr>
        <a:xfrm>
          <a:off x="3964875" y="3575213"/>
          <a:ext cx="2762250" cy="4095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323850</xdr:colOff>
      <xdr:row>16</xdr:row>
      <xdr:rowOff>28575</xdr:rowOff>
    </xdr:from>
    <xdr:ext cx="2762250" cy="438150"/>
    <xdr:sp macro="" textlink="">
      <xdr:nvSpPr>
        <xdr:cNvPr id="7" name="Shape 7">
          <a:hlinkClick xmlns:r="http://schemas.openxmlformats.org/officeDocument/2006/relationships" r:id="rId4"/>
          <a:extLst>
            <a:ext uri="{FF2B5EF4-FFF2-40B4-BE49-F238E27FC236}">
              <a16:creationId xmlns:a16="http://schemas.microsoft.com/office/drawing/2014/main" id="{00000000-0008-0000-0000-000007000000}"/>
            </a:ext>
          </a:extLst>
        </xdr:cNvPr>
        <xdr:cNvSpPr/>
      </xdr:nvSpPr>
      <xdr:spPr>
        <a:xfrm>
          <a:off x="3969638" y="3565688"/>
          <a:ext cx="2752725" cy="42862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314325</xdr:colOff>
      <xdr:row>17</xdr:row>
      <xdr:rowOff>57150</xdr:rowOff>
    </xdr:from>
    <xdr:ext cx="2771775" cy="457200"/>
    <xdr:sp macro="" textlink="">
      <xdr:nvSpPr>
        <xdr:cNvPr id="8" name="Shape 8">
          <a:hlinkClick xmlns:r="http://schemas.openxmlformats.org/officeDocument/2006/relationships" r:id="rId5"/>
          <a:extLst>
            <a:ext uri="{FF2B5EF4-FFF2-40B4-BE49-F238E27FC236}">
              <a16:creationId xmlns:a16="http://schemas.microsoft.com/office/drawing/2014/main" id="{00000000-0008-0000-0000-000008000000}"/>
            </a:ext>
          </a:extLst>
        </xdr:cNvPr>
        <xdr:cNvSpPr/>
      </xdr:nvSpPr>
      <xdr:spPr>
        <a:xfrm>
          <a:off x="3964875" y="3556163"/>
          <a:ext cx="2762250" cy="447675"/>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Clr>
              <a:schemeClr val="lt1"/>
            </a:buClr>
            <a:buSzPts val="1200"/>
            <a:buFont typeface="Arial"/>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xdr:col>
      <xdr:colOff>104775</xdr:colOff>
      <xdr:row>0</xdr:row>
      <xdr:rowOff>257175</xdr:rowOff>
    </xdr:from>
    <xdr:ext cx="1171575" cy="981075"/>
    <xdr:pic>
      <xdr:nvPicPr>
        <xdr:cNvPr id="2" name="image2.png">
          <a:extLst>
            <a:ext uri="{FF2B5EF4-FFF2-40B4-BE49-F238E27FC236}">
              <a16:creationId xmlns:a16="http://schemas.microsoft.com/office/drawing/2014/main" id="{00000000-0008-0000-0000-000002000000}"/>
            </a:ext>
          </a:extLst>
        </xdr:cNvPr>
        <xdr:cNvPicPr preferRelativeResize="0"/>
      </xdr:nvPicPr>
      <xdr:blipFill>
        <a:blip xmlns:r="http://schemas.openxmlformats.org/officeDocument/2006/relationships" r:embed="rId6" cstate="print"/>
        <a:stretch>
          <a:fillRect/>
        </a:stretch>
      </xdr:blipFill>
      <xdr:spPr>
        <a:prstGeom prst="rect">
          <a:avLst/>
        </a:prstGeom>
        <a:noFill/>
      </xdr:spPr>
    </xdr:pic>
    <xdr:clientData fLocksWithSheet="0"/>
  </xdr:oneCellAnchor>
  <xdr:oneCellAnchor>
    <xdr:from>
      <xdr:col>2</xdr:col>
      <xdr:colOff>314325</xdr:colOff>
      <xdr:row>34</xdr:row>
      <xdr:rowOff>0</xdr:rowOff>
    </xdr:from>
    <xdr:ext cx="1809750" cy="466725"/>
    <xdr:pic>
      <xdr:nvPicPr>
        <xdr:cNvPr id="9" name="image1.png">
          <a:extLst>
            <a:ext uri="{FF2B5EF4-FFF2-40B4-BE49-F238E27FC236}">
              <a16:creationId xmlns:a16="http://schemas.microsoft.com/office/drawing/2014/main" id="{00000000-0008-0000-0000-000009000000}"/>
            </a:ext>
          </a:extLst>
        </xdr:cNvPr>
        <xdr:cNvPicPr preferRelativeResize="0"/>
      </xdr:nvPicPr>
      <xdr:blipFill>
        <a:blip xmlns:r="http://schemas.openxmlformats.org/officeDocument/2006/relationships" r:embed="rId7" cstate="print"/>
        <a:stretch>
          <a:fillRect/>
        </a:stretch>
      </xdr:blipFill>
      <xdr:spPr>
        <a:prstGeom prst="rect">
          <a:avLst/>
        </a:prstGeom>
        <a:noFill/>
      </xdr:spPr>
    </xdr:pic>
    <xdr:clientData fLocksWithSheet="0"/>
  </xdr:oneCellAnchor>
  <xdr:oneCellAnchor>
    <xdr:from>
      <xdr:col>14</xdr:col>
      <xdr:colOff>333375</xdr:colOff>
      <xdr:row>13</xdr:row>
      <xdr:rowOff>85725</xdr:rowOff>
    </xdr:from>
    <xdr:ext cx="2743200" cy="400050"/>
    <xdr:sp macro="" textlink="">
      <xdr:nvSpPr>
        <xdr:cNvPr id="10" name="Shape 4">
          <a:hlinkClick xmlns:r="http://schemas.openxmlformats.org/officeDocument/2006/relationships" r:id="rId1"/>
          <a:extLst>
            <a:ext uri="{FF2B5EF4-FFF2-40B4-BE49-F238E27FC236}">
              <a16:creationId xmlns:a16="http://schemas.microsoft.com/office/drawing/2014/main" id="{889E1E81-762B-4992-83E9-D62175BC50BA}"/>
            </a:ext>
          </a:extLst>
        </xdr:cNvPr>
        <xdr:cNvSpPr/>
      </xdr:nvSpPr>
      <xdr:spPr>
        <a:xfrm>
          <a:off x="10125075" y="4924425"/>
          <a:ext cx="2743200"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2. Actividades_tareas_vigencia</a:t>
          </a:r>
          <a:endParaRPr sz="1400"/>
        </a:p>
      </xdr:txBody>
    </xdr:sp>
    <xdr:clientData fLocksWithSheet="0"/>
  </xdr:oneCellAnchor>
  <xdr:oneCellAnchor>
    <xdr:from>
      <xdr:col>14</xdr:col>
      <xdr:colOff>333375</xdr:colOff>
      <xdr:row>14</xdr:row>
      <xdr:rowOff>104775</xdr:rowOff>
    </xdr:from>
    <xdr:ext cx="2752725" cy="400050"/>
    <xdr:sp macro="" textlink="">
      <xdr:nvSpPr>
        <xdr:cNvPr id="11" name="Shape 5">
          <a:hlinkClick xmlns:r="http://schemas.openxmlformats.org/officeDocument/2006/relationships" r:id="rId2"/>
          <a:extLst>
            <a:ext uri="{FF2B5EF4-FFF2-40B4-BE49-F238E27FC236}">
              <a16:creationId xmlns:a16="http://schemas.microsoft.com/office/drawing/2014/main" id="{166E9A16-EED5-448C-B947-675FC29F91AE}"/>
            </a:ext>
          </a:extLst>
        </xdr:cNvPr>
        <xdr:cNvSpPr/>
      </xdr:nvSpPr>
      <xdr:spPr>
        <a:xfrm>
          <a:off x="10125075" y="54387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3. Metas Proyecto de Inv</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12" name="Shape 6">
          <a:hlinkClick xmlns:r="http://schemas.openxmlformats.org/officeDocument/2006/relationships" r:id="rId3"/>
          <a:extLst>
            <a:ext uri="{FF2B5EF4-FFF2-40B4-BE49-F238E27FC236}">
              <a16:creationId xmlns:a16="http://schemas.microsoft.com/office/drawing/2014/main" id="{1A146805-50B2-4681-90DA-B156AD9EC7AA}"/>
            </a:ext>
          </a:extLst>
        </xdr:cNvPr>
        <xdr:cNvSpPr/>
      </xdr:nvSpPr>
      <xdr:spPr>
        <a:xfrm>
          <a:off x="10125075" y="58959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13" name="Shape 7">
          <a:hlinkClick xmlns:r="http://schemas.openxmlformats.org/officeDocument/2006/relationships" r:id="rId4"/>
          <a:extLst>
            <a:ext uri="{FF2B5EF4-FFF2-40B4-BE49-F238E27FC236}">
              <a16:creationId xmlns:a16="http://schemas.microsoft.com/office/drawing/2014/main" id="{E1815EE2-0438-4E7F-8FF1-F723E228CFA8}"/>
            </a:ext>
          </a:extLst>
        </xdr:cNvPr>
        <xdr:cNvSpPr/>
      </xdr:nvSpPr>
      <xdr:spPr>
        <a:xfrm>
          <a:off x="10134600" y="6372225"/>
          <a:ext cx="2743200" cy="4191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14" name="Shape 9">
          <a:hlinkClick xmlns:r="http://schemas.openxmlformats.org/officeDocument/2006/relationships" r:id="rId5"/>
          <a:extLst>
            <a:ext uri="{FF2B5EF4-FFF2-40B4-BE49-F238E27FC236}">
              <a16:creationId xmlns:a16="http://schemas.microsoft.com/office/drawing/2014/main" id="{FDDDB1FA-B784-410A-B627-296254150433}"/>
            </a:ext>
          </a:extLst>
        </xdr:cNvPr>
        <xdr:cNvSpPr/>
      </xdr:nvSpPr>
      <xdr:spPr>
        <a:xfrm>
          <a:off x="10125075" y="6896100"/>
          <a:ext cx="275272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oneCellAnchor>
    <xdr:from>
      <xdr:col>14</xdr:col>
      <xdr:colOff>333375</xdr:colOff>
      <xdr:row>13</xdr:row>
      <xdr:rowOff>85725</xdr:rowOff>
    </xdr:from>
    <xdr:ext cx="2743200" cy="400050"/>
    <xdr:sp macro="" textlink="">
      <xdr:nvSpPr>
        <xdr:cNvPr id="15" name="Shape 4">
          <a:hlinkClick xmlns:r="http://schemas.openxmlformats.org/officeDocument/2006/relationships" r:id="rId1"/>
          <a:extLst>
            <a:ext uri="{FF2B5EF4-FFF2-40B4-BE49-F238E27FC236}">
              <a16:creationId xmlns:a16="http://schemas.microsoft.com/office/drawing/2014/main" id="{6058AE66-3940-4571-8190-44E67CF7CD2C}"/>
            </a:ext>
          </a:extLst>
        </xdr:cNvPr>
        <xdr:cNvSpPr/>
      </xdr:nvSpPr>
      <xdr:spPr>
        <a:xfrm>
          <a:off x="10125075" y="4924425"/>
          <a:ext cx="2743200"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s-CO" sz="1400" b="1">
              <a:solidFill>
                <a:schemeClr val="bg1"/>
              </a:solidFill>
            </a:rPr>
            <a:t>2.Actividad_tareas_subtareas</a:t>
          </a:r>
          <a:endParaRPr sz="1400" b="1">
            <a:solidFill>
              <a:schemeClr val="bg1"/>
            </a:solidFill>
          </a:endParaRPr>
        </a:p>
      </xdr:txBody>
    </xdr:sp>
    <xdr:clientData fLocksWithSheet="0"/>
  </xdr:oneCellAnchor>
  <xdr:oneCellAnchor>
    <xdr:from>
      <xdr:col>14</xdr:col>
      <xdr:colOff>333375</xdr:colOff>
      <xdr:row>14</xdr:row>
      <xdr:rowOff>104775</xdr:rowOff>
    </xdr:from>
    <xdr:ext cx="2752725" cy="400050"/>
    <xdr:sp macro="" textlink="">
      <xdr:nvSpPr>
        <xdr:cNvPr id="16" name="Shape 5">
          <a:hlinkClick xmlns:r="http://schemas.openxmlformats.org/officeDocument/2006/relationships" r:id="rId8"/>
          <a:extLst>
            <a:ext uri="{FF2B5EF4-FFF2-40B4-BE49-F238E27FC236}">
              <a16:creationId xmlns:a16="http://schemas.microsoft.com/office/drawing/2014/main" id="{3DF9DBAF-F568-47E0-9F5B-EA1BE85F4568}"/>
            </a:ext>
          </a:extLst>
        </xdr:cNvPr>
        <xdr:cNvSpPr/>
      </xdr:nvSpPr>
      <xdr:spPr>
        <a:xfrm>
          <a:off x="10125075" y="54387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1">
              <a:solidFill>
                <a:schemeClr val="lt1"/>
              </a:solidFill>
              <a:latin typeface="Arial"/>
              <a:ea typeface="Arial"/>
              <a:cs typeface="Arial"/>
              <a:sym typeface="Arial"/>
            </a:rPr>
            <a:t>3. Actividades Proyecto</a:t>
          </a:r>
          <a:endParaRPr sz="1200" b="1">
            <a:solidFill>
              <a:schemeClr val="lt1"/>
            </a:solidFill>
            <a:latin typeface="Arial"/>
            <a:ea typeface="Arial"/>
            <a:cs typeface="Arial"/>
            <a:sym typeface="Arial"/>
          </a:endParaRPr>
        </a:p>
      </xdr:txBody>
    </xdr:sp>
    <xdr:clientData fLocksWithSheet="0"/>
  </xdr:oneCellAnchor>
  <xdr:oneCellAnchor>
    <xdr:from>
      <xdr:col>14</xdr:col>
      <xdr:colOff>333375</xdr:colOff>
      <xdr:row>15</xdr:row>
      <xdr:rowOff>66675</xdr:rowOff>
    </xdr:from>
    <xdr:ext cx="2752725" cy="400050"/>
    <xdr:sp macro="" textlink="">
      <xdr:nvSpPr>
        <xdr:cNvPr id="17" name="Shape 6">
          <a:hlinkClick xmlns:r="http://schemas.openxmlformats.org/officeDocument/2006/relationships" r:id="rId3"/>
          <a:extLst>
            <a:ext uri="{FF2B5EF4-FFF2-40B4-BE49-F238E27FC236}">
              <a16:creationId xmlns:a16="http://schemas.microsoft.com/office/drawing/2014/main" id="{CAE34D32-CFDF-4A8B-AF28-2E9DAE36F86F}"/>
            </a:ext>
          </a:extLst>
        </xdr:cNvPr>
        <xdr:cNvSpPr/>
      </xdr:nvSpPr>
      <xdr:spPr>
        <a:xfrm>
          <a:off x="10125075" y="5895975"/>
          <a:ext cx="2752725" cy="4000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4. Magnitud_ Presupuesto</a:t>
          </a:r>
          <a:endParaRPr sz="1200" b="0">
            <a:solidFill>
              <a:schemeClr val="lt1"/>
            </a:solidFill>
            <a:latin typeface="Arial"/>
            <a:ea typeface="Arial"/>
            <a:cs typeface="Arial"/>
            <a:sym typeface="Arial"/>
          </a:endParaRPr>
        </a:p>
      </xdr:txBody>
    </xdr:sp>
    <xdr:clientData fLocksWithSheet="0"/>
  </xdr:oneCellAnchor>
  <xdr:oneCellAnchor>
    <xdr:from>
      <xdr:col>14</xdr:col>
      <xdr:colOff>342900</xdr:colOff>
      <xdr:row>16</xdr:row>
      <xdr:rowOff>47625</xdr:rowOff>
    </xdr:from>
    <xdr:ext cx="2743200" cy="419100"/>
    <xdr:sp macro="" textlink="">
      <xdr:nvSpPr>
        <xdr:cNvPr id="18" name="Shape 7">
          <a:hlinkClick xmlns:r="http://schemas.openxmlformats.org/officeDocument/2006/relationships" r:id="rId9"/>
          <a:extLst>
            <a:ext uri="{FF2B5EF4-FFF2-40B4-BE49-F238E27FC236}">
              <a16:creationId xmlns:a16="http://schemas.microsoft.com/office/drawing/2014/main" id="{B471B637-52CA-4289-82C8-81C58EEBD8CA}"/>
            </a:ext>
          </a:extLst>
        </xdr:cNvPr>
        <xdr:cNvSpPr/>
      </xdr:nvSpPr>
      <xdr:spPr>
        <a:xfrm>
          <a:off x="10134600" y="6372225"/>
          <a:ext cx="2743200" cy="41910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5. Metas Plan de Desarrollo</a:t>
          </a:r>
          <a:endParaRPr sz="1200" b="0">
            <a:solidFill>
              <a:schemeClr val="lt1"/>
            </a:solidFill>
            <a:latin typeface="Arial"/>
            <a:ea typeface="Arial"/>
            <a:cs typeface="Arial"/>
            <a:sym typeface="Arial"/>
          </a:endParaRPr>
        </a:p>
      </xdr:txBody>
    </xdr:sp>
    <xdr:clientData fLocksWithSheet="0"/>
  </xdr:oneCellAnchor>
  <xdr:oneCellAnchor>
    <xdr:from>
      <xdr:col>14</xdr:col>
      <xdr:colOff>333375</xdr:colOff>
      <xdr:row>17</xdr:row>
      <xdr:rowOff>76200</xdr:rowOff>
    </xdr:from>
    <xdr:ext cx="2752725" cy="438150"/>
    <xdr:sp macro="" textlink="">
      <xdr:nvSpPr>
        <xdr:cNvPr id="19" name="Shape 9">
          <a:hlinkClick xmlns:r="http://schemas.openxmlformats.org/officeDocument/2006/relationships" r:id="rId10"/>
          <a:extLst>
            <a:ext uri="{FF2B5EF4-FFF2-40B4-BE49-F238E27FC236}">
              <a16:creationId xmlns:a16="http://schemas.microsoft.com/office/drawing/2014/main" id="{9000B76D-E2CD-442C-8A1A-D5994BE08DF0}"/>
            </a:ext>
          </a:extLst>
        </xdr:cNvPr>
        <xdr:cNvSpPr/>
      </xdr:nvSpPr>
      <xdr:spPr>
        <a:xfrm>
          <a:off x="10125075" y="6896100"/>
          <a:ext cx="2752725" cy="438150"/>
        </a:xfrm>
        <a:prstGeom prst="roundRect">
          <a:avLst>
            <a:gd name="adj" fmla="val 16667"/>
          </a:avLst>
        </a:prstGeom>
        <a:solidFill>
          <a:srgbClr val="545D03"/>
        </a:solidFill>
        <a:ln w="9525" cap="flat" cmpd="sng">
          <a:solidFill>
            <a:srgbClr val="879739"/>
          </a:solidFill>
          <a:prstDash val="solid"/>
          <a:miter lim="800000"/>
          <a:headEnd type="none" w="sm" len="sm"/>
          <a:tailEnd type="none" w="sm" len="sm"/>
        </a:ln>
      </xdr:spPr>
      <xdr:txBody>
        <a:bodyPr spcFirstLastPara="1" wrap="square" lIns="91425" tIns="45700" rIns="91425" bIns="45700" anchor="ctr" anchorCtr="0">
          <a:noAutofit/>
        </a:bodyPr>
        <a:lstStyle/>
        <a:p>
          <a:pPr marL="0" lvl="0" indent="0" algn="l" rtl="0">
            <a:spcBef>
              <a:spcPts val="0"/>
            </a:spcBef>
            <a:spcAft>
              <a:spcPts val="0"/>
            </a:spcAft>
            <a:buNone/>
          </a:pPr>
          <a:r>
            <a:rPr lang="en-US" sz="1200" b="0">
              <a:solidFill>
                <a:schemeClr val="lt1"/>
              </a:solidFill>
              <a:latin typeface="Arial"/>
              <a:ea typeface="Arial"/>
              <a:cs typeface="Arial"/>
              <a:sym typeface="Arial"/>
            </a:rPr>
            <a:t>6.  Territorialización</a:t>
          </a:r>
          <a:endParaRPr sz="1400"/>
        </a:p>
      </xdr:txBody>
    </xdr:sp>
    <xdr:clientData fLocksWithSheet="0"/>
  </xdr:oneCellAnchor>
</xdr:wsDr>
</file>

<file path=xl/drawings/drawing2.xml><?xml version="1.0" encoding="utf-8"?>
<xdr:wsDr xmlns:xdr="http://schemas.openxmlformats.org/drawingml/2006/spreadsheetDrawing" xmlns:a="http://schemas.openxmlformats.org/drawingml/2006/main">
  <xdr:oneCellAnchor>
    <xdr:from>
      <xdr:col>0</xdr:col>
      <xdr:colOff>304800</xdr:colOff>
      <xdr:row>0</xdr:row>
      <xdr:rowOff>142875</xdr:rowOff>
    </xdr:from>
    <xdr:ext cx="1171575" cy="981075"/>
    <xdr:pic>
      <xdr:nvPicPr>
        <xdr:cNvPr id="2" name="image2.png">
          <a:extLst>
            <a:ext uri="{FF2B5EF4-FFF2-40B4-BE49-F238E27FC236}">
              <a16:creationId xmlns:a16="http://schemas.microsoft.com/office/drawing/2014/main" id="{00000000-0008-0000-01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466725</xdr:colOff>
      <xdr:row>43</xdr:row>
      <xdr:rowOff>9525</xdr:rowOff>
    </xdr:from>
    <xdr:ext cx="1171575" cy="981075"/>
    <xdr:pic>
      <xdr:nvPicPr>
        <xdr:cNvPr id="3" name="image2.png">
          <a:extLst>
            <a:ext uri="{FF2B5EF4-FFF2-40B4-BE49-F238E27FC236}">
              <a16:creationId xmlns:a16="http://schemas.microsoft.com/office/drawing/2014/main" id="{00000000-0008-0000-01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466725</xdr:colOff>
      <xdr:row>84</xdr:row>
      <xdr:rowOff>123825</xdr:rowOff>
    </xdr:from>
    <xdr:ext cx="1171575" cy="981075"/>
    <xdr:pic>
      <xdr:nvPicPr>
        <xdr:cNvPr id="4" name="image2.png">
          <a:extLst>
            <a:ext uri="{FF2B5EF4-FFF2-40B4-BE49-F238E27FC236}">
              <a16:creationId xmlns:a16="http://schemas.microsoft.com/office/drawing/2014/main" id="{00000000-0008-0000-01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485775</xdr:colOff>
      <xdr:row>124</xdr:row>
      <xdr:rowOff>95250</xdr:rowOff>
    </xdr:from>
    <xdr:ext cx="1171575" cy="981075"/>
    <xdr:pic>
      <xdr:nvPicPr>
        <xdr:cNvPr id="5" name="image2.png">
          <a:extLst>
            <a:ext uri="{FF2B5EF4-FFF2-40B4-BE49-F238E27FC236}">
              <a16:creationId xmlns:a16="http://schemas.microsoft.com/office/drawing/2014/main" id="{00000000-0008-0000-01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485775</xdr:colOff>
      <xdr:row>164</xdr:row>
      <xdr:rowOff>142875</xdr:rowOff>
    </xdr:from>
    <xdr:ext cx="1171575" cy="981075"/>
    <xdr:pic>
      <xdr:nvPicPr>
        <xdr:cNvPr id="6" name="image2.png">
          <a:extLst>
            <a:ext uri="{FF2B5EF4-FFF2-40B4-BE49-F238E27FC236}">
              <a16:creationId xmlns:a16="http://schemas.microsoft.com/office/drawing/2014/main" id="{00000000-0008-0000-01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723900</xdr:colOff>
      <xdr:row>204</xdr:row>
      <xdr:rowOff>133350</xdr:rowOff>
    </xdr:from>
    <xdr:ext cx="1171575" cy="981075"/>
    <xdr:pic>
      <xdr:nvPicPr>
        <xdr:cNvPr id="7" name="image2.png">
          <a:extLst>
            <a:ext uri="{FF2B5EF4-FFF2-40B4-BE49-F238E27FC236}">
              <a16:creationId xmlns:a16="http://schemas.microsoft.com/office/drawing/2014/main" id="{00000000-0008-0000-01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561975</xdr:colOff>
      <xdr:row>244</xdr:row>
      <xdr:rowOff>171450</xdr:rowOff>
    </xdr:from>
    <xdr:ext cx="1171575" cy="981075"/>
    <xdr:pic>
      <xdr:nvPicPr>
        <xdr:cNvPr id="8" name="image2.png">
          <a:extLst>
            <a:ext uri="{FF2B5EF4-FFF2-40B4-BE49-F238E27FC236}">
              <a16:creationId xmlns:a16="http://schemas.microsoft.com/office/drawing/2014/main" id="{00000000-0008-0000-01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819150</xdr:colOff>
      <xdr:row>285</xdr:row>
      <xdr:rowOff>28575</xdr:rowOff>
    </xdr:from>
    <xdr:ext cx="1038225" cy="742950"/>
    <xdr:pic>
      <xdr:nvPicPr>
        <xdr:cNvPr id="9" name="image2.png">
          <a:extLst>
            <a:ext uri="{FF2B5EF4-FFF2-40B4-BE49-F238E27FC236}">
              <a16:creationId xmlns:a16="http://schemas.microsoft.com/office/drawing/2014/main" id="{00000000-0008-0000-01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oneCellAnchor>
    <xdr:from>
      <xdr:col>1</xdr:col>
      <xdr:colOff>228600</xdr:colOff>
      <xdr:row>0</xdr:row>
      <xdr:rowOff>0</xdr:rowOff>
    </xdr:from>
    <xdr:ext cx="1171575" cy="981075"/>
    <xdr:pic>
      <xdr:nvPicPr>
        <xdr:cNvPr id="2" name="image2.png">
          <a:extLst>
            <a:ext uri="{FF2B5EF4-FFF2-40B4-BE49-F238E27FC236}">
              <a16:creationId xmlns:a16="http://schemas.microsoft.com/office/drawing/2014/main" id="{00000000-0008-0000-02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1</xdr:col>
      <xdr:colOff>232000</xdr:colOff>
      <xdr:row>0</xdr:row>
      <xdr:rowOff>95250</xdr:rowOff>
    </xdr:from>
    <xdr:ext cx="1176338" cy="988219"/>
    <xdr:pic>
      <xdr:nvPicPr>
        <xdr:cNvPr id="4" name="image1.png">
          <a:extLst>
            <a:ext uri="{FF2B5EF4-FFF2-40B4-BE49-F238E27FC236}">
              <a16:creationId xmlns:a16="http://schemas.microsoft.com/office/drawing/2014/main" id="{7BE0C34B-C763-406F-853F-8A24D6312431}"/>
            </a:ext>
          </a:extLst>
        </xdr:cNvPr>
        <xdr:cNvPicPr preferRelativeResize="0"/>
      </xdr:nvPicPr>
      <xdr:blipFill>
        <a:blip xmlns:r="http://schemas.openxmlformats.org/officeDocument/2006/relationships" r:embed="rId1" cstate="print"/>
        <a:stretch>
          <a:fillRect/>
        </a:stretch>
      </xdr:blipFill>
      <xdr:spPr>
        <a:xfrm>
          <a:off x="917800" y="95250"/>
          <a:ext cx="1176338" cy="988219"/>
        </a:xfrm>
        <a:prstGeom prst="rect">
          <a:avLst/>
        </a:prstGeom>
        <a:noFill/>
      </xdr:spPr>
    </xdr:pic>
    <xdr:clientData fLocksWithSheet="0"/>
  </xdr:oneCellAnchor>
</xdr:wsDr>
</file>

<file path=xl/drawings/drawing4.xml><?xml version="1.0" encoding="utf-8"?>
<xdr:wsDr xmlns:xdr="http://schemas.openxmlformats.org/drawingml/2006/spreadsheetDrawing" xmlns:a="http://schemas.openxmlformats.org/drawingml/2006/main">
  <xdr:oneCellAnchor>
    <xdr:from>
      <xdr:col>0</xdr:col>
      <xdr:colOff>1038225</xdr:colOff>
      <xdr:row>0</xdr:row>
      <xdr:rowOff>19050</xdr:rowOff>
    </xdr:from>
    <xdr:ext cx="971550" cy="771525"/>
    <xdr:pic>
      <xdr:nvPicPr>
        <xdr:cNvPr id="2" name="image2.png">
          <a:extLst>
            <a:ext uri="{FF2B5EF4-FFF2-40B4-BE49-F238E27FC236}">
              <a16:creationId xmlns:a16="http://schemas.microsoft.com/office/drawing/2014/main" id="{00000000-0008-0000-03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5.xml><?xml version="1.0" encoding="utf-8"?>
<xdr:wsDr xmlns:xdr="http://schemas.openxmlformats.org/drawingml/2006/spreadsheetDrawing" xmlns:a="http://schemas.openxmlformats.org/drawingml/2006/main">
  <xdr:oneCellAnchor>
    <xdr:from>
      <xdr:col>0</xdr:col>
      <xdr:colOff>533400</xdr:colOff>
      <xdr:row>0</xdr:row>
      <xdr:rowOff>0</xdr:rowOff>
    </xdr:from>
    <xdr:ext cx="1171575" cy="981075"/>
    <xdr:pic>
      <xdr:nvPicPr>
        <xdr:cNvPr id="2" name="image2.png">
          <a:extLst>
            <a:ext uri="{FF2B5EF4-FFF2-40B4-BE49-F238E27FC236}">
              <a16:creationId xmlns:a16="http://schemas.microsoft.com/office/drawing/2014/main" id="{00000000-0008-0000-04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6.xml><?xml version="1.0" encoding="utf-8"?>
<xdr:wsDr xmlns:xdr="http://schemas.openxmlformats.org/drawingml/2006/spreadsheetDrawing" xmlns:a="http://schemas.openxmlformats.org/drawingml/2006/main">
  <xdr:oneCellAnchor>
    <xdr:from>
      <xdr:col>1</xdr:col>
      <xdr:colOff>1038225</xdr:colOff>
      <xdr:row>0</xdr:row>
      <xdr:rowOff>19050</xdr:rowOff>
    </xdr:from>
    <xdr:ext cx="971550" cy="771525"/>
    <xdr:pic>
      <xdr:nvPicPr>
        <xdr:cNvPr id="2" name="image2.png">
          <a:extLst>
            <a:ext uri="{FF2B5EF4-FFF2-40B4-BE49-F238E27FC236}">
              <a16:creationId xmlns:a16="http://schemas.microsoft.com/office/drawing/2014/main" id="{00000000-0008-0000-05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7.xml><?xml version="1.0" encoding="utf-8"?>
<xdr:wsDr xmlns:xdr="http://schemas.openxmlformats.org/drawingml/2006/spreadsheetDrawing" xmlns:a="http://schemas.openxmlformats.org/drawingml/2006/main">
  <xdr:oneCellAnchor>
    <xdr:from>
      <xdr:col>0</xdr:col>
      <xdr:colOff>0</xdr:colOff>
      <xdr:row>19</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7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7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7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7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7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7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7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7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7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7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7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7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0</xdr:col>
      <xdr:colOff>0</xdr:colOff>
      <xdr:row>19</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7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wsDr>
</file>

<file path=xl/drawings/drawing8.xml><?xml version="1.0" encoding="utf-8"?>
<xdr:wsDr xmlns:xdr="http://schemas.openxmlformats.org/drawingml/2006/spreadsheetDrawing" xmlns:a="http://schemas.openxmlformats.org/drawingml/2006/main">
  <xdr:oneCellAnchor>
    <xdr:from>
      <xdr:col>0</xdr:col>
      <xdr:colOff>676275</xdr:colOff>
      <xdr:row>0</xdr:row>
      <xdr:rowOff>66675</xdr:rowOff>
    </xdr:from>
    <xdr:ext cx="1524000" cy="1181100"/>
    <xdr:pic>
      <xdr:nvPicPr>
        <xdr:cNvPr id="2" name="image2.png">
          <a:extLst>
            <a:ext uri="{FF2B5EF4-FFF2-40B4-BE49-F238E27FC236}">
              <a16:creationId xmlns:a16="http://schemas.microsoft.com/office/drawing/2014/main" id="{00000000-0008-0000-0A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wsDr>
</file>

<file path=xl/drawings/drawing9.xml><?xml version="1.0" encoding="utf-8"?>
<xdr:wsDr xmlns:xdr="http://schemas.openxmlformats.org/drawingml/2006/spreadsheetDrawing" xmlns:a="http://schemas.openxmlformats.org/drawingml/2006/main">
  <xdr:oneCellAnchor>
    <xdr:from>
      <xdr:col>26</xdr:col>
      <xdr:colOff>0</xdr:colOff>
      <xdr:row>2</xdr:row>
      <xdr:rowOff>0</xdr:rowOff>
    </xdr:from>
    <xdr:ext cx="38100" cy="9525"/>
    <xdr:pic>
      <xdr:nvPicPr>
        <xdr:cNvPr id="2" name="image4.png" descr="http://intranetsdm.movilidadbogota.gov.co:7778/images/pobtrans.gif">
          <a:extLst>
            <a:ext uri="{FF2B5EF4-FFF2-40B4-BE49-F238E27FC236}">
              <a16:creationId xmlns:a16="http://schemas.microsoft.com/office/drawing/2014/main" id="{00000000-0008-0000-0C00-00000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 name="image4.png" descr="http://intranetsdm.movilidadbogota.gov.co:7778/images/pobtrans.gif">
          <a:extLst>
            <a:ext uri="{FF2B5EF4-FFF2-40B4-BE49-F238E27FC236}">
              <a16:creationId xmlns:a16="http://schemas.microsoft.com/office/drawing/2014/main" id="{00000000-0008-0000-0C00-00000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 name="image4.png" descr="http://intranetsdm.movilidadbogota.gov.co:7778/images/pobtrans.gif">
          <a:extLst>
            <a:ext uri="{FF2B5EF4-FFF2-40B4-BE49-F238E27FC236}">
              <a16:creationId xmlns:a16="http://schemas.microsoft.com/office/drawing/2014/main" id="{00000000-0008-0000-0C00-00000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 name="image4.png" descr="http://intranetsdm.movilidadbogota.gov.co:7778/images/pobtrans.gif">
          <a:extLst>
            <a:ext uri="{FF2B5EF4-FFF2-40B4-BE49-F238E27FC236}">
              <a16:creationId xmlns:a16="http://schemas.microsoft.com/office/drawing/2014/main" id="{00000000-0008-0000-0C00-00000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6" name="image4.png" descr="http://intranetsdm.movilidadbogota.gov.co:7778/images/pobtrans.gif">
          <a:extLst>
            <a:ext uri="{FF2B5EF4-FFF2-40B4-BE49-F238E27FC236}">
              <a16:creationId xmlns:a16="http://schemas.microsoft.com/office/drawing/2014/main" id="{00000000-0008-0000-0C00-00000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7" name="image4.png" descr="http://intranetsdm.movilidadbogota.gov.co:7778/images/pobtrans.gif">
          <a:extLst>
            <a:ext uri="{FF2B5EF4-FFF2-40B4-BE49-F238E27FC236}">
              <a16:creationId xmlns:a16="http://schemas.microsoft.com/office/drawing/2014/main" id="{00000000-0008-0000-0C00-00000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 name="image4.png" descr="http://intranetsdm.movilidadbogota.gov.co:7778/images/pobtrans.gif">
          <a:extLst>
            <a:ext uri="{FF2B5EF4-FFF2-40B4-BE49-F238E27FC236}">
              <a16:creationId xmlns:a16="http://schemas.microsoft.com/office/drawing/2014/main" id="{00000000-0008-0000-0C00-00000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 name="image4.png" descr="http://intranetsdm.movilidadbogota.gov.co:7778/images/pobtrans.gif">
          <a:extLst>
            <a:ext uri="{FF2B5EF4-FFF2-40B4-BE49-F238E27FC236}">
              <a16:creationId xmlns:a16="http://schemas.microsoft.com/office/drawing/2014/main" id="{00000000-0008-0000-0C00-00000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 name="image4.png" descr="http://intranetsdm.movilidadbogota.gov.co:7778/images/pobtrans.gif">
          <a:extLst>
            <a:ext uri="{FF2B5EF4-FFF2-40B4-BE49-F238E27FC236}">
              <a16:creationId xmlns:a16="http://schemas.microsoft.com/office/drawing/2014/main" id="{00000000-0008-0000-0C00-00000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1" name="image4.png" descr="http://intranetsdm.movilidadbogota.gov.co:7778/images/pobtrans.gif">
          <a:extLst>
            <a:ext uri="{FF2B5EF4-FFF2-40B4-BE49-F238E27FC236}">
              <a16:creationId xmlns:a16="http://schemas.microsoft.com/office/drawing/2014/main" id="{00000000-0008-0000-0C00-00000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2" name="image4.png" descr="http://intranetsdm.movilidadbogota.gov.co:7778/images/pobtrans.gif">
          <a:extLst>
            <a:ext uri="{FF2B5EF4-FFF2-40B4-BE49-F238E27FC236}">
              <a16:creationId xmlns:a16="http://schemas.microsoft.com/office/drawing/2014/main" id="{00000000-0008-0000-0C00-00000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3" name="image4.png" descr="http://intranetsdm.movilidadbogota.gov.co:7778/images/pobtrans.gif">
          <a:extLst>
            <a:ext uri="{FF2B5EF4-FFF2-40B4-BE49-F238E27FC236}">
              <a16:creationId xmlns:a16="http://schemas.microsoft.com/office/drawing/2014/main" id="{00000000-0008-0000-0C00-00000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4" name="image3.png" descr="http://intranetsdm.movilidadbogota.gov.co:7778/images/pobtrans.gif">
          <a:extLst>
            <a:ext uri="{FF2B5EF4-FFF2-40B4-BE49-F238E27FC236}">
              <a16:creationId xmlns:a16="http://schemas.microsoft.com/office/drawing/2014/main" id="{00000000-0008-0000-0C00-00000E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5" name="image3.png" descr="http://intranetsdm.movilidadbogota.gov.co:7778/images/pobtrans.gif">
          <a:extLst>
            <a:ext uri="{FF2B5EF4-FFF2-40B4-BE49-F238E27FC236}">
              <a16:creationId xmlns:a16="http://schemas.microsoft.com/office/drawing/2014/main" id="{00000000-0008-0000-0C00-00000F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6" name="image4.png" descr="http://intranetsdm.movilidadbogota.gov.co:7778/images/pobtrans.gif">
          <a:extLst>
            <a:ext uri="{FF2B5EF4-FFF2-40B4-BE49-F238E27FC236}">
              <a16:creationId xmlns:a16="http://schemas.microsoft.com/office/drawing/2014/main" id="{00000000-0008-0000-0C00-00001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7" name="image4.png" descr="http://intranetsdm.movilidadbogota.gov.co:7778/images/pobtrans.gif">
          <a:extLst>
            <a:ext uri="{FF2B5EF4-FFF2-40B4-BE49-F238E27FC236}">
              <a16:creationId xmlns:a16="http://schemas.microsoft.com/office/drawing/2014/main" id="{00000000-0008-0000-0C00-00001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8" name="image4.png" descr="http://intranetsdm.movilidadbogota.gov.co:7778/images/pobtrans.gif">
          <a:extLst>
            <a:ext uri="{FF2B5EF4-FFF2-40B4-BE49-F238E27FC236}">
              <a16:creationId xmlns:a16="http://schemas.microsoft.com/office/drawing/2014/main" id="{00000000-0008-0000-0C00-00001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9" name="image4.png" descr="http://intranetsdm.movilidadbogota.gov.co:7778/images/pobtrans.gif">
          <a:extLst>
            <a:ext uri="{FF2B5EF4-FFF2-40B4-BE49-F238E27FC236}">
              <a16:creationId xmlns:a16="http://schemas.microsoft.com/office/drawing/2014/main" id="{00000000-0008-0000-0C00-00001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0" name="image4.png" descr="http://intranetsdm.movilidadbogota.gov.co:7778/images/pobtrans.gif">
          <a:extLst>
            <a:ext uri="{FF2B5EF4-FFF2-40B4-BE49-F238E27FC236}">
              <a16:creationId xmlns:a16="http://schemas.microsoft.com/office/drawing/2014/main" id="{00000000-0008-0000-0C00-00001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1" name="image4.png" descr="http://intranetsdm.movilidadbogota.gov.co:7778/images/pobtrans.gif">
          <a:extLst>
            <a:ext uri="{FF2B5EF4-FFF2-40B4-BE49-F238E27FC236}">
              <a16:creationId xmlns:a16="http://schemas.microsoft.com/office/drawing/2014/main" id="{00000000-0008-0000-0C00-00001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2" name="image4.png" descr="http://intranetsdm.movilidadbogota.gov.co:7778/images/pobtrans.gif">
          <a:extLst>
            <a:ext uri="{FF2B5EF4-FFF2-40B4-BE49-F238E27FC236}">
              <a16:creationId xmlns:a16="http://schemas.microsoft.com/office/drawing/2014/main" id="{00000000-0008-0000-0C00-00001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3" name="image4.png" descr="http://intranetsdm.movilidadbogota.gov.co:7778/images/pobtrans.gif">
          <a:extLst>
            <a:ext uri="{FF2B5EF4-FFF2-40B4-BE49-F238E27FC236}">
              <a16:creationId xmlns:a16="http://schemas.microsoft.com/office/drawing/2014/main" id="{00000000-0008-0000-0C00-00001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4" name="image4.png" descr="http://intranetsdm.movilidadbogota.gov.co:7778/images/pobtrans.gif">
          <a:extLst>
            <a:ext uri="{FF2B5EF4-FFF2-40B4-BE49-F238E27FC236}">
              <a16:creationId xmlns:a16="http://schemas.microsoft.com/office/drawing/2014/main" id="{00000000-0008-0000-0C00-00001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5" name="image4.png" descr="http://intranetsdm.movilidadbogota.gov.co:7778/images/pobtrans.gif">
          <a:extLst>
            <a:ext uri="{FF2B5EF4-FFF2-40B4-BE49-F238E27FC236}">
              <a16:creationId xmlns:a16="http://schemas.microsoft.com/office/drawing/2014/main" id="{00000000-0008-0000-0C00-00001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6" name="image4.png" descr="http://intranetsdm.movilidadbogota.gov.co:7778/images/pobtrans.gif">
          <a:extLst>
            <a:ext uri="{FF2B5EF4-FFF2-40B4-BE49-F238E27FC236}">
              <a16:creationId xmlns:a16="http://schemas.microsoft.com/office/drawing/2014/main" id="{00000000-0008-0000-0C00-00001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7" name="image4.png" descr="http://intranetsdm.movilidadbogota.gov.co:7778/images/pobtrans.gif">
          <a:extLst>
            <a:ext uri="{FF2B5EF4-FFF2-40B4-BE49-F238E27FC236}">
              <a16:creationId xmlns:a16="http://schemas.microsoft.com/office/drawing/2014/main" id="{00000000-0008-0000-0C00-00001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8" name="image3.png" descr="http://intranetsdm.movilidadbogota.gov.co:7778/images/pobtrans.gif">
          <a:extLst>
            <a:ext uri="{FF2B5EF4-FFF2-40B4-BE49-F238E27FC236}">
              <a16:creationId xmlns:a16="http://schemas.microsoft.com/office/drawing/2014/main" id="{00000000-0008-0000-0C00-00001C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29" name="image3.png" descr="http://intranetsdm.movilidadbogota.gov.co:7778/images/pobtrans.gif">
          <a:extLst>
            <a:ext uri="{FF2B5EF4-FFF2-40B4-BE49-F238E27FC236}">
              <a16:creationId xmlns:a16="http://schemas.microsoft.com/office/drawing/2014/main" id="{00000000-0008-0000-0C00-00001D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0" name="image4.png" descr="http://intranetsdm.movilidadbogota.gov.co:7778/images/pobtrans.gif">
          <a:extLst>
            <a:ext uri="{FF2B5EF4-FFF2-40B4-BE49-F238E27FC236}">
              <a16:creationId xmlns:a16="http://schemas.microsoft.com/office/drawing/2014/main" id="{00000000-0008-0000-0C00-00001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1" name="image4.png" descr="http://intranetsdm.movilidadbogota.gov.co:7778/images/pobtrans.gif">
          <a:extLst>
            <a:ext uri="{FF2B5EF4-FFF2-40B4-BE49-F238E27FC236}">
              <a16:creationId xmlns:a16="http://schemas.microsoft.com/office/drawing/2014/main" id="{00000000-0008-0000-0C00-00001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2" name="image4.png" descr="http://intranetsdm.movilidadbogota.gov.co:7778/images/pobtrans.gif">
          <a:extLst>
            <a:ext uri="{FF2B5EF4-FFF2-40B4-BE49-F238E27FC236}">
              <a16:creationId xmlns:a16="http://schemas.microsoft.com/office/drawing/2014/main" id="{00000000-0008-0000-0C00-00002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3" name="image4.png" descr="http://intranetsdm.movilidadbogota.gov.co:7778/images/pobtrans.gif">
          <a:extLst>
            <a:ext uri="{FF2B5EF4-FFF2-40B4-BE49-F238E27FC236}">
              <a16:creationId xmlns:a16="http://schemas.microsoft.com/office/drawing/2014/main" id="{00000000-0008-0000-0C00-00002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4" name="image4.png" descr="http://intranetsdm.movilidadbogota.gov.co:7778/images/pobtrans.gif">
          <a:extLst>
            <a:ext uri="{FF2B5EF4-FFF2-40B4-BE49-F238E27FC236}">
              <a16:creationId xmlns:a16="http://schemas.microsoft.com/office/drawing/2014/main" id="{00000000-0008-0000-0C00-00002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5" name="image4.png" descr="http://intranetsdm.movilidadbogota.gov.co:7778/images/pobtrans.gif">
          <a:extLst>
            <a:ext uri="{FF2B5EF4-FFF2-40B4-BE49-F238E27FC236}">
              <a16:creationId xmlns:a16="http://schemas.microsoft.com/office/drawing/2014/main" id="{00000000-0008-0000-0C00-00002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6" name="image4.png" descr="http://intranetsdm.movilidadbogota.gov.co:7778/images/pobtrans.gif">
          <a:extLst>
            <a:ext uri="{FF2B5EF4-FFF2-40B4-BE49-F238E27FC236}">
              <a16:creationId xmlns:a16="http://schemas.microsoft.com/office/drawing/2014/main" id="{00000000-0008-0000-0C00-00002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7" name="image4.png" descr="http://intranetsdm.movilidadbogota.gov.co:7778/images/pobtrans.gif">
          <a:extLst>
            <a:ext uri="{FF2B5EF4-FFF2-40B4-BE49-F238E27FC236}">
              <a16:creationId xmlns:a16="http://schemas.microsoft.com/office/drawing/2014/main" id="{00000000-0008-0000-0C00-00002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8" name="image4.png" descr="http://intranetsdm.movilidadbogota.gov.co:7778/images/pobtrans.gif">
          <a:extLst>
            <a:ext uri="{FF2B5EF4-FFF2-40B4-BE49-F238E27FC236}">
              <a16:creationId xmlns:a16="http://schemas.microsoft.com/office/drawing/2014/main" id="{00000000-0008-0000-0C00-00002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39" name="image4.png" descr="http://intranetsdm.movilidadbogota.gov.co:7778/images/pobtrans.gif">
          <a:extLst>
            <a:ext uri="{FF2B5EF4-FFF2-40B4-BE49-F238E27FC236}">
              <a16:creationId xmlns:a16="http://schemas.microsoft.com/office/drawing/2014/main" id="{00000000-0008-0000-0C00-00002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0" name="image4.png" descr="http://intranetsdm.movilidadbogota.gov.co:7778/images/pobtrans.gif">
          <a:extLst>
            <a:ext uri="{FF2B5EF4-FFF2-40B4-BE49-F238E27FC236}">
              <a16:creationId xmlns:a16="http://schemas.microsoft.com/office/drawing/2014/main" id="{00000000-0008-0000-0C00-00002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1" name="image4.png" descr="http://intranetsdm.movilidadbogota.gov.co:7778/images/pobtrans.gif">
          <a:extLst>
            <a:ext uri="{FF2B5EF4-FFF2-40B4-BE49-F238E27FC236}">
              <a16:creationId xmlns:a16="http://schemas.microsoft.com/office/drawing/2014/main" id="{00000000-0008-0000-0C00-00002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2" name="image3.png" descr="http://intranetsdm.movilidadbogota.gov.co:7778/images/pobtrans.gif">
          <a:extLst>
            <a:ext uri="{FF2B5EF4-FFF2-40B4-BE49-F238E27FC236}">
              <a16:creationId xmlns:a16="http://schemas.microsoft.com/office/drawing/2014/main" id="{00000000-0008-0000-0C00-00002A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3" name="image3.png" descr="http://intranetsdm.movilidadbogota.gov.co:7778/images/pobtrans.gif">
          <a:extLst>
            <a:ext uri="{FF2B5EF4-FFF2-40B4-BE49-F238E27FC236}">
              <a16:creationId xmlns:a16="http://schemas.microsoft.com/office/drawing/2014/main" id="{00000000-0008-0000-0C00-00002B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4" name="image4.png" descr="http://intranetsdm.movilidadbogota.gov.co:7778/images/pobtrans.gif">
          <a:extLst>
            <a:ext uri="{FF2B5EF4-FFF2-40B4-BE49-F238E27FC236}">
              <a16:creationId xmlns:a16="http://schemas.microsoft.com/office/drawing/2014/main" id="{00000000-0008-0000-0C00-00002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5" name="image4.png" descr="http://intranetsdm.movilidadbogota.gov.co:7778/images/pobtrans.gif">
          <a:extLst>
            <a:ext uri="{FF2B5EF4-FFF2-40B4-BE49-F238E27FC236}">
              <a16:creationId xmlns:a16="http://schemas.microsoft.com/office/drawing/2014/main" id="{00000000-0008-0000-0C00-00002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6" name="image4.png" descr="http://intranetsdm.movilidadbogota.gov.co:7778/images/pobtrans.gif">
          <a:extLst>
            <a:ext uri="{FF2B5EF4-FFF2-40B4-BE49-F238E27FC236}">
              <a16:creationId xmlns:a16="http://schemas.microsoft.com/office/drawing/2014/main" id="{00000000-0008-0000-0C00-00002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7" name="image4.png" descr="http://intranetsdm.movilidadbogota.gov.co:7778/images/pobtrans.gif">
          <a:extLst>
            <a:ext uri="{FF2B5EF4-FFF2-40B4-BE49-F238E27FC236}">
              <a16:creationId xmlns:a16="http://schemas.microsoft.com/office/drawing/2014/main" id="{00000000-0008-0000-0C00-00002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8" name="image4.png" descr="http://intranetsdm.movilidadbogota.gov.co:7778/images/pobtrans.gif">
          <a:extLst>
            <a:ext uri="{FF2B5EF4-FFF2-40B4-BE49-F238E27FC236}">
              <a16:creationId xmlns:a16="http://schemas.microsoft.com/office/drawing/2014/main" id="{00000000-0008-0000-0C00-00003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49" name="image4.png" descr="http://intranetsdm.movilidadbogota.gov.co:7778/images/pobtrans.gif">
          <a:extLst>
            <a:ext uri="{FF2B5EF4-FFF2-40B4-BE49-F238E27FC236}">
              <a16:creationId xmlns:a16="http://schemas.microsoft.com/office/drawing/2014/main" id="{00000000-0008-0000-0C00-00003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0" name="image4.png" descr="http://intranetsdm.movilidadbogota.gov.co:7778/images/pobtrans.gif">
          <a:extLst>
            <a:ext uri="{FF2B5EF4-FFF2-40B4-BE49-F238E27FC236}">
              <a16:creationId xmlns:a16="http://schemas.microsoft.com/office/drawing/2014/main" id="{00000000-0008-0000-0C00-00003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1" name="image4.png" descr="http://intranetsdm.movilidadbogota.gov.co:7778/images/pobtrans.gif">
          <a:extLst>
            <a:ext uri="{FF2B5EF4-FFF2-40B4-BE49-F238E27FC236}">
              <a16:creationId xmlns:a16="http://schemas.microsoft.com/office/drawing/2014/main" id="{00000000-0008-0000-0C00-00003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2" name="image4.png" descr="http://intranetsdm.movilidadbogota.gov.co:7778/images/pobtrans.gif">
          <a:extLst>
            <a:ext uri="{FF2B5EF4-FFF2-40B4-BE49-F238E27FC236}">
              <a16:creationId xmlns:a16="http://schemas.microsoft.com/office/drawing/2014/main" id="{00000000-0008-0000-0C00-00003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3" name="image4.png" descr="http://intranetsdm.movilidadbogota.gov.co:7778/images/pobtrans.gif">
          <a:extLst>
            <a:ext uri="{FF2B5EF4-FFF2-40B4-BE49-F238E27FC236}">
              <a16:creationId xmlns:a16="http://schemas.microsoft.com/office/drawing/2014/main" id="{00000000-0008-0000-0C00-00003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4" name="image4.png" descr="http://intranetsdm.movilidadbogota.gov.co:7778/images/pobtrans.gif">
          <a:extLst>
            <a:ext uri="{FF2B5EF4-FFF2-40B4-BE49-F238E27FC236}">
              <a16:creationId xmlns:a16="http://schemas.microsoft.com/office/drawing/2014/main" id="{00000000-0008-0000-0C00-00003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5" name="image4.png" descr="http://intranetsdm.movilidadbogota.gov.co:7778/images/pobtrans.gif">
          <a:extLst>
            <a:ext uri="{FF2B5EF4-FFF2-40B4-BE49-F238E27FC236}">
              <a16:creationId xmlns:a16="http://schemas.microsoft.com/office/drawing/2014/main" id="{00000000-0008-0000-0C00-00003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6" name="image3.png" descr="http://intranetsdm.movilidadbogota.gov.co:7778/images/pobtrans.gif">
          <a:extLst>
            <a:ext uri="{FF2B5EF4-FFF2-40B4-BE49-F238E27FC236}">
              <a16:creationId xmlns:a16="http://schemas.microsoft.com/office/drawing/2014/main" id="{00000000-0008-0000-0C00-000038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57" name="image3.png" descr="http://intranetsdm.movilidadbogota.gov.co:7778/images/pobtrans.gif">
          <a:extLst>
            <a:ext uri="{FF2B5EF4-FFF2-40B4-BE49-F238E27FC236}">
              <a16:creationId xmlns:a16="http://schemas.microsoft.com/office/drawing/2014/main" id="{00000000-0008-0000-0C00-000039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58" name="image4.png" descr="http://intranetsdm.movilidadbogota.gov.co:7778/images/pobtrans.gif">
          <a:extLst>
            <a:ext uri="{FF2B5EF4-FFF2-40B4-BE49-F238E27FC236}">
              <a16:creationId xmlns:a16="http://schemas.microsoft.com/office/drawing/2014/main" id="{00000000-0008-0000-0C00-00003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59" name="image4.png" descr="http://intranetsdm.movilidadbogota.gov.co:7778/images/pobtrans.gif">
          <a:extLst>
            <a:ext uri="{FF2B5EF4-FFF2-40B4-BE49-F238E27FC236}">
              <a16:creationId xmlns:a16="http://schemas.microsoft.com/office/drawing/2014/main" id="{00000000-0008-0000-0C00-00003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0" name="image4.png" descr="http://intranetsdm.movilidadbogota.gov.co:7778/images/pobtrans.gif">
          <a:extLst>
            <a:ext uri="{FF2B5EF4-FFF2-40B4-BE49-F238E27FC236}">
              <a16:creationId xmlns:a16="http://schemas.microsoft.com/office/drawing/2014/main" id="{00000000-0008-0000-0C00-00003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1" name="image4.png" descr="http://intranetsdm.movilidadbogota.gov.co:7778/images/pobtrans.gif">
          <a:extLst>
            <a:ext uri="{FF2B5EF4-FFF2-40B4-BE49-F238E27FC236}">
              <a16:creationId xmlns:a16="http://schemas.microsoft.com/office/drawing/2014/main" id="{00000000-0008-0000-0C00-00003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2" name="image4.png" descr="http://intranetsdm.movilidadbogota.gov.co:7778/images/pobtrans.gif">
          <a:extLst>
            <a:ext uri="{FF2B5EF4-FFF2-40B4-BE49-F238E27FC236}">
              <a16:creationId xmlns:a16="http://schemas.microsoft.com/office/drawing/2014/main" id="{00000000-0008-0000-0C00-00003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3" name="image4.png" descr="http://intranetsdm.movilidadbogota.gov.co:7778/images/pobtrans.gif">
          <a:extLst>
            <a:ext uri="{FF2B5EF4-FFF2-40B4-BE49-F238E27FC236}">
              <a16:creationId xmlns:a16="http://schemas.microsoft.com/office/drawing/2014/main" id="{00000000-0008-0000-0C00-00003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4" name="image4.png" descr="http://intranetsdm.movilidadbogota.gov.co:7778/images/pobtrans.gif">
          <a:extLst>
            <a:ext uri="{FF2B5EF4-FFF2-40B4-BE49-F238E27FC236}">
              <a16:creationId xmlns:a16="http://schemas.microsoft.com/office/drawing/2014/main" id="{00000000-0008-0000-0C00-00004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5" name="image4.png" descr="http://intranetsdm.movilidadbogota.gov.co:7778/images/pobtrans.gif">
          <a:extLst>
            <a:ext uri="{FF2B5EF4-FFF2-40B4-BE49-F238E27FC236}">
              <a16:creationId xmlns:a16="http://schemas.microsoft.com/office/drawing/2014/main" id="{00000000-0008-0000-0C00-00004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6" name="image4.png" descr="http://intranetsdm.movilidadbogota.gov.co:7778/images/pobtrans.gif">
          <a:extLst>
            <a:ext uri="{FF2B5EF4-FFF2-40B4-BE49-F238E27FC236}">
              <a16:creationId xmlns:a16="http://schemas.microsoft.com/office/drawing/2014/main" id="{00000000-0008-0000-0C00-00004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7" name="image4.png" descr="http://intranetsdm.movilidadbogota.gov.co:7778/images/pobtrans.gif">
          <a:extLst>
            <a:ext uri="{FF2B5EF4-FFF2-40B4-BE49-F238E27FC236}">
              <a16:creationId xmlns:a16="http://schemas.microsoft.com/office/drawing/2014/main" id="{00000000-0008-0000-0C00-00004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8" name="image4.png" descr="http://intranetsdm.movilidadbogota.gov.co:7778/images/pobtrans.gif">
          <a:extLst>
            <a:ext uri="{FF2B5EF4-FFF2-40B4-BE49-F238E27FC236}">
              <a16:creationId xmlns:a16="http://schemas.microsoft.com/office/drawing/2014/main" id="{00000000-0008-0000-0C00-00004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69" name="image4.png" descr="http://intranetsdm.movilidadbogota.gov.co:7778/images/pobtrans.gif">
          <a:extLst>
            <a:ext uri="{FF2B5EF4-FFF2-40B4-BE49-F238E27FC236}">
              <a16:creationId xmlns:a16="http://schemas.microsoft.com/office/drawing/2014/main" id="{00000000-0008-0000-0C00-00004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0" name="image3.png" descr="http://intranetsdm.movilidadbogota.gov.co:7778/images/pobtrans.gif">
          <a:extLst>
            <a:ext uri="{FF2B5EF4-FFF2-40B4-BE49-F238E27FC236}">
              <a16:creationId xmlns:a16="http://schemas.microsoft.com/office/drawing/2014/main" id="{00000000-0008-0000-0C00-000046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1" name="image3.png" descr="http://intranetsdm.movilidadbogota.gov.co:7778/images/pobtrans.gif">
          <a:extLst>
            <a:ext uri="{FF2B5EF4-FFF2-40B4-BE49-F238E27FC236}">
              <a16:creationId xmlns:a16="http://schemas.microsoft.com/office/drawing/2014/main" id="{00000000-0008-0000-0C00-000047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2" name="image4.png" descr="http://intranetsdm.movilidadbogota.gov.co:7778/images/pobtrans.gif">
          <a:extLst>
            <a:ext uri="{FF2B5EF4-FFF2-40B4-BE49-F238E27FC236}">
              <a16:creationId xmlns:a16="http://schemas.microsoft.com/office/drawing/2014/main" id="{00000000-0008-0000-0C00-00004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3" name="image4.png" descr="http://intranetsdm.movilidadbogota.gov.co:7778/images/pobtrans.gif">
          <a:extLst>
            <a:ext uri="{FF2B5EF4-FFF2-40B4-BE49-F238E27FC236}">
              <a16:creationId xmlns:a16="http://schemas.microsoft.com/office/drawing/2014/main" id="{00000000-0008-0000-0C00-00004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4" name="image4.png" descr="http://intranetsdm.movilidadbogota.gov.co:7778/images/pobtrans.gif">
          <a:extLst>
            <a:ext uri="{FF2B5EF4-FFF2-40B4-BE49-F238E27FC236}">
              <a16:creationId xmlns:a16="http://schemas.microsoft.com/office/drawing/2014/main" id="{00000000-0008-0000-0C00-00004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5" name="image4.png" descr="http://intranetsdm.movilidadbogota.gov.co:7778/images/pobtrans.gif">
          <a:extLst>
            <a:ext uri="{FF2B5EF4-FFF2-40B4-BE49-F238E27FC236}">
              <a16:creationId xmlns:a16="http://schemas.microsoft.com/office/drawing/2014/main" id="{00000000-0008-0000-0C00-00004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6" name="image4.png" descr="http://intranetsdm.movilidadbogota.gov.co:7778/images/pobtrans.gif">
          <a:extLst>
            <a:ext uri="{FF2B5EF4-FFF2-40B4-BE49-F238E27FC236}">
              <a16:creationId xmlns:a16="http://schemas.microsoft.com/office/drawing/2014/main" id="{00000000-0008-0000-0C00-00004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7" name="image4.png" descr="http://intranetsdm.movilidadbogota.gov.co:7778/images/pobtrans.gif">
          <a:extLst>
            <a:ext uri="{FF2B5EF4-FFF2-40B4-BE49-F238E27FC236}">
              <a16:creationId xmlns:a16="http://schemas.microsoft.com/office/drawing/2014/main" id="{00000000-0008-0000-0C00-00004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8" name="image4.png" descr="http://intranetsdm.movilidadbogota.gov.co:7778/images/pobtrans.gif">
          <a:extLst>
            <a:ext uri="{FF2B5EF4-FFF2-40B4-BE49-F238E27FC236}">
              <a16:creationId xmlns:a16="http://schemas.microsoft.com/office/drawing/2014/main" id="{00000000-0008-0000-0C00-00004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79" name="image4.png" descr="http://intranetsdm.movilidadbogota.gov.co:7778/images/pobtrans.gif">
          <a:extLst>
            <a:ext uri="{FF2B5EF4-FFF2-40B4-BE49-F238E27FC236}">
              <a16:creationId xmlns:a16="http://schemas.microsoft.com/office/drawing/2014/main" id="{00000000-0008-0000-0C00-00004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80" name="image4.png" descr="http://intranetsdm.movilidadbogota.gov.co:7778/images/pobtrans.gif">
          <a:extLst>
            <a:ext uri="{FF2B5EF4-FFF2-40B4-BE49-F238E27FC236}">
              <a16:creationId xmlns:a16="http://schemas.microsoft.com/office/drawing/2014/main" id="{00000000-0008-0000-0C00-00005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81" name="image4.png" descr="http://intranetsdm.movilidadbogota.gov.co:7778/images/pobtrans.gif">
          <a:extLst>
            <a:ext uri="{FF2B5EF4-FFF2-40B4-BE49-F238E27FC236}">
              <a16:creationId xmlns:a16="http://schemas.microsoft.com/office/drawing/2014/main" id="{00000000-0008-0000-0C00-00005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82" name="image4.png" descr="http://intranetsdm.movilidadbogota.gov.co:7778/images/pobtrans.gif">
          <a:extLst>
            <a:ext uri="{FF2B5EF4-FFF2-40B4-BE49-F238E27FC236}">
              <a16:creationId xmlns:a16="http://schemas.microsoft.com/office/drawing/2014/main" id="{00000000-0008-0000-0C00-000052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83" name="image4.png" descr="http://intranetsdm.movilidadbogota.gov.co:7778/images/pobtrans.gif">
          <a:extLst>
            <a:ext uri="{FF2B5EF4-FFF2-40B4-BE49-F238E27FC236}">
              <a16:creationId xmlns:a16="http://schemas.microsoft.com/office/drawing/2014/main" id="{00000000-0008-0000-0C00-000053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84" name="image3.png" descr="http://intranetsdm.movilidadbogota.gov.co:7778/images/pobtrans.gif">
          <a:extLst>
            <a:ext uri="{FF2B5EF4-FFF2-40B4-BE49-F238E27FC236}">
              <a16:creationId xmlns:a16="http://schemas.microsoft.com/office/drawing/2014/main" id="{00000000-0008-0000-0C00-000054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27</xdr:col>
      <xdr:colOff>0</xdr:colOff>
      <xdr:row>2</xdr:row>
      <xdr:rowOff>0</xdr:rowOff>
    </xdr:from>
    <xdr:ext cx="38100" cy="9525"/>
    <xdr:pic>
      <xdr:nvPicPr>
        <xdr:cNvPr id="85" name="image3.png" descr="http://intranetsdm.movilidadbogota.gov.co:7778/images/pobtrans.gif">
          <a:extLst>
            <a:ext uri="{FF2B5EF4-FFF2-40B4-BE49-F238E27FC236}">
              <a16:creationId xmlns:a16="http://schemas.microsoft.com/office/drawing/2014/main" id="{00000000-0008-0000-0C00-000055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6" name="image4.png" descr="http://intranetsdm.movilidadbogota.gov.co:7778/images/pobtrans.gif">
          <a:extLst>
            <a:ext uri="{FF2B5EF4-FFF2-40B4-BE49-F238E27FC236}">
              <a16:creationId xmlns:a16="http://schemas.microsoft.com/office/drawing/2014/main" id="{00000000-0008-0000-0C00-00005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7" name="image4.png" descr="http://intranetsdm.movilidadbogota.gov.co:7778/images/pobtrans.gif">
          <a:extLst>
            <a:ext uri="{FF2B5EF4-FFF2-40B4-BE49-F238E27FC236}">
              <a16:creationId xmlns:a16="http://schemas.microsoft.com/office/drawing/2014/main" id="{00000000-0008-0000-0C00-00005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8" name="image4.png" descr="http://intranetsdm.movilidadbogota.gov.co:7778/images/pobtrans.gif">
          <a:extLst>
            <a:ext uri="{FF2B5EF4-FFF2-40B4-BE49-F238E27FC236}">
              <a16:creationId xmlns:a16="http://schemas.microsoft.com/office/drawing/2014/main" id="{00000000-0008-0000-0C00-00005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89" name="image4.png" descr="http://intranetsdm.movilidadbogota.gov.co:7778/images/pobtrans.gif">
          <a:extLst>
            <a:ext uri="{FF2B5EF4-FFF2-40B4-BE49-F238E27FC236}">
              <a16:creationId xmlns:a16="http://schemas.microsoft.com/office/drawing/2014/main" id="{00000000-0008-0000-0C00-00005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0" name="image4.png" descr="http://intranetsdm.movilidadbogota.gov.co:7778/images/pobtrans.gif">
          <a:extLst>
            <a:ext uri="{FF2B5EF4-FFF2-40B4-BE49-F238E27FC236}">
              <a16:creationId xmlns:a16="http://schemas.microsoft.com/office/drawing/2014/main" id="{00000000-0008-0000-0C00-00005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1" name="image4.png" descr="http://intranetsdm.movilidadbogota.gov.co:7778/images/pobtrans.gif">
          <a:extLst>
            <a:ext uri="{FF2B5EF4-FFF2-40B4-BE49-F238E27FC236}">
              <a16:creationId xmlns:a16="http://schemas.microsoft.com/office/drawing/2014/main" id="{00000000-0008-0000-0C00-00005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2" name="image4.png" descr="http://intranetsdm.movilidadbogota.gov.co:7778/images/pobtrans.gif">
          <a:extLst>
            <a:ext uri="{FF2B5EF4-FFF2-40B4-BE49-F238E27FC236}">
              <a16:creationId xmlns:a16="http://schemas.microsoft.com/office/drawing/2014/main" id="{00000000-0008-0000-0C00-00005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3" name="image4.png" descr="http://intranetsdm.movilidadbogota.gov.co:7778/images/pobtrans.gif">
          <a:extLst>
            <a:ext uri="{FF2B5EF4-FFF2-40B4-BE49-F238E27FC236}">
              <a16:creationId xmlns:a16="http://schemas.microsoft.com/office/drawing/2014/main" id="{00000000-0008-0000-0C00-00005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4" name="image4.png" descr="http://intranetsdm.movilidadbogota.gov.co:7778/images/pobtrans.gif">
          <a:extLst>
            <a:ext uri="{FF2B5EF4-FFF2-40B4-BE49-F238E27FC236}">
              <a16:creationId xmlns:a16="http://schemas.microsoft.com/office/drawing/2014/main" id="{00000000-0008-0000-0C00-00005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5" name="image4.png" descr="http://intranetsdm.movilidadbogota.gov.co:7778/images/pobtrans.gif">
          <a:extLst>
            <a:ext uri="{FF2B5EF4-FFF2-40B4-BE49-F238E27FC236}">
              <a16:creationId xmlns:a16="http://schemas.microsoft.com/office/drawing/2014/main" id="{00000000-0008-0000-0C00-00005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6" name="image4.png" descr="http://intranetsdm.movilidadbogota.gov.co:7778/images/pobtrans.gif">
          <a:extLst>
            <a:ext uri="{FF2B5EF4-FFF2-40B4-BE49-F238E27FC236}">
              <a16:creationId xmlns:a16="http://schemas.microsoft.com/office/drawing/2014/main" id="{00000000-0008-0000-0C00-000060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7" name="image4.png" descr="http://intranetsdm.movilidadbogota.gov.co:7778/images/pobtrans.gif">
          <a:extLst>
            <a:ext uri="{FF2B5EF4-FFF2-40B4-BE49-F238E27FC236}">
              <a16:creationId xmlns:a16="http://schemas.microsoft.com/office/drawing/2014/main" id="{00000000-0008-0000-0C00-000061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8" name="image3.png" descr="http://intranetsdm.movilidadbogota.gov.co:7778/images/pobtrans.gif">
          <a:extLst>
            <a:ext uri="{FF2B5EF4-FFF2-40B4-BE49-F238E27FC236}">
              <a16:creationId xmlns:a16="http://schemas.microsoft.com/office/drawing/2014/main" id="{00000000-0008-0000-0C00-000062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99" name="image3.png" descr="http://intranetsdm.movilidadbogota.gov.co:7778/images/pobtrans.gif">
          <a:extLst>
            <a:ext uri="{FF2B5EF4-FFF2-40B4-BE49-F238E27FC236}">
              <a16:creationId xmlns:a16="http://schemas.microsoft.com/office/drawing/2014/main" id="{00000000-0008-0000-0C00-000063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0" name="image4.png" descr="http://intranetsdm.movilidadbogota.gov.co:7778/images/pobtrans.gif">
          <a:extLst>
            <a:ext uri="{FF2B5EF4-FFF2-40B4-BE49-F238E27FC236}">
              <a16:creationId xmlns:a16="http://schemas.microsoft.com/office/drawing/2014/main" id="{00000000-0008-0000-0C00-000064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1" name="image4.png" descr="http://intranetsdm.movilidadbogota.gov.co:7778/images/pobtrans.gif">
          <a:extLst>
            <a:ext uri="{FF2B5EF4-FFF2-40B4-BE49-F238E27FC236}">
              <a16:creationId xmlns:a16="http://schemas.microsoft.com/office/drawing/2014/main" id="{00000000-0008-0000-0C00-000065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2" name="image4.png" descr="http://intranetsdm.movilidadbogota.gov.co:7778/images/pobtrans.gif">
          <a:extLst>
            <a:ext uri="{FF2B5EF4-FFF2-40B4-BE49-F238E27FC236}">
              <a16:creationId xmlns:a16="http://schemas.microsoft.com/office/drawing/2014/main" id="{00000000-0008-0000-0C00-000066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3" name="image4.png" descr="http://intranetsdm.movilidadbogota.gov.co:7778/images/pobtrans.gif">
          <a:extLst>
            <a:ext uri="{FF2B5EF4-FFF2-40B4-BE49-F238E27FC236}">
              <a16:creationId xmlns:a16="http://schemas.microsoft.com/office/drawing/2014/main" id="{00000000-0008-0000-0C00-000067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4" name="image4.png" descr="http://intranetsdm.movilidadbogota.gov.co:7778/images/pobtrans.gif">
          <a:extLst>
            <a:ext uri="{FF2B5EF4-FFF2-40B4-BE49-F238E27FC236}">
              <a16:creationId xmlns:a16="http://schemas.microsoft.com/office/drawing/2014/main" id="{00000000-0008-0000-0C00-000068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5" name="image4.png" descr="http://intranetsdm.movilidadbogota.gov.co:7778/images/pobtrans.gif">
          <a:extLst>
            <a:ext uri="{FF2B5EF4-FFF2-40B4-BE49-F238E27FC236}">
              <a16:creationId xmlns:a16="http://schemas.microsoft.com/office/drawing/2014/main" id="{00000000-0008-0000-0C00-000069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6" name="image4.png" descr="http://intranetsdm.movilidadbogota.gov.co:7778/images/pobtrans.gif">
          <a:extLst>
            <a:ext uri="{FF2B5EF4-FFF2-40B4-BE49-F238E27FC236}">
              <a16:creationId xmlns:a16="http://schemas.microsoft.com/office/drawing/2014/main" id="{00000000-0008-0000-0C00-00006A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7" name="image4.png" descr="http://intranetsdm.movilidadbogota.gov.co:7778/images/pobtrans.gif">
          <a:extLst>
            <a:ext uri="{FF2B5EF4-FFF2-40B4-BE49-F238E27FC236}">
              <a16:creationId xmlns:a16="http://schemas.microsoft.com/office/drawing/2014/main" id="{00000000-0008-0000-0C00-00006B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8" name="image4.png" descr="http://intranetsdm.movilidadbogota.gov.co:7778/images/pobtrans.gif">
          <a:extLst>
            <a:ext uri="{FF2B5EF4-FFF2-40B4-BE49-F238E27FC236}">
              <a16:creationId xmlns:a16="http://schemas.microsoft.com/office/drawing/2014/main" id="{00000000-0008-0000-0C00-00006C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09" name="image4.png" descr="http://intranetsdm.movilidadbogota.gov.co:7778/images/pobtrans.gif">
          <a:extLst>
            <a:ext uri="{FF2B5EF4-FFF2-40B4-BE49-F238E27FC236}">
              <a16:creationId xmlns:a16="http://schemas.microsoft.com/office/drawing/2014/main" id="{00000000-0008-0000-0C00-00006D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10" name="image4.png" descr="http://intranetsdm.movilidadbogota.gov.co:7778/images/pobtrans.gif">
          <a:extLst>
            <a:ext uri="{FF2B5EF4-FFF2-40B4-BE49-F238E27FC236}">
              <a16:creationId xmlns:a16="http://schemas.microsoft.com/office/drawing/2014/main" id="{00000000-0008-0000-0C00-00006E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11" name="image4.png" descr="http://intranetsdm.movilidadbogota.gov.co:7778/images/pobtrans.gif">
          <a:extLst>
            <a:ext uri="{FF2B5EF4-FFF2-40B4-BE49-F238E27FC236}">
              <a16:creationId xmlns:a16="http://schemas.microsoft.com/office/drawing/2014/main" id="{00000000-0008-0000-0C00-00006F000000}"/>
            </a:ext>
          </a:extLst>
        </xdr:cNvPr>
        <xdr:cNvPicPr preferRelativeResize="0"/>
      </xdr:nvPicPr>
      <xdr:blipFill>
        <a:blip xmlns:r="http://schemas.openxmlformats.org/officeDocument/2006/relationships" r:embed="rId1"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12" name="image3.png" descr="http://intranetsdm.movilidadbogota.gov.co:7778/images/pobtrans.gif">
          <a:extLst>
            <a:ext uri="{FF2B5EF4-FFF2-40B4-BE49-F238E27FC236}">
              <a16:creationId xmlns:a16="http://schemas.microsoft.com/office/drawing/2014/main" id="{00000000-0008-0000-0C00-000070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26</xdr:col>
      <xdr:colOff>0</xdr:colOff>
      <xdr:row>2</xdr:row>
      <xdr:rowOff>0</xdr:rowOff>
    </xdr:from>
    <xdr:ext cx="38100" cy="9525"/>
    <xdr:pic>
      <xdr:nvPicPr>
        <xdr:cNvPr id="113" name="image3.png" descr="http://intranetsdm.movilidadbogota.gov.co:7778/images/pobtrans.gif">
          <a:extLst>
            <a:ext uri="{FF2B5EF4-FFF2-40B4-BE49-F238E27FC236}">
              <a16:creationId xmlns:a16="http://schemas.microsoft.com/office/drawing/2014/main" id="{00000000-0008-0000-0C00-000071000000}"/>
            </a:ext>
          </a:extLst>
        </xdr:cNvPr>
        <xdr:cNvPicPr preferRelativeResize="0"/>
      </xdr:nvPicPr>
      <xdr:blipFill>
        <a:blip xmlns:r="http://schemas.openxmlformats.org/officeDocument/2006/relationships" r:embed="rId2" cstate="print"/>
        <a:stretch>
          <a:fillRect/>
        </a:stretch>
      </xdr:blipFill>
      <xdr:spPr>
        <a:prstGeom prst="rect">
          <a:avLst/>
        </a:prstGeom>
        <a:noFill/>
      </xdr:spPr>
    </xdr:pic>
    <xdr:clientData fLocksWithSheet="0"/>
  </xdr:oneCellAnchor>
  <xdr:oneCellAnchor>
    <xdr:from>
      <xdr:col>25</xdr:col>
      <xdr:colOff>0</xdr:colOff>
      <xdr:row>2</xdr:row>
      <xdr:rowOff>0</xdr:rowOff>
    </xdr:from>
    <xdr:ext cx="38100" cy="9525"/>
    <xdr:pic>
      <xdr:nvPicPr>
        <xdr:cNvPr id="114" name="image4.png" descr="http://intranetsdm.movilidadbogota.gov.co:7778/images/pobtrans.gif">
          <a:extLst>
            <a:ext uri="{FF2B5EF4-FFF2-40B4-BE49-F238E27FC236}">
              <a16:creationId xmlns:a16="http://schemas.microsoft.com/office/drawing/2014/main" id="{A64D4B95-97E3-4AF6-B9CB-16A53325FD2A}"/>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15" name="image4.png" descr="http://intranetsdm.movilidadbogota.gov.co:7778/images/pobtrans.gif">
          <a:extLst>
            <a:ext uri="{FF2B5EF4-FFF2-40B4-BE49-F238E27FC236}">
              <a16:creationId xmlns:a16="http://schemas.microsoft.com/office/drawing/2014/main" id="{AF3F97FA-C7F8-4490-8F0F-F2B4136CD4F9}"/>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16" name="image4.png" descr="http://intranetsdm.movilidadbogota.gov.co:7778/images/pobtrans.gif">
          <a:extLst>
            <a:ext uri="{FF2B5EF4-FFF2-40B4-BE49-F238E27FC236}">
              <a16:creationId xmlns:a16="http://schemas.microsoft.com/office/drawing/2014/main" id="{4E680BD5-6DED-4D03-BF49-AE4BC7AB1D52}"/>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17" name="image4.png" descr="http://intranetsdm.movilidadbogota.gov.co:7778/images/pobtrans.gif">
          <a:extLst>
            <a:ext uri="{FF2B5EF4-FFF2-40B4-BE49-F238E27FC236}">
              <a16:creationId xmlns:a16="http://schemas.microsoft.com/office/drawing/2014/main" id="{2987F42C-FC78-4DAB-BFAE-AC10C71B99D1}"/>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18" name="image4.png" descr="http://intranetsdm.movilidadbogota.gov.co:7778/images/pobtrans.gif">
          <a:extLst>
            <a:ext uri="{FF2B5EF4-FFF2-40B4-BE49-F238E27FC236}">
              <a16:creationId xmlns:a16="http://schemas.microsoft.com/office/drawing/2014/main" id="{9477A1AA-9A67-49C3-A1C6-5954363AF36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19" name="image4.png" descr="http://intranetsdm.movilidadbogota.gov.co:7778/images/pobtrans.gif">
          <a:extLst>
            <a:ext uri="{FF2B5EF4-FFF2-40B4-BE49-F238E27FC236}">
              <a16:creationId xmlns:a16="http://schemas.microsoft.com/office/drawing/2014/main" id="{2FB723A4-F9BC-4836-AEDA-333C02DE94B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0" name="image4.png" descr="http://intranetsdm.movilidadbogota.gov.co:7778/images/pobtrans.gif">
          <a:extLst>
            <a:ext uri="{FF2B5EF4-FFF2-40B4-BE49-F238E27FC236}">
              <a16:creationId xmlns:a16="http://schemas.microsoft.com/office/drawing/2014/main" id="{1DB44557-0F99-452F-9D4C-D99420F8A36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1" name="image4.png" descr="http://intranetsdm.movilidadbogota.gov.co:7778/images/pobtrans.gif">
          <a:extLst>
            <a:ext uri="{FF2B5EF4-FFF2-40B4-BE49-F238E27FC236}">
              <a16:creationId xmlns:a16="http://schemas.microsoft.com/office/drawing/2014/main" id="{B9F543EE-7A1B-48CD-90D1-3700C6E777A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2" name="image4.png" descr="http://intranetsdm.movilidadbogota.gov.co:7778/images/pobtrans.gif">
          <a:extLst>
            <a:ext uri="{FF2B5EF4-FFF2-40B4-BE49-F238E27FC236}">
              <a16:creationId xmlns:a16="http://schemas.microsoft.com/office/drawing/2014/main" id="{02EFACF0-0866-4726-800A-D5826A75F880}"/>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3" name="image4.png" descr="http://intranetsdm.movilidadbogota.gov.co:7778/images/pobtrans.gif">
          <a:extLst>
            <a:ext uri="{FF2B5EF4-FFF2-40B4-BE49-F238E27FC236}">
              <a16:creationId xmlns:a16="http://schemas.microsoft.com/office/drawing/2014/main" id="{6F75D736-E47E-482D-8BBC-84DA64022C3C}"/>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4" name="image4.png" descr="http://intranetsdm.movilidadbogota.gov.co:7778/images/pobtrans.gif">
          <a:extLst>
            <a:ext uri="{FF2B5EF4-FFF2-40B4-BE49-F238E27FC236}">
              <a16:creationId xmlns:a16="http://schemas.microsoft.com/office/drawing/2014/main" id="{4ACD8EB9-DF05-4FF6-BD3B-048F9B9C748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5" name="image4.png" descr="http://intranetsdm.movilidadbogota.gov.co:7778/images/pobtrans.gif">
          <a:extLst>
            <a:ext uri="{FF2B5EF4-FFF2-40B4-BE49-F238E27FC236}">
              <a16:creationId xmlns:a16="http://schemas.microsoft.com/office/drawing/2014/main" id="{C1B4B48F-94BA-42C9-9D6A-BAA497C2873B}"/>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6" name="image3.png" descr="http://intranetsdm.movilidadbogota.gov.co:7778/images/pobtrans.gif">
          <a:extLst>
            <a:ext uri="{FF2B5EF4-FFF2-40B4-BE49-F238E27FC236}">
              <a16:creationId xmlns:a16="http://schemas.microsoft.com/office/drawing/2014/main" id="{11536984-7F55-4A49-9164-7F25A20EEA5F}"/>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7" name="image3.png" descr="http://intranetsdm.movilidadbogota.gov.co:7778/images/pobtrans.gif">
          <a:extLst>
            <a:ext uri="{FF2B5EF4-FFF2-40B4-BE49-F238E27FC236}">
              <a16:creationId xmlns:a16="http://schemas.microsoft.com/office/drawing/2014/main" id="{3B3682D5-5A3D-49B4-89CA-866A23030EC0}"/>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8" name="image4.png" descr="http://intranetsdm.movilidadbogota.gov.co:7778/images/pobtrans.gif">
          <a:extLst>
            <a:ext uri="{FF2B5EF4-FFF2-40B4-BE49-F238E27FC236}">
              <a16:creationId xmlns:a16="http://schemas.microsoft.com/office/drawing/2014/main" id="{04D244F6-7E9B-4A76-9286-B85543B6859A}"/>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29" name="image4.png" descr="http://intranetsdm.movilidadbogota.gov.co:7778/images/pobtrans.gif">
          <a:extLst>
            <a:ext uri="{FF2B5EF4-FFF2-40B4-BE49-F238E27FC236}">
              <a16:creationId xmlns:a16="http://schemas.microsoft.com/office/drawing/2014/main" id="{730CCBE1-1707-4380-A979-BA1D952C5646}"/>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0" name="image4.png" descr="http://intranetsdm.movilidadbogota.gov.co:7778/images/pobtrans.gif">
          <a:extLst>
            <a:ext uri="{FF2B5EF4-FFF2-40B4-BE49-F238E27FC236}">
              <a16:creationId xmlns:a16="http://schemas.microsoft.com/office/drawing/2014/main" id="{F6E1FC6D-AC95-4295-B8D4-ADA6B54046CD}"/>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1" name="image4.png" descr="http://intranetsdm.movilidadbogota.gov.co:7778/images/pobtrans.gif">
          <a:extLst>
            <a:ext uri="{FF2B5EF4-FFF2-40B4-BE49-F238E27FC236}">
              <a16:creationId xmlns:a16="http://schemas.microsoft.com/office/drawing/2014/main" id="{528288D0-C380-44AC-9C4F-2D98D7E804E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2" name="image4.png" descr="http://intranetsdm.movilidadbogota.gov.co:7778/images/pobtrans.gif">
          <a:extLst>
            <a:ext uri="{FF2B5EF4-FFF2-40B4-BE49-F238E27FC236}">
              <a16:creationId xmlns:a16="http://schemas.microsoft.com/office/drawing/2014/main" id="{01E2AA9D-F768-49CD-BBC8-27967ECF0673}"/>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3" name="image4.png" descr="http://intranetsdm.movilidadbogota.gov.co:7778/images/pobtrans.gif">
          <a:extLst>
            <a:ext uri="{FF2B5EF4-FFF2-40B4-BE49-F238E27FC236}">
              <a16:creationId xmlns:a16="http://schemas.microsoft.com/office/drawing/2014/main" id="{C99B56CE-D442-4B9E-BDD4-BA0C7FD6E75B}"/>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4" name="image4.png" descr="http://intranetsdm.movilidadbogota.gov.co:7778/images/pobtrans.gif">
          <a:extLst>
            <a:ext uri="{FF2B5EF4-FFF2-40B4-BE49-F238E27FC236}">
              <a16:creationId xmlns:a16="http://schemas.microsoft.com/office/drawing/2014/main" id="{D20AC1EA-6A72-4D7F-86B8-F7C1FF34A8F4}"/>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5" name="image4.png" descr="http://intranetsdm.movilidadbogota.gov.co:7778/images/pobtrans.gif">
          <a:extLst>
            <a:ext uri="{FF2B5EF4-FFF2-40B4-BE49-F238E27FC236}">
              <a16:creationId xmlns:a16="http://schemas.microsoft.com/office/drawing/2014/main" id="{C59DEED3-B7C8-46EF-96C8-517131A1A554}"/>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6" name="image4.png" descr="http://intranetsdm.movilidadbogota.gov.co:7778/images/pobtrans.gif">
          <a:extLst>
            <a:ext uri="{FF2B5EF4-FFF2-40B4-BE49-F238E27FC236}">
              <a16:creationId xmlns:a16="http://schemas.microsoft.com/office/drawing/2014/main" id="{5476DB27-5474-4944-9D9D-927DEA6A8CA6}"/>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7" name="image4.png" descr="http://intranetsdm.movilidadbogota.gov.co:7778/images/pobtrans.gif">
          <a:extLst>
            <a:ext uri="{FF2B5EF4-FFF2-40B4-BE49-F238E27FC236}">
              <a16:creationId xmlns:a16="http://schemas.microsoft.com/office/drawing/2014/main" id="{90D53568-BC5C-4B9E-B0F9-1F34159C8F2A}"/>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8" name="image4.png" descr="http://intranetsdm.movilidadbogota.gov.co:7778/images/pobtrans.gif">
          <a:extLst>
            <a:ext uri="{FF2B5EF4-FFF2-40B4-BE49-F238E27FC236}">
              <a16:creationId xmlns:a16="http://schemas.microsoft.com/office/drawing/2014/main" id="{4C3A36AA-E500-4E20-99A3-5B503B0C9299}"/>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39" name="image4.png" descr="http://intranetsdm.movilidadbogota.gov.co:7778/images/pobtrans.gif">
          <a:extLst>
            <a:ext uri="{FF2B5EF4-FFF2-40B4-BE49-F238E27FC236}">
              <a16:creationId xmlns:a16="http://schemas.microsoft.com/office/drawing/2014/main" id="{3FD788B1-FF24-4229-924C-6F9A6714C9D7}"/>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0" name="image3.png" descr="http://intranetsdm.movilidadbogota.gov.co:7778/images/pobtrans.gif">
          <a:extLst>
            <a:ext uri="{FF2B5EF4-FFF2-40B4-BE49-F238E27FC236}">
              <a16:creationId xmlns:a16="http://schemas.microsoft.com/office/drawing/2014/main" id="{22431398-DDA5-4636-ADFE-48A9D17F496E}"/>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1" name="image3.png" descr="http://intranetsdm.movilidadbogota.gov.co:7778/images/pobtrans.gif">
          <a:extLst>
            <a:ext uri="{FF2B5EF4-FFF2-40B4-BE49-F238E27FC236}">
              <a16:creationId xmlns:a16="http://schemas.microsoft.com/office/drawing/2014/main" id="{097628EC-D6DF-470A-9827-E406F3CDBDDB}"/>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2" name="image4.png" descr="http://intranetsdm.movilidadbogota.gov.co:7778/images/pobtrans.gif">
          <a:extLst>
            <a:ext uri="{FF2B5EF4-FFF2-40B4-BE49-F238E27FC236}">
              <a16:creationId xmlns:a16="http://schemas.microsoft.com/office/drawing/2014/main" id="{72AB400A-E6FC-4CB1-8BA5-7E6086BB89D4}"/>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3" name="image4.png" descr="http://intranetsdm.movilidadbogota.gov.co:7778/images/pobtrans.gif">
          <a:extLst>
            <a:ext uri="{FF2B5EF4-FFF2-40B4-BE49-F238E27FC236}">
              <a16:creationId xmlns:a16="http://schemas.microsoft.com/office/drawing/2014/main" id="{490DC85B-874B-44AD-9BE1-79B5A4102834}"/>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4" name="image4.png" descr="http://intranetsdm.movilidadbogota.gov.co:7778/images/pobtrans.gif">
          <a:extLst>
            <a:ext uri="{FF2B5EF4-FFF2-40B4-BE49-F238E27FC236}">
              <a16:creationId xmlns:a16="http://schemas.microsoft.com/office/drawing/2014/main" id="{2DF22154-00ED-4BCD-A259-AE9BD0280F43}"/>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5" name="image4.png" descr="http://intranetsdm.movilidadbogota.gov.co:7778/images/pobtrans.gif">
          <a:extLst>
            <a:ext uri="{FF2B5EF4-FFF2-40B4-BE49-F238E27FC236}">
              <a16:creationId xmlns:a16="http://schemas.microsoft.com/office/drawing/2014/main" id="{4E548EE2-AFAE-4008-9A89-E33217F170C2}"/>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6" name="image4.png" descr="http://intranetsdm.movilidadbogota.gov.co:7778/images/pobtrans.gif">
          <a:extLst>
            <a:ext uri="{FF2B5EF4-FFF2-40B4-BE49-F238E27FC236}">
              <a16:creationId xmlns:a16="http://schemas.microsoft.com/office/drawing/2014/main" id="{3FD983F1-8996-46C3-A5F3-4D81219BD03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7" name="image4.png" descr="http://intranetsdm.movilidadbogota.gov.co:7778/images/pobtrans.gif">
          <a:extLst>
            <a:ext uri="{FF2B5EF4-FFF2-40B4-BE49-F238E27FC236}">
              <a16:creationId xmlns:a16="http://schemas.microsoft.com/office/drawing/2014/main" id="{2A203BA9-2D0B-4DF0-B6FF-4F506B39E135}"/>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8" name="image4.png" descr="http://intranetsdm.movilidadbogota.gov.co:7778/images/pobtrans.gif">
          <a:extLst>
            <a:ext uri="{FF2B5EF4-FFF2-40B4-BE49-F238E27FC236}">
              <a16:creationId xmlns:a16="http://schemas.microsoft.com/office/drawing/2014/main" id="{4F4116FA-B93F-403C-825C-895572AD6C0E}"/>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49" name="image4.png" descr="http://intranetsdm.movilidadbogota.gov.co:7778/images/pobtrans.gif">
          <a:extLst>
            <a:ext uri="{FF2B5EF4-FFF2-40B4-BE49-F238E27FC236}">
              <a16:creationId xmlns:a16="http://schemas.microsoft.com/office/drawing/2014/main" id="{8EC5D2A5-32A3-42E7-9CE7-7553625FD51C}"/>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0" name="image4.png" descr="http://intranetsdm.movilidadbogota.gov.co:7778/images/pobtrans.gif">
          <a:extLst>
            <a:ext uri="{FF2B5EF4-FFF2-40B4-BE49-F238E27FC236}">
              <a16:creationId xmlns:a16="http://schemas.microsoft.com/office/drawing/2014/main" id="{ED57E92C-B787-4376-8950-3CFF1D1D6C74}"/>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1" name="image4.png" descr="http://intranetsdm.movilidadbogota.gov.co:7778/images/pobtrans.gif">
          <a:extLst>
            <a:ext uri="{FF2B5EF4-FFF2-40B4-BE49-F238E27FC236}">
              <a16:creationId xmlns:a16="http://schemas.microsoft.com/office/drawing/2014/main" id="{3AD3C9F3-36C7-4A1A-8502-B3B13A921B85}"/>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2" name="image4.png" descr="http://intranetsdm.movilidadbogota.gov.co:7778/images/pobtrans.gif">
          <a:extLst>
            <a:ext uri="{FF2B5EF4-FFF2-40B4-BE49-F238E27FC236}">
              <a16:creationId xmlns:a16="http://schemas.microsoft.com/office/drawing/2014/main" id="{51A380E8-29C8-4A0F-AE11-DB9BBB670AA2}"/>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3" name="image4.png" descr="http://intranetsdm.movilidadbogota.gov.co:7778/images/pobtrans.gif">
          <a:extLst>
            <a:ext uri="{FF2B5EF4-FFF2-40B4-BE49-F238E27FC236}">
              <a16:creationId xmlns:a16="http://schemas.microsoft.com/office/drawing/2014/main" id="{5636F111-22DD-43B6-A146-47E8BCD5A31D}"/>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4" name="image3.png" descr="http://intranetsdm.movilidadbogota.gov.co:7778/images/pobtrans.gif">
          <a:extLst>
            <a:ext uri="{FF2B5EF4-FFF2-40B4-BE49-F238E27FC236}">
              <a16:creationId xmlns:a16="http://schemas.microsoft.com/office/drawing/2014/main" id="{51774224-A535-4545-9831-464BB266A413}"/>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5" name="image3.png" descr="http://intranetsdm.movilidadbogota.gov.co:7778/images/pobtrans.gif">
          <a:extLst>
            <a:ext uri="{FF2B5EF4-FFF2-40B4-BE49-F238E27FC236}">
              <a16:creationId xmlns:a16="http://schemas.microsoft.com/office/drawing/2014/main" id="{89E5356A-72B2-4E05-B524-17E9F738B7F7}"/>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6" name="image4.png" descr="http://intranetsdm.movilidadbogota.gov.co:7778/images/pobtrans.gif">
          <a:extLst>
            <a:ext uri="{FF2B5EF4-FFF2-40B4-BE49-F238E27FC236}">
              <a16:creationId xmlns:a16="http://schemas.microsoft.com/office/drawing/2014/main" id="{EE48D2B2-43E8-4E1B-894A-6418F18AF44C}"/>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7" name="image4.png" descr="http://intranetsdm.movilidadbogota.gov.co:7778/images/pobtrans.gif">
          <a:extLst>
            <a:ext uri="{FF2B5EF4-FFF2-40B4-BE49-F238E27FC236}">
              <a16:creationId xmlns:a16="http://schemas.microsoft.com/office/drawing/2014/main" id="{9DF249D4-4247-4C8B-886C-2B56C9DFD922}"/>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8" name="image4.png" descr="http://intranetsdm.movilidadbogota.gov.co:7778/images/pobtrans.gif">
          <a:extLst>
            <a:ext uri="{FF2B5EF4-FFF2-40B4-BE49-F238E27FC236}">
              <a16:creationId xmlns:a16="http://schemas.microsoft.com/office/drawing/2014/main" id="{3D17B8FE-66FB-428C-9A52-55E9CFAAEC1A}"/>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59" name="image4.png" descr="http://intranetsdm.movilidadbogota.gov.co:7778/images/pobtrans.gif">
          <a:extLst>
            <a:ext uri="{FF2B5EF4-FFF2-40B4-BE49-F238E27FC236}">
              <a16:creationId xmlns:a16="http://schemas.microsoft.com/office/drawing/2014/main" id="{8C2574C4-2977-43C5-9303-F72AEEB50D50}"/>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0" name="image4.png" descr="http://intranetsdm.movilidadbogota.gov.co:7778/images/pobtrans.gif">
          <a:extLst>
            <a:ext uri="{FF2B5EF4-FFF2-40B4-BE49-F238E27FC236}">
              <a16:creationId xmlns:a16="http://schemas.microsoft.com/office/drawing/2014/main" id="{B1F3A946-72B5-4BB7-99A9-51B7BF2D1A65}"/>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1" name="image4.png" descr="http://intranetsdm.movilidadbogota.gov.co:7778/images/pobtrans.gif">
          <a:extLst>
            <a:ext uri="{FF2B5EF4-FFF2-40B4-BE49-F238E27FC236}">
              <a16:creationId xmlns:a16="http://schemas.microsoft.com/office/drawing/2014/main" id="{97A7D68E-3441-4F9F-98AB-6CAD1F5DBCB6}"/>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2" name="image4.png" descr="http://intranetsdm.movilidadbogota.gov.co:7778/images/pobtrans.gif">
          <a:extLst>
            <a:ext uri="{FF2B5EF4-FFF2-40B4-BE49-F238E27FC236}">
              <a16:creationId xmlns:a16="http://schemas.microsoft.com/office/drawing/2014/main" id="{2A65199A-59B0-4CD8-B631-4E8CF17E592B}"/>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3" name="image4.png" descr="http://intranetsdm.movilidadbogota.gov.co:7778/images/pobtrans.gif">
          <a:extLst>
            <a:ext uri="{FF2B5EF4-FFF2-40B4-BE49-F238E27FC236}">
              <a16:creationId xmlns:a16="http://schemas.microsoft.com/office/drawing/2014/main" id="{B63F8D36-1DC6-453D-A821-7F355B3F5A35}"/>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4" name="image4.png" descr="http://intranetsdm.movilidadbogota.gov.co:7778/images/pobtrans.gif">
          <a:extLst>
            <a:ext uri="{FF2B5EF4-FFF2-40B4-BE49-F238E27FC236}">
              <a16:creationId xmlns:a16="http://schemas.microsoft.com/office/drawing/2014/main" id="{97E126C6-0ECB-45D7-BEC1-78895423DE03}"/>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5" name="image4.png" descr="http://intranetsdm.movilidadbogota.gov.co:7778/images/pobtrans.gif">
          <a:extLst>
            <a:ext uri="{FF2B5EF4-FFF2-40B4-BE49-F238E27FC236}">
              <a16:creationId xmlns:a16="http://schemas.microsoft.com/office/drawing/2014/main" id="{FADC6224-BE2C-46EF-AF85-26301A8F8E6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6" name="image4.png" descr="http://intranetsdm.movilidadbogota.gov.co:7778/images/pobtrans.gif">
          <a:extLst>
            <a:ext uri="{FF2B5EF4-FFF2-40B4-BE49-F238E27FC236}">
              <a16:creationId xmlns:a16="http://schemas.microsoft.com/office/drawing/2014/main" id="{8B97A095-A1C8-4E89-ACB9-93A7912452F1}"/>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7" name="image4.png" descr="http://intranetsdm.movilidadbogota.gov.co:7778/images/pobtrans.gif">
          <a:extLst>
            <a:ext uri="{FF2B5EF4-FFF2-40B4-BE49-F238E27FC236}">
              <a16:creationId xmlns:a16="http://schemas.microsoft.com/office/drawing/2014/main" id="{C7E81F5D-4D65-4C3E-9E61-E4190D56C032}"/>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8" name="image3.png" descr="http://intranetsdm.movilidadbogota.gov.co:7778/images/pobtrans.gif">
          <a:extLst>
            <a:ext uri="{FF2B5EF4-FFF2-40B4-BE49-F238E27FC236}">
              <a16:creationId xmlns:a16="http://schemas.microsoft.com/office/drawing/2014/main" id="{BC34E315-82E8-444E-A9D0-94D877A48899}"/>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69" name="image3.png" descr="http://intranetsdm.movilidadbogota.gov.co:7778/images/pobtrans.gif">
          <a:extLst>
            <a:ext uri="{FF2B5EF4-FFF2-40B4-BE49-F238E27FC236}">
              <a16:creationId xmlns:a16="http://schemas.microsoft.com/office/drawing/2014/main" id="{FDB16146-FC16-4FE5-96ED-EAC9DB33BB67}"/>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0" name="image4.png" descr="http://intranetsdm.movilidadbogota.gov.co:7778/images/pobtrans.gif">
          <a:extLst>
            <a:ext uri="{FF2B5EF4-FFF2-40B4-BE49-F238E27FC236}">
              <a16:creationId xmlns:a16="http://schemas.microsoft.com/office/drawing/2014/main" id="{667267D9-D221-458F-8069-933C0F74457B}"/>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1" name="image4.png" descr="http://intranetsdm.movilidadbogota.gov.co:7778/images/pobtrans.gif">
          <a:extLst>
            <a:ext uri="{FF2B5EF4-FFF2-40B4-BE49-F238E27FC236}">
              <a16:creationId xmlns:a16="http://schemas.microsoft.com/office/drawing/2014/main" id="{F09ACB13-EB6F-468C-8B48-87168AF104C4}"/>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2" name="image4.png" descr="http://intranetsdm.movilidadbogota.gov.co:7778/images/pobtrans.gif">
          <a:extLst>
            <a:ext uri="{FF2B5EF4-FFF2-40B4-BE49-F238E27FC236}">
              <a16:creationId xmlns:a16="http://schemas.microsoft.com/office/drawing/2014/main" id="{6C45255E-C168-4703-8E4A-2E85EF717557}"/>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3" name="image4.png" descr="http://intranetsdm.movilidadbogota.gov.co:7778/images/pobtrans.gif">
          <a:extLst>
            <a:ext uri="{FF2B5EF4-FFF2-40B4-BE49-F238E27FC236}">
              <a16:creationId xmlns:a16="http://schemas.microsoft.com/office/drawing/2014/main" id="{C6260A1A-C02A-40D9-9F39-64288B66E5E2}"/>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4" name="image4.png" descr="http://intranetsdm.movilidadbogota.gov.co:7778/images/pobtrans.gif">
          <a:extLst>
            <a:ext uri="{FF2B5EF4-FFF2-40B4-BE49-F238E27FC236}">
              <a16:creationId xmlns:a16="http://schemas.microsoft.com/office/drawing/2014/main" id="{40389C62-8EBD-4126-B946-A2598DB35145}"/>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5" name="image4.png" descr="http://intranetsdm.movilidadbogota.gov.co:7778/images/pobtrans.gif">
          <a:extLst>
            <a:ext uri="{FF2B5EF4-FFF2-40B4-BE49-F238E27FC236}">
              <a16:creationId xmlns:a16="http://schemas.microsoft.com/office/drawing/2014/main" id="{AD59DF15-B461-47BD-8155-64C90402D98E}"/>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6" name="image4.png" descr="http://intranetsdm.movilidadbogota.gov.co:7778/images/pobtrans.gif">
          <a:extLst>
            <a:ext uri="{FF2B5EF4-FFF2-40B4-BE49-F238E27FC236}">
              <a16:creationId xmlns:a16="http://schemas.microsoft.com/office/drawing/2014/main" id="{5C7E6BAE-A0B7-4915-A65A-9D800996C9BF}"/>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7" name="image4.png" descr="http://intranetsdm.movilidadbogota.gov.co:7778/images/pobtrans.gif">
          <a:extLst>
            <a:ext uri="{FF2B5EF4-FFF2-40B4-BE49-F238E27FC236}">
              <a16:creationId xmlns:a16="http://schemas.microsoft.com/office/drawing/2014/main" id="{9D996D53-4472-4CC6-8E05-9869C6A1758F}"/>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8" name="image4.png" descr="http://intranetsdm.movilidadbogota.gov.co:7778/images/pobtrans.gif">
          <a:extLst>
            <a:ext uri="{FF2B5EF4-FFF2-40B4-BE49-F238E27FC236}">
              <a16:creationId xmlns:a16="http://schemas.microsoft.com/office/drawing/2014/main" id="{1437F5C9-5F32-4160-BBE2-7121FC1A6868}"/>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79" name="image4.png" descr="http://intranetsdm.movilidadbogota.gov.co:7778/images/pobtrans.gif">
          <a:extLst>
            <a:ext uri="{FF2B5EF4-FFF2-40B4-BE49-F238E27FC236}">
              <a16:creationId xmlns:a16="http://schemas.microsoft.com/office/drawing/2014/main" id="{46552470-DB92-4DCE-BD37-EEBE39753434}"/>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0" name="image4.png" descr="http://intranetsdm.movilidadbogota.gov.co:7778/images/pobtrans.gif">
          <a:extLst>
            <a:ext uri="{FF2B5EF4-FFF2-40B4-BE49-F238E27FC236}">
              <a16:creationId xmlns:a16="http://schemas.microsoft.com/office/drawing/2014/main" id="{1696B073-FDA7-436B-9C7E-D0A7ADB2C28D}"/>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1" name="image4.png" descr="http://intranetsdm.movilidadbogota.gov.co:7778/images/pobtrans.gif">
          <a:extLst>
            <a:ext uri="{FF2B5EF4-FFF2-40B4-BE49-F238E27FC236}">
              <a16:creationId xmlns:a16="http://schemas.microsoft.com/office/drawing/2014/main" id="{AEB97F71-133F-4F72-B6E6-AF3C6E2D85C3}"/>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2" name="image3.png" descr="http://intranetsdm.movilidadbogota.gov.co:7778/images/pobtrans.gif">
          <a:extLst>
            <a:ext uri="{FF2B5EF4-FFF2-40B4-BE49-F238E27FC236}">
              <a16:creationId xmlns:a16="http://schemas.microsoft.com/office/drawing/2014/main" id="{1C5D92D7-C073-41EC-818C-086E18B624C1}"/>
            </a:ext>
          </a:extLst>
        </xdr:cNvPr>
        <xdr:cNvPicPr preferRelativeResize="0"/>
      </xdr:nvPicPr>
      <xdr:blipFill>
        <a:blip xmlns:r="http://schemas.openxmlformats.org/officeDocument/2006/relationships" r:embed="rId2"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3" name="image3.png" descr="http://intranetsdm.movilidadbogota.gov.co:7778/images/pobtrans.gif">
          <a:extLst>
            <a:ext uri="{FF2B5EF4-FFF2-40B4-BE49-F238E27FC236}">
              <a16:creationId xmlns:a16="http://schemas.microsoft.com/office/drawing/2014/main" id="{EAC34990-CAEB-4263-BF2E-B76CBE064AAE}"/>
            </a:ext>
          </a:extLst>
        </xdr:cNvPr>
        <xdr:cNvPicPr preferRelativeResize="0"/>
      </xdr:nvPicPr>
      <xdr:blipFill>
        <a:blip xmlns:r="http://schemas.openxmlformats.org/officeDocument/2006/relationships" r:embed="rId2"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4" name="image4.png" descr="http://intranetsdm.movilidadbogota.gov.co:7778/images/pobtrans.gif">
          <a:extLst>
            <a:ext uri="{FF2B5EF4-FFF2-40B4-BE49-F238E27FC236}">
              <a16:creationId xmlns:a16="http://schemas.microsoft.com/office/drawing/2014/main" id="{4EAE413B-4B37-4840-8700-E1A01FF94D36}"/>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5" name="image4.png" descr="http://intranetsdm.movilidadbogota.gov.co:7778/images/pobtrans.gif">
          <a:extLst>
            <a:ext uri="{FF2B5EF4-FFF2-40B4-BE49-F238E27FC236}">
              <a16:creationId xmlns:a16="http://schemas.microsoft.com/office/drawing/2014/main" id="{942DF2EA-0FF5-4BEF-BDDC-EE0F1E7BA113}"/>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6" name="image4.png" descr="http://intranetsdm.movilidadbogota.gov.co:7778/images/pobtrans.gif">
          <a:extLst>
            <a:ext uri="{FF2B5EF4-FFF2-40B4-BE49-F238E27FC236}">
              <a16:creationId xmlns:a16="http://schemas.microsoft.com/office/drawing/2014/main" id="{A3894A83-EC5B-4892-BC42-1AA9FA092820}"/>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7" name="image4.png" descr="http://intranetsdm.movilidadbogota.gov.co:7778/images/pobtrans.gif">
          <a:extLst>
            <a:ext uri="{FF2B5EF4-FFF2-40B4-BE49-F238E27FC236}">
              <a16:creationId xmlns:a16="http://schemas.microsoft.com/office/drawing/2014/main" id="{5C005A7E-03B0-4FB0-93DE-7653FDFA690F}"/>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8" name="image4.png" descr="http://intranetsdm.movilidadbogota.gov.co:7778/images/pobtrans.gif">
          <a:extLst>
            <a:ext uri="{FF2B5EF4-FFF2-40B4-BE49-F238E27FC236}">
              <a16:creationId xmlns:a16="http://schemas.microsoft.com/office/drawing/2014/main" id="{E577B544-4ADE-4D24-89AB-7AEE67E76992}"/>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89" name="image4.png" descr="http://intranetsdm.movilidadbogota.gov.co:7778/images/pobtrans.gif">
          <a:extLst>
            <a:ext uri="{FF2B5EF4-FFF2-40B4-BE49-F238E27FC236}">
              <a16:creationId xmlns:a16="http://schemas.microsoft.com/office/drawing/2014/main" id="{ED706784-08FF-49D4-BAAB-50FE82684BC7}"/>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0" name="image4.png" descr="http://intranetsdm.movilidadbogota.gov.co:7778/images/pobtrans.gif">
          <a:extLst>
            <a:ext uri="{FF2B5EF4-FFF2-40B4-BE49-F238E27FC236}">
              <a16:creationId xmlns:a16="http://schemas.microsoft.com/office/drawing/2014/main" id="{3708C552-8EDE-443C-90E7-7FFB91029DC8}"/>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1" name="image4.png" descr="http://intranetsdm.movilidadbogota.gov.co:7778/images/pobtrans.gif">
          <a:extLst>
            <a:ext uri="{FF2B5EF4-FFF2-40B4-BE49-F238E27FC236}">
              <a16:creationId xmlns:a16="http://schemas.microsoft.com/office/drawing/2014/main" id="{60C24A84-363F-4287-8593-3FC5D81C7683}"/>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2" name="image4.png" descr="http://intranetsdm.movilidadbogota.gov.co:7778/images/pobtrans.gif">
          <a:extLst>
            <a:ext uri="{FF2B5EF4-FFF2-40B4-BE49-F238E27FC236}">
              <a16:creationId xmlns:a16="http://schemas.microsoft.com/office/drawing/2014/main" id="{5F8610FC-8D5E-4587-856A-2EAEE52B908B}"/>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3" name="image4.png" descr="http://intranetsdm.movilidadbogota.gov.co:7778/images/pobtrans.gif">
          <a:extLst>
            <a:ext uri="{FF2B5EF4-FFF2-40B4-BE49-F238E27FC236}">
              <a16:creationId xmlns:a16="http://schemas.microsoft.com/office/drawing/2014/main" id="{7EF49DC9-7FF5-4A45-A074-9CBE0266F283}"/>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4" name="image4.png" descr="http://intranetsdm.movilidadbogota.gov.co:7778/images/pobtrans.gif">
          <a:extLst>
            <a:ext uri="{FF2B5EF4-FFF2-40B4-BE49-F238E27FC236}">
              <a16:creationId xmlns:a16="http://schemas.microsoft.com/office/drawing/2014/main" id="{782A1FCD-023A-4BCF-AE83-6806C85BABCB}"/>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5" name="image4.png" descr="http://intranetsdm.movilidadbogota.gov.co:7778/images/pobtrans.gif">
          <a:extLst>
            <a:ext uri="{FF2B5EF4-FFF2-40B4-BE49-F238E27FC236}">
              <a16:creationId xmlns:a16="http://schemas.microsoft.com/office/drawing/2014/main" id="{64D09B14-314C-45F8-975D-12526E5A303E}"/>
            </a:ext>
          </a:extLst>
        </xdr:cNvPr>
        <xdr:cNvPicPr preferRelativeResize="0"/>
      </xdr:nvPicPr>
      <xdr:blipFill>
        <a:blip xmlns:r="http://schemas.openxmlformats.org/officeDocument/2006/relationships" r:embed="rId1"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6" name="image3.png" descr="http://intranetsdm.movilidadbogota.gov.co:7778/images/pobtrans.gif">
          <a:extLst>
            <a:ext uri="{FF2B5EF4-FFF2-40B4-BE49-F238E27FC236}">
              <a16:creationId xmlns:a16="http://schemas.microsoft.com/office/drawing/2014/main" id="{5B90D0F0-CD16-4068-95EF-F0607B522D07}"/>
            </a:ext>
          </a:extLst>
        </xdr:cNvPr>
        <xdr:cNvPicPr preferRelativeResize="0"/>
      </xdr:nvPicPr>
      <xdr:blipFill>
        <a:blip xmlns:r="http://schemas.openxmlformats.org/officeDocument/2006/relationships" r:embed="rId2" cstate="print"/>
        <a:stretch>
          <a:fillRect/>
        </a:stretch>
      </xdr:blipFill>
      <xdr:spPr>
        <a:xfrm>
          <a:off x="23231475" y="666750"/>
          <a:ext cx="38100" cy="9525"/>
        </a:xfrm>
        <a:prstGeom prst="rect">
          <a:avLst/>
        </a:prstGeom>
        <a:noFill/>
      </xdr:spPr>
    </xdr:pic>
    <xdr:clientData fLocksWithSheet="0"/>
  </xdr:oneCellAnchor>
  <xdr:oneCellAnchor>
    <xdr:from>
      <xdr:col>26</xdr:col>
      <xdr:colOff>0</xdr:colOff>
      <xdr:row>2</xdr:row>
      <xdr:rowOff>0</xdr:rowOff>
    </xdr:from>
    <xdr:ext cx="38100" cy="9525"/>
    <xdr:pic>
      <xdr:nvPicPr>
        <xdr:cNvPr id="197" name="image3.png" descr="http://intranetsdm.movilidadbogota.gov.co:7778/images/pobtrans.gif">
          <a:extLst>
            <a:ext uri="{FF2B5EF4-FFF2-40B4-BE49-F238E27FC236}">
              <a16:creationId xmlns:a16="http://schemas.microsoft.com/office/drawing/2014/main" id="{02F17B9A-7518-4173-BF90-6026290E874B}"/>
            </a:ext>
          </a:extLst>
        </xdr:cNvPr>
        <xdr:cNvPicPr preferRelativeResize="0"/>
      </xdr:nvPicPr>
      <xdr:blipFill>
        <a:blip xmlns:r="http://schemas.openxmlformats.org/officeDocument/2006/relationships" r:embed="rId2" cstate="print"/>
        <a:stretch>
          <a:fillRect/>
        </a:stretch>
      </xdr:blipFill>
      <xdr:spPr>
        <a:xfrm>
          <a:off x="23231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8" name="image4.png" descr="http://intranetsdm.movilidadbogota.gov.co:7778/images/pobtrans.gif">
          <a:extLst>
            <a:ext uri="{FF2B5EF4-FFF2-40B4-BE49-F238E27FC236}">
              <a16:creationId xmlns:a16="http://schemas.microsoft.com/office/drawing/2014/main" id="{4186FF2D-EA23-4B7A-94A9-A56E651054DE}"/>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199" name="image4.png" descr="http://intranetsdm.movilidadbogota.gov.co:7778/images/pobtrans.gif">
          <a:extLst>
            <a:ext uri="{FF2B5EF4-FFF2-40B4-BE49-F238E27FC236}">
              <a16:creationId xmlns:a16="http://schemas.microsoft.com/office/drawing/2014/main" id="{99AE57FC-02FE-4ADB-96C1-4CFC8CE2BA14}"/>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0" name="image4.png" descr="http://intranetsdm.movilidadbogota.gov.co:7778/images/pobtrans.gif">
          <a:extLst>
            <a:ext uri="{FF2B5EF4-FFF2-40B4-BE49-F238E27FC236}">
              <a16:creationId xmlns:a16="http://schemas.microsoft.com/office/drawing/2014/main" id="{742F12E3-1F77-4F5F-8857-7ACA482DAE20}"/>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1" name="image4.png" descr="http://intranetsdm.movilidadbogota.gov.co:7778/images/pobtrans.gif">
          <a:extLst>
            <a:ext uri="{FF2B5EF4-FFF2-40B4-BE49-F238E27FC236}">
              <a16:creationId xmlns:a16="http://schemas.microsoft.com/office/drawing/2014/main" id="{BD74E395-2232-4F9B-BE28-2A04E45944C6}"/>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2" name="image4.png" descr="http://intranetsdm.movilidadbogota.gov.co:7778/images/pobtrans.gif">
          <a:extLst>
            <a:ext uri="{FF2B5EF4-FFF2-40B4-BE49-F238E27FC236}">
              <a16:creationId xmlns:a16="http://schemas.microsoft.com/office/drawing/2014/main" id="{5006FD51-18B9-427D-B5F6-F1E90F0B1181}"/>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3" name="image4.png" descr="http://intranetsdm.movilidadbogota.gov.co:7778/images/pobtrans.gif">
          <a:extLst>
            <a:ext uri="{FF2B5EF4-FFF2-40B4-BE49-F238E27FC236}">
              <a16:creationId xmlns:a16="http://schemas.microsoft.com/office/drawing/2014/main" id="{299175F7-8A75-497F-BE2F-8C8931477D43}"/>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4" name="image4.png" descr="http://intranetsdm.movilidadbogota.gov.co:7778/images/pobtrans.gif">
          <a:extLst>
            <a:ext uri="{FF2B5EF4-FFF2-40B4-BE49-F238E27FC236}">
              <a16:creationId xmlns:a16="http://schemas.microsoft.com/office/drawing/2014/main" id="{998721AD-F514-455F-898F-01A1D0ECBE7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5" name="image4.png" descr="http://intranetsdm.movilidadbogota.gov.co:7778/images/pobtrans.gif">
          <a:extLst>
            <a:ext uri="{FF2B5EF4-FFF2-40B4-BE49-F238E27FC236}">
              <a16:creationId xmlns:a16="http://schemas.microsoft.com/office/drawing/2014/main" id="{D615EE1D-178B-4195-B7BC-2DA708EE56E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6" name="image4.png" descr="http://intranetsdm.movilidadbogota.gov.co:7778/images/pobtrans.gif">
          <a:extLst>
            <a:ext uri="{FF2B5EF4-FFF2-40B4-BE49-F238E27FC236}">
              <a16:creationId xmlns:a16="http://schemas.microsoft.com/office/drawing/2014/main" id="{8FE0F995-2952-4F60-B0B9-60795B29C77C}"/>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7" name="image4.png" descr="http://intranetsdm.movilidadbogota.gov.co:7778/images/pobtrans.gif">
          <a:extLst>
            <a:ext uri="{FF2B5EF4-FFF2-40B4-BE49-F238E27FC236}">
              <a16:creationId xmlns:a16="http://schemas.microsoft.com/office/drawing/2014/main" id="{32E48967-7F9B-4B49-9682-07D7892BDD1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8" name="image4.png" descr="http://intranetsdm.movilidadbogota.gov.co:7778/images/pobtrans.gif">
          <a:extLst>
            <a:ext uri="{FF2B5EF4-FFF2-40B4-BE49-F238E27FC236}">
              <a16:creationId xmlns:a16="http://schemas.microsoft.com/office/drawing/2014/main" id="{BEE5CCA9-DACC-441F-879D-3BE18460B141}"/>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09" name="image4.png" descr="http://intranetsdm.movilidadbogota.gov.co:7778/images/pobtrans.gif">
          <a:extLst>
            <a:ext uri="{FF2B5EF4-FFF2-40B4-BE49-F238E27FC236}">
              <a16:creationId xmlns:a16="http://schemas.microsoft.com/office/drawing/2014/main" id="{C4ED9ECC-1E17-4045-BEFF-B01A295365C1}"/>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0" name="image3.png" descr="http://intranetsdm.movilidadbogota.gov.co:7778/images/pobtrans.gif">
          <a:extLst>
            <a:ext uri="{FF2B5EF4-FFF2-40B4-BE49-F238E27FC236}">
              <a16:creationId xmlns:a16="http://schemas.microsoft.com/office/drawing/2014/main" id="{E9B5094F-662D-467B-BE57-520DAD4FF823}"/>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1" name="image3.png" descr="http://intranetsdm.movilidadbogota.gov.co:7778/images/pobtrans.gif">
          <a:extLst>
            <a:ext uri="{FF2B5EF4-FFF2-40B4-BE49-F238E27FC236}">
              <a16:creationId xmlns:a16="http://schemas.microsoft.com/office/drawing/2014/main" id="{78A43096-C98E-434D-BA55-9612EA227485}"/>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2" name="image4.png" descr="http://intranetsdm.movilidadbogota.gov.co:7778/images/pobtrans.gif">
          <a:extLst>
            <a:ext uri="{FF2B5EF4-FFF2-40B4-BE49-F238E27FC236}">
              <a16:creationId xmlns:a16="http://schemas.microsoft.com/office/drawing/2014/main" id="{1251F0F9-C718-48A5-99EF-B196C26A7B1B}"/>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3" name="image4.png" descr="http://intranetsdm.movilidadbogota.gov.co:7778/images/pobtrans.gif">
          <a:extLst>
            <a:ext uri="{FF2B5EF4-FFF2-40B4-BE49-F238E27FC236}">
              <a16:creationId xmlns:a16="http://schemas.microsoft.com/office/drawing/2014/main" id="{9C672506-658B-4611-A5CE-906EF803F8C1}"/>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4" name="image4.png" descr="http://intranetsdm.movilidadbogota.gov.co:7778/images/pobtrans.gif">
          <a:extLst>
            <a:ext uri="{FF2B5EF4-FFF2-40B4-BE49-F238E27FC236}">
              <a16:creationId xmlns:a16="http://schemas.microsoft.com/office/drawing/2014/main" id="{BEA79808-A5D8-45F8-8347-6EF9757A2CF0}"/>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5" name="image4.png" descr="http://intranetsdm.movilidadbogota.gov.co:7778/images/pobtrans.gif">
          <a:extLst>
            <a:ext uri="{FF2B5EF4-FFF2-40B4-BE49-F238E27FC236}">
              <a16:creationId xmlns:a16="http://schemas.microsoft.com/office/drawing/2014/main" id="{13778B54-A0E2-453A-BF8E-CBD36BED3087}"/>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6" name="image4.png" descr="http://intranetsdm.movilidadbogota.gov.co:7778/images/pobtrans.gif">
          <a:extLst>
            <a:ext uri="{FF2B5EF4-FFF2-40B4-BE49-F238E27FC236}">
              <a16:creationId xmlns:a16="http://schemas.microsoft.com/office/drawing/2014/main" id="{94CAAD49-8A3E-4107-B138-8A58BE0CE93F}"/>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7" name="image4.png" descr="http://intranetsdm.movilidadbogota.gov.co:7778/images/pobtrans.gif">
          <a:extLst>
            <a:ext uri="{FF2B5EF4-FFF2-40B4-BE49-F238E27FC236}">
              <a16:creationId xmlns:a16="http://schemas.microsoft.com/office/drawing/2014/main" id="{BF6F8532-2A83-474D-9852-917A975F0442}"/>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8" name="image4.png" descr="http://intranetsdm.movilidadbogota.gov.co:7778/images/pobtrans.gif">
          <a:extLst>
            <a:ext uri="{FF2B5EF4-FFF2-40B4-BE49-F238E27FC236}">
              <a16:creationId xmlns:a16="http://schemas.microsoft.com/office/drawing/2014/main" id="{992B3051-B037-4B6C-BD0A-31B3590DD90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19" name="image4.png" descr="http://intranetsdm.movilidadbogota.gov.co:7778/images/pobtrans.gif">
          <a:extLst>
            <a:ext uri="{FF2B5EF4-FFF2-40B4-BE49-F238E27FC236}">
              <a16:creationId xmlns:a16="http://schemas.microsoft.com/office/drawing/2014/main" id="{795B85CC-82C0-4E07-B095-970EF49E3E87}"/>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0" name="image4.png" descr="http://intranetsdm.movilidadbogota.gov.co:7778/images/pobtrans.gif">
          <a:extLst>
            <a:ext uri="{FF2B5EF4-FFF2-40B4-BE49-F238E27FC236}">
              <a16:creationId xmlns:a16="http://schemas.microsoft.com/office/drawing/2014/main" id="{DEBCBE63-D845-4F0C-8784-15CFF68E85F8}"/>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1" name="image4.png" descr="http://intranetsdm.movilidadbogota.gov.co:7778/images/pobtrans.gif">
          <a:extLst>
            <a:ext uri="{FF2B5EF4-FFF2-40B4-BE49-F238E27FC236}">
              <a16:creationId xmlns:a16="http://schemas.microsoft.com/office/drawing/2014/main" id="{84C4E0F3-4203-4F2C-9980-7998E16C9B1E}"/>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2" name="image4.png" descr="http://intranetsdm.movilidadbogota.gov.co:7778/images/pobtrans.gif">
          <a:extLst>
            <a:ext uri="{FF2B5EF4-FFF2-40B4-BE49-F238E27FC236}">
              <a16:creationId xmlns:a16="http://schemas.microsoft.com/office/drawing/2014/main" id="{2FBA399E-D989-47D0-8BE0-CE2F72BD676E}"/>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3" name="image4.png" descr="http://intranetsdm.movilidadbogota.gov.co:7778/images/pobtrans.gif">
          <a:extLst>
            <a:ext uri="{FF2B5EF4-FFF2-40B4-BE49-F238E27FC236}">
              <a16:creationId xmlns:a16="http://schemas.microsoft.com/office/drawing/2014/main" id="{029BFFED-9637-47A2-A76D-5A7E2FE13606}"/>
            </a:ext>
          </a:extLst>
        </xdr:cNvPr>
        <xdr:cNvPicPr preferRelativeResize="0"/>
      </xdr:nvPicPr>
      <xdr:blipFill>
        <a:blip xmlns:r="http://schemas.openxmlformats.org/officeDocument/2006/relationships" r:embed="rId1"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4" name="image3.png" descr="http://intranetsdm.movilidadbogota.gov.co:7778/images/pobtrans.gif">
          <a:extLst>
            <a:ext uri="{FF2B5EF4-FFF2-40B4-BE49-F238E27FC236}">
              <a16:creationId xmlns:a16="http://schemas.microsoft.com/office/drawing/2014/main" id="{54089362-9572-4A05-BA14-C866E2188A05}"/>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oneCellAnchor>
    <xdr:from>
      <xdr:col>25</xdr:col>
      <xdr:colOff>0</xdr:colOff>
      <xdr:row>2</xdr:row>
      <xdr:rowOff>0</xdr:rowOff>
    </xdr:from>
    <xdr:ext cx="38100" cy="9525"/>
    <xdr:pic>
      <xdr:nvPicPr>
        <xdr:cNvPr id="225" name="image3.png" descr="http://intranetsdm.movilidadbogota.gov.co:7778/images/pobtrans.gif">
          <a:extLst>
            <a:ext uri="{FF2B5EF4-FFF2-40B4-BE49-F238E27FC236}">
              <a16:creationId xmlns:a16="http://schemas.microsoft.com/office/drawing/2014/main" id="{4B5A0FD6-A3FF-45F3-8F97-24AE2D08FC95}"/>
            </a:ext>
          </a:extLst>
        </xdr:cNvPr>
        <xdr:cNvPicPr preferRelativeResize="0"/>
      </xdr:nvPicPr>
      <xdr:blipFill>
        <a:blip xmlns:r="http://schemas.openxmlformats.org/officeDocument/2006/relationships" r:embed="rId2" cstate="print"/>
        <a:stretch>
          <a:fillRect/>
        </a:stretch>
      </xdr:blipFill>
      <xdr:spPr>
        <a:xfrm>
          <a:off x="22469475" y="666750"/>
          <a:ext cx="38100" cy="9525"/>
        </a:xfrm>
        <a:prstGeom prst="rect">
          <a:avLst/>
        </a:prstGeom>
        <a:noFill/>
      </xdr:spPr>
    </xdr:pic>
    <xdr:clientData fLocksWithSheet="0"/>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i%20unidad/10.%202024/2.%20Planes%20Operativos%20Anuales%20BCS%20_2024%202027/1.%20Proyecto%207996/1.%20POA_7996/POA%20Proyecto%207996%20III%20Trimestre%202024.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 Generalidades"/>
      <sheetName val="Anexo_Hoja de vida Indicado "/>
      <sheetName val="2.Actividad_tareas_subtareas"/>
      <sheetName val="3. Actividades Proyecto"/>
      <sheetName val="4.Magnitud_Presupuesto"/>
      <sheetName val="5. Metas_PDD"/>
      <sheetName val="ANEXO_ODS"/>
      <sheetName val="ANEXO_VARIABLES"/>
      <sheetName val="GLOSARIO"/>
      <sheetName val="INSTRUCCIÓN DE DILIGENCIAMIENTO"/>
      <sheetName val="6. Territorialización"/>
      <sheetName val="INSTRUCTIVO DE DILIGENCIAMIENTO"/>
      <sheetName val="LISTAS_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0000000}" name="Table_14" displayName="Table_14" ref="H2:H17" headerRowDxfId="8" dataDxfId="7" totalsRowDxfId="6">
  <tableColumns count="1">
    <tableColumn id="1" xr3:uid="{00000000-0010-0000-0000-000001000000}" name="No. Meta PDD" dataDxfId="5"/>
  </tableColumns>
  <tableStyleInfo name="LISTAS_1-style" showFirstColumn="1" showLastColumn="1"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1000000}" name="Table_25" displayName="Table_25" ref="I2:I17" headerRowDxfId="4" dataDxfId="3" totalsRowDxfId="2">
  <tableColumns count="1">
    <tableColumn id="1" xr3:uid="{00000000-0010-0000-0100-000001000000}" name="Nombre Meta PDD" dataDxfId="1"/>
  </tableColumns>
  <tableStyleInfo name="LISTAS_1-style 2" showFirstColumn="1" showLastColumn="1" showRowStripes="1" showColumnStripes="0"/>
</table>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13.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drawing" Target="../drawings/drawing9.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drive.google.com/drive/u/2/folders/1nww8uHNYSrd0T4npLs0W48ZFxbq4fHjw" TargetMode="External"/><Relationship Id="rId1" Type="http://schemas.openxmlformats.org/officeDocument/2006/relationships/hyperlink" Target="https://drive.google.com/drive/folders/1SKKGeR7bwb6HXr8y-oK30iFrPBaQQY5n"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38030"/>
  </sheetPr>
  <dimension ref="A1:W1000"/>
  <sheetViews>
    <sheetView showGridLines="0" topLeftCell="A19" workbookViewId="0">
      <selection activeCell="F48" sqref="F48"/>
    </sheetView>
  </sheetViews>
  <sheetFormatPr baseColWidth="10" defaultColWidth="14.42578125" defaultRowHeight="15" customHeight="1" x14ac:dyDescent="0.25"/>
  <cols>
    <col min="1" max="1" width="7.5703125" customWidth="1"/>
    <col min="2" max="5" width="10.28515625" customWidth="1"/>
    <col min="6" max="13" width="10.140625" customWidth="1"/>
    <col min="14" max="14" width="17" customWidth="1"/>
    <col min="15" max="18" width="12.85546875" customWidth="1"/>
    <col min="19" max="19" width="11.42578125" customWidth="1"/>
    <col min="20" max="21" width="10.7109375" hidden="1" customWidth="1"/>
    <col min="22" max="22" width="11.42578125" hidden="1" customWidth="1"/>
    <col min="23" max="23" width="10.7109375" customWidth="1"/>
  </cols>
  <sheetData>
    <row r="1" spans="1:23" ht="32.25" customHeight="1" x14ac:dyDescent="0.25">
      <c r="A1" s="1"/>
      <c r="B1" s="494"/>
      <c r="C1" s="495"/>
      <c r="D1" s="500" t="s">
        <v>0</v>
      </c>
      <c r="E1" s="501"/>
      <c r="F1" s="501"/>
      <c r="G1" s="501"/>
      <c r="H1" s="501"/>
      <c r="I1" s="501"/>
      <c r="J1" s="501"/>
      <c r="K1" s="501"/>
      <c r="L1" s="501"/>
      <c r="M1" s="501"/>
      <c r="N1" s="501"/>
      <c r="O1" s="501"/>
      <c r="P1" s="501"/>
      <c r="Q1" s="501"/>
      <c r="R1" s="502"/>
      <c r="S1" s="2"/>
      <c r="T1" s="3"/>
      <c r="U1" s="3"/>
      <c r="V1" s="4"/>
      <c r="W1" s="1"/>
    </row>
    <row r="2" spans="1:23" ht="32.25" customHeight="1" x14ac:dyDescent="0.25">
      <c r="A2" s="5"/>
      <c r="B2" s="496"/>
      <c r="C2" s="497"/>
      <c r="D2" s="500" t="s">
        <v>1</v>
      </c>
      <c r="E2" s="501"/>
      <c r="F2" s="501"/>
      <c r="G2" s="501"/>
      <c r="H2" s="501"/>
      <c r="I2" s="501"/>
      <c r="J2" s="501"/>
      <c r="K2" s="501"/>
      <c r="L2" s="501"/>
      <c r="M2" s="501"/>
      <c r="N2" s="501"/>
      <c r="O2" s="501"/>
      <c r="P2" s="501"/>
      <c r="Q2" s="501"/>
      <c r="R2" s="502"/>
      <c r="S2" s="2"/>
      <c r="T2" s="6"/>
      <c r="U2" s="6"/>
      <c r="V2" s="7"/>
      <c r="W2" s="1"/>
    </row>
    <row r="3" spans="1:23" ht="32.25" customHeight="1" x14ac:dyDescent="0.25">
      <c r="A3" s="1"/>
      <c r="B3" s="496"/>
      <c r="C3" s="497"/>
      <c r="D3" s="500" t="s">
        <v>2</v>
      </c>
      <c r="E3" s="501"/>
      <c r="F3" s="501"/>
      <c r="G3" s="501"/>
      <c r="H3" s="501"/>
      <c r="I3" s="501"/>
      <c r="J3" s="501"/>
      <c r="K3" s="501"/>
      <c r="L3" s="501"/>
      <c r="M3" s="501"/>
      <c r="N3" s="501"/>
      <c r="O3" s="501"/>
      <c r="P3" s="501"/>
      <c r="Q3" s="501"/>
      <c r="R3" s="502"/>
      <c r="S3" s="2"/>
      <c r="T3" s="6"/>
      <c r="U3" s="6"/>
      <c r="V3" s="7"/>
      <c r="W3" s="1"/>
    </row>
    <row r="4" spans="1:23" ht="32.25" customHeight="1" x14ac:dyDescent="0.25">
      <c r="A4" s="1"/>
      <c r="B4" s="498"/>
      <c r="C4" s="499"/>
      <c r="D4" s="500" t="s">
        <v>3</v>
      </c>
      <c r="E4" s="501"/>
      <c r="F4" s="501"/>
      <c r="G4" s="501"/>
      <c r="H4" s="501"/>
      <c r="I4" s="501"/>
      <c r="J4" s="501"/>
      <c r="K4" s="502"/>
      <c r="L4" s="503" t="s">
        <v>1414</v>
      </c>
      <c r="M4" s="501"/>
      <c r="N4" s="501"/>
      <c r="O4" s="501"/>
      <c r="P4" s="501"/>
      <c r="Q4" s="501"/>
      <c r="R4" s="502"/>
      <c r="S4" s="2"/>
      <c r="T4" s="8"/>
      <c r="U4" s="9" t="s">
        <v>5</v>
      </c>
      <c r="V4" s="10"/>
      <c r="W4" s="1"/>
    </row>
    <row r="5" spans="1:23" ht="15.75" customHeight="1" x14ac:dyDescent="0.25">
      <c r="A5" s="2"/>
      <c r="B5" s="2"/>
      <c r="C5" s="2"/>
      <c r="D5" s="2"/>
      <c r="E5" s="2"/>
      <c r="F5" s="2"/>
      <c r="G5" s="2"/>
      <c r="H5" s="2"/>
      <c r="I5" s="2"/>
      <c r="J5" s="2"/>
      <c r="K5" s="2"/>
      <c r="L5" s="2"/>
      <c r="M5" s="2"/>
      <c r="N5" s="2"/>
      <c r="O5" s="11"/>
      <c r="P5" s="11"/>
      <c r="Q5" s="11"/>
      <c r="R5" s="11"/>
      <c r="S5" s="2"/>
      <c r="T5" s="2"/>
      <c r="U5" s="2"/>
      <c r="V5" s="2"/>
      <c r="W5" s="2"/>
    </row>
    <row r="6" spans="1:23" ht="15.75" customHeight="1" x14ac:dyDescent="0.25">
      <c r="A6" s="2"/>
      <c r="B6" s="12"/>
      <c r="C6" s="2"/>
      <c r="D6" s="2"/>
      <c r="E6" s="2"/>
      <c r="F6" s="2"/>
      <c r="G6" s="2"/>
      <c r="H6" s="2"/>
      <c r="I6" s="2"/>
      <c r="J6" s="2"/>
      <c r="K6" s="2"/>
      <c r="L6" s="2"/>
      <c r="M6" s="2"/>
      <c r="N6" s="2"/>
      <c r="O6" s="11"/>
      <c r="P6" s="11"/>
      <c r="Q6" s="11"/>
      <c r="R6" s="11"/>
      <c r="S6" s="2"/>
      <c r="T6" s="2"/>
      <c r="U6" s="2"/>
      <c r="V6" s="2"/>
      <c r="W6" s="2"/>
    </row>
    <row r="7" spans="1:23" ht="15.75" customHeight="1" x14ac:dyDescent="0.25">
      <c r="A7" s="2"/>
      <c r="B7" s="504"/>
      <c r="C7" s="505"/>
      <c r="D7" s="505"/>
      <c r="E7" s="505"/>
      <c r="F7" s="505"/>
      <c r="G7" s="505"/>
      <c r="H7" s="505"/>
      <c r="I7" s="505"/>
      <c r="J7" s="505"/>
      <c r="K7" s="505"/>
      <c r="L7" s="505"/>
      <c r="M7" s="505"/>
      <c r="N7" s="505"/>
      <c r="O7" s="505"/>
      <c r="P7" s="505"/>
      <c r="Q7" s="505"/>
      <c r="R7" s="505"/>
      <c r="S7" s="2"/>
      <c r="T7" s="2"/>
      <c r="U7" s="2"/>
      <c r="V7" s="2"/>
      <c r="W7" s="2"/>
    </row>
    <row r="8" spans="1:23" ht="15.75" customHeight="1" x14ac:dyDescent="0.25">
      <c r="A8" s="2"/>
      <c r="B8" s="2"/>
      <c r="C8" s="2"/>
      <c r="D8" s="2"/>
      <c r="E8" s="2"/>
      <c r="F8" s="2"/>
      <c r="G8" s="2"/>
      <c r="H8" s="2"/>
      <c r="I8" s="2"/>
      <c r="J8" s="2"/>
      <c r="K8" s="2"/>
      <c r="L8" s="2"/>
      <c r="M8" s="2"/>
      <c r="N8" s="2"/>
      <c r="O8" s="11"/>
      <c r="P8" s="11"/>
      <c r="Q8" s="11"/>
      <c r="R8" s="11"/>
      <c r="S8" s="2"/>
      <c r="T8" s="2"/>
      <c r="U8" s="2"/>
      <c r="V8" s="2"/>
      <c r="W8" s="2"/>
    </row>
    <row r="9" spans="1:23" ht="20.25" customHeight="1" x14ac:dyDescent="0.25">
      <c r="A9" s="2"/>
      <c r="B9" s="2"/>
      <c r="C9" s="2"/>
      <c r="D9" s="2"/>
      <c r="E9" s="2"/>
      <c r="F9" s="2"/>
      <c r="G9" s="2"/>
      <c r="H9" s="2"/>
      <c r="I9" s="2"/>
      <c r="J9" s="2"/>
      <c r="K9" s="13"/>
      <c r="L9" s="14"/>
      <c r="M9" s="2"/>
      <c r="N9" s="13"/>
      <c r="O9" s="11"/>
      <c r="P9" s="11"/>
      <c r="Q9" s="11"/>
      <c r="R9" s="11"/>
      <c r="S9" s="15"/>
      <c r="T9" s="15"/>
      <c r="U9" s="15"/>
      <c r="V9" s="15"/>
      <c r="W9" s="2"/>
    </row>
    <row r="10" spans="1:23" ht="39" customHeight="1" x14ac:dyDescent="0.25">
      <c r="A10" s="2"/>
      <c r="B10" s="506" t="s">
        <v>6</v>
      </c>
      <c r="C10" s="501"/>
      <c r="D10" s="501"/>
      <c r="E10" s="502"/>
      <c r="F10" s="507" t="s">
        <v>7</v>
      </c>
      <c r="G10" s="501"/>
      <c r="H10" s="501"/>
      <c r="I10" s="501"/>
      <c r="J10" s="501"/>
      <c r="K10" s="501"/>
      <c r="L10" s="501"/>
      <c r="M10" s="502"/>
      <c r="N10" s="13"/>
      <c r="O10" s="508"/>
      <c r="P10" s="508"/>
      <c r="Q10" s="508"/>
      <c r="R10" s="508"/>
      <c r="S10" s="15"/>
      <c r="T10" s="16"/>
      <c r="U10" s="16"/>
      <c r="V10" s="2"/>
      <c r="W10" s="2"/>
    </row>
    <row r="11" spans="1:23" ht="39" customHeight="1" x14ac:dyDescent="0.25">
      <c r="A11" s="2"/>
      <c r="B11" s="506" t="s">
        <v>8</v>
      </c>
      <c r="C11" s="501"/>
      <c r="D11" s="501"/>
      <c r="E11" s="502"/>
      <c r="F11" s="507" t="s">
        <v>9</v>
      </c>
      <c r="G11" s="501"/>
      <c r="H11" s="501"/>
      <c r="I11" s="501"/>
      <c r="J11" s="501"/>
      <c r="K11" s="501"/>
      <c r="L11" s="501"/>
      <c r="M11" s="502"/>
      <c r="N11" s="509"/>
      <c r="O11" s="508"/>
      <c r="P11" s="511"/>
      <c r="Q11" s="511"/>
      <c r="R11" s="511"/>
      <c r="S11" s="17"/>
      <c r="T11" s="18"/>
      <c r="U11" s="18"/>
      <c r="V11" s="2"/>
      <c r="W11" s="2"/>
    </row>
    <row r="12" spans="1:23" ht="39" customHeight="1" x14ac:dyDescent="0.25">
      <c r="A12" s="2"/>
      <c r="B12" s="506" t="s">
        <v>10</v>
      </c>
      <c r="C12" s="501"/>
      <c r="D12" s="501"/>
      <c r="E12" s="502"/>
      <c r="F12" s="507" t="s">
        <v>11</v>
      </c>
      <c r="G12" s="501"/>
      <c r="H12" s="501"/>
      <c r="I12" s="501"/>
      <c r="J12" s="501"/>
      <c r="K12" s="501"/>
      <c r="L12" s="501"/>
      <c r="M12" s="502"/>
      <c r="N12" s="510"/>
      <c r="O12" s="508" t="s">
        <v>12</v>
      </c>
      <c r="P12" s="511"/>
      <c r="Q12" s="511"/>
      <c r="R12" s="511"/>
      <c r="S12" s="17"/>
      <c r="T12" s="18"/>
      <c r="U12" s="18"/>
      <c r="V12" s="2"/>
      <c r="W12" s="2"/>
    </row>
    <row r="13" spans="1:23" ht="51.75" customHeight="1" x14ac:dyDescent="0.3">
      <c r="A13" s="2"/>
      <c r="B13" s="506" t="s">
        <v>13</v>
      </c>
      <c r="C13" s="501"/>
      <c r="D13" s="501"/>
      <c r="E13" s="502"/>
      <c r="F13" s="507" t="s">
        <v>14</v>
      </c>
      <c r="G13" s="501"/>
      <c r="H13" s="501"/>
      <c r="I13" s="501"/>
      <c r="J13" s="501"/>
      <c r="K13" s="501"/>
      <c r="L13" s="501"/>
      <c r="M13" s="502"/>
      <c r="N13" s="509"/>
      <c r="O13" s="512"/>
      <c r="P13" s="377"/>
      <c r="Q13" s="377"/>
      <c r="R13" s="377"/>
      <c r="S13" s="17"/>
      <c r="T13" s="18"/>
      <c r="U13" s="18"/>
      <c r="V13" s="2"/>
      <c r="W13" s="2"/>
    </row>
    <row r="14" spans="1:23" ht="39" customHeight="1" x14ac:dyDescent="0.3">
      <c r="A14" s="2"/>
      <c r="B14" s="506" t="s">
        <v>15</v>
      </c>
      <c r="C14" s="501"/>
      <c r="D14" s="501"/>
      <c r="E14" s="502"/>
      <c r="F14" s="507" t="s">
        <v>16</v>
      </c>
      <c r="G14" s="501"/>
      <c r="H14" s="501"/>
      <c r="I14" s="501"/>
      <c r="J14" s="501"/>
      <c r="K14" s="501"/>
      <c r="L14" s="501"/>
      <c r="M14" s="502"/>
      <c r="N14" s="510"/>
      <c r="O14" s="511"/>
      <c r="P14" s="377"/>
      <c r="Q14" s="377"/>
      <c r="R14" s="377"/>
      <c r="S14" s="17"/>
      <c r="T14" s="18"/>
      <c r="U14" s="18"/>
      <c r="V14" s="2"/>
      <c r="W14" s="2"/>
    </row>
    <row r="15" spans="1:23" ht="60" customHeight="1" x14ac:dyDescent="0.3">
      <c r="A15" s="2"/>
      <c r="B15" s="506" t="s">
        <v>17</v>
      </c>
      <c r="C15" s="501"/>
      <c r="D15" s="501"/>
      <c r="E15" s="502"/>
      <c r="F15" s="507" t="s">
        <v>18</v>
      </c>
      <c r="G15" s="501"/>
      <c r="H15" s="501"/>
      <c r="I15" s="501"/>
      <c r="J15" s="501"/>
      <c r="K15" s="501"/>
      <c r="L15" s="501"/>
      <c r="M15" s="502"/>
      <c r="N15" s="15"/>
      <c r="O15" s="378"/>
      <c r="P15" s="377"/>
      <c r="Q15" s="377"/>
      <c r="R15" s="377"/>
      <c r="S15" s="17"/>
      <c r="T15" s="18"/>
      <c r="U15" s="18"/>
      <c r="V15" s="2"/>
      <c r="W15" s="2"/>
    </row>
    <row r="16" spans="1:23" ht="39" customHeight="1" x14ac:dyDescent="0.3">
      <c r="A16" s="2"/>
      <c r="B16" s="506" t="s">
        <v>19</v>
      </c>
      <c r="C16" s="501"/>
      <c r="D16" s="501"/>
      <c r="E16" s="502"/>
      <c r="F16" s="513" t="s">
        <v>20</v>
      </c>
      <c r="G16" s="501"/>
      <c r="H16" s="501"/>
      <c r="I16" s="501"/>
      <c r="J16" s="501"/>
      <c r="K16" s="501"/>
      <c r="L16" s="501"/>
      <c r="M16" s="502"/>
      <c r="N16" s="15"/>
      <c r="O16" s="378"/>
      <c r="P16" s="377"/>
      <c r="Q16" s="377"/>
      <c r="R16" s="377"/>
      <c r="S16" s="17"/>
      <c r="T16" s="18"/>
      <c r="U16" s="18"/>
      <c r="V16" s="2"/>
      <c r="W16" s="2"/>
    </row>
    <row r="17" spans="1:23" ht="39" customHeight="1" x14ac:dyDescent="0.3">
      <c r="A17" s="2"/>
      <c r="B17" s="506" t="s">
        <v>21</v>
      </c>
      <c r="C17" s="501"/>
      <c r="D17" s="501"/>
      <c r="E17" s="502"/>
      <c r="F17" s="514" t="s">
        <v>22</v>
      </c>
      <c r="G17" s="501"/>
      <c r="H17" s="501"/>
      <c r="I17" s="501"/>
      <c r="J17" s="501"/>
      <c r="K17" s="501"/>
      <c r="L17" s="501"/>
      <c r="M17" s="502"/>
      <c r="N17" s="15"/>
      <c r="O17" s="378"/>
      <c r="P17" s="377"/>
      <c r="Q17" s="377"/>
      <c r="R17" s="377"/>
      <c r="S17" s="17"/>
      <c r="T17" s="18"/>
      <c r="U17" s="18"/>
      <c r="V17" s="2"/>
      <c r="W17" s="2"/>
    </row>
    <row r="18" spans="1:23" ht="39" customHeight="1" x14ac:dyDescent="0.3">
      <c r="A18" s="2"/>
      <c r="B18" s="506" t="s">
        <v>23</v>
      </c>
      <c r="C18" s="501"/>
      <c r="D18" s="501"/>
      <c r="E18" s="502"/>
      <c r="F18" s="514" t="s">
        <v>24</v>
      </c>
      <c r="G18" s="501"/>
      <c r="H18" s="501"/>
      <c r="I18" s="501"/>
      <c r="J18" s="501"/>
      <c r="K18" s="501"/>
      <c r="L18" s="501"/>
      <c r="M18" s="502"/>
      <c r="N18" s="15"/>
      <c r="O18" s="378"/>
      <c r="P18" s="377"/>
      <c r="Q18" s="377"/>
      <c r="R18" s="377"/>
      <c r="S18" s="17"/>
      <c r="T18" s="18"/>
      <c r="U18" s="18"/>
      <c r="V18" s="2"/>
      <c r="W18" s="2"/>
    </row>
    <row r="19" spans="1:23" ht="39" customHeight="1" x14ac:dyDescent="0.3">
      <c r="A19" s="2"/>
      <c r="B19" s="506" t="s">
        <v>25</v>
      </c>
      <c r="C19" s="501"/>
      <c r="D19" s="501"/>
      <c r="E19" s="502"/>
      <c r="F19" s="507" t="s">
        <v>26</v>
      </c>
      <c r="G19" s="501"/>
      <c r="H19" s="501"/>
      <c r="I19" s="501"/>
      <c r="J19" s="501"/>
      <c r="K19" s="501"/>
      <c r="L19" s="501"/>
      <c r="M19" s="502"/>
      <c r="N19" s="509"/>
      <c r="O19" s="512"/>
      <c r="P19" s="377"/>
      <c r="Q19" s="377"/>
      <c r="R19" s="377"/>
      <c r="S19" s="17"/>
      <c r="T19" s="18"/>
      <c r="U19" s="18"/>
      <c r="V19" s="2"/>
      <c r="W19" s="2"/>
    </row>
    <row r="20" spans="1:23" ht="39" customHeight="1" x14ac:dyDescent="0.3">
      <c r="A20" s="2"/>
      <c r="B20" s="506" t="s">
        <v>27</v>
      </c>
      <c r="C20" s="501"/>
      <c r="D20" s="501"/>
      <c r="E20" s="502"/>
      <c r="F20" s="507" t="s">
        <v>26</v>
      </c>
      <c r="G20" s="501"/>
      <c r="H20" s="501"/>
      <c r="I20" s="501"/>
      <c r="J20" s="501"/>
      <c r="K20" s="501"/>
      <c r="L20" s="501"/>
      <c r="M20" s="502"/>
      <c r="N20" s="510"/>
      <c r="O20" s="511"/>
      <c r="P20" s="377"/>
      <c r="Q20" s="377"/>
      <c r="R20" s="377"/>
      <c r="S20" s="17"/>
      <c r="T20" s="18"/>
      <c r="U20" s="18"/>
      <c r="V20" s="2"/>
      <c r="W20" s="2"/>
    </row>
    <row r="21" spans="1:23" ht="39" customHeight="1" x14ac:dyDescent="0.25">
      <c r="A21" s="2"/>
      <c r="B21" s="506" t="s">
        <v>28</v>
      </c>
      <c r="C21" s="501"/>
      <c r="D21" s="501"/>
      <c r="E21" s="502"/>
      <c r="F21" s="507" t="s">
        <v>29</v>
      </c>
      <c r="G21" s="501"/>
      <c r="H21" s="501"/>
      <c r="I21" s="501"/>
      <c r="J21" s="501"/>
      <c r="K21" s="501"/>
      <c r="L21" s="501"/>
      <c r="M21" s="502"/>
      <c r="N21" s="509"/>
      <c r="O21" s="525"/>
      <c r="P21" s="379"/>
      <c r="Q21" s="379"/>
      <c r="R21" s="379"/>
      <c r="S21" s="17"/>
      <c r="T21" s="18"/>
      <c r="U21" s="18"/>
      <c r="V21" s="2"/>
      <c r="W21" s="2"/>
    </row>
    <row r="22" spans="1:23" ht="27.75" customHeight="1" x14ac:dyDescent="0.25">
      <c r="A22" s="2"/>
      <c r="B22" s="515" t="s">
        <v>30</v>
      </c>
      <c r="C22" s="516"/>
      <c r="D22" s="516"/>
      <c r="E22" s="495"/>
      <c r="F22" s="19" t="s">
        <v>31</v>
      </c>
      <c r="G22" s="526" t="s">
        <v>32</v>
      </c>
      <c r="H22" s="516"/>
      <c r="I22" s="516"/>
      <c r="J22" s="516"/>
      <c r="K22" s="516"/>
      <c r="L22" s="527">
        <v>2024</v>
      </c>
      <c r="M22" s="528"/>
      <c r="N22" s="510"/>
      <c r="O22" s="511"/>
      <c r="P22" s="379"/>
      <c r="Q22" s="379"/>
      <c r="R22" s="379"/>
      <c r="S22" s="17"/>
      <c r="T22" s="18"/>
      <c r="U22" s="18"/>
      <c r="V22" s="2"/>
      <c r="W22" s="2"/>
    </row>
    <row r="23" spans="1:23" ht="27.75" customHeight="1" x14ac:dyDescent="0.25">
      <c r="A23" s="2"/>
      <c r="B23" s="498"/>
      <c r="C23" s="517"/>
      <c r="D23" s="517"/>
      <c r="E23" s="499"/>
      <c r="F23" s="20" t="s">
        <v>33</v>
      </c>
      <c r="G23" s="529" t="s">
        <v>34</v>
      </c>
      <c r="H23" s="501"/>
      <c r="I23" s="501"/>
      <c r="J23" s="501"/>
      <c r="K23" s="502"/>
      <c r="L23" s="519"/>
      <c r="M23" s="497"/>
      <c r="N23" s="15"/>
      <c r="O23" s="380"/>
      <c r="P23" s="379"/>
      <c r="Q23" s="381"/>
      <c r="R23" s="381"/>
      <c r="S23" s="21"/>
      <c r="T23" s="18"/>
      <c r="U23" s="18"/>
      <c r="V23" s="2"/>
      <c r="W23" s="2"/>
    </row>
    <row r="24" spans="1:23" ht="20.25" customHeight="1" x14ac:dyDescent="0.25">
      <c r="A24" s="2"/>
      <c r="B24" s="2"/>
      <c r="C24" s="2"/>
      <c r="D24" s="2"/>
      <c r="E24" s="2"/>
      <c r="F24" s="2"/>
      <c r="G24" s="2"/>
      <c r="H24" s="2"/>
      <c r="I24" s="2"/>
      <c r="J24" s="2"/>
      <c r="K24" s="2"/>
      <c r="L24" s="2"/>
      <c r="M24" s="2"/>
      <c r="N24" s="17"/>
      <c r="O24" s="379"/>
      <c r="P24" s="379"/>
      <c r="Q24" s="379"/>
      <c r="R24" s="379"/>
      <c r="S24" s="2"/>
      <c r="T24" s="2"/>
      <c r="U24" s="2"/>
      <c r="V24" s="2"/>
      <c r="W24" s="2"/>
    </row>
    <row r="25" spans="1:23" ht="15.75" customHeight="1" x14ac:dyDescent="0.25">
      <c r="A25" s="2"/>
      <c r="B25" s="22"/>
      <c r="C25" s="22"/>
      <c r="D25" s="22"/>
      <c r="E25" s="22"/>
      <c r="F25" s="22"/>
      <c r="G25" s="22"/>
      <c r="H25" s="2"/>
      <c r="I25" s="521" t="s">
        <v>35</v>
      </c>
      <c r="J25" s="511"/>
      <c r="K25" s="511"/>
      <c r="L25" s="511"/>
      <c r="M25" s="511"/>
      <c r="N25" s="17"/>
      <c r="O25" s="379"/>
      <c r="P25" s="379"/>
      <c r="Q25" s="379"/>
      <c r="R25" s="379"/>
      <c r="S25" s="2"/>
      <c r="T25" s="2"/>
      <c r="U25" s="2"/>
      <c r="V25" s="2"/>
      <c r="W25" s="2"/>
    </row>
    <row r="26" spans="1:23" ht="15.75" customHeight="1" x14ac:dyDescent="0.25">
      <c r="A26" s="2"/>
      <c r="B26" s="22"/>
      <c r="C26" s="22"/>
      <c r="D26" s="22"/>
      <c r="E26" s="22"/>
      <c r="F26" s="22"/>
      <c r="G26" s="22"/>
      <c r="H26" s="2"/>
      <c r="I26" s="519"/>
      <c r="J26" s="520"/>
      <c r="K26" s="520"/>
      <c r="L26" s="520"/>
      <c r="M26" s="520"/>
      <c r="N26" s="17"/>
      <c r="O26" s="379"/>
      <c r="P26" s="379"/>
      <c r="Q26" s="379"/>
      <c r="R26" s="379"/>
      <c r="S26" s="2"/>
      <c r="T26" s="2"/>
      <c r="U26" s="2"/>
      <c r="V26" s="2"/>
      <c r="W26" s="2"/>
    </row>
    <row r="27" spans="1:23" ht="19.5" customHeight="1" x14ac:dyDescent="0.25">
      <c r="A27" s="2"/>
      <c r="B27" s="24"/>
      <c r="C27" s="24"/>
      <c r="D27" s="24"/>
      <c r="E27" s="24"/>
      <c r="F27" s="24"/>
      <c r="G27" s="24"/>
      <c r="H27" s="2"/>
      <c r="I27" s="519"/>
      <c r="J27" s="520"/>
      <c r="K27" s="520"/>
      <c r="L27" s="520"/>
      <c r="M27" s="520"/>
      <c r="N27" s="17"/>
      <c r="O27" s="525"/>
      <c r="P27" s="511"/>
      <c r="Q27" s="511"/>
      <c r="R27" s="511"/>
      <c r="S27" s="2"/>
      <c r="T27" s="2"/>
      <c r="U27" s="2"/>
      <c r="V27" s="2"/>
      <c r="W27" s="2"/>
    </row>
    <row r="28" spans="1:23" ht="20.25" customHeight="1" x14ac:dyDescent="0.25">
      <c r="A28" s="2"/>
      <c r="B28" s="24"/>
      <c r="C28" s="25"/>
      <c r="D28" s="25"/>
      <c r="E28" s="25"/>
      <c r="F28" s="25"/>
      <c r="G28" s="25"/>
      <c r="H28" s="2"/>
      <c r="I28" s="522" t="s">
        <v>36</v>
      </c>
      <c r="J28" s="511"/>
      <c r="K28" s="511"/>
      <c r="L28" s="511"/>
      <c r="M28" s="511"/>
      <c r="N28" s="14"/>
      <c r="O28" s="511"/>
      <c r="P28" s="511"/>
      <c r="Q28" s="511"/>
      <c r="R28" s="511"/>
      <c r="S28" s="2"/>
      <c r="T28" s="2"/>
      <c r="U28" s="2"/>
      <c r="V28" s="2"/>
      <c r="W28" s="2"/>
    </row>
    <row r="29" spans="1:23" ht="20.25" customHeight="1" x14ac:dyDescent="0.25">
      <c r="A29" s="2"/>
      <c r="B29" s="518" t="s">
        <v>37</v>
      </c>
      <c r="C29" s="511"/>
      <c r="D29" s="511"/>
      <c r="E29" s="511"/>
      <c r="F29" s="511"/>
      <c r="G29" s="511"/>
      <c r="H29" s="2"/>
      <c r="I29" s="519"/>
      <c r="J29" s="520"/>
      <c r="K29" s="520"/>
      <c r="L29" s="520"/>
      <c r="M29" s="520"/>
      <c r="N29" s="14"/>
      <c r="O29" s="382"/>
      <c r="P29" s="382"/>
      <c r="Q29" s="382"/>
      <c r="R29" s="382"/>
      <c r="S29" s="2"/>
      <c r="T29" s="2"/>
      <c r="U29" s="2"/>
      <c r="V29" s="2"/>
      <c r="W29" s="2"/>
    </row>
    <row r="30" spans="1:23" ht="15.75" customHeight="1" x14ac:dyDescent="0.25">
      <c r="A30" s="2"/>
      <c r="B30" s="519"/>
      <c r="C30" s="520"/>
      <c r="D30" s="520"/>
      <c r="E30" s="520"/>
      <c r="F30" s="520"/>
      <c r="G30" s="520"/>
      <c r="H30" s="2"/>
      <c r="I30" s="519"/>
      <c r="J30" s="520"/>
      <c r="K30" s="520"/>
      <c r="L30" s="520"/>
      <c r="M30" s="520"/>
      <c r="N30" s="17"/>
      <c r="O30" s="379"/>
      <c r="P30" s="379"/>
      <c r="Q30" s="379"/>
      <c r="R30" s="379"/>
      <c r="S30" s="2"/>
      <c r="T30" s="2"/>
      <c r="U30" s="2"/>
      <c r="V30" s="2"/>
      <c r="W30" s="2"/>
    </row>
    <row r="31" spans="1:23" ht="5.25" customHeight="1" x14ac:dyDescent="0.25">
      <c r="A31" s="2"/>
      <c r="B31" s="519"/>
      <c r="C31" s="520"/>
      <c r="D31" s="520"/>
      <c r="E31" s="520"/>
      <c r="F31" s="520"/>
      <c r="G31" s="520"/>
      <c r="H31" s="2"/>
      <c r="I31" s="26"/>
      <c r="J31" s="27"/>
      <c r="K31" s="26"/>
      <c r="L31" s="26"/>
      <c r="M31" s="26"/>
      <c r="N31" s="17"/>
      <c r="O31" s="379"/>
      <c r="P31" s="379"/>
      <c r="Q31" s="379"/>
      <c r="R31" s="379"/>
      <c r="S31" s="2"/>
      <c r="T31" s="2"/>
      <c r="U31" s="2"/>
      <c r="V31" s="2"/>
      <c r="W31" s="2"/>
    </row>
    <row r="32" spans="1:23" ht="15.75" customHeight="1" x14ac:dyDescent="0.25">
      <c r="A32" s="2"/>
      <c r="B32" s="519"/>
      <c r="C32" s="520"/>
      <c r="D32" s="520"/>
      <c r="E32" s="520"/>
      <c r="F32" s="520"/>
      <c r="G32" s="520"/>
      <c r="H32" s="2"/>
      <c r="I32" s="523" t="s">
        <v>38</v>
      </c>
      <c r="J32" s="505"/>
      <c r="K32" s="505"/>
      <c r="L32" s="505"/>
      <c r="M32" s="505"/>
      <c r="N32" s="17"/>
      <c r="O32" s="379"/>
      <c r="P32" s="379"/>
      <c r="Q32" s="379"/>
      <c r="R32" s="379"/>
      <c r="S32" s="2"/>
      <c r="T32" s="2"/>
      <c r="U32" s="2"/>
      <c r="V32" s="2"/>
      <c r="W32" s="2"/>
    </row>
    <row r="33" spans="1:23" ht="15.75" customHeight="1" x14ac:dyDescent="0.25">
      <c r="A33" s="28"/>
      <c r="B33" s="519"/>
      <c r="C33" s="520"/>
      <c r="D33" s="520"/>
      <c r="E33" s="520"/>
      <c r="F33" s="520"/>
      <c r="G33" s="520"/>
      <c r="H33" s="28"/>
      <c r="I33" s="523" t="s">
        <v>39</v>
      </c>
      <c r="J33" s="505"/>
      <c r="K33" s="505"/>
      <c r="L33" s="505"/>
      <c r="M33" s="505"/>
      <c r="N33" s="28"/>
      <c r="O33" s="383"/>
      <c r="P33" s="383"/>
      <c r="Q33" s="383"/>
      <c r="R33" s="383"/>
      <c r="S33" s="28"/>
      <c r="T33" s="28"/>
      <c r="U33" s="28"/>
      <c r="V33" s="28"/>
      <c r="W33" s="28"/>
    </row>
    <row r="34" spans="1:23" ht="15.75" customHeight="1" x14ac:dyDescent="0.25">
      <c r="A34" s="2"/>
      <c r="B34" s="519"/>
      <c r="C34" s="520"/>
      <c r="D34" s="520"/>
      <c r="E34" s="520"/>
      <c r="F34" s="520"/>
      <c r="G34" s="520"/>
      <c r="H34" s="2"/>
      <c r="I34" s="523" t="s">
        <v>40</v>
      </c>
      <c r="J34" s="505"/>
      <c r="K34" s="505"/>
      <c r="L34" s="505"/>
      <c r="M34" s="505"/>
      <c r="N34" s="17"/>
      <c r="O34" s="379"/>
      <c r="P34" s="379"/>
      <c r="Q34" s="379"/>
      <c r="R34" s="379"/>
      <c r="S34" s="2"/>
      <c r="T34" s="2"/>
      <c r="U34" s="2"/>
      <c r="V34" s="2"/>
      <c r="W34" s="2"/>
    </row>
    <row r="35" spans="1:23" ht="8.25" customHeight="1" x14ac:dyDescent="0.3">
      <c r="A35" s="2"/>
      <c r="B35" s="24"/>
      <c r="C35" s="29"/>
      <c r="D35" s="29"/>
      <c r="E35" s="29"/>
      <c r="F35" s="29"/>
      <c r="G35" s="29"/>
      <c r="H35" s="2"/>
      <c r="I35" s="30"/>
      <c r="J35" s="31"/>
      <c r="K35" s="30"/>
      <c r="L35" s="30"/>
      <c r="M35" s="30"/>
      <c r="N35" s="17"/>
      <c r="O35" s="379"/>
      <c r="P35" s="379"/>
      <c r="Q35" s="379"/>
      <c r="R35" s="379"/>
      <c r="S35" s="2"/>
      <c r="T35" s="2"/>
      <c r="U35" s="2"/>
      <c r="V35" s="2"/>
      <c r="W35" s="2"/>
    </row>
    <row r="36" spans="1:23" ht="33" customHeight="1" x14ac:dyDescent="0.25">
      <c r="A36" s="2"/>
      <c r="B36" s="24"/>
      <c r="C36" s="32"/>
      <c r="D36" s="32"/>
      <c r="E36" s="32"/>
      <c r="F36" s="32"/>
      <c r="G36" s="32"/>
      <c r="H36" s="2"/>
      <c r="I36" s="524" t="s">
        <v>41</v>
      </c>
      <c r="J36" s="511"/>
      <c r="K36" s="511"/>
      <c r="L36" s="511"/>
      <c r="M36" s="511"/>
      <c r="N36" s="17"/>
      <c r="O36" s="379"/>
      <c r="P36" s="379"/>
      <c r="Q36" s="379"/>
      <c r="R36" s="379"/>
      <c r="S36" s="2"/>
      <c r="T36" s="2"/>
      <c r="U36" s="2"/>
      <c r="V36" s="2"/>
      <c r="W36" s="2"/>
    </row>
    <row r="37" spans="1:23" ht="33" customHeight="1" x14ac:dyDescent="0.25">
      <c r="A37" s="2"/>
      <c r="B37" s="24"/>
      <c r="C37" s="32"/>
      <c r="D37" s="32"/>
      <c r="E37" s="32"/>
      <c r="F37" s="32"/>
      <c r="G37" s="32"/>
      <c r="H37" s="2"/>
      <c r="I37" s="519"/>
      <c r="J37" s="520"/>
      <c r="K37" s="520"/>
      <c r="L37" s="520"/>
      <c r="M37" s="520"/>
      <c r="N37" s="17"/>
      <c r="O37" s="379"/>
      <c r="P37" s="379"/>
      <c r="Q37" s="379"/>
      <c r="R37" s="379"/>
      <c r="S37" s="2"/>
      <c r="T37" s="2"/>
      <c r="U37" s="2"/>
      <c r="V37" s="2"/>
      <c r="W37" s="2"/>
    </row>
    <row r="38" spans="1:23" ht="33" customHeight="1" x14ac:dyDescent="0.25">
      <c r="A38" s="2"/>
      <c r="B38" s="24"/>
      <c r="C38" s="32"/>
      <c r="D38" s="32"/>
      <c r="E38" s="32"/>
      <c r="F38" s="32"/>
      <c r="G38" s="32"/>
      <c r="H38" s="2"/>
      <c r="I38" s="519"/>
      <c r="J38" s="520"/>
      <c r="K38" s="520"/>
      <c r="L38" s="520"/>
      <c r="M38" s="520"/>
      <c r="N38" s="17"/>
      <c r="O38" s="379"/>
      <c r="P38" s="379"/>
      <c r="Q38" s="379"/>
      <c r="R38" s="379"/>
      <c r="S38" s="2"/>
      <c r="T38" s="2"/>
      <c r="U38" s="2"/>
      <c r="V38" s="2"/>
      <c r="W38" s="2"/>
    </row>
    <row r="39" spans="1:23" ht="15.75" customHeight="1" x14ac:dyDescent="0.25">
      <c r="A39" s="2"/>
      <c r="B39" s="2"/>
      <c r="C39" s="2"/>
      <c r="D39" s="2"/>
      <c r="E39" s="2"/>
      <c r="F39" s="2"/>
      <c r="G39" s="2"/>
      <c r="H39" s="2"/>
      <c r="I39" s="2"/>
      <c r="J39" s="2"/>
      <c r="K39" s="2"/>
      <c r="L39" s="33"/>
      <c r="M39" s="2"/>
      <c r="N39" s="17"/>
      <c r="O39" s="384"/>
      <c r="P39" s="384"/>
      <c r="Q39" s="384"/>
      <c r="R39" s="384"/>
      <c r="S39" s="2"/>
      <c r="T39" s="2"/>
      <c r="U39" s="2"/>
      <c r="V39" s="2"/>
      <c r="W39" s="2"/>
    </row>
    <row r="40" spans="1:23" ht="15.75" customHeight="1" x14ac:dyDescent="0.25">
      <c r="A40" s="2"/>
      <c r="B40" s="2"/>
      <c r="C40" s="2"/>
      <c r="D40" s="2"/>
      <c r="E40" s="2"/>
      <c r="F40" s="2"/>
      <c r="G40" s="2"/>
      <c r="H40" s="2"/>
      <c r="I40" s="2"/>
      <c r="J40" s="2"/>
      <c r="K40" s="2"/>
      <c r="L40" s="33"/>
      <c r="M40" s="2"/>
      <c r="N40" s="17"/>
      <c r="O40" s="385"/>
      <c r="P40" s="385"/>
      <c r="Q40" s="385"/>
      <c r="R40" s="385"/>
      <c r="S40" s="2"/>
      <c r="T40" s="2"/>
      <c r="U40" s="2"/>
      <c r="V40" s="2"/>
      <c r="W40" s="2"/>
    </row>
    <row r="41" spans="1:23" ht="15.75" customHeight="1" x14ac:dyDescent="0.25">
      <c r="A41" s="2"/>
      <c r="B41" s="2"/>
      <c r="C41" s="2"/>
      <c r="D41" s="2"/>
      <c r="E41" s="2"/>
      <c r="F41" s="2"/>
      <c r="G41" s="2"/>
      <c r="H41" s="2"/>
      <c r="I41" s="2"/>
      <c r="J41" s="2"/>
      <c r="K41" s="2"/>
      <c r="L41" s="33"/>
      <c r="M41" s="2"/>
      <c r="N41" s="17"/>
      <c r="O41" s="385"/>
      <c r="P41" s="385"/>
      <c r="Q41" s="385"/>
      <c r="R41" s="385"/>
      <c r="S41" s="2"/>
      <c r="T41" s="2"/>
      <c r="U41" s="2"/>
      <c r="V41" s="2"/>
      <c r="W41" s="2"/>
    </row>
    <row r="42" spans="1:23" ht="15.75" customHeight="1" x14ac:dyDescent="0.25">
      <c r="A42" s="2"/>
      <c r="B42" s="2"/>
      <c r="C42" s="2"/>
      <c r="D42" s="2"/>
      <c r="E42" s="2"/>
      <c r="F42" s="2"/>
      <c r="G42" s="2"/>
      <c r="H42" s="2"/>
      <c r="I42" s="2"/>
      <c r="J42" s="2"/>
      <c r="K42" s="2"/>
      <c r="L42" s="2"/>
      <c r="M42" s="2"/>
      <c r="N42" s="17"/>
      <c r="O42" s="385"/>
      <c r="P42" s="385"/>
      <c r="Q42" s="385"/>
      <c r="R42" s="385"/>
      <c r="S42" s="2"/>
      <c r="T42" s="2"/>
      <c r="U42" s="2"/>
      <c r="V42" s="2"/>
      <c r="W42" s="2"/>
    </row>
    <row r="43" spans="1:23" ht="15.75" customHeight="1" x14ac:dyDescent="0.25">
      <c r="A43" s="2"/>
      <c r="B43" s="2"/>
      <c r="C43" s="2"/>
      <c r="D43" s="2"/>
      <c r="E43" s="2"/>
      <c r="F43" s="2"/>
      <c r="G43" s="2"/>
      <c r="H43" s="2"/>
      <c r="I43" s="2"/>
      <c r="J43" s="2"/>
      <c r="K43" s="2"/>
      <c r="L43" s="2"/>
      <c r="M43" s="2"/>
      <c r="N43" s="17"/>
      <c r="O43" s="385"/>
      <c r="P43" s="385"/>
      <c r="Q43" s="385"/>
      <c r="R43" s="385"/>
      <c r="S43" s="2"/>
      <c r="T43" s="2"/>
      <c r="U43" s="2"/>
      <c r="V43" s="2"/>
      <c r="W43" s="2"/>
    </row>
    <row r="44" spans="1:23" ht="15.75" customHeight="1" x14ac:dyDescent="0.25">
      <c r="A44" s="2"/>
      <c r="B44" s="2"/>
      <c r="C44" s="2"/>
      <c r="D44" s="2"/>
      <c r="E44" s="2"/>
      <c r="F44" s="2"/>
      <c r="G44" s="2"/>
      <c r="H44" s="2"/>
      <c r="I44" s="2"/>
      <c r="J44" s="2"/>
      <c r="K44" s="2"/>
      <c r="L44" s="2"/>
      <c r="M44" s="2"/>
      <c r="N44" s="2"/>
      <c r="O44" s="385"/>
      <c r="P44" s="385"/>
      <c r="Q44" s="385"/>
      <c r="R44" s="385"/>
      <c r="S44" s="2"/>
      <c r="T44" s="2"/>
      <c r="U44" s="2"/>
      <c r="V44" s="2"/>
      <c r="W44" s="2"/>
    </row>
    <row r="45" spans="1:23" ht="15.75" customHeight="1" x14ac:dyDescent="0.25">
      <c r="A45" s="2"/>
      <c r="B45" s="2"/>
      <c r="C45" s="2"/>
      <c r="D45" s="2"/>
      <c r="E45" s="2"/>
      <c r="F45" s="2"/>
      <c r="G45" s="2"/>
      <c r="H45" s="2"/>
      <c r="I45" s="2"/>
      <c r="J45" s="2"/>
      <c r="K45" s="2"/>
      <c r="L45" s="2"/>
      <c r="M45" s="2"/>
      <c r="N45" s="2"/>
      <c r="O45" s="385"/>
      <c r="P45" s="385"/>
      <c r="Q45" s="385"/>
      <c r="R45" s="385"/>
      <c r="S45" s="2"/>
      <c r="T45" s="2"/>
      <c r="U45" s="2"/>
      <c r="V45" s="2"/>
      <c r="W45" s="2"/>
    </row>
    <row r="46" spans="1:23" ht="15.75" customHeight="1" x14ac:dyDescent="0.25">
      <c r="A46" s="2"/>
      <c r="B46" s="2"/>
      <c r="C46" s="2"/>
      <c r="D46" s="2"/>
      <c r="E46" s="2"/>
      <c r="F46" s="2"/>
      <c r="G46" s="2"/>
      <c r="H46" s="2"/>
      <c r="I46" s="2"/>
      <c r="J46" s="2"/>
      <c r="K46" s="2"/>
      <c r="L46" s="2"/>
      <c r="M46" s="2"/>
      <c r="N46" s="2"/>
      <c r="O46" s="385"/>
      <c r="P46" s="385"/>
      <c r="Q46" s="385"/>
      <c r="R46" s="385"/>
      <c r="S46" s="2"/>
      <c r="T46" s="2"/>
      <c r="U46" s="2"/>
      <c r="V46" s="2"/>
      <c r="W46" s="2"/>
    </row>
    <row r="47" spans="1:23" ht="15.75" customHeight="1" x14ac:dyDescent="0.25">
      <c r="A47" s="2"/>
      <c r="B47" s="2"/>
      <c r="C47" s="2"/>
      <c r="D47" s="2"/>
      <c r="E47" s="2"/>
      <c r="F47" s="2"/>
      <c r="G47" s="2"/>
      <c r="H47" s="2"/>
      <c r="I47" s="2"/>
      <c r="J47" s="2"/>
      <c r="K47" s="2"/>
      <c r="L47" s="2"/>
      <c r="M47" s="2"/>
      <c r="N47" s="2"/>
      <c r="O47" s="385"/>
      <c r="P47" s="385"/>
      <c r="Q47" s="385"/>
      <c r="R47" s="385"/>
      <c r="S47" s="2"/>
      <c r="T47" s="2"/>
      <c r="U47" s="2"/>
      <c r="V47" s="2"/>
      <c r="W47" s="2"/>
    </row>
    <row r="48" spans="1:23" ht="15.75" customHeight="1" x14ac:dyDescent="0.25">
      <c r="A48" s="2"/>
      <c r="B48" s="2"/>
      <c r="C48" s="2"/>
      <c r="D48" s="2"/>
      <c r="E48" s="2"/>
      <c r="F48" s="2"/>
      <c r="G48" s="2"/>
      <c r="H48" s="2"/>
      <c r="I48" s="2"/>
      <c r="J48" s="2"/>
      <c r="K48" s="2"/>
      <c r="L48" s="2"/>
      <c r="M48" s="2"/>
      <c r="N48" s="2"/>
      <c r="O48" s="385"/>
      <c r="P48" s="385"/>
      <c r="Q48" s="385"/>
      <c r="R48" s="385"/>
      <c r="S48" s="2"/>
      <c r="T48" s="2"/>
      <c r="U48" s="2"/>
      <c r="V48" s="2"/>
      <c r="W48" s="2"/>
    </row>
    <row r="49" spans="1:23" ht="15.75" customHeight="1" x14ac:dyDescent="0.25">
      <c r="A49" s="2"/>
      <c r="B49" s="2"/>
      <c r="C49" s="2"/>
      <c r="D49" s="2"/>
      <c r="E49" s="2"/>
      <c r="F49" s="2"/>
      <c r="G49" s="2"/>
      <c r="H49" s="2"/>
      <c r="I49" s="2"/>
      <c r="J49" s="2"/>
      <c r="K49" s="2"/>
      <c r="L49" s="2"/>
      <c r="M49" s="2"/>
      <c r="N49" s="2"/>
      <c r="O49" s="385"/>
      <c r="P49" s="385"/>
      <c r="Q49" s="385"/>
      <c r="R49" s="385"/>
      <c r="S49" s="2"/>
      <c r="T49" s="2"/>
      <c r="U49" s="2"/>
      <c r="V49" s="2"/>
      <c r="W49" s="2"/>
    </row>
    <row r="50" spans="1:23" ht="15.75" customHeight="1" x14ac:dyDescent="0.25">
      <c r="A50" s="2"/>
      <c r="B50" s="2"/>
      <c r="C50" s="2"/>
      <c r="D50" s="2"/>
      <c r="E50" s="2"/>
      <c r="F50" s="2"/>
      <c r="G50" s="2"/>
      <c r="H50" s="2"/>
      <c r="I50" s="2"/>
      <c r="J50" s="2"/>
      <c r="K50" s="2"/>
      <c r="L50" s="2"/>
      <c r="M50" s="2"/>
      <c r="N50" s="2"/>
      <c r="O50" s="385"/>
      <c r="P50" s="385"/>
      <c r="Q50" s="385"/>
      <c r="R50" s="385"/>
      <c r="S50" s="2"/>
      <c r="T50" s="2"/>
      <c r="U50" s="2"/>
      <c r="V50" s="2"/>
      <c r="W50" s="2"/>
    </row>
    <row r="51" spans="1:23" ht="15.75" customHeight="1" x14ac:dyDescent="0.25">
      <c r="A51" s="2"/>
      <c r="B51" s="2"/>
      <c r="C51" s="2"/>
      <c r="D51" s="2"/>
      <c r="E51" s="2"/>
      <c r="F51" s="2"/>
      <c r="G51" s="2"/>
      <c r="H51" s="2"/>
      <c r="I51" s="2"/>
      <c r="J51" s="2"/>
      <c r="K51" s="2"/>
      <c r="L51" s="2"/>
      <c r="M51" s="2"/>
      <c r="N51" s="2"/>
      <c r="O51" s="385"/>
      <c r="P51" s="385"/>
      <c r="Q51" s="385"/>
      <c r="R51" s="385"/>
      <c r="S51" s="2"/>
      <c r="T51" s="2"/>
      <c r="U51" s="2"/>
      <c r="V51" s="2"/>
      <c r="W51" s="2"/>
    </row>
    <row r="52" spans="1:23" ht="15.75" customHeight="1" x14ac:dyDescent="0.25">
      <c r="A52" s="2"/>
      <c r="B52" s="2"/>
      <c r="C52" s="2"/>
      <c r="D52" s="2"/>
      <c r="E52" s="2"/>
      <c r="F52" s="2"/>
      <c r="G52" s="2"/>
      <c r="H52" s="2"/>
      <c r="I52" s="2"/>
      <c r="J52" s="2"/>
      <c r="K52" s="2"/>
      <c r="L52" s="2"/>
      <c r="M52" s="2"/>
      <c r="N52" s="2"/>
      <c r="O52" s="385"/>
      <c r="P52" s="385"/>
      <c r="Q52" s="385"/>
      <c r="R52" s="385"/>
      <c r="S52" s="2"/>
      <c r="T52" s="2"/>
      <c r="U52" s="2"/>
      <c r="V52" s="2"/>
      <c r="W52" s="2"/>
    </row>
    <row r="53" spans="1:23" ht="15.75" customHeight="1" x14ac:dyDescent="0.25">
      <c r="A53" s="2"/>
      <c r="B53" s="2"/>
      <c r="C53" s="2"/>
      <c r="D53" s="2"/>
      <c r="E53" s="2"/>
      <c r="F53" s="2"/>
      <c r="G53" s="2"/>
      <c r="H53" s="2"/>
      <c r="I53" s="2"/>
      <c r="J53" s="2"/>
      <c r="K53" s="2"/>
      <c r="L53" s="2"/>
      <c r="M53" s="2"/>
      <c r="N53" s="2"/>
      <c r="O53" s="385"/>
      <c r="P53" s="385"/>
      <c r="Q53" s="385"/>
      <c r="R53" s="385"/>
      <c r="S53" s="2"/>
      <c r="T53" s="2"/>
      <c r="U53" s="2"/>
      <c r="V53" s="2"/>
      <c r="W53" s="2"/>
    </row>
    <row r="54" spans="1:23" ht="15.75" customHeight="1" x14ac:dyDescent="0.25">
      <c r="A54" s="2"/>
      <c r="B54" s="2"/>
      <c r="C54" s="2"/>
      <c r="D54" s="2"/>
      <c r="E54" s="2"/>
      <c r="F54" s="2"/>
      <c r="G54" s="2"/>
      <c r="H54" s="2"/>
      <c r="I54" s="2"/>
      <c r="J54" s="2"/>
      <c r="K54" s="2"/>
      <c r="L54" s="2"/>
      <c r="M54" s="2"/>
      <c r="N54" s="2"/>
      <c r="O54" s="385"/>
      <c r="P54" s="385"/>
      <c r="Q54" s="385"/>
      <c r="R54" s="385"/>
      <c r="S54" s="2"/>
      <c r="T54" s="2"/>
      <c r="U54" s="2"/>
      <c r="V54" s="2"/>
      <c r="W54" s="2"/>
    </row>
    <row r="55" spans="1:23" ht="15.75" customHeight="1" x14ac:dyDescent="0.25">
      <c r="A55" s="2"/>
      <c r="B55" s="2"/>
      <c r="C55" s="2"/>
      <c r="D55" s="2"/>
      <c r="E55" s="2"/>
      <c r="F55" s="2"/>
      <c r="G55" s="2"/>
      <c r="H55" s="2"/>
      <c r="I55" s="2"/>
      <c r="J55" s="2"/>
      <c r="K55" s="2"/>
      <c r="L55" s="2"/>
      <c r="M55" s="2"/>
      <c r="N55" s="2"/>
      <c r="O55" s="385"/>
      <c r="P55" s="385"/>
      <c r="Q55" s="385"/>
      <c r="R55" s="385"/>
      <c r="S55" s="2"/>
      <c r="T55" s="2"/>
      <c r="U55" s="2"/>
      <c r="V55" s="2"/>
      <c r="W55" s="2"/>
    </row>
    <row r="56" spans="1:23" ht="15.75" customHeight="1" x14ac:dyDescent="0.25">
      <c r="A56" s="2"/>
      <c r="B56" s="2"/>
      <c r="C56" s="2"/>
      <c r="D56" s="2"/>
      <c r="E56" s="2"/>
      <c r="F56" s="2"/>
      <c r="G56" s="2"/>
      <c r="H56" s="2"/>
      <c r="I56" s="2"/>
      <c r="J56" s="2"/>
      <c r="K56" s="2"/>
      <c r="L56" s="2"/>
      <c r="M56" s="2"/>
      <c r="N56" s="2"/>
      <c r="O56" s="385"/>
      <c r="P56" s="385"/>
      <c r="Q56" s="385"/>
      <c r="R56" s="385"/>
      <c r="S56" s="2"/>
      <c r="T56" s="2"/>
      <c r="U56" s="2"/>
      <c r="V56" s="2"/>
      <c r="W56" s="2"/>
    </row>
    <row r="57" spans="1:23" ht="15.75" customHeight="1" x14ac:dyDescent="0.25">
      <c r="A57" s="2"/>
      <c r="B57" s="2"/>
      <c r="C57" s="2"/>
      <c r="D57" s="2"/>
      <c r="E57" s="2"/>
      <c r="F57" s="2"/>
      <c r="G57" s="2"/>
      <c r="H57" s="2"/>
      <c r="I57" s="2"/>
      <c r="J57" s="2"/>
      <c r="K57" s="2"/>
      <c r="L57" s="2"/>
      <c r="M57" s="2"/>
      <c r="N57" s="2"/>
      <c r="O57" s="385"/>
      <c r="P57" s="385"/>
      <c r="Q57" s="385"/>
      <c r="R57" s="385"/>
      <c r="S57" s="2"/>
      <c r="T57" s="2"/>
      <c r="U57" s="2"/>
      <c r="V57" s="2"/>
      <c r="W57" s="2"/>
    </row>
    <row r="58" spans="1:23" ht="15.75" customHeight="1" x14ac:dyDescent="0.25">
      <c r="A58" s="2"/>
      <c r="B58" s="2"/>
      <c r="C58" s="2"/>
      <c r="D58" s="2"/>
      <c r="E58" s="2"/>
      <c r="F58" s="2"/>
      <c r="G58" s="2"/>
      <c r="H58" s="2"/>
      <c r="I58" s="2"/>
      <c r="J58" s="2"/>
      <c r="K58" s="2"/>
      <c r="L58" s="2"/>
      <c r="M58" s="2"/>
      <c r="N58" s="2"/>
      <c r="O58" s="385"/>
      <c r="P58" s="385"/>
      <c r="Q58" s="385"/>
      <c r="R58" s="385"/>
      <c r="S58" s="2"/>
      <c r="T58" s="2"/>
      <c r="U58" s="2"/>
      <c r="V58" s="2"/>
      <c r="W58" s="2"/>
    </row>
    <row r="59" spans="1:23" ht="15.75" customHeight="1" x14ac:dyDescent="0.25">
      <c r="A59" s="2"/>
      <c r="B59" s="2"/>
      <c r="C59" s="2"/>
      <c r="D59" s="2"/>
      <c r="E59" s="2"/>
      <c r="F59" s="2"/>
      <c r="G59" s="2"/>
      <c r="H59" s="2"/>
      <c r="I59" s="2"/>
      <c r="J59" s="2"/>
      <c r="K59" s="2"/>
      <c r="L59" s="2"/>
      <c r="M59" s="2"/>
      <c r="N59" s="2"/>
      <c r="O59" s="385"/>
      <c r="P59" s="385"/>
      <c r="Q59" s="385"/>
      <c r="R59" s="385"/>
      <c r="S59" s="2"/>
      <c r="T59" s="2"/>
      <c r="U59" s="2"/>
      <c r="V59" s="2"/>
      <c r="W59" s="2"/>
    </row>
    <row r="60" spans="1:23" ht="15.75" customHeight="1" x14ac:dyDescent="0.25">
      <c r="A60" s="2"/>
      <c r="B60" s="2"/>
      <c r="C60" s="2"/>
      <c r="D60" s="2"/>
      <c r="E60" s="2"/>
      <c r="F60" s="2"/>
      <c r="G60" s="2"/>
      <c r="H60" s="2"/>
      <c r="I60" s="2"/>
      <c r="J60" s="2"/>
      <c r="K60" s="2"/>
      <c r="L60" s="2"/>
      <c r="M60" s="2"/>
      <c r="N60" s="2"/>
      <c r="O60" s="385"/>
      <c r="P60" s="385"/>
      <c r="Q60" s="385"/>
      <c r="R60" s="385"/>
      <c r="S60" s="2"/>
      <c r="T60" s="2"/>
      <c r="U60" s="2"/>
      <c r="V60" s="2"/>
      <c r="W60" s="2"/>
    </row>
    <row r="61" spans="1:23" ht="15.75" customHeight="1" x14ac:dyDescent="0.25">
      <c r="A61" s="2"/>
      <c r="B61" s="2"/>
      <c r="C61" s="2"/>
      <c r="D61" s="2"/>
      <c r="E61" s="2"/>
      <c r="F61" s="2"/>
      <c r="G61" s="2"/>
      <c r="H61" s="2"/>
      <c r="I61" s="2"/>
      <c r="J61" s="2"/>
      <c r="K61" s="2"/>
      <c r="L61" s="2"/>
      <c r="M61" s="2"/>
      <c r="N61" s="2"/>
      <c r="O61" s="385"/>
      <c r="P61" s="385"/>
      <c r="Q61" s="385"/>
      <c r="R61" s="385"/>
      <c r="S61" s="2"/>
      <c r="T61" s="2"/>
      <c r="U61" s="2"/>
      <c r="V61" s="2"/>
      <c r="W61" s="2"/>
    </row>
    <row r="62" spans="1:23" ht="15.75" customHeight="1" x14ac:dyDescent="0.25">
      <c r="A62" s="2"/>
      <c r="B62" s="2"/>
      <c r="C62" s="2"/>
      <c r="D62" s="2"/>
      <c r="E62" s="2"/>
      <c r="F62" s="2"/>
      <c r="G62" s="2"/>
      <c r="H62" s="2"/>
      <c r="I62" s="2"/>
      <c r="J62" s="2"/>
      <c r="K62" s="2"/>
      <c r="L62" s="2"/>
      <c r="M62" s="2"/>
      <c r="N62" s="2"/>
      <c r="O62" s="385"/>
      <c r="P62" s="385"/>
      <c r="Q62" s="385"/>
      <c r="R62" s="385"/>
      <c r="S62" s="2"/>
      <c r="T62" s="2"/>
      <c r="U62" s="2"/>
      <c r="V62" s="2"/>
      <c r="W62" s="2"/>
    </row>
    <row r="63" spans="1:23" ht="15.75" customHeight="1" x14ac:dyDescent="0.25">
      <c r="A63" s="2"/>
      <c r="B63" s="2"/>
      <c r="C63" s="2"/>
      <c r="D63" s="2"/>
      <c r="E63" s="2"/>
      <c r="F63" s="2"/>
      <c r="G63" s="2"/>
      <c r="H63" s="2"/>
      <c r="I63" s="2"/>
      <c r="J63" s="2"/>
      <c r="K63" s="2"/>
      <c r="L63" s="2"/>
      <c r="M63" s="2"/>
      <c r="N63" s="2"/>
      <c r="O63" s="385"/>
      <c r="P63" s="385"/>
      <c r="Q63" s="385"/>
      <c r="R63" s="385"/>
      <c r="S63" s="2"/>
      <c r="T63" s="2"/>
      <c r="U63" s="2"/>
      <c r="V63" s="2"/>
      <c r="W63" s="2"/>
    </row>
    <row r="64" spans="1:23" ht="15.75" customHeight="1" x14ac:dyDescent="0.25">
      <c r="A64" s="2"/>
      <c r="B64" s="2"/>
      <c r="C64" s="2"/>
      <c r="D64" s="2"/>
      <c r="E64" s="2"/>
      <c r="F64" s="2"/>
      <c r="G64" s="2"/>
      <c r="H64" s="2"/>
      <c r="I64" s="2"/>
      <c r="J64" s="2"/>
      <c r="K64" s="2"/>
      <c r="L64" s="2"/>
      <c r="M64" s="2"/>
      <c r="N64" s="2"/>
      <c r="O64" s="385"/>
      <c r="P64" s="385"/>
      <c r="Q64" s="385"/>
      <c r="R64" s="385"/>
      <c r="S64" s="2"/>
      <c r="T64" s="2"/>
      <c r="U64" s="2"/>
      <c r="V64" s="2"/>
      <c r="W64" s="2"/>
    </row>
    <row r="65" spans="1:23" ht="15.75" customHeight="1" x14ac:dyDescent="0.25">
      <c r="A65" s="2"/>
      <c r="B65" s="2"/>
      <c r="C65" s="2"/>
      <c r="D65" s="2"/>
      <c r="E65" s="2"/>
      <c r="F65" s="2"/>
      <c r="G65" s="2"/>
      <c r="H65" s="2"/>
      <c r="I65" s="2"/>
      <c r="J65" s="2"/>
      <c r="K65" s="2"/>
      <c r="L65" s="2"/>
      <c r="M65" s="2"/>
      <c r="N65" s="2"/>
      <c r="O65" s="385"/>
      <c r="P65" s="385"/>
      <c r="Q65" s="385"/>
      <c r="R65" s="385"/>
      <c r="S65" s="2"/>
      <c r="T65" s="2"/>
      <c r="U65" s="2"/>
      <c r="V65" s="2"/>
      <c r="W65" s="2"/>
    </row>
    <row r="66" spans="1:23" ht="15.75" customHeight="1" x14ac:dyDescent="0.25">
      <c r="A66" s="2"/>
      <c r="B66" s="2"/>
      <c r="C66" s="2"/>
      <c r="D66" s="2"/>
      <c r="E66" s="2"/>
      <c r="F66" s="2"/>
      <c r="G66" s="2"/>
      <c r="H66" s="2"/>
      <c r="I66" s="2"/>
      <c r="J66" s="2"/>
      <c r="K66" s="2"/>
      <c r="L66" s="2"/>
      <c r="M66" s="2"/>
      <c r="N66" s="2"/>
      <c r="O66" s="385"/>
      <c r="P66" s="385"/>
      <c r="Q66" s="385"/>
      <c r="R66" s="385"/>
      <c r="S66" s="2"/>
      <c r="T66" s="2"/>
      <c r="U66" s="2"/>
      <c r="V66" s="2"/>
      <c r="W66" s="2"/>
    </row>
    <row r="67" spans="1:23" ht="15.75" customHeight="1" x14ac:dyDescent="0.25">
      <c r="A67" s="2"/>
      <c r="B67" s="2"/>
      <c r="C67" s="2"/>
      <c r="D67" s="2"/>
      <c r="E67" s="2"/>
      <c r="F67" s="2"/>
      <c r="G67" s="2"/>
      <c r="H67" s="2"/>
      <c r="I67" s="2"/>
      <c r="J67" s="2"/>
      <c r="K67" s="2"/>
      <c r="L67" s="2"/>
      <c r="M67" s="2"/>
      <c r="N67" s="2"/>
      <c r="O67" s="385"/>
      <c r="P67" s="385"/>
      <c r="Q67" s="385"/>
      <c r="R67" s="385"/>
      <c r="S67" s="2"/>
      <c r="T67" s="2"/>
      <c r="U67" s="2"/>
      <c r="V67" s="2"/>
      <c r="W67" s="2"/>
    </row>
    <row r="68" spans="1:23" ht="15.75" customHeight="1" x14ac:dyDescent="0.25">
      <c r="A68" s="2"/>
      <c r="B68" s="2"/>
      <c r="C68" s="2"/>
      <c r="D68" s="2"/>
      <c r="E68" s="2"/>
      <c r="F68" s="2"/>
      <c r="G68" s="2"/>
      <c r="H68" s="2"/>
      <c r="I68" s="2"/>
      <c r="J68" s="2"/>
      <c r="K68" s="2"/>
      <c r="L68" s="2"/>
      <c r="M68" s="2"/>
      <c r="N68" s="2"/>
      <c r="O68" s="385"/>
      <c r="P68" s="385"/>
      <c r="Q68" s="385"/>
      <c r="R68" s="385"/>
      <c r="S68" s="2"/>
      <c r="T68" s="2"/>
      <c r="U68" s="2"/>
      <c r="V68" s="2"/>
      <c r="W68" s="2"/>
    </row>
    <row r="69" spans="1:23" ht="15.75" customHeight="1" x14ac:dyDescent="0.25">
      <c r="A69" s="2"/>
      <c r="B69" s="2"/>
      <c r="C69" s="2"/>
      <c r="D69" s="2"/>
      <c r="E69" s="2"/>
      <c r="F69" s="2"/>
      <c r="G69" s="2"/>
      <c r="H69" s="2"/>
      <c r="I69" s="2"/>
      <c r="J69" s="2"/>
      <c r="K69" s="2"/>
      <c r="L69" s="2"/>
      <c r="M69" s="2"/>
      <c r="N69" s="2"/>
      <c r="O69" s="385"/>
      <c r="P69" s="385"/>
      <c r="Q69" s="385"/>
      <c r="R69" s="385"/>
      <c r="S69" s="2"/>
      <c r="T69" s="2"/>
      <c r="U69" s="2"/>
      <c r="V69" s="2"/>
      <c r="W69" s="2"/>
    </row>
    <row r="70" spans="1:23" ht="15.75" customHeight="1" x14ac:dyDescent="0.25">
      <c r="A70" s="2"/>
      <c r="B70" s="2"/>
      <c r="C70" s="2"/>
      <c r="D70" s="2"/>
      <c r="E70" s="2"/>
      <c r="F70" s="2"/>
      <c r="G70" s="2"/>
      <c r="H70" s="2"/>
      <c r="I70" s="2"/>
      <c r="J70" s="2"/>
      <c r="K70" s="2"/>
      <c r="L70" s="2"/>
      <c r="M70" s="2"/>
      <c r="N70" s="2"/>
      <c r="O70" s="385"/>
      <c r="P70" s="385"/>
      <c r="Q70" s="385"/>
      <c r="R70" s="385"/>
      <c r="S70" s="2"/>
      <c r="T70" s="2"/>
      <c r="U70" s="2"/>
      <c r="V70" s="2"/>
      <c r="W70" s="2"/>
    </row>
    <row r="71" spans="1:23" ht="15.75" customHeight="1" x14ac:dyDescent="0.25">
      <c r="A71" s="2"/>
      <c r="B71" s="2"/>
      <c r="C71" s="2"/>
      <c r="D71" s="2"/>
      <c r="E71" s="2"/>
      <c r="F71" s="2"/>
      <c r="G71" s="2"/>
      <c r="H71" s="2"/>
      <c r="I71" s="2"/>
      <c r="J71" s="2"/>
      <c r="K71" s="2"/>
      <c r="L71" s="2"/>
      <c r="M71" s="2"/>
      <c r="N71" s="2"/>
      <c r="O71" s="385"/>
      <c r="P71" s="385"/>
      <c r="Q71" s="385"/>
      <c r="R71" s="385"/>
      <c r="S71" s="2"/>
      <c r="T71" s="2"/>
      <c r="U71" s="2"/>
      <c r="V71" s="2"/>
      <c r="W71" s="2"/>
    </row>
    <row r="72" spans="1:23" ht="15.75" customHeight="1" x14ac:dyDescent="0.25">
      <c r="A72" s="2"/>
      <c r="B72" s="2"/>
      <c r="C72" s="2"/>
      <c r="D72" s="2"/>
      <c r="E72" s="2"/>
      <c r="F72" s="2"/>
      <c r="G72" s="2"/>
      <c r="H72" s="2"/>
      <c r="I72" s="2"/>
      <c r="J72" s="2"/>
      <c r="K72" s="2"/>
      <c r="L72" s="2"/>
      <c r="M72" s="2"/>
      <c r="N72" s="2"/>
      <c r="O72" s="385"/>
      <c r="P72" s="385"/>
      <c r="Q72" s="385"/>
      <c r="R72" s="385"/>
      <c r="S72" s="2"/>
      <c r="T72" s="2"/>
      <c r="U72" s="2"/>
      <c r="V72" s="2"/>
      <c r="W72" s="2"/>
    </row>
    <row r="73" spans="1:23" ht="15.75" customHeight="1" x14ac:dyDescent="0.25">
      <c r="A73" s="2"/>
      <c r="B73" s="2"/>
      <c r="C73" s="2"/>
      <c r="D73" s="2"/>
      <c r="E73" s="2"/>
      <c r="F73" s="2"/>
      <c r="G73" s="2"/>
      <c r="H73" s="2"/>
      <c r="I73" s="2"/>
      <c r="J73" s="2"/>
      <c r="K73" s="2"/>
      <c r="L73" s="2"/>
      <c r="M73" s="2"/>
      <c r="N73" s="2"/>
      <c r="O73" s="385"/>
      <c r="P73" s="385"/>
      <c r="Q73" s="385"/>
      <c r="R73" s="385"/>
      <c r="S73" s="2"/>
      <c r="T73" s="2"/>
      <c r="U73" s="2"/>
      <c r="V73" s="2"/>
      <c r="W73" s="2"/>
    </row>
    <row r="74" spans="1:23" ht="15.75" customHeight="1" x14ac:dyDescent="0.25">
      <c r="A74" s="2"/>
      <c r="B74" s="2"/>
      <c r="C74" s="2"/>
      <c r="D74" s="2"/>
      <c r="E74" s="2"/>
      <c r="F74" s="2"/>
      <c r="G74" s="2"/>
      <c r="H74" s="2"/>
      <c r="I74" s="2"/>
      <c r="J74" s="2"/>
      <c r="K74" s="2"/>
      <c r="L74" s="2"/>
      <c r="M74" s="2"/>
      <c r="N74" s="2"/>
      <c r="O74" s="385"/>
      <c r="P74" s="385"/>
      <c r="Q74" s="385"/>
      <c r="R74" s="385"/>
      <c r="S74" s="2"/>
      <c r="T74" s="2"/>
      <c r="U74" s="2"/>
      <c r="V74" s="2"/>
      <c r="W74" s="2"/>
    </row>
    <row r="75" spans="1:23" ht="15.75" customHeight="1" x14ac:dyDescent="0.25">
      <c r="A75" s="2"/>
      <c r="B75" s="2"/>
      <c r="C75" s="2"/>
      <c r="D75" s="2"/>
      <c r="E75" s="2"/>
      <c r="F75" s="2"/>
      <c r="G75" s="2"/>
      <c r="H75" s="2"/>
      <c r="I75" s="2"/>
      <c r="J75" s="2"/>
      <c r="K75" s="2"/>
      <c r="L75" s="2"/>
      <c r="M75" s="2"/>
      <c r="N75" s="2"/>
      <c r="O75" s="385"/>
      <c r="P75" s="385"/>
      <c r="Q75" s="385"/>
      <c r="R75" s="385"/>
      <c r="S75" s="2"/>
      <c r="T75" s="2"/>
      <c r="U75" s="2"/>
      <c r="V75" s="2"/>
      <c r="W75" s="2"/>
    </row>
    <row r="76" spans="1:23" ht="15.75" customHeight="1" x14ac:dyDescent="0.25">
      <c r="A76" s="2"/>
      <c r="B76" s="2"/>
      <c r="C76" s="2"/>
      <c r="D76" s="2"/>
      <c r="E76" s="2"/>
      <c r="F76" s="2"/>
      <c r="G76" s="2"/>
      <c r="H76" s="2"/>
      <c r="I76" s="2"/>
      <c r="J76" s="2"/>
      <c r="K76" s="2"/>
      <c r="L76" s="2"/>
      <c r="M76" s="2"/>
      <c r="N76" s="2"/>
      <c r="O76" s="385"/>
      <c r="P76" s="385"/>
      <c r="Q76" s="385"/>
      <c r="R76" s="385"/>
      <c r="S76" s="2"/>
      <c r="T76" s="2"/>
      <c r="U76" s="2"/>
      <c r="V76" s="2"/>
      <c r="W76" s="2"/>
    </row>
    <row r="77" spans="1:23" ht="15.75" customHeight="1" x14ac:dyDescent="0.25">
      <c r="A77" s="2"/>
      <c r="B77" s="2"/>
      <c r="C77" s="2"/>
      <c r="D77" s="2"/>
      <c r="E77" s="2"/>
      <c r="F77" s="2"/>
      <c r="G77" s="2"/>
      <c r="H77" s="2"/>
      <c r="I77" s="2"/>
      <c r="J77" s="2"/>
      <c r="K77" s="2"/>
      <c r="L77" s="2"/>
      <c r="M77" s="2"/>
      <c r="N77" s="2"/>
      <c r="O77" s="385"/>
      <c r="P77" s="385"/>
      <c r="Q77" s="385"/>
      <c r="R77" s="385"/>
      <c r="S77" s="2"/>
      <c r="T77" s="2"/>
      <c r="U77" s="2"/>
      <c r="V77" s="2"/>
      <c r="W77" s="2"/>
    </row>
    <row r="78" spans="1:23" ht="15.75" customHeight="1" x14ac:dyDescent="0.25">
      <c r="A78" s="2"/>
      <c r="B78" s="2"/>
      <c r="C78" s="2"/>
      <c r="D78" s="2"/>
      <c r="E78" s="2"/>
      <c r="F78" s="2"/>
      <c r="G78" s="2"/>
      <c r="H78" s="2"/>
      <c r="I78" s="2"/>
      <c r="J78" s="2"/>
      <c r="K78" s="2"/>
      <c r="L78" s="2"/>
      <c r="M78" s="2"/>
      <c r="N78" s="2"/>
      <c r="O78" s="385"/>
      <c r="P78" s="385"/>
      <c r="Q78" s="385"/>
      <c r="R78" s="385"/>
      <c r="S78" s="2"/>
      <c r="T78" s="2"/>
      <c r="U78" s="2"/>
      <c r="V78" s="2"/>
      <c r="W78" s="2"/>
    </row>
    <row r="79" spans="1:23" ht="15.75" customHeight="1" x14ac:dyDescent="0.25">
      <c r="A79" s="2"/>
      <c r="B79" s="2"/>
      <c r="C79" s="2"/>
      <c r="D79" s="2"/>
      <c r="E79" s="2"/>
      <c r="F79" s="2"/>
      <c r="G79" s="2"/>
      <c r="H79" s="2"/>
      <c r="I79" s="2"/>
      <c r="J79" s="2"/>
      <c r="K79" s="2"/>
      <c r="L79" s="2"/>
      <c r="M79" s="2"/>
      <c r="N79" s="2"/>
      <c r="O79" s="385"/>
      <c r="P79" s="385"/>
      <c r="Q79" s="385"/>
      <c r="R79" s="385"/>
      <c r="S79" s="2"/>
      <c r="T79" s="2"/>
      <c r="U79" s="2"/>
      <c r="V79" s="2"/>
      <c r="W79" s="2"/>
    </row>
    <row r="80" spans="1:23" ht="15.75" customHeight="1" x14ac:dyDescent="0.25">
      <c r="A80" s="2"/>
      <c r="B80" s="2"/>
      <c r="C80" s="2"/>
      <c r="D80" s="2"/>
      <c r="E80" s="2"/>
      <c r="F80" s="2"/>
      <c r="G80" s="2"/>
      <c r="H80" s="2"/>
      <c r="I80" s="2"/>
      <c r="J80" s="2"/>
      <c r="K80" s="2"/>
      <c r="L80" s="2"/>
      <c r="M80" s="2"/>
      <c r="N80" s="2"/>
      <c r="O80" s="385"/>
      <c r="P80" s="385"/>
      <c r="Q80" s="385"/>
      <c r="R80" s="385"/>
      <c r="S80" s="2"/>
      <c r="T80" s="2"/>
      <c r="U80" s="2"/>
      <c r="V80" s="2"/>
      <c r="W80" s="2"/>
    </row>
    <row r="81" spans="1:23" ht="15.75" customHeight="1" x14ac:dyDescent="0.25">
      <c r="A81" s="2"/>
      <c r="B81" s="2"/>
      <c r="C81" s="2"/>
      <c r="D81" s="2"/>
      <c r="E81" s="2"/>
      <c r="F81" s="2"/>
      <c r="G81" s="2"/>
      <c r="H81" s="2"/>
      <c r="I81" s="2"/>
      <c r="J81" s="2"/>
      <c r="K81" s="2"/>
      <c r="L81" s="2"/>
      <c r="M81" s="2"/>
      <c r="N81" s="2"/>
      <c r="O81" s="385"/>
      <c r="P81" s="385"/>
      <c r="Q81" s="385"/>
      <c r="R81" s="385"/>
      <c r="S81" s="2"/>
      <c r="T81" s="2"/>
      <c r="U81" s="2"/>
      <c r="V81" s="2"/>
      <c r="W81" s="2"/>
    </row>
    <row r="82" spans="1:23" ht="15.75" customHeight="1" x14ac:dyDescent="0.25">
      <c r="A82" s="2"/>
      <c r="B82" s="2"/>
      <c r="C82" s="2"/>
      <c r="D82" s="2"/>
      <c r="E82" s="2"/>
      <c r="F82" s="2"/>
      <c r="G82" s="2"/>
      <c r="H82" s="2"/>
      <c r="I82" s="2"/>
      <c r="J82" s="2"/>
      <c r="K82" s="2"/>
      <c r="L82" s="2"/>
      <c r="M82" s="2"/>
      <c r="N82" s="2"/>
      <c r="O82" s="385"/>
      <c r="P82" s="385"/>
      <c r="Q82" s="385"/>
      <c r="R82" s="385"/>
      <c r="S82" s="2"/>
      <c r="T82" s="2"/>
      <c r="U82" s="2"/>
      <c r="V82" s="2"/>
      <c r="W82" s="2"/>
    </row>
    <row r="83" spans="1:23" ht="15.75" customHeight="1" x14ac:dyDescent="0.25">
      <c r="A83" s="2"/>
      <c r="B83" s="2"/>
      <c r="C83" s="2"/>
      <c r="D83" s="2"/>
      <c r="E83" s="2"/>
      <c r="F83" s="2"/>
      <c r="G83" s="2"/>
      <c r="H83" s="2"/>
      <c r="I83" s="2"/>
      <c r="J83" s="2"/>
      <c r="K83" s="2"/>
      <c r="L83" s="2"/>
      <c r="M83" s="2"/>
      <c r="N83" s="2"/>
      <c r="O83" s="385"/>
      <c r="P83" s="385"/>
      <c r="Q83" s="385"/>
      <c r="R83" s="385"/>
      <c r="S83" s="2"/>
      <c r="T83" s="2"/>
      <c r="U83" s="2"/>
      <c r="V83" s="2"/>
      <c r="W83" s="2"/>
    </row>
    <row r="84" spans="1:23" ht="15.75" customHeight="1" x14ac:dyDescent="0.25">
      <c r="A84" s="2"/>
      <c r="B84" s="2"/>
      <c r="C84" s="2"/>
      <c r="D84" s="2"/>
      <c r="E84" s="2"/>
      <c r="F84" s="2"/>
      <c r="G84" s="2"/>
      <c r="H84" s="2"/>
      <c r="I84" s="2"/>
      <c r="J84" s="2"/>
      <c r="K84" s="2"/>
      <c r="L84" s="2"/>
      <c r="M84" s="2"/>
      <c r="N84" s="2"/>
      <c r="O84" s="385"/>
      <c r="P84" s="385"/>
      <c r="Q84" s="385"/>
      <c r="R84" s="385"/>
      <c r="S84" s="2"/>
      <c r="T84" s="2"/>
      <c r="U84" s="2"/>
      <c r="V84" s="2"/>
      <c r="W84" s="2"/>
    </row>
    <row r="85" spans="1:23" ht="15.75" customHeight="1" x14ac:dyDescent="0.25">
      <c r="A85" s="2"/>
      <c r="B85" s="2"/>
      <c r="C85" s="2"/>
      <c r="D85" s="2"/>
      <c r="E85" s="2"/>
      <c r="F85" s="2"/>
      <c r="G85" s="2"/>
      <c r="H85" s="2"/>
      <c r="I85" s="2"/>
      <c r="J85" s="2"/>
      <c r="K85" s="2"/>
      <c r="L85" s="2"/>
      <c r="M85" s="2"/>
      <c r="N85" s="2"/>
      <c r="O85" s="385"/>
      <c r="P85" s="385"/>
      <c r="Q85" s="385"/>
      <c r="R85" s="385"/>
      <c r="S85" s="2"/>
      <c r="T85" s="2"/>
      <c r="U85" s="2"/>
      <c r="V85" s="2"/>
      <c r="W85" s="2"/>
    </row>
    <row r="86" spans="1:23" ht="15.75" customHeight="1" x14ac:dyDescent="0.25">
      <c r="A86" s="2"/>
      <c r="B86" s="2"/>
      <c r="C86" s="2"/>
      <c r="D86" s="2"/>
      <c r="E86" s="2"/>
      <c r="F86" s="2"/>
      <c r="G86" s="2"/>
      <c r="H86" s="2"/>
      <c r="I86" s="2"/>
      <c r="J86" s="2"/>
      <c r="K86" s="2"/>
      <c r="L86" s="2"/>
      <c r="M86" s="2"/>
      <c r="N86" s="2"/>
      <c r="O86" s="385"/>
      <c r="P86" s="385"/>
      <c r="Q86" s="385"/>
      <c r="R86" s="385"/>
      <c r="S86" s="2"/>
      <c r="T86" s="2"/>
      <c r="U86" s="2"/>
      <c r="V86" s="2"/>
      <c r="W86" s="2"/>
    </row>
    <row r="87" spans="1:23" ht="15.75" customHeight="1" x14ac:dyDescent="0.25">
      <c r="A87" s="2"/>
      <c r="B87" s="2"/>
      <c r="C87" s="2"/>
      <c r="D87" s="2"/>
      <c r="E87" s="2"/>
      <c r="F87" s="2"/>
      <c r="G87" s="2"/>
      <c r="H87" s="2"/>
      <c r="I87" s="2"/>
      <c r="J87" s="2"/>
      <c r="K87" s="2"/>
      <c r="L87" s="2"/>
      <c r="M87" s="2"/>
      <c r="N87" s="2"/>
      <c r="O87" s="385"/>
      <c r="P87" s="385"/>
      <c r="Q87" s="385"/>
      <c r="R87" s="385"/>
      <c r="S87" s="2"/>
      <c r="T87" s="2"/>
      <c r="U87" s="2"/>
      <c r="V87" s="2"/>
      <c r="W87" s="2"/>
    </row>
    <row r="88" spans="1:23" ht="15.75" customHeight="1" x14ac:dyDescent="0.25">
      <c r="A88" s="2"/>
      <c r="B88" s="2"/>
      <c r="C88" s="2"/>
      <c r="D88" s="2"/>
      <c r="E88" s="2"/>
      <c r="F88" s="2"/>
      <c r="G88" s="2"/>
      <c r="H88" s="2"/>
      <c r="I88" s="2"/>
      <c r="J88" s="2"/>
      <c r="K88" s="2"/>
      <c r="L88" s="2"/>
      <c r="M88" s="2"/>
      <c r="N88" s="2"/>
      <c r="O88" s="385"/>
      <c r="P88" s="385"/>
      <c r="Q88" s="385"/>
      <c r="R88" s="385"/>
      <c r="S88" s="2"/>
      <c r="T88" s="2"/>
      <c r="U88" s="2"/>
      <c r="V88" s="2"/>
      <c r="W88" s="2"/>
    </row>
    <row r="89" spans="1:23" ht="15.75" customHeight="1" x14ac:dyDescent="0.25">
      <c r="A89" s="2"/>
      <c r="B89" s="2"/>
      <c r="C89" s="2"/>
      <c r="D89" s="2"/>
      <c r="E89" s="2"/>
      <c r="F89" s="2"/>
      <c r="G89" s="2"/>
      <c r="H89" s="2"/>
      <c r="I89" s="2"/>
      <c r="J89" s="2"/>
      <c r="K89" s="2"/>
      <c r="L89" s="2"/>
      <c r="M89" s="2"/>
      <c r="N89" s="2"/>
      <c r="O89" s="385"/>
      <c r="P89" s="385"/>
      <c r="Q89" s="385"/>
      <c r="R89" s="385"/>
      <c r="S89" s="2"/>
      <c r="T89" s="2"/>
      <c r="U89" s="2"/>
      <c r="V89" s="2"/>
      <c r="W89" s="2"/>
    </row>
    <row r="90" spans="1:23" ht="15.75" customHeight="1" x14ac:dyDescent="0.25">
      <c r="A90" s="2"/>
      <c r="B90" s="2"/>
      <c r="C90" s="2"/>
      <c r="D90" s="2"/>
      <c r="E90" s="2"/>
      <c r="F90" s="2"/>
      <c r="G90" s="2"/>
      <c r="H90" s="2"/>
      <c r="I90" s="2"/>
      <c r="J90" s="2"/>
      <c r="K90" s="2"/>
      <c r="L90" s="2"/>
      <c r="M90" s="2"/>
      <c r="N90" s="2"/>
      <c r="O90" s="385"/>
      <c r="P90" s="385"/>
      <c r="Q90" s="385"/>
      <c r="R90" s="385"/>
      <c r="S90" s="2"/>
      <c r="T90" s="2"/>
      <c r="U90" s="2"/>
      <c r="V90" s="2"/>
      <c r="W90" s="2"/>
    </row>
    <row r="91" spans="1:23" ht="15.75" customHeight="1" x14ac:dyDescent="0.25">
      <c r="A91" s="2"/>
      <c r="B91" s="2"/>
      <c r="C91" s="2"/>
      <c r="D91" s="2"/>
      <c r="E91" s="2"/>
      <c r="F91" s="2"/>
      <c r="G91" s="2"/>
      <c r="H91" s="2"/>
      <c r="I91" s="2"/>
      <c r="J91" s="2"/>
      <c r="K91" s="2"/>
      <c r="L91" s="2"/>
      <c r="M91" s="2"/>
      <c r="N91" s="2"/>
      <c r="O91" s="385"/>
      <c r="P91" s="385"/>
      <c r="Q91" s="385"/>
      <c r="R91" s="385"/>
      <c r="S91" s="2"/>
      <c r="T91" s="2"/>
      <c r="U91" s="2"/>
      <c r="V91" s="2"/>
      <c r="W91" s="2"/>
    </row>
    <row r="92" spans="1:23" ht="15.75" customHeight="1" x14ac:dyDescent="0.25">
      <c r="A92" s="2"/>
      <c r="B92" s="2"/>
      <c r="C92" s="2"/>
      <c r="D92" s="2"/>
      <c r="E92" s="2"/>
      <c r="F92" s="2"/>
      <c r="G92" s="2"/>
      <c r="H92" s="2"/>
      <c r="I92" s="2"/>
      <c r="J92" s="2"/>
      <c r="K92" s="2"/>
      <c r="L92" s="2"/>
      <c r="M92" s="2"/>
      <c r="N92" s="2"/>
      <c r="O92" s="385"/>
      <c r="P92" s="385"/>
      <c r="Q92" s="385"/>
      <c r="R92" s="385"/>
      <c r="S92" s="2"/>
      <c r="T92" s="2"/>
      <c r="U92" s="2"/>
      <c r="V92" s="2"/>
      <c r="W92" s="2"/>
    </row>
    <row r="93" spans="1:23" ht="15.75" customHeight="1" x14ac:dyDescent="0.25">
      <c r="A93" s="2"/>
      <c r="B93" s="2"/>
      <c r="C93" s="2"/>
      <c r="D93" s="2"/>
      <c r="E93" s="2"/>
      <c r="F93" s="2"/>
      <c r="G93" s="2"/>
      <c r="H93" s="2"/>
      <c r="I93" s="2"/>
      <c r="J93" s="2"/>
      <c r="K93" s="2"/>
      <c r="L93" s="2"/>
      <c r="M93" s="2"/>
      <c r="N93" s="2"/>
      <c r="O93" s="385"/>
      <c r="P93" s="385"/>
      <c r="Q93" s="385"/>
      <c r="R93" s="385"/>
      <c r="S93" s="2"/>
      <c r="T93" s="2"/>
      <c r="U93" s="2"/>
      <c r="V93" s="2"/>
      <c r="W93" s="2"/>
    </row>
    <row r="94" spans="1:23" ht="15.75" customHeight="1" x14ac:dyDescent="0.25">
      <c r="A94" s="2"/>
      <c r="B94" s="2"/>
      <c r="C94" s="2"/>
      <c r="D94" s="2"/>
      <c r="E94" s="2"/>
      <c r="F94" s="2"/>
      <c r="G94" s="2"/>
      <c r="H94" s="2"/>
      <c r="I94" s="2"/>
      <c r="J94" s="2"/>
      <c r="K94" s="2"/>
      <c r="L94" s="2"/>
      <c r="M94" s="2"/>
      <c r="N94" s="2"/>
      <c r="O94" s="385"/>
      <c r="P94" s="385"/>
      <c r="Q94" s="385"/>
      <c r="R94" s="385"/>
      <c r="S94" s="2"/>
      <c r="T94" s="2"/>
      <c r="U94" s="2"/>
      <c r="V94" s="2"/>
      <c r="W94" s="2"/>
    </row>
    <row r="95" spans="1:23" ht="15.75" customHeight="1" x14ac:dyDescent="0.25">
      <c r="A95" s="2"/>
      <c r="B95" s="2"/>
      <c r="C95" s="2"/>
      <c r="D95" s="2"/>
      <c r="E95" s="2"/>
      <c r="F95" s="2"/>
      <c r="G95" s="2"/>
      <c r="H95" s="2"/>
      <c r="I95" s="2"/>
      <c r="J95" s="2"/>
      <c r="K95" s="2"/>
      <c r="L95" s="2"/>
      <c r="M95" s="2"/>
      <c r="N95" s="2"/>
      <c r="O95" s="385"/>
      <c r="P95" s="385"/>
      <c r="Q95" s="385"/>
      <c r="R95" s="385"/>
      <c r="S95" s="2"/>
      <c r="T95" s="2"/>
      <c r="U95" s="2"/>
      <c r="V95" s="2"/>
      <c r="W95" s="2"/>
    </row>
    <row r="96" spans="1:23" ht="15.75" customHeight="1" x14ac:dyDescent="0.25">
      <c r="A96" s="2"/>
      <c r="B96" s="2"/>
      <c r="C96" s="2"/>
      <c r="D96" s="2"/>
      <c r="E96" s="2"/>
      <c r="F96" s="2"/>
      <c r="G96" s="2"/>
      <c r="H96" s="2"/>
      <c r="I96" s="2"/>
      <c r="J96" s="2"/>
      <c r="K96" s="2"/>
      <c r="L96" s="2"/>
      <c r="M96" s="2"/>
      <c r="N96" s="2"/>
      <c r="O96" s="385"/>
      <c r="P96" s="385"/>
      <c r="Q96" s="385"/>
      <c r="R96" s="385"/>
      <c r="S96" s="2"/>
      <c r="T96" s="2"/>
      <c r="U96" s="2"/>
      <c r="V96" s="2"/>
      <c r="W96" s="2"/>
    </row>
    <row r="97" spans="1:23" ht="15.75" customHeight="1" x14ac:dyDescent="0.25">
      <c r="A97" s="2"/>
      <c r="B97" s="2"/>
      <c r="C97" s="2"/>
      <c r="D97" s="2"/>
      <c r="E97" s="2"/>
      <c r="F97" s="2"/>
      <c r="G97" s="2"/>
      <c r="H97" s="2"/>
      <c r="I97" s="2"/>
      <c r="J97" s="2"/>
      <c r="K97" s="2"/>
      <c r="L97" s="2"/>
      <c r="M97" s="2"/>
      <c r="N97" s="2"/>
      <c r="O97" s="385"/>
      <c r="P97" s="385"/>
      <c r="Q97" s="385"/>
      <c r="R97" s="385"/>
      <c r="S97" s="2"/>
      <c r="T97" s="2"/>
      <c r="U97" s="2"/>
      <c r="V97" s="2"/>
      <c r="W97" s="2"/>
    </row>
    <row r="98" spans="1:23" ht="15.75" customHeight="1" x14ac:dyDescent="0.25">
      <c r="A98" s="2"/>
      <c r="B98" s="2"/>
      <c r="C98" s="2"/>
      <c r="D98" s="2"/>
      <c r="E98" s="2"/>
      <c r="F98" s="2"/>
      <c r="G98" s="2"/>
      <c r="H98" s="2"/>
      <c r="I98" s="2"/>
      <c r="J98" s="2"/>
      <c r="K98" s="2"/>
      <c r="L98" s="2"/>
      <c r="M98" s="2"/>
      <c r="N98" s="2"/>
      <c r="O98" s="385"/>
      <c r="P98" s="385"/>
      <c r="Q98" s="385"/>
      <c r="R98" s="385"/>
      <c r="S98" s="2"/>
      <c r="T98" s="2"/>
      <c r="U98" s="2"/>
      <c r="V98" s="2"/>
      <c r="W98" s="2"/>
    </row>
    <row r="99" spans="1:23" ht="15.75" customHeight="1" x14ac:dyDescent="0.25">
      <c r="A99" s="2"/>
      <c r="B99" s="2"/>
      <c r="C99" s="2"/>
      <c r="D99" s="2"/>
      <c r="E99" s="2"/>
      <c r="F99" s="2"/>
      <c r="G99" s="2"/>
      <c r="H99" s="2"/>
      <c r="I99" s="2"/>
      <c r="J99" s="2"/>
      <c r="K99" s="2"/>
      <c r="L99" s="2"/>
      <c r="M99" s="2"/>
      <c r="N99" s="2"/>
      <c r="O99" s="385"/>
      <c r="P99" s="385"/>
      <c r="Q99" s="385"/>
      <c r="R99" s="385"/>
      <c r="S99" s="2"/>
      <c r="T99" s="2"/>
      <c r="U99" s="2"/>
      <c r="V99" s="2"/>
      <c r="W99" s="2"/>
    </row>
    <row r="100" spans="1:23" ht="15.75" customHeight="1" x14ac:dyDescent="0.25">
      <c r="A100" s="2"/>
      <c r="B100" s="2"/>
      <c r="C100" s="2"/>
      <c r="D100" s="2"/>
      <c r="E100" s="2"/>
      <c r="F100" s="2"/>
      <c r="G100" s="2"/>
      <c r="H100" s="2"/>
      <c r="I100" s="2"/>
      <c r="J100" s="2"/>
      <c r="K100" s="2"/>
      <c r="L100" s="2"/>
      <c r="M100" s="2"/>
      <c r="N100" s="2"/>
      <c r="O100" s="385"/>
      <c r="P100" s="385"/>
      <c r="Q100" s="385"/>
      <c r="R100" s="385"/>
      <c r="S100" s="2"/>
      <c r="T100" s="2"/>
      <c r="U100" s="2"/>
      <c r="V100" s="2"/>
      <c r="W100" s="2"/>
    </row>
    <row r="101" spans="1:23" ht="15.75" customHeight="1" x14ac:dyDescent="0.25">
      <c r="A101" s="2"/>
      <c r="B101" s="2"/>
      <c r="C101" s="2"/>
      <c r="D101" s="2"/>
      <c r="E101" s="2"/>
      <c r="F101" s="2"/>
      <c r="G101" s="2"/>
      <c r="H101" s="2"/>
      <c r="I101" s="2"/>
      <c r="J101" s="2"/>
      <c r="K101" s="2"/>
      <c r="L101" s="2"/>
      <c r="M101" s="2"/>
      <c r="N101" s="2"/>
      <c r="O101" s="385"/>
      <c r="P101" s="385"/>
      <c r="Q101" s="385"/>
      <c r="R101" s="385"/>
      <c r="S101" s="2"/>
      <c r="T101" s="2"/>
      <c r="U101" s="2"/>
      <c r="V101" s="2"/>
      <c r="W101" s="2"/>
    </row>
    <row r="102" spans="1:23" ht="15.75" customHeight="1" x14ac:dyDescent="0.25">
      <c r="A102" s="2"/>
      <c r="B102" s="2"/>
      <c r="C102" s="2"/>
      <c r="D102" s="2"/>
      <c r="E102" s="2"/>
      <c r="F102" s="2"/>
      <c r="G102" s="2"/>
      <c r="H102" s="2"/>
      <c r="I102" s="2"/>
      <c r="J102" s="2"/>
      <c r="K102" s="2"/>
      <c r="L102" s="2"/>
      <c r="M102" s="2"/>
      <c r="N102" s="2"/>
      <c r="O102" s="385"/>
      <c r="P102" s="385"/>
      <c r="Q102" s="385"/>
      <c r="R102" s="385"/>
      <c r="S102" s="2"/>
      <c r="T102" s="2"/>
      <c r="U102" s="2"/>
      <c r="V102" s="2"/>
      <c r="W102" s="2"/>
    </row>
    <row r="103" spans="1:23" ht="15.75" customHeight="1" x14ac:dyDescent="0.25">
      <c r="A103" s="2"/>
      <c r="B103" s="2"/>
      <c r="C103" s="2"/>
      <c r="D103" s="2"/>
      <c r="E103" s="2"/>
      <c r="F103" s="2"/>
      <c r="G103" s="2"/>
      <c r="H103" s="2"/>
      <c r="I103" s="2"/>
      <c r="J103" s="2"/>
      <c r="K103" s="2"/>
      <c r="L103" s="2"/>
      <c r="M103" s="2"/>
      <c r="N103" s="2"/>
      <c r="O103" s="385"/>
      <c r="P103" s="385"/>
      <c r="Q103" s="385"/>
      <c r="R103" s="385"/>
      <c r="S103" s="2"/>
      <c r="T103" s="2"/>
      <c r="U103" s="2"/>
      <c r="V103" s="2"/>
      <c r="W103" s="2"/>
    </row>
    <row r="104" spans="1:23" ht="15.75" customHeight="1" x14ac:dyDescent="0.25">
      <c r="A104" s="2"/>
      <c r="B104" s="2"/>
      <c r="C104" s="2"/>
      <c r="D104" s="2"/>
      <c r="E104" s="2"/>
      <c r="F104" s="2"/>
      <c r="G104" s="2"/>
      <c r="H104" s="2"/>
      <c r="I104" s="2"/>
      <c r="J104" s="2"/>
      <c r="K104" s="2"/>
      <c r="L104" s="2"/>
      <c r="M104" s="2"/>
      <c r="N104" s="2"/>
      <c r="O104" s="385"/>
      <c r="P104" s="385"/>
      <c r="Q104" s="385"/>
      <c r="R104" s="385"/>
      <c r="S104" s="2"/>
      <c r="T104" s="2"/>
      <c r="U104" s="2"/>
      <c r="V104" s="2"/>
      <c r="W104" s="2"/>
    </row>
    <row r="105" spans="1:23" ht="15.75" customHeight="1" x14ac:dyDescent="0.25">
      <c r="A105" s="2"/>
      <c r="B105" s="2"/>
      <c r="C105" s="2"/>
      <c r="D105" s="2"/>
      <c r="E105" s="2"/>
      <c r="F105" s="2"/>
      <c r="G105" s="2"/>
      <c r="H105" s="2"/>
      <c r="I105" s="2"/>
      <c r="J105" s="2"/>
      <c r="K105" s="2"/>
      <c r="L105" s="2"/>
      <c r="M105" s="2"/>
      <c r="N105" s="2"/>
      <c r="O105" s="385"/>
      <c r="P105" s="385"/>
      <c r="Q105" s="385"/>
      <c r="R105" s="385"/>
      <c r="S105" s="2"/>
      <c r="T105" s="2"/>
      <c r="U105" s="2"/>
      <c r="V105" s="2"/>
      <c r="W105" s="2"/>
    </row>
    <row r="106" spans="1:23" ht="15.75" customHeight="1" x14ac:dyDescent="0.25">
      <c r="A106" s="2"/>
      <c r="B106" s="2"/>
      <c r="C106" s="2"/>
      <c r="D106" s="2"/>
      <c r="E106" s="2"/>
      <c r="F106" s="2"/>
      <c r="G106" s="2"/>
      <c r="H106" s="2"/>
      <c r="I106" s="2"/>
      <c r="J106" s="2"/>
      <c r="K106" s="2"/>
      <c r="L106" s="2"/>
      <c r="M106" s="2"/>
      <c r="N106" s="2"/>
      <c r="O106" s="385"/>
      <c r="P106" s="385"/>
      <c r="Q106" s="385"/>
      <c r="R106" s="385"/>
      <c r="S106" s="2"/>
      <c r="T106" s="2"/>
      <c r="U106" s="2"/>
      <c r="V106" s="2"/>
      <c r="W106" s="2"/>
    </row>
    <row r="107" spans="1:23" ht="15.75" customHeight="1" x14ac:dyDescent="0.25">
      <c r="A107" s="2"/>
      <c r="B107" s="2"/>
      <c r="C107" s="2"/>
      <c r="D107" s="2"/>
      <c r="E107" s="2"/>
      <c r="F107" s="2"/>
      <c r="G107" s="2"/>
      <c r="H107" s="2"/>
      <c r="I107" s="2"/>
      <c r="J107" s="2"/>
      <c r="K107" s="2"/>
      <c r="L107" s="2"/>
      <c r="M107" s="2"/>
      <c r="N107" s="2"/>
      <c r="O107" s="385"/>
      <c r="P107" s="385"/>
      <c r="Q107" s="385"/>
      <c r="R107" s="385"/>
      <c r="S107" s="2"/>
      <c r="T107" s="2"/>
      <c r="U107" s="2"/>
      <c r="V107" s="2"/>
      <c r="W107" s="2"/>
    </row>
    <row r="108" spans="1:23" ht="15.75" customHeight="1" x14ac:dyDescent="0.25">
      <c r="A108" s="2"/>
      <c r="B108" s="2"/>
      <c r="C108" s="2"/>
      <c r="D108" s="2"/>
      <c r="E108" s="2"/>
      <c r="F108" s="2"/>
      <c r="G108" s="2"/>
      <c r="H108" s="2"/>
      <c r="I108" s="2"/>
      <c r="J108" s="2"/>
      <c r="K108" s="2"/>
      <c r="L108" s="2"/>
      <c r="M108" s="2"/>
      <c r="N108" s="2"/>
      <c r="O108" s="385"/>
      <c r="P108" s="385"/>
      <c r="Q108" s="385"/>
      <c r="R108" s="385"/>
      <c r="S108" s="2"/>
      <c r="T108" s="2"/>
      <c r="U108" s="2"/>
      <c r="V108" s="2"/>
      <c r="W108" s="2"/>
    </row>
    <row r="109" spans="1:23" ht="15.75" customHeight="1" x14ac:dyDescent="0.25">
      <c r="A109" s="2"/>
      <c r="B109" s="2"/>
      <c r="C109" s="2"/>
      <c r="D109" s="2"/>
      <c r="E109" s="2"/>
      <c r="F109" s="2"/>
      <c r="G109" s="2"/>
      <c r="H109" s="2"/>
      <c r="I109" s="2"/>
      <c r="J109" s="2"/>
      <c r="K109" s="2"/>
      <c r="L109" s="2"/>
      <c r="M109" s="2"/>
      <c r="N109" s="2"/>
      <c r="O109" s="385"/>
      <c r="P109" s="385"/>
      <c r="Q109" s="385"/>
      <c r="R109" s="385"/>
      <c r="S109" s="2"/>
      <c r="T109" s="2"/>
      <c r="U109" s="2"/>
      <c r="V109" s="2"/>
      <c r="W109" s="2"/>
    </row>
    <row r="110" spans="1:23" ht="15.75" customHeight="1" x14ac:dyDescent="0.25">
      <c r="A110" s="2"/>
      <c r="B110" s="2"/>
      <c r="C110" s="2"/>
      <c r="D110" s="2"/>
      <c r="E110" s="2"/>
      <c r="F110" s="2"/>
      <c r="G110" s="2"/>
      <c r="H110" s="2"/>
      <c r="I110" s="2"/>
      <c r="J110" s="2"/>
      <c r="K110" s="2"/>
      <c r="L110" s="2"/>
      <c r="M110" s="2"/>
      <c r="N110" s="2"/>
      <c r="O110" s="385"/>
      <c r="P110" s="385"/>
      <c r="Q110" s="385"/>
      <c r="R110" s="385"/>
      <c r="S110" s="2"/>
      <c r="T110" s="2"/>
      <c r="U110" s="2"/>
      <c r="V110" s="2"/>
      <c r="W110" s="2"/>
    </row>
    <row r="111" spans="1:23" ht="15.75" customHeight="1" x14ac:dyDescent="0.25">
      <c r="A111" s="2"/>
      <c r="B111" s="2"/>
      <c r="C111" s="2"/>
      <c r="D111" s="2"/>
      <c r="E111" s="2"/>
      <c r="F111" s="2"/>
      <c r="G111" s="2"/>
      <c r="H111" s="2"/>
      <c r="I111" s="2"/>
      <c r="J111" s="2"/>
      <c r="K111" s="2"/>
      <c r="L111" s="2"/>
      <c r="M111" s="2"/>
      <c r="N111" s="2"/>
      <c r="O111" s="11"/>
      <c r="P111" s="11"/>
      <c r="Q111" s="11"/>
      <c r="R111" s="11"/>
      <c r="S111" s="2"/>
      <c r="T111" s="2"/>
      <c r="U111" s="2"/>
      <c r="V111" s="2"/>
      <c r="W111" s="2"/>
    </row>
    <row r="112" spans="1:23" ht="15.75" customHeight="1" x14ac:dyDescent="0.25">
      <c r="A112" s="2"/>
      <c r="B112" s="2"/>
      <c r="C112" s="2"/>
      <c r="D112" s="2"/>
      <c r="E112" s="2"/>
      <c r="F112" s="2"/>
      <c r="G112" s="2"/>
      <c r="H112" s="2"/>
      <c r="I112" s="2"/>
      <c r="J112" s="2"/>
      <c r="K112" s="2"/>
      <c r="L112" s="2"/>
      <c r="M112" s="2"/>
      <c r="N112" s="2"/>
      <c r="O112" s="11"/>
      <c r="P112" s="11"/>
      <c r="Q112" s="11"/>
      <c r="R112" s="11"/>
      <c r="S112" s="2"/>
      <c r="T112" s="2"/>
      <c r="U112" s="2"/>
      <c r="V112" s="2"/>
      <c r="W112" s="2"/>
    </row>
    <row r="113" spans="1:23" ht="15.75" customHeight="1" x14ac:dyDescent="0.25">
      <c r="A113" s="2"/>
      <c r="B113" s="2"/>
      <c r="C113" s="2"/>
      <c r="D113" s="2"/>
      <c r="E113" s="2"/>
      <c r="F113" s="2"/>
      <c r="G113" s="2"/>
      <c r="H113" s="2"/>
      <c r="I113" s="2"/>
      <c r="J113" s="2"/>
      <c r="K113" s="2"/>
      <c r="L113" s="2"/>
      <c r="M113" s="2"/>
      <c r="N113" s="2"/>
      <c r="O113" s="11"/>
      <c r="P113" s="11"/>
      <c r="Q113" s="11"/>
      <c r="R113" s="11"/>
      <c r="S113" s="2"/>
      <c r="T113" s="2"/>
      <c r="U113" s="2"/>
      <c r="V113" s="2"/>
      <c r="W113" s="2"/>
    </row>
    <row r="114" spans="1:23" ht="15.75" customHeight="1" x14ac:dyDescent="0.25">
      <c r="A114" s="2"/>
      <c r="B114" s="2"/>
      <c r="C114" s="2"/>
      <c r="D114" s="2"/>
      <c r="E114" s="2"/>
      <c r="F114" s="2"/>
      <c r="G114" s="2"/>
      <c r="H114" s="2"/>
      <c r="I114" s="2"/>
      <c r="J114" s="2"/>
      <c r="K114" s="2"/>
      <c r="L114" s="2"/>
      <c r="M114" s="2"/>
      <c r="N114" s="2"/>
      <c r="O114" s="11"/>
      <c r="P114" s="11"/>
      <c r="Q114" s="11"/>
      <c r="R114" s="11"/>
      <c r="S114" s="2"/>
      <c r="T114" s="2"/>
      <c r="U114" s="2"/>
      <c r="V114" s="2"/>
      <c r="W114" s="2"/>
    </row>
    <row r="115" spans="1:23" ht="15.75" customHeight="1" x14ac:dyDescent="0.25">
      <c r="A115" s="2"/>
      <c r="B115" s="2"/>
      <c r="C115" s="2"/>
      <c r="D115" s="2"/>
      <c r="E115" s="2"/>
      <c r="F115" s="2"/>
      <c r="G115" s="2"/>
      <c r="H115" s="2"/>
      <c r="I115" s="2"/>
      <c r="J115" s="2"/>
      <c r="K115" s="2"/>
      <c r="L115" s="2"/>
      <c r="M115" s="2"/>
      <c r="N115" s="2"/>
      <c r="O115" s="11"/>
      <c r="P115" s="11"/>
      <c r="Q115" s="11"/>
      <c r="R115" s="11"/>
      <c r="S115" s="2"/>
      <c r="T115" s="2"/>
      <c r="U115" s="2"/>
      <c r="V115" s="2"/>
      <c r="W115" s="2"/>
    </row>
    <row r="116" spans="1:23" ht="15.75" customHeight="1" x14ac:dyDescent="0.25">
      <c r="A116" s="2"/>
      <c r="B116" s="2"/>
      <c r="C116" s="2"/>
      <c r="D116" s="2"/>
      <c r="E116" s="2"/>
      <c r="F116" s="2"/>
      <c r="G116" s="2"/>
      <c r="H116" s="2"/>
      <c r="I116" s="2"/>
      <c r="J116" s="2"/>
      <c r="K116" s="2"/>
      <c r="L116" s="2"/>
      <c r="M116" s="2"/>
      <c r="N116" s="2"/>
      <c r="O116" s="11"/>
      <c r="P116" s="11"/>
      <c r="Q116" s="11"/>
      <c r="R116" s="11"/>
      <c r="S116" s="2"/>
      <c r="T116" s="2"/>
      <c r="U116" s="2"/>
      <c r="V116" s="2"/>
      <c r="W116" s="2"/>
    </row>
    <row r="117" spans="1:23" ht="15.75" customHeight="1" x14ac:dyDescent="0.25">
      <c r="A117" s="2"/>
      <c r="B117" s="2"/>
      <c r="C117" s="2"/>
      <c r="D117" s="2"/>
      <c r="E117" s="2"/>
      <c r="F117" s="2"/>
      <c r="G117" s="2"/>
      <c r="H117" s="2"/>
      <c r="I117" s="2"/>
      <c r="J117" s="2"/>
      <c r="K117" s="2"/>
      <c r="L117" s="2"/>
      <c r="M117" s="2"/>
      <c r="N117" s="2"/>
      <c r="O117" s="11"/>
      <c r="P117" s="11"/>
      <c r="Q117" s="11"/>
      <c r="R117" s="11"/>
      <c r="S117" s="2"/>
      <c r="T117" s="2"/>
      <c r="U117" s="2"/>
      <c r="V117" s="2"/>
      <c r="W117" s="2"/>
    </row>
    <row r="118" spans="1:23" ht="15.75" customHeight="1" x14ac:dyDescent="0.25">
      <c r="A118" s="2"/>
      <c r="B118" s="2"/>
      <c r="C118" s="2"/>
      <c r="D118" s="2"/>
      <c r="E118" s="2"/>
      <c r="F118" s="2"/>
      <c r="G118" s="2"/>
      <c r="H118" s="2"/>
      <c r="I118" s="2"/>
      <c r="J118" s="2"/>
      <c r="K118" s="2"/>
      <c r="L118" s="2"/>
      <c r="M118" s="2"/>
      <c r="N118" s="2"/>
      <c r="O118" s="11"/>
      <c r="P118" s="11"/>
      <c r="Q118" s="11"/>
      <c r="R118" s="11"/>
      <c r="S118" s="2"/>
      <c r="T118" s="2"/>
      <c r="U118" s="2"/>
      <c r="V118" s="2"/>
      <c r="W118" s="2"/>
    </row>
    <row r="119" spans="1:23" ht="15.75" customHeight="1" x14ac:dyDescent="0.25">
      <c r="A119" s="2"/>
      <c r="B119" s="2"/>
      <c r="C119" s="2"/>
      <c r="D119" s="2"/>
      <c r="E119" s="2"/>
      <c r="F119" s="2"/>
      <c r="G119" s="2"/>
      <c r="H119" s="2"/>
      <c r="I119" s="2"/>
      <c r="J119" s="2"/>
      <c r="K119" s="2"/>
      <c r="L119" s="2"/>
      <c r="M119" s="2"/>
      <c r="N119" s="2"/>
      <c r="O119" s="11"/>
      <c r="P119" s="11"/>
      <c r="Q119" s="11"/>
      <c r="R119" s="11"/>
      <c r="S119" s="2"/>
      <c r="T119" s="2"/>
      <c r="U119" s="2"/>
      <c r="V119" s="2"/>
      <c r="W119" s="2"/>
    </row>
    <row r="120" spans="1:23" ht="15.75" customHeight="1" x14ac:dyDescent="0.25">
      <c r="A120" s="2"/>
      <c r="B120" s="2"/>
      <c r="C120" s="2"/>
      <c r="D120" s="2"/>
      <c r="E120" s="2"/>
      <c r="F120" s="2"/>
      <c r="G120" s="2"/>
      <c r="H120" s="2"/>
      <c r="I120" s="2"/>
      <c r="J120" s="2"/>
      <c r="K120" s="2"/>
      <c r="L120" s="2"/>
      <c r="M120" s="2"/>
      <c r="N120" s="2"/>
      <c r="O120" s="11"/>
      <c r="P120" s="11"/>
      <c r="Q120" s="11"/>
      <c r="R120" s="11"/>
      <c r="S120" s="2"/>
      <c r="T120" s="2"/>
      <c r="U120" s="2"/>
      <c r="V120" s="2"/>
      <c r="W120" s="2"/>
    </row>
    <row r="121" spans="1:23" ht="15.75" customHeight="1" x14ac:dyDescent="0.25">
      <c r="A121" s="2"/>
      <c r="B121" s="2"/>
      <c r="C121" s="2"/>
      <c r="D121" s="2"/>
      <c r="E121" s="2"/>
      <c r="F121" s="2"/>
      <c r="G121" s="2"/>
      <c r="H121" s="2"/>
      <c r="I121" s="2"/>
      <c r="J121" s="2"/>
      <c r="K121" s="2"/>
      <c r="L121" s="2"/>
      <c r="M121" s="2"/>
      <c r="N121" s="2"/>
      <c r="O121" s="11"/>
      <c r="P121" s="11"/>
      <c r="Q121" s="11"/>
      <c r="R121" s="11"/>
      <c r="S121" s="2"/>
      <c r="T121" s="2"/>
      <c r="U121" s="2"/>
      <c r="V121" s="2"/>
      <c r="W121" s="2"/>
    </row>
    <row r="122" spans="1:23" ht="15.75" customHeight="1" x14ac:dyDescent="0.25">
      <c r="A122" s="2"/>
      <c r="B122" s="2"/>
      <c r="C122" s="2"/>
      <c r="D122" s="2"/>
      <c r="E122" s="2"/>
      <c r="F122" s="2"/>
      <c r="G122" s="2"/>
      <c r="H122" s="2"/>
      <c r="I122" s="2"/>
      <c r="J122" s="2"/>
      <c r="K122" s="2"/>
      <c r="L122" s="2"/>
      <c r="M122" s="2"/>
      <c r="N122" s="2"/>
      <c r="O122" s="11"/>
      <c r="P122" s="11"/>
      <c r="Q122" s="11"/>
      <c r="R122" s="11"/>
      <c r="S122" s="2"/>
      <c r="T122" s="2"/>
      <c r="U122" s="2"/>
      <c r="V122" s="2"/>
      <c r="W122" s="2"/>
    </row>
    <row r="123" spans="1:23" ht="15.75" customHeight="1" x14ac:dyDescent="0.25">
      <c r="A123" s="2"/>
      <c r="B123" s="2"/>
      <c r="C123" s="2"/>
      <c r="D123" s="2"/>
      <c r="E123" s="2"/>
      <c r="F123" s="2"/>
      <c r="G123" s="2"/>
      <c r="H123" s="2"/>
      <c r="I123" s="2"/>
      <c r="J123" s="2"/>
      <c r="K123" s="2"/>
      <c r="L123" s="2"/>
      <c r="M123" s="2"/>
      <c r="N123" s="2"/>
      <c r="O123" s="11"/>
      <c r="P123" s="11"/>
      <c r="Q123" s="11"/>
      <c r="R123" s="11"/>
      <c r="S123" s="2"/>
      <c r="T123" s="2"/>
      <c r="U123" s="2"/>
      <c r="V123" s="2"/>
      <c r="W123" s="2"/>
    </row>
    <row r="124" spans="1:23" ht="15.75" customHeight="1" x14ac:dyDescent="0.25">
      <c r="A124" s="2"/>
      <c r="B124" s="2"/>
      <c r="C124" s="2"/>
      <c r="D124" s="2"/>
      <c r="E124" s="2"/>
      <c r="F124" s="2"/>
      <c r="G124" s="2"/>
      <c r="H124" s="2"/>
      <c r="I124" s="2"/>
      <c r="J124" s="2"/>
      <c r="K124" s="2"/>
      <c r="L124" s="2"/>
      <c r="M124" s="2"/>
      <c r="N124" s="2"/>
      <c r="O124" s="11"/>
      <c r="P124" s="11"/>
      <c r="Q124" s="11"/>
      <c r="R124" s="11"/>
      <c r="S124" s="2"/>
      <c r="T124" s="2"/>
      <c r="U124" s="2"/>
      <c r="V124" s="2"/>
      <c r="W124" s="2"/>
    </row>
    <row r="125" spans="1:23" ht="15.75" customHeight="1" x14ac:dyDescent="0.25">
      <c r="A125" s="2"/>
      <c r="B125" s="2"/>
      <c r="C125" s="2"/>
      <c r="D125" s="2"/>
      <c r="E125" s="2"/>
      <c r="F125" s="2"/>
      <c r="G125" s="2"/>
      <c r="H125" s="2"/>
      <c r="I125" s="2"/>
      <c r="J125" s="2"/>
      <c r="K125" s="2"/>
      <c r="L125" s="2"/>
      <c r="M125" s="2"/>
      <c r="N125" s="2"/>
      <c r="O125" s="11"/>
      <c r="P125" s="11"/>
      <c r="Q125" s="11"/>
      <c r="R125" s="11"/>
      <c r="S125" s="2"/>
      <c r="T125" s="2"/>
      <c r="U125" s="2"/>
      <c r="V125" s="2"/>
      <c r="W125" s="2"/>
    </row>
    <row r="126" spans="1:23" ht="15.75" customHeight="1" x14ac:dyDescent="0.25">
      <c r="A126" s="2"/>
      <c r="B126" s="2"/>
      <c r="C126" s="2"/>
      <c r="D126" s="2"/>
      <c r="E126" s="2"/>
      <c r="F126" s="2"/>
      <c r="G126" s="2"/>
      <c r="H126" s="2"/>
      <c r="I126" s="2"/>
      <c r="J126" s="2"/>
      <c r="K126" s="2"/>
      <c r="L126" s="2"/>
      <c r="M126" s="2"/>
      <c r="N126" s="2"/>
      <c r="O126" s="11"/>
      <c r="P126" s="11"/>
      <c r="Q126" s="11"/>
      <c r="R126" s="11"/>
      <c r="S126" s="2"/>
      <c r="T126" s="2"/>
      <c r="U126" s="2"/>
      <c r="V126" s="2"/>
      <c r="W126" s="2"/>
    </row>
    <row r="127" spans="1:23" ht="15.75" customHeight="1" x14ac:dyDescent="0.25">
      <c r="A127" s="2"/>
      <c r="B127" s="2"/>
      <c r="C127" s="2"/>
      <c r="D127" s="2"/>
      <c r="E127" s="2"/>
      <c r="F127" s="2"/>
      <c r="G127" s="2"/>
      <c r="H127" s="2"/>
      <c r="I127" s="2"/>
      <c r="J127" s="2"/>
      <c r="K127" s="2"/>
      <c r="L127" s="2"/>
      <c r="M127" s="2"/>
      <c r="N127" s="2"/>
      <c r="O127" s="11"/>
      <c r="P127" s="11"/>
      <c r="Q127" s="11"/>
      <c r="R127" s="11"/>
      <c r="S127" s="2"/>
      <c r="T127" s="2"/>
      <c r="U127" s="2"/>
      <c r="V127" s="2"/>
      <c r="W127" s="2"/>
    </row>
    <row r="128" spans="1:23" ht="15.75" customHeight="1" x14ac:dyDescent="0.25">
      <c r="A128" s="2"/>
      <c r="B128" s="2"/>
      <c r="C128" s="2"/>
      <c r="D128" s="2"/>
      <c r="E128" s="2"/>
      <c r="F128" s="2"/>
      <c r="G128" s="2"/>
      <c r="H128" s="2"/>
      <c r="I128" s="2"/>
      <c r="J128" s="2"/>
      <c r="K128" s="2"/>
      <c r="L128" s="2"/>
      <c r="M128" s="2"/>
      <c r="N128" s="2"/>
      <c r="O128" s="11"/>
      <c r="P128" s="11"/>
      <c r="Q128" s="11"/>
      <c r="R128" s="11"/>
      <c r="S128" s="2"/>
      <c r="T128" s="2"/>
      <c r="U128" s="2"/>
      <c r="V128" s="2"/>
      <c r="W128" s="2"/>
    </row>
    <row r="129" spans="1:23" ht="15.75" customHeight="1" x14ac:dyDescent="0.25">
      <c r="A129" s="2"/>
      <c r="B129" s="2"/>
      <c r="C129" s="2"/>
      <c r="D129" s="2"/>
      <c r="E129" s="2"/>
      <c r="F129" s="2"/>
      <c r="G129" s="2"/>
      <c r="H129" s="2"/>
      <c r="I129" s="2"/>
      <c r="J129" s="2"/>
      <c r="K129" s="2"/>
      <c r="L129" s="2"/>
      <c r="M129" s="2"/>
      <c r="N129" s="2"/>
      <c r="O129" s="11"/>
      <c r="P129" s="11"/>
      <c r="Q129" s="11"/>
      <c r="R129" s="11"/>
      <c r="S129" s="2"/>
      <c r="T129" s="2"/>
      <c r="U129" s="2"/>
      <c r="V129" s="2"/>
      <c r="W129" s="2"/>
    </row>
    <row r="130" spans="1:23" ht="15.75" customHeight="1" x14ac:dyDescent="0.25">
      <c r="A130" s="2"/>
      <c r="B130" s="2"/>
      <c r="C130" s="2"/>
      <c r="D130" s="2"/>
      <c r="E130" s="2"/>
      <c r="F130" s="2"/>
      <c r="G130" s="2"/>
      <c r="H130" s="2"/>
      <c r="I130" s="2"/>
      <c r="J130" s="2"/>
      <c r="K130" s="2"/>
      <c r="L130" s="2"/>
      <c r="M130" s="2"/>
      <c r="N130" s="2"/>
      <c r="O130" s="11"/>
      <c r="P130" s="11"/>
      <c r="Q130" s="11"/>
      <c r="R130" s="11"/>
      <c r="S130" s="2"/>
      <c r="T130" s="2"/>
      <c r="U130" s="2"/>
      <c r="V130" s="2"/>
      <c r="W130" s="2"/>
    </row>
    <row r="131" spans="1:23" ht="15.75" customHeight="1" x14ac:dyDescent="0.25">
      <c r="A131" s="2"/>
      <c r="B131" s="2"/>
      <c r="C131" s="2"/>
      <c r="D131" s="2"/>
      <c r="E131" s="2"/>
      <c r="F131" s="2"/>
      <c r="G131" s="2"/>
      <c r="H131" s="2"/>
      <c r="I131" s="2"/>
      <c r="J131" s="2"/>
      <c r="K131" s="2"/>
      <c r="L131" s="2"/>
      <c r="M131" s="2"/>
      <c r="N131" s="2"/>
      <c r="O131" s="11"/>
      <c r="P131" s="11"/>
      <c r="Q131" s="11"/>
      <c r="R131" s="11"/>
      <c r="S131" s="2"/>
      <c r="T131" s="2"/>
      <c r="U131" s="2"/>
      <c r="V131" s="2"/>
      <c r="W131" s="2"/>
    </row>
    <row r="132" spans="1:23" ht="15.75" customHeight="1" x14ac:dyDescent="0.25">
      <c r="A132" s="2"/>
      <c r="B132" s="2"/>
      <c r="C132" s="2"/>
      <c r="D132" s="2"/>
      <c r="E132" s="2"/>
      <c r="F132" s="2"/>
      <c r="G132" s="2"/>
      <c r="H132" s="2"/>
      <c r="I132" s="2"/>
      <c r="J132" s="2"/>
      <c r="K132" s="2"/>
      <c r="L132" s="2"/>
      <c r="M132" s="2"/>
      <c r="N132" s="2"/>
      <c r="O132" s="11"/>
      <c r="P132" s="11"/>
      <c r="Q132" s="11"/>
      <c r="R132" s="11"/>
      <c r="S132" s="2"/>
      <c r="T132" s="2"/>
      <c r="U132" s="2"/>
      <c r="V132" s="2"/>
      <c r="W132" s="2"/>
    </row>
    <row r="133" spans="1:23" ht="15.75" customHeight="1" x14ac:dyDescent="0.25">
      <c r="A133" s="2"/>
      <c r="B133" s="2"/>
      <c r="C133" s="2"/>
      <c r="D133" s="2"/>
      <c r="E133" s="2"/>
      <c r="F133" s="2"/>
      <c r="G133" s="2"/>
      <c r="H133" s="2"/>
      <c r="I133" s="2"/>
      <c r="J133" s="2"/>
      <c r="K133" s="2"/>
      <c r="L133" s="2"/>
      <c r="M133" s="2"/>
      <c r="N133" s="2"/>
      <c r="O133" s="11"/>
      <c r="P133" s="11"/>
      <c r="Q133" s="11"/>
      <c r="R133" s="11"/>
      <c r="S133" s="2"/>
      <c r="T133" s="2"/>
      <c r="U133" s="2"/>
      <c r="V133" s="2"/>
      <c r="W133" s="2"/>
    </row>
    <row r="134" spans="1:23" ht="15.75" customHeight="1" x14ac:dyDescent="0.25">
      <c r="A134" s="2"/>
      <c r="B134" s="2"/>
      <c r="C134" s="2"/>
      <c r="D134" s="2"/>
      <c r="E134" s="2"/>
      <c r="F134" s="2"/>
      <c r="G134" s="2"/>
      <c r="H134" s="2"/>
      <c r="I134" s="2"/>
      <c r="J134" s="2"/>
      <c r="K134" s="2"/>
      <c r="L134" s="2"/>
      <c r="M134" s="2"/>
      <c r="N134" s="2"/>
      <c r="O134" s="11"/>
      <c r="P134" s="11"/>
      <c r="Q134" s="11"/>
      <c r="R134" s="11"/>
      <c r="S134" s="2"/>
      <c r="T134" s="2"/>
      <c r="U134" s="2"/>
      <c r="V134" s="2"/>
      <c r="W134" s="2"/>
    </row>
    <row r="135" spans="1:23" ht="15.75" customHeight="1" x14ac:dyDescent="0.25">
      <c r="A135" s="2"/>
      <c r="B135" s="2"/>
      <c r="C135" s="2"/>
      <c r="D135" s="2"/>
      <c r="E135" s="2"/>
      <c r="F135" s="2"/>
      <c r="G135" s="2"/>
      <c r="H135" s="2"/>
      <c r="I135" s="2"/>
      <c r="J135" s="2"/>
      <c r="K135" s="2"/>
      <c r="L135" s="2"/>
      <c r="M135" s="2"/>
      <c r="N135" s="2"/>
      <c r="O135" s="11"/>
      <c r="P135" s="11"/>
      <c r="Q135" s="11"/>
      <c r="R135" s="11"/>
      <c r="S135" s="2"/>
      <c r="T135" s="2"/>
      <c r="U135" s="2"/>
      <c r="V135" s="2"/>
      <c r="W135" s="2"/>
    </row>
    <row r="136" spans="1:23" ht="15.75" customHeight="1" x14ac:dyDescent="0.25">
      <c r="A136" s="2"/>
      <c r="B136" s="2"/>
      <c r="C136" s="2"/>
      <c r="D136" s="2"/>
      <c r="E136" s="2"/>
      <c r="F136" s="2"/>
      <c r="G136" s="2"/>
      <c r="H136" s="2"/>
      <c r="I136" s="2"/>
      <c r="J136" s="2"/>
      <c r="K136" s="2"/>
      <c r="L136" s="2"/>
      <c r="M136" s="2"/>
      <c r="N136" s="2"/>
      <c r="O136" s="11"/>
      <c r="P136" s="11"/>
      <c r="Q136" s="11"/>
      <c r="R136" s="11"/>
      <c r="S136" s="2"/>
      <c r="T136" s="2"/>
      <c r="U136" s="2"/>
      <c r="V136" s="2"/>
      <c r="W136" s="2"/>
    </row>
    <row r="137" spans="1:23" ht="15.75" customHeight="1" x14ac:dyDescent="0.25">
      <c r="A137" s="2"/>
      <c r="B137" s="2"/>
      <c r="C137" s="2"/>
      <c r="D137" s="2"/>
      <c r="E137" s="2"/>
      <c r="F137" s="2"/>
      <c r="G137" s="2"/>
      <c r="H137" s="2"/>
      <c r="I137" s="2"/>
      <c r="J137" s="2"/>
      <c r="K137" s="2"/>
      <c r="L137" s="2"/>
      <c r="M137" s="2"/>
      <c r="N137" s="2"/>
      <c r="O137" s="11"/>
      <c r="P137" s="11"/>
      <c r="Q137" s="11"/>
      <c r="R137" s="11"/>
      <c r="S137" s="2"/>
      <c r="T137" s="2"/>
      <c r="U137" s="2"/>
      <c r="V137" s="2"/>
      <c r="W137" s="2"/>
    </row>
    <row r="138" spans="1:23" ht="15.75" customHeight="1" x14ac:dyDescent="0.25">
      <c r="A138" s="2"/>
      <c r="B138" s="2"/>
      <c r="C138" s="2"/>
      <c r="D138" s="2"/>
      <c r="E138" s="2"/>
      <c r="F138" s="2"/>
      <c r="G138" s="2"/>
      <c r="H138" s="2"/>
      <c r="I138" s="2"/>
      <c r="J138" s="2"/>
      <c r="K138" s="2"/>
      <c r="L138" s="2"/>
      <c r="M138" s="2"/>
      <c r="N138" s="2"/>
      <c r="O138" s="11"/>
      <c r="P138" s="11"/>
      <c r="Q138" s="11"/>
      <c r="R138" s="11"/>
      <c r="S138" s="2"/>
      <c r="T138" s="2"/>
      <c r="U138" s="2"/>
      <c r="V138" s="2"/>
      <c r="W138" s="2"/>
    </row>
    <row r="139" spans="1:23" ht="15.75" customHeight="1" x14ac:dyDescent="0.25">
      <c r="A139" s="2"/>
      <c r="B139" s="2"/>
      <c r="C139" s="2"/>
      <c r="D139" s="2"/>
      <c r="E139" s="2"/>
      <c r="F139" s="2"/>
      <c r="G139" s="2"/>
      <c r="H139" s="2"/>
      <c r="I139" s="2"/>
      <c r="J139" s="2"/>
      <c r="K139" s="2"/>
      <c r="L139" s="2"/>
      <c r="M139" s="2"/>
      <c r="N139" s="2"/>
      <c r="O139" s="11"/>
      <c r="P139" s="11"/>
      <c r="Q139" s="11"/>
      <c r="R139" s="11"/>
      <c r="S139" s="2"/>
      <c r="T139" s="2"/>
      <c r="U139" s="2"/>
      <c r="V139" s="2"/>
      <c r="W139" s="2"/>
    </row>
    <row r="140" spans="1:23" ht="15.75" customHeight="1" x14ac:dyDescent="0.25">
      <c r="A140" s="2"/>
      <c r="B140" s="2"/>
      <c r="C140" s="2"/>
      <c r="D140" s="2"/>
      <c r="E140" s="2"/>
      <c r="F140" s="2"/>
      <c r="G140" s="2"/>
      <c r="H140" s="2"/>
      <c r="I140" s="2"/>
      <c r="J140" s="2"/>
      <c r="K140" s="2"/>
      <c r="L140" s="2"/>
      <c r="M140" s="2"/>
      <c r="N140" s="2"/>
      <c r="O140" s="11"/>
      <c r="P140" s="11"/>
      <c r="Q140" s="11"/>
      <c r="R140" s="11"/>
      <c r="S140" s="2"/>
      <c r="T140" s="2"/>
      <c r="U140" s="2"/>
      <c r="V140" s="2"/>
      <c r="W140" s="2"/>
    </row>
    <row r="141" spans="1:23" ht="15.75" customHeight="1" x14ac:dyDescent="0.25">
      <c r="A141" s="2"/>
      <c r="B141" s="2"/>
      <c r="C141" s="2"/>
      <c r="D141" s="2"/>
      <c r="E141" s="2"/>
      <c r="F141" s="2"/>
      <c r="G141" s="2"/>
      <c r="H141" s="2"/>
      <c r="I141" s="2"/>
      <c r="J141" s="2"/>
      <c r="K141" s="2"/>
      <c r="L141" s="2"/>
      <c r="M141" s="2"/>
      <c r="N141" s="2"/>
      <c r="O141" s="11"/>
      <c r="P141" s="11"/>
      <c r="Q141" s="11"/>
      <c r="R141" s="11"/>
      <c r="S141" s="2"/>
      <c r="T141" s="2"/>
      <c r="U141" s="2"/>
      <c r="V141" s="2"/>
      <c r="W141" s="2"/>
    </row>
    <row r="142" spans="1:23" ht="15.75" customHeight="1" x14ac:dyDescent="0.25">
      <c r="A142" s="2"/>
      <c r="B142" s="2"/>
      <c r="C142" s="2"/>
      <c r="D142" s="2"/>
      <c r="E142" s="2"/>
      <c r="F142" s="2"/>
      <c r="G142" s="2"/>
      <c r="H142" s="2"/>
      <c r="I142" s="2"/>
      <c r="J142" s="2"/>
      <c r="K142" s="2"/>
      <c r="L142" s="2"/>
      <c r="M142" s="2"/>
      <c r="N142" s="2"/>
      <c r="O142" s="11"/>
      <c r="P142" s="11"/>
      <c r="Q142" s="11"/>
      <c r="R142" s="11"/>
      <c r="S142" s="2"/>
      <c r="T142" s="2"/>
      <c r="U142" s="2"/>
      <c r="V142" s="2"/>
      <c r="W142" s="2"/>
    </row>
    <row r="143" spans="1:23" ht="15.75" customHeight="1" x14ac:dyDescent="0.25">
      <c r="A143" s="2"/>
      <c r="B143" s="2"/>
      <c r="C143" s="2"/>
      <c r="D143" s="2"/>
      <c r="E143" s="2"/>
      <c r="F143" s="2"/>
      <c r="G143" s="2"/>
      <c r="H143" s="2"/>
      <c r="I143" s="2"/>
      <c r="J143" s="2"/>
      <c r="K143" s="2"/>
      <c r="L143" s="2"/>
      <c r="M143" s="2"/>
      <c r="N143" s="2"/>
      <c r="O143" s="11"/>
      <c r="P143" s="11"/>
      <c r="Q143" s="11"/>
      <c r="R143" s="11"/>
      <c r="S143" s="2"/>
      <c r="T143" s="2"/>
      <c r="U143" s="2"/>
      <c r="V143" s="2"/>
      <c r="W143" s="2"/>
    </row>
    <row r="144" spans="1:23" ht="15.75" customHeight="1" x14ac:dyDescent="0.25">
      <c r="A144" s="2"/>
      <c r="B144" s="2"/>
      <c r="C144" s="2"/>
      <c r="D144" s="2"/>
      <c r="E144" s="2"/>
      <c r="F144" s="2"/>
      <c r="G144" s="2"/>
      <c r="H144" s="2"/>
      <c r="I144" s="2"/>
      <c r="J144" s="2"/>
      <c r="K144" s="2"/>
      <c r="L144" s="2"/>
      <c r="M144" s="2"/>
      <c r="N144" s="2"/>
      <c r="O144" s="11"/>
      <c r="P144" s="11"/>
      <c r="Q144" s="11"/>
      <c r="R144" s="11"/>
      <c r="S144" s="2"/>
      <c r="T144" s="2"/>
      <c r="U144" s="2"/>
      <c r="V144" s="2"/>
      <c r="W144" s="2"/>
    </row>
    <row r="145" spans="1:23" ht="15.75" customHeight="1" x14ac:dyDescent="0.25">
      <c r="A145" s="2"/>
      <c r="B145" s="2"/>
      <c r="C145" s="2"/>
      <c r="D145" s="2"/>
      <c r="E145" s="2"/>
      <c r="F145" s="2"/>
      <c r="G145" s="2"/>
      <c r="H145" s="2"/>
      <c r="I145" s="2"/>
      <c r="J145" s="2"/>
      <c r="K145" s="2"/>
      <c r="L145" s="2"/>
      <c r="M145" s="2"/>
      <c r="N145" s="2"/>
      <c r="O145" s="11"/>
      <c r="P145" s="11"/>
      <c r="Q145" s="11"/>
      <c r="R145" s="11"/>
      <c r="S145" s="2"/>
      <c r="T145" s="2"/>
      <c r="U145" s="2"/>
      <c r="V145" s="2"/>
      <c r="W145" s="2"/>
    </row>
    <row r="146" spans="1:23" ht="15.75" customHeight="1" x14ac:dyDescent="0.25">
      <c r="A146" s="2"/>
      <c r="B146" s="2"/>
      <c r="C146" s="2"/>
      <c r="D146" s="2"/>
      <c r="E146" s="2"/>
      <c r="F146" s="2"/>
      <c r="G146" s="2"/>
      <c r="H146" s="2"/>
      <c r="I146" s="2"/>
      <c r="J146" s="2"/>
      <c r="K146" s="2"/>
      <c r="L146" s="2"/>
      <c r="M146" s="2"/>
      <c r="N146" s="2"/>
      <c r="O146" s="11"/>
      <c r="P146" s="11"/>
      <c r="Q146" s="11"/>
      <c r="R146" s="11"/>
      <c r="S146" s="2"/>
      <c r="T146" s="2"/>
      <c r="U146" s="2"/>
      <c r="V146" s="2"/>
      <c r="W146" s="2"/>
    </row>
    <row r="147" spans="1:23" ht="15.75" customHeight="1" x14ac:dyDescent="0.25">
      <c r="A147" s="2"/>
      <c r="B147" s="2"/>
      <c r="C147" s="2"/>
      <c r="D147" s="2"/>
      <c r="E147" s="2"/>
      <c r="F147" s="2"/>
      <c r="G147" s="2"/>
      <c r="H147" s="2"/>
      <c r="I147" s="2"/>
      <c r="J147" s="2"/>
      <c r="K147" s="2"/>
      <c r="L147" s="2"/>
      <c r="M147" s="2"/>
      <c r="N147" s="2"/>
      <c r="O147" s="11"/>
      <c r="P147" s="11"/>
      <c r="Q147" s="11"/>
      <c r="R147" s="11"/>
      <c r="S147" s="2"/>
      <c r="T147" s="2"/>
      <c r="U147" s="2"/>
      <c r="V147" s="2"/>
      <c r="W147" s="2"/>
    </row>
    <row r="148" spans="1:23" ht="15.75" customHeight="1" x14ac:dyDescent="0.25">
      <c r="A148" s="2"/>
      <c r="B148" s="2"/>
      <c r="C148" s="2"/>
      <c r="D148" s="2"/>
      <c r="E148" s="2"/>
      <c r="F148" s="2"/>
      <c r="G148" s="2"/>
      <c r="H148" s="2"/>
      <c r="I148" s="2"/>
      <c r="J148" s="2"/>
      <c r="K148" s="2"/>
      <c r="L148" s="2"/>
      <c r="M148" s="2"/>
      <c r="N148" s="2"/>
      <c r="O148" s="11"/>
      <c r="P148" s="11"/>
      <c r="Q148" s="11"/>
      <c r="R148" s="11"/>
      <c r="S148" s="2"/>
      <c r="T148" s="2"/>
      <c r="U148" s="2"/>
      <c r="V148" s="2"/>
      <c r="W148" s="2"/>
    </row>
    <row r="149" spans="1:23" ht="15.75" customHeight="1" x14ac:dyDescent="0.25">
      <c r="A149" s="2"/>
      <c r="B149" s="2"/>
      <c r="C149" s="2"/>
      <c r="D149" s="2"/>
      <c r="E149" s="2"/>
      <c r="F149" s="2"/>
      <c r="G149" s="2"/>
      <c r="H149" s="2"/>
      <c r="I149" s="2"/>
      <c r="J149" s="2"/>
      <c r="K149" s="2"/>
      <c r="L149" s="2"/>
      <c r="M149" s="2"/>
      <c r="N149" s="2"/>
      <c r="O149" s="11"/>
      <c r="P149" s="11"/>
      <c r="Q149" s="11"/>
      <c r="R149" s="11"/>
      <c r="S149" s="2"/>
      <c r="T149" s="2"/>
      <c r="U149" s="2"/>
      <c r="V149" s="2"/>
      <c r="W149" s="2"/>
    </row>
    <row r="150" spans="1:23" ht="15.75" customHeight="1" x14ac:dyDescent="0.25">
      <c r="A150" s="2"/>
      <c r="B150" s="2"/>
      <c r="C150" s="2"/>
      <c r="D150" s="2"/>
      <c r="E150" s="2"/>
      <c r="F150" s="2"/>
      <c r="G150" s="2"/>
      <c r="H150" s="2"/>
      <c r="I150" s="2"/>
      <c r="J150" s="2"/>
      <c r="K150" s="2"/>
      <c r="L150" s="2"/>
      <c r="M150" s="2"/>
      <c r="N150" s="2"/>
      <c r="O150" s="11"/>
      <c r="P150" s="11"/>
      <c r="Q150" s="11"/>
      <c r="R150" s="11"/>
      <c r="S150" s="2"/>
      <c r="T150" s="2"/>
      <c r="U150" s="2"/>
      <c r="V150" s="2"/>
      <c r="W150" s="2"/>
    </row>
    <row r="151" spans="1:23" ht="15.75" customHeight="1" x14ac:dyDescent="0.25">
      <c r="A151" s="2"/>
      <c r="B151" s="2"/>
      <c r="C151" s="2"/>
      <c r="D151" s="2"/>
      <c r="E151" s="2"/>
      <c r="F151" s="2"/>
      <c r="G151" s="2"/>
      <c r="H151" s="2"/>
      <c r="I151" s="2"/>
      <c r="J151" s="2"/>
      <c r="K151" s="2"/>
      <c r="L151" s="2"/>
      <c r="M151" s="2"/>
      <c r="N151" s="2"/>
      <c r="O151" s="11"/>
      <c r="P151" s="11"/>
      <c r="Q151" s="11"/>
      <c r="R151" s="11"/>
      <c r="S151" s="2"/>
      <c r="T151" s="2"/>
      <c r="U151" s="2"/>
      <c r="V151" s="2"/>
      <c r="W151" s="2"/>
    </row>
    <row r="152" spans="1:23" ht="15.75" customHeight="1" x14ac:dyDescent="0.25">
      <c r="A152" s="2"/>
      <c r="B152" s="2"/>
      <c r="C152" s="2"/>
      <c r="D152" s="2"/>
      <c r="E152" s="2"/>
      <c r="F152" s="2"/>
      <c r="G152" s="2"/>
      <c r="H152" s="2"/>
      <c r="I152" s="2"/>
      <c r="J152" s="2"/>
      <c r="K152" s="2"/>
      <c r="L152" s="2"/>
      <c r="M152" s="2"/>
      <c r="N152" s="2"/>
      <c r="O152" s="11"/>
      <c r="P152" s="11"/>
      <c r="Q152" s="11"/>
      <c r="R152" s="11"/>
      <c r="S152" s="2"/>
      <c r="T152" s="2"/>
      <c r="U152" s="2"/>
      <c r="V152" s="2"/>
      <c r="W152" s="2"/>
    </row>
    <row r="153" spans="1:23" ht="15.75" customHeight="1" x14ac:dyDescent="0.25">
      <c r="A153" s="2"/>
      <c r="B153" s="2"/>
      <c r="C153" s="2"/>
      <c r="D153" s="2"/>
      <c r="E153" s="2"/>
      <c r="F153" s="2"/>
      <c r="G153" s="2"/>
      <c r="H153" s="2"/>
      <c r="I153" s="2"/>
      <c r="J153" s="2"/>
      <c r="K153" s="2"/>
      <c r="L153" s="2"/>
      <c r="M153" s="2"/>
      <c r="N153" s="2"/>
      <c r="O153" s="11"/>
      <c r="P153" s="11"/>
      <c r="Q153" s="11"/>
      <c r="R153" s="11"/>
      <c r="S153" s="2"/>
      <c r="T153" s="2"/>
      <c r="U153" s="2"/>
      <c r="V153" s="2"/>
      <c r="W153" s="2"/>
    </row>
    <row r="154" spans="1:23" ht="15.75" customHeight="1" x14ac:dyDescent="0.25">
      <c r="A154" s="2"/>
      <c r="B154" s="2"/>
      <c r="C154" s="2"/>
      <c r="D154" s="2"/>
      <c r="E154" s="2"/>
      <c r="F154" s="2"/>
      <c r="G154" s="2"/>
      <c r="H154" s="2"/>
      <c r="I154" s="2"/>
      <c r="J154" s="2"/>
      <c r="K154" s="2"/>
      <c r="L154" s="2"/>
      <c r="M154" s="2"/>
      <c r="N154" s="2"/>
      <c r="O154" s="11"/>
      <c r="P154" s="11"/>
      <c r="Q154" s="11"/>
      <c r="R154" s="11"/>
      <c r="S154" s="2"/>
      <c r="T154" s="2"/>
      <c r="U154" s="2"/>
      <c r="V154" s="2"/>
      <c r="W154" s="2"/>
    </row>
    <row r="155" spans="1:23" ht="15.75" customHeight="1" x14ac:dyDescent="0.25">
      <c r="A155" s="2"/>
      <c r="B155" s="2"/>
      <c r="C155" s="2"/>
      <c r="D155" s="2"/>
      <c r="E155" s="2"/>
      <c r="F155" s="2"/>
      <c r="G155" s="2"/>
      <c r="H155" s="2"/>
      <c r="I155" s="2"/>
      <c r="J155" s="2"/>
      <c r="K155" s="2"/>
      <c r="L155" s="2"/>
      <c r="M155" s="2"/>
      <c r="N155" s="2"/>
      <c r="O155" s="11"/>
      <c r="P155" s="11"/>
      <c r="Q155" s="11"/>
      <c r="R155" s="11"/>
      <c r="S155" s="2"/>
      <c r="T155" s="2"/>
      <c r="U155" s="2"/>
      <c r="V155" s="2"/>
      <c r="W155" s="2"/>
    </row>
    <row r="156" spans="1:23" ht="15.75" customHeight="1" x14ac:dyDescent="0.25">
      <c r="A156" s="2"/>
      <c r="B156" s="2"/>
      <c r="C156" s="2"/>
      <c r="D156" s="2"/>
      <c r="E156" s="2"/>
      <c r="F156" s="2"/>
      <c r="G156" s="2"/>
      <c r="H156" s="2"/>
      <c r="I156" s="2"/>
      <c r="J156" s="2"/>
      <c r="K156" s="2"/>
      <c r="L156" s="2"/>
      <c r="M156" s="2"/>
      <c r="N156" s="2"/>
      <c r="O156" s="11"/>
      <c r="P156" s="11"/>
      <c r="Q156" s="11"/>
      <c r="R156" s="11"/>
      <c r="S156" s="2"/>
      <c r="T156" s="2"/>
      <c r="U156" s="2"/>
      <c r="V156" s="2"/>
      <c r="W156" s="2"/>
    </row>
    <row r="157" spans="1:23" ht="15.75" customHeight="1" x14ac:dyDescent="0.25">
      <c r="A157" s="2"/>
      <c r="B157" s="2"/>
      <c r="C157" s="2"/>
      <c r="D157" s="2"/>
      <c r="E157" s="2"/>
      <c r="F157" s="2"/>
      <c r="G157" s="2"/>
      <c r="H157" s="2"/>
      <c r="I157" s="2"/>
      <c r="J157" s="2"/>
      <c r="K157" s="2"/>
      <c r="L157" s="2"/>
      <c r="M157" s="2"/>
      <c r="N157" s="2"/>
      <c r="O157" s="11"/>
      <c r="P157" s="11"/>
      <c r="Q157" s="11"/>
      <c r="R157" s="11"/>
      <c r="S157" s="2"/>
      <c r="T157" s="2"/>
      <c r="U157" s="2"/>
      <c r="V157" s="2"/>
      <c r="W157" s="2"/>
    </row>
    <row r="158" spans="1:23" ht="15.75" customHeight="1" x14ac:dyDescent="0.25">
      <c r="A158" s="2"/>
      <c r="B158" s="2"/>
      <c r="C158" s="2"/>
      <c r="D158" s="2"/>
      <c r="E158" s="2"/>
      <c r="F158" s="2"/>
      <c r="G158" s="2"/>
      <c r="H158" s="2"/>
      <c r="I158" s="2"/>
      <c r="J158" s="2"/>
      <c r="K158" s="2"/>
      <c r="L158" s="2"/>
      <c r="M158" s="2"/>
      <c r="N158" s="2"/>
      <c r="O158" s="11"/>
      <c r="P158" s="11"/>
      <c r="Q158" s="11"/>
      <c r="R158" s="11"/>
      <c r="S158" s="2"/>
      <c r="T158" s="2"/>
      <c r="U158" s="2"/>
      <c r="V158" s="2"/>
      <c r="W158" s="2"/>
    </row>
    <row r="159" spans="1:23" ht="15.75" customHeight="1" x14ac:dyDescent="0.25">
      <c r="A159" s="2"/>
      <c r="B159" s="2"/>
      <c r="C159" s="2"/>
      <c r="D159" s="2"/>
      <c r="E159" s="2"/>
      <c r="F159" s="2"/>
      <c r="G159" s="2"/>
      <c r="H159" s="2"/>
      <c r="I159" s="2"/>
      <c r="J159" s="2"/>
      <c r="K159" s="2"/>
      <c r="L159" s="2"/>
      <c r="M159" s="2"/>
      <c r="N159" s="2"/>
      <c r="O159" s="11"/>
      <c r="P159" s="11"/>
      <c r="Q159" s="11"/>
      <c r="R159" s="11"/>
      <c r="S159" s="2"/>
      <c r="T159" s="2"/>
      <c r="U159" s="2"/>
      <c r="V159" s="2"/>
      <c r="W159" s="2"/>
    </row>
    <row r="160" spans="1:23" ht="15.75" customHeight="1" x14ac:dyDescent="0.25">
      <c r="A160" s="2"/>
      <c r="B160" s="2"/>
      <c r="C160" s="2"/>
      <c r="D160" s="2"/>
      <c r="E160" s="2"/>
      <c r="F160" s="2"/>
      <c r="G160" s="2"/>
      <c r="H160" s="2"/>
      <c r="I160" s="2"/>
      <c r="J160" s="2"/>
      <c r="K160" s="2"/>
      <c r="L160" s="2"/>
      <c r="M160" s="2"/>
      <c r="N160" s="2"/>
      <c r="O160" s="11"/>
      <c r="P160" s="11"/>
      <c r="Q160" s="11"/>
      <c r="R160" s="11"/>
      <c r="S160" s="2"/>
      <c r="T160" s="2"/>
      <c r="U160" s="2"/>
      <c r="V160" s="2"/>
      <c r="W160" s="2"/>
    </row>
    <row r="161" spans="1:23" ht="15.75" customHeight="1" x14ac:dyDescent="0.25">
      <c r="A161" s="2"/>
      <c r="B161" s="2"/>
      <c r="C161" s="2"/>
      <c r="D161" s="2"/>
      <c r="E161" s="2"/>
      <c r="F161" s="2"/>
      <c r="G161" s="2"/>
      <c r="H161" s="2"/>
      <c r="I161" s="2"/>
      <c r="J161" s="2"/>
      <c r="K161" s="2"/>
      <c r="L161" s="2"/>
      <c r="M161" s="2"/>
      <c r="N161" s="2"/>
      <c r="O161" s="11"/>
      <c r="P161" s="11"/>
      <c r="Q161" s="11"/>
      <c r="R161" s="11"/>
      <c r="S161" s="2"/>
      <c r="T161" s="2"/>
      <c r="U161" s="2"/>
      <c r="V161" s="2"/>
      <c r="W161" s="2"/>
    </row>
    <row r="162" spans="1:23" ht="15.75" customHeight="1" x14ac:dyDescent="0.25">
      <c r="A162" s="2"/>
      <c r="B162" s="2"/>
      <c r="C162" s="2"/>
      <c r="D162" s="2"/>
      <c r="E162" s="2"/>
      <c r="F162" s="2"/>
      <c r="G162" s="2"/>
      <c r="H162" s="2"/>
      <c r="I162" s="2"/>
      <c r="J162" s="2"/>
      <c r="K162" s="2"/>
      <c r="L162" s="2"/>
      <c r="M162" s="2"/>
      <c r="N162" s="2"/>
      <c r="O162" s="11"/>
      <c r="P162" s="11"/>
      <c r="Q162" s="11"/>
      <c r="R162" s="11"/>
      <c r="S162" s="2"/>
      <c r="T162" s="2"/>
      <c r="U162" s="2"/>
      <c r="V162" s="2"/>
      <c r="W162" s="2"/>
    </row>
    <row r="163" spans="1:23" ht="15.75" customHeight="1" x14ac:dyDescent="0.25">
      <c r="A163" s="2"/>
      <c r="B163" s="2"/>
      <c r="C163" s="2"/>
      <c r="D163" s="2"/>
      <c r="E163" s="2"/>
      <c r="F163" s="2"/>
      <c r="G163" s="2"/>
      <c r="H163" s="2"/>
      <c r="I163" s="2"/>
      <c r="J163" s="2"/>
      <c r="K163" s="2"/>
      <c r="L163" s="2"/>
      <c r="M163" s="2"/>
      <c r="N163" s="2"/>
      <c r="O163" s="11"/>
      <c r="P163" s="11"/>
      <c r="Q163" s="11"/>
      <c r="R163" s="11"/>
      <c r="S163" s="2"/>
      <c r="T163" s="2"/>
      <c r="U163" s="2"/>
      <c r="V163" s="2"/>
      <c r="W163" s="2"/>
    </row>
    <row r="164" spans="1:23" ht="15.75" customHeight="1" x14ac:dyDescent="0.25">
      <c r="A164" s="2"/>
      <c r="B164" s="2"/>
      <c r="C164" s="2"/>
      <c r="D164" s="2"/>
      <c r="E164" s="2"/>
      <c r="F164" s="2"/>
      <c r="G164" s="2"/>
      <c r="H164" s="2"/>
      <c r="I164" s="2"/>
      <c r="J164" s="2"/>
      <c r="K164" s="2"/>
      <c r="L164" s="2"/>
      <c r="M164" s="2"/>
      <c r="N164" s="2"/>
      <c r="O164" s="11"/>
      <c r="P164" s="11"/>
      <c r="Q164" s="11"/>
      <c r="R164" s="11"/>
      <c r="S164" s="2"/>
      <c r="T164" s="2"/>
      <c r="U164" s="2"/>
      <c r="V164" s="2"/>
      <c r="W164" s="2"/>
    </row>
    <row r="165" spans="1:23" ht="15.75" customHeight="1" x14ac:dyDescent="0.25">
      <c r="A165" s="2"/>
      <c r="B165" s="2"/>
      <c r="C165" s="2"/>
      <c r="D165" s="2"/>
      <c r="E165" s="2"/>
      <c r="F165" s="2"/>
      <c r="G165" s="2"/>
      <c r="H165" s="2"/>
      <c r="I165" s="2"/>
      <c r="J165" s="2"/>
      <c r="K165" s="2"/>
      <c r="L165" s="2"/>
      <c r="M165" s="2"/>
      <c r="N165" s="2"/>
      <c r="O165" s="11"/>
      <c r="P165" s="11"/>
      <c r="Q165" s="11"/>
      <c r="R165" s="11"/>
      <c r="S165" s="2"/>
      <c r="T165" s="2"/>
      <c r="U165" s="2"/>
      <c r="V165" s="2"/>
      <c r="W165" s="2"/>
    </row>
    <row r="166" spans="1:23" ht="15.75" customHeight="1" x14ac:dyDescent="0.25">
      <c r="A166" s="2"/>
      <c r="B166" s="2"/>
      <c r="C166" s="2"/>
      <c r="D166" s="2"/>
      <c r="E166" s="2"/>
      <c r="F166" s="2"/>
      <c r="G166" s="2"/>
      <c r="H166" s="2"/>
      <c r="I166" s="2"/>
      <c r="J166" s="2"/>
      <c r="K166" s="2"/>
      <c r="L166" s="2"/>
      <c r="M166" s="2"/>
      <c r="N166" s="2"/>
      <c r="O166" s="11"/>
      <c r="P166" s="11"/>
      <c r="Q166" s="11"/>
      <c r="R166" s="11"/>
      <c r="S166" s="2"/>
      <c r="T166" s="2"/>
      <c r="U166" s="2"/>
      <c r="V166" s="2"/>
      <c r="W166" s="2"/>
    </row>
    <row r="167" spans="1:23" ht="15.75" customHeight="1" x14ac:dyDescent="0.25">
      <c r="A167" s="2"/>
      <c r="B167" s="2"/>
      <c r="C167" s="2"/>
      <c r="D167" s="2"/>
      <c r="E167" s="2"/>
      <c r="F167" s="2"/>
      <c r="G167" s="2"/>
      <c r="H167" s="2"/>
      <c r="I167" s="2"/>
      <c r="J167" s="2"/>
      <c r="K167" s="2"/>
      <c r="L167" s="2"/>
      <c r="M167" s="2"/>
      <c r="N167" s="2"/>
      <c r="O167" s="11"/>
      <c r="P167" s="11"/>
      <c r="Q167" s="11"/>
      <c r="R167" s="11"/>
      <c r="S167" s="2"/>
      <c r="T167" s="2"/>
      <c r="U167" s="2"/>
      <c r="V167" s="2"/>
      <c r="W167" s="2"/>
    </row>
    <row r="168" spans="1:23" ht="15.75" customHeight="1" x14ac:dyDescent="0.25">
      <c r="A168" s="2"/>
      <c r="B168" s="2"/>
      <c r="C168" s="2"/>
      <c r="D168" s="2"/>
      <c r="E168" s="2"/>
      <c r="F168" s="2"/>
      <c r="G168" s="2"/>
      <c r="H168" s="2"/>
      <c r="I168" s="2"/>
      <c r="J168" s="2"/>
      <c r="K168" s="2"/>
      <c r="L168" s="2"/>
      <c r="M168" s="2"/>
      <c r="N168" s="2"/>
      <c r="O168" s="11"/>
      <c r="P168" s="11"/>
      <c r="Q168" s="11"/>
      <c r="R168" s="11"/>
      <c r="S168" s="2"/>
      <c r="T168" s="2"/>
      <c r="U168" s="2"/>
      <c r="V168" s="2"/>
      <c r="W168" s="2"/>
    </row>
    <row r="169" spans="1:23" ht="15.75" customHeight="1" x14ac:dyDescent="0.25">
      <c r="A169" s="2"/>
      <c r="B169" s="2"/>
      <c r="C169" s="2"/>
      <c r="D169" s="2"/>
      <c r="E169" s="2"/>
      <c r="F169" s="2"/>
      <c r="G169" s="2"/>
      <c r="H169" s="2"/>
      <c r="I169" s="2"/>
      <c r="J169" s="2"/>
      <c r="K169" s="2"/>
      <c r="L169" s="2"/>
      <c r="M169" s="2"/>
      <c r="N169" s="2"/>
      <c r="O169" s="11"/>
      <c r="P169" s="11"/>
      <c r="Q169" s="11"/>
      <c r="R169" s="11"/>
      <c r="S169" s="2"/>
      <c r="T169" s="2"/>
      <c r="U169" s="2"/>
      <c r="V169" s="2"/>
      <c r="W169" s="2"/>
    </row>
    <row r="170" spans="1:23" ht="15.75" customHeight="1" x14ac:dyDescent="0.25">
      <c r="A170" s="2"/>
      <c r="B170" s="2"/>
      <c r="C170" s="2"/>
      <c r="D170" s="2"/>
      <c r="E170" s="2"/>
      <c r="F170" s="2"/>
      <c r="G170" s="2"/>
      <c r="H170" s="2"/>
      <c r="I170" s="2"/>
      <c r="J170" s="2"/>
      <c r="K170" s="2"/>
      <c r="L170" s="2"/>
      <c r="M170" s="2"/>
      <c r="N170" s="2"/>
      <c r="O170" s="11"/>
      <c r="P170" s="11"/>
      <c r="Q170" s="11"/>
      <c r="R170" s="11"/>
      <c r="S170" s="2"/>
      <c r="T170" s="2"/>
      <c r="U170" s="2"/>
      <c r="V170" s="2"/>
      <c r="W170" s="2"/>
    </row>
    <row r="171" spans="1:23" ht="15.75" customHeight="1" x14ac:dyDescent="0.25">
      <c r="A171" s="2"/>
      <c r="B171" s="2"/>
      <c r="C171" s="2"/>
      <c r="D171" s="2"/>
      <c r="E171" s="2"/>
      <c r="F171" s="2"/>
      <c r="G171" s="2"/>
      <c r="H171" s="2"/>
      <c r="I171" s="2"/>
      <c r="J171" s="2"/>
      <c r="K171" s="2"/>
      <c r="L171" s="2"/>
      <c r="M171" s="2"/>
      <c r="N171" s="2"/>
      <c r="O171" s="11"/>
      <c r="P171" s="11"/>
      <c r="Q171" s="11"/>
      <c r="R171" s="11"/>
      <c r="S171" s="2"/>
      <c r="T171" s="2"/>
      <c r="U171" s="2"/>
      <c r="V171" s="2"/>
      <c r="W171" s="2"/>
    </row>
    <row r="172" spans="1:23" ht="15.75" customHeight="1" x14ac:dyDescent="0.25">
      <c r="A172" s="2"/>
      <c r="B172" s="2"/>
      <c r="C172" s="2"/>
      <c r="D172" s="2"/>
      <c r="E172" s="2"/>
      <c r="F172" s="2"/>
      <c r="G172" s="2"/>
      <c r="H172" s="2"/>
      <c r="I172" s="2"/>
      <c r="J172" s="2"/>
      <c r="K172" s="2"/>
      <c r="L172" s="2"/>
      <c r="M172" s="2"/>
      <c r="N172" s="2"/>
      <c r="O172" s="11"/>
      <c r="P172" s="11"/>
      <c r="Q172" s="11"/>
      <c r="R172" s="11"/>
      <c r="S172" s="2"/>
      <c r="T172" s="2"/>
      <c r="U172" s="2"/>
      <c r="V172" s="2"/>
      <c r="W172" s="2"/>
    </row>
    <row r="173" spans="1:23" ht="15.75" customHeight="1" x14ac:dyDescent="0.25">
      <c r="A173" s="2"/>
      <c r="B173" s="2"/>
      <c r="C173" s="2"/>
      <c r="D173" s="2"/>
      <c r="E173" s="2"/>
      <c r="F173" s="2"/>
      <c r="G173" s="2"/>
      <c r="H173" s="2"/>
      <c r="I173" s="2"/>
      <c r="J173" s="2"/>
      <c r="K173" s="2"/>
      <c r="L173" s="2"/>
      <c r="M173" s="2"/>
      <c r="N173" s="2"/>
      <c r="O173" s="11"/>
      <c r="P173" s="11"/>
      <c r="Q173" s="11"/>
      <c r="R173" s="11"/>
      <c r="S173" s="2"/>
      <c r="T173" s="2"/>
      <c r="U173" s="2"/>
      <c r="V173" s="2"/>
      <c r="W173" s="2"/>
    </row>
    <row r="174" spans="1:23" ht="15.75" customHeight="1" x14ac:dyDescent="0.25">
      <c r="A174" s="2"/>
      <c r="B174" s="2"/>
      <c r="C174" s="2"/>
      <c r="D174" s="2"/>
      <c r="E174" s="2"/>
      <c r="F174" s="2"/>
      <c r="G174" s="2"/>
      <c r="H174" s="2"/>
      <c r="I174" s="2"/>
      <c r="J174" s="2"/>
      <c r="K174" s="2"/>
      <c r="L174" s="2"/>
      <c r="M174" s="2"/>
      <c r="N174" s="2"/>
      <c r="O174" s="11"/>
      <c r="P174" s="11"/>
      <c r="Q174" s="11"/>
      <c r="R174" s="11"/>
      <c r="S174" s="2"/>
      <c r="T174" s="2"/>
      <c r="U174" s="2"/>
      <c r="V174" s="2"/>
      <c r="W174" s="2"/>
    </row>
    <row r="175" spans="1:23" ht="15.75" customHeight="1" x14ac:dyDescent="0.25">
      <c r="A175" s="2"/>
      <c r="B175" s="2"/>
      <c r="C175" s="2"/>
      <c r="D175" s="2"/>
      <c r="E175" s="2"/>
      <c r="F175" s="2"/>
      <c r="G175" s="2"/>
      <c r="H175" s="2"/>
      <c r="I175" s="2"/>
      <c r="J175" s="2"/>
      <c r="K175" s="2"/>
      <c r="L175" s="2"/>
      <c r="M175" s="2"/>
      <c r="N175" s="2"/>
      <c r="O175" s="11"/>
      <c r="P175" s="11"/>
      <c r="Q175" s="11"/>
      <c r="R175" s="11"/>
      <c r="S175" s="2"/>
      <c r="T175" s="2"/>
      <c r="U175" s="2"/>
      <c r="V175" s="2"/>
      <c r="W175" s="2"/>
    </row>
    <row r="176" spans="1:23" ht="15.75" customHeight="1" x14ac:dyDescent="0.25">
      <c r="A176" s="2"/>
      <c r="B176" s="2"/>
      <c r="C176" s="2"/>
      <c r="D176" s="2"/>
      <c r="E176" s="2"/>
      <c r="F176" s="2"/>
      <c r="G176" s="2"/>
      <c r="H176" s="2"/>
      <c r="I176" s="2"/>
      <c r="J176" s="2"/>
      <c r="K176" s="2"/>
      <c r="L176" s="2"/>
      <c r="M176" s="2"/>
      <c r="N176" s="2"/>
      <c r="O176" s="11"/>
      <c r="P176" s="11"/>
      <c r="Q176" s="11"/>
      <c r="R176" s="11"/>
      <c r="S176" s="2"/>
      <c r="T176" s="2"/>
      <c r="U176" s="2"/>
      <c r="V176" s="2"/>
      <c r="W176" s="2"/>
    </row>
    <row r="177" spans="1:23" ht="15.75" customHeight="1" x14ac:dyDescent="0.25">
      <c r="A177" s="2"/>
      <c r="B177" s="2"/>
      <c r="C177" s="2"/>
      <c r="D177" s="2"/>
      <c r="E177" s="2"/>
      <c r="F177" s="2"/>
      <c r="G177" s="2"/>
      <c r="H177" s="2"/>
      <c r="I177" s="2"/>
      <c r="J177" s="2"/>
      <c r="K177" s="2"/>
      <c r="L177" s="2"/>
      <c r="M177" s="2"/>
      <c r="N177" s="2"/>
      <c r="O177" s="11"/>
      <c r="P177" s="11"/>
      <c r="Q177" s="11"/>
      <c r="R177" s="11"/>
      <c r="S177" s="2"/>
      <c r="T177" s="2"/>
      <c r="U177" s="2"/>
      <c r="V177" s="2"/>
      <c r="W177" s="2"/>
    </row>
    <row r="178" spans="1:23" ht="15.75" customHeight="1" x14ac:dyDescent="0.25">
      <c r="A178" s="2"/>
      <c r="B178" s="2"/>
      <c r="C178" s="2"/>
      <c r="D178" s="2"/>
      <c r="E178" s="2"/>
      <c r="F178" s="2"/>
      <c r="G178" s="2"/>
      <c r="H178" s="2"/>
      <c r="I178" s="2"/>
      <c r="J178" s="2"/>
      <c r="K178" s="2"/>
      <c r="L178" s="2"/>
      <c r="M178" s="2"/>
      <c r="N178" s="2"/>
      <c r="O178" s="11"/>
      <c r="P178" s="11"/>
      <c r="Q178" s="11"/>
      <c r="R178" s="11"/>
      <c r="S178" s="2"/>
      <c r="T178" s="2"/>
      <c r="U178" s="2"/>
      <c r="V178" s="2"/>
      <c r="W178" s="2"/>
    </row>
    <row r="179" spans="1:23" ht="15.75" customHeight="1" x14ac:dyDescent="0.25">
      <c r="A179" s="2"/>
      <c r="B179" s="2"/>
      <c r="C179" s="2"/>
      <c r="D179" s="2"/>
      <c r="E179" s="2"/>
      <c r="F179" s="2"/>
      <c r="G179" s="2"/>
      <c r="H179" s="2"/>
      <c r="I179" s="2"/>
      <c r="J179" s="2"/>
      <c r="K179" s="2"/>
      <c r="L179" s="2"/>
      <c r="M179" s="2"/>
      <c r="N179" s="2"/>
      <c r="O179" s="11"/>
      <c r="P179" s="11"/>
      <c r="Q179" s="11"/>
      <c r="R179" s="11"/>
      <c r="S179" s="2"/>
      <c r="T179" s="2"/>
      <c r="U179" s="2"/>
      <c r="V179" s="2"/>
      <c r="W179" s="2"/>
    </row>
    <row r="180" spans="1:23" ht="15.75" customHeight="1" x14ac:dyDescent="0.25">
      <c r="A180" s="2"/>
      <c r="B180" s="2"/>
      <c r="C180" s="2"/>
      <c r="D180" s="2"/>
      <c r="E180" s="2"/>
      <c r="F180" s="2"/>
      <c r="G180" s="2"/>
      <c r="H180" s="2"/>
      <c r="I180" s="2"/>
      <c r="J180" s="2"/>
      <c r="K180" s="2"/>
      <c r="L180" s="2"/>
      <c r="M180" s="2"/>
      <c r="N180" s="2"/>
      <c r="O180" s="11"/>
      <c r="P180" s="11"/>
      <c r="Q180" s="11"/>
      <c r="R180" s="11"/>
      <c r="S180" s="2"/>
      <c r="T180" s="2"/>
      <c r="U180" s="2"/>
      <c r="V180" s="2"/>
      <c r="W180" s="2"/>
    </row>
    <row r="181" spans="1:23" ht="15.75" customHeight="1" x14ac:dyDescent="0.25">
      <c r="A181" s="2"/>
      <c r="B181" s="2"/>
      <c r="C181" s="2"/>
      <c r="D181" s="2"/>
      <c r="E181" s="2"/>
      <c r="F181" s="2"/>
      <c r="G181" s="2"/>
      <c r="H181" s="2"/>
      <c r="I181" s="2"/>
      <c r="J181" s="2"/>
      <c r="K181" s="2"/>
      <c r="L181" s="2"/>
      <c r="M181" s="2"/>
      <c r="N181" s="2"/>
      <c r="O181" s="11"/>
      <c r="P181" s="11"/>
      <c r="Q181" s="11"/>
      <c r="R181" s="11"/>
      <c r="S181" s="2"/>
      <c r="T181" s="2"/>
      <c r="U181" s="2"/>
      <c r="V181" s="2"/>
      <c r="W181" s="2"/>
    </row>
    <row r="182" spans="1:23" ht="15.75" customHeight="1" x14ac:dyDescent="0.25">
      <c r="A182" s="2"/>
      <c r="B182" s="2"/>
      <c r="C182" s="2"/>
      <c r="D182" s="2"/>
      <c r="E182" s="2"/>
      <c r="F182" s="2"/>
      <c r="G182" s="2"/>
      <c r="H182" s="2"/>
      <c r="I182" s="2"/>
      <c r="J182" s="2"/>
      <c r="K182" s="2"/>
      <c r="L182" s="2"/>
      <c r="M182" s="2"/>
      <c r="N182" s="2"/>
      <c r="O182" s="11"/>
      <c r="P182" s="11"/>
      <c r="Q182" s="11"/>
      <c r="R182" s="11"/>
      <c r="S182" s="2"/>
      <c r="T182" s="2"/>
      <c r="U182" s="2"/>
      <c r="V182" s="2"/>
      <c r="W182" s="2"/>
    </row>
    <row r="183" spans="1:23" ht="15.75" customHeight="1" x14ac:dyDescent="0.25">
      <c r="A183" s="2"/>
      <c r="B183" s="2"/>
      <c r="C183" s="2"/>
      <c r="D183" s="2"/>
      <c r="E183" s="2"/>
      <c r="F183" s="2"/>
      <c r="G183" s="2"/>
      <c r="H183" s="2"/>
      <c r="I183" s="2"/>
      <c r="J183" s="2"/>
      <c r="K183" s="2"/>
      <c r="L183" s="2"/>
      <c r="M183" s="2"/>
      <c r="N183" s="2"/>
      <c r="O183" s="11"/>
      <c r="P183" s="11"/>
      <c r="Q183" s="11"/>
      <c r="R183" s="11"/>
      <c r="S183" s="2"/>
      <c r="T183" s="2"/>
      <c r="U183" s="2"/>
      <c r="V183" s="2"/>
      <c r="W183" s="2"/>
    </row>
    <row r="184" spans="1:23" ht="15.75" customHeight="1" x14ac:dyDescent="0.25">
      <c r="A184" s="2"/>
      <c r="B184" s="2"/>
      <c r="C184" s="2"/>
      <c r="D184" s="2"/>
      <c r="E184" s="2"/>
      <c r="F184" s="2"/>
      <c r="G184" s="2"/>
      <c r="H184" s="2"/>
      <c r="I184" s="2"/>
      <c r="J184" s="2"/>
      <c r="K184" s="2"/>
      <c r="L184" s="2"/>
      <c r="M184" s="2"/>
      <c r="N184" s="2"/>
      <c r="O184" s="11"/>
      <c r="P184" s="11"/>
      <c r="Q184" s="11"/>
      <c r="R184" s="11"/>
      <c r="S184" s="2"/>
      <c r="T184" s="2"/>
      <c r="U184" s="2"/>
      <c r="V184" s="2"/>
      <c r="W184" s="2"/>
    </row>
    <row r="185" spans="1:23" ht="15.75" customHeight="1" x14ac:dyDescent="0.25">
      <c r="A185" s="2"/>
      <c r="B185" s="2"/>
      <c r="C185" s="2"/>
      <c r="D185" s="2"/>
      <c r="E185" s="2"/>
      <c r="F185" s="2"/>
      <c r="G185" s="2"/>
      <c r="H185" s="2"/>
      <c r="I185" s="2"/>
      <c r="J185" s="2"/>
      <c r="K185" s="2"/>
      <c r="L185" s="2"/>
      <c r="M185" s="2"/>
      <c r="N185" s="2"/>
      <c r="O185" s="11"/>
      <c r="P185" s="11"/>
      <c r="Q185" s="11"/>
      <c r="R185" s="11"/>
      <c r="S185" s="2"/>
      <c r="T185" s="2"/>
      <c r="U185" s="2"/>
      <c r="V185" s="2"/>
      <c r="W185" s="2"/>
    </row>
    <row r="186" spans="1:23" ht="15.75" customHeight="1" x14ac:dyDescent="0.25">
      <c r="A186" s="2"/>
      <c r="B186" s="2"/>
      <c r="C186" s="2"/>
      <c r="D186" s="2"/>
      <c r="E186" s="2"/>
      <c r="F186" s="2"/>
      <c r="G186" s="2"/>
      <c r="H186" s="2"/>
      <c r="I186" s="2"/>
      <c r="J186" s="2"/>
      <c r="K186" s="2"/>
      <c r="L186" s="2"/>
      <c r="M186" s="2"/>
      <c r="N186" s="2"/>
      <c r="O186" s="11"/>
      <c r="P186" s="11"/>
      <c r="Q186" s="11"/>
      <c r="R186" s="11"/>
      <c r="S186" s="2"/>
      <c r="T186" s="2"/>
      <c r="U186" s="2"/>
      <c r="V186" s="2"/>
      <c r="W186" s="2"/>
    </row>
    <row r="187" spans="1:23" ht="15.75" customHeight="1" x14ac:dyDescent="0.25">
      <c r="A187" s="2"/>
      <c r="B187" s="2"/>
      <c r="C187" s="2"/>
      <c r="D187" s="2"/>
      <c r="E187" s="2"/>
      <c r="F187" s="2"/>
      <c r="G187" s="2"/>
      <c r="H187" s="2"/>
      <c r="I187" s="2"/>
      <c r="J187" s="2"/>
      <c r="K187" s="2"/>
      <c r="L187" s="2"/>
      <c r="M187" s="2"/>
      <c r="N187" s="2"/>
      <c r="O187" s="11"/>
      <c r="P187" s="11"/>
      <c r="Q187" s="11"/>
      <c r="R187" s="11"/>
      <c r="S187" s="2"/>
      <c r="T187" s="2"/>
      <c r="U187" s="2"/>
      <c r="V187" s="2"/>
      <c r="W187" s="2"/>
    </row>
    <row r="188" spans="1:23" ht="15.75" customHeight="1" x14ac:dyDescent="0.25">
      <c r="A188" s="2"/>
      <c r="B188" s="2"/>
      <c r="C188" s="2"/>
      <c r="D188" s="2"/>
      <c r="E188" s="2"/>
      <c r="F188" s="2"/>
      <c r="G188" s="2"/>
      <c r="H188" s="2"/>
      <c r="I188" s="2"/>
      <c r="J188" s="2"/>
      <c r="K188" s="2"/>
      <c r="L188" s="2"/>
      <c r="M188" s="2"/>
      <c r="N188" s="2"/>
      <c r="O188" s="11"/>
      <c r="P188" s="11"/>
      <c r="Q188" s="11"/>
      <c r="R188" s="11"/>
      <c r="S188" s="2"/>
      <c r="T188" s="2"/>
      <c r="U188" s="2"/>
      <c r="V188" s="2"/>
      <c r="W188" s="2"/>
    </row>
    <row r="189" spans="1:23" ht="15.75" customHeight="1" x14ac:dyDescent="0.25">
      <c r="A189" s="2"/>
      <c r="B189" s="2"/>
      <c r="C189" s="2"/>
      <c r="D189" s="2"/>
      <c r="E189" s="2"/>
      <c r="F189" s="2"/>
      <c r="G189" s="2"/>
      <c r="H189" s="2"/>
      <c r="I189" s="2"/>
      <c r="J189" s="2"/>
      <c r="K189" s="2"/>
      <c r="L189" s="2"/>
      <c r="M189" s="2"/>
      <c r="N189" s="2"/>
      <c r="O189" s="11"/>
      <c r="P189" s="11"/>
      <c r="Q189" s="11"/>
      <c r="R189" s="11"/>
      <c r="S189" s="2"/>
      <c r="T189" s="2"/>
      <c r="U189" s="2"/>
      <c r="V189" s="2"/>
      <c r="W189" s="2"/>
    </row>
    <row r="190" spans="1:23" ht="15.75" customHeight="1" x14ac:dyDescent="0.25">
      <c r="A190" s="2"/>
      <c r="B190" s="2"/>
      <c r="C190" s="2"/>
      <c r="D190" s="2"/>
      <c r="E190" s="2"/>
      <c r="F190" s="2"/>
      <c r="G190" s="2"/>
      <c r="H190" s="2"/>
      <c r="I190" s="2"/>
      <c r="J190" s="2"/>
      <c r="K190" s="2"/>
      <c r="L190" s="2"/>
      <c r="M190" s="2"/>
      <c r="N190" s="2"/>
      <c r="O190" s="11"/>
      <c r="P190" s="11"/>
      <c r="Q190" s="11"/>
      <c r="R190" s="11"/>
      <c r="S190" s="2"/>
      <c r="T190" s="2"/>
      <c r="U190" s="2"/>
      <c r="V190" s="2"/>
      <c r="W190" s="2"/>
    </row>
    <row r="191" spans="1:23" ht="15.75" customHeight="1" x14ac:dyDescent="0.25">
      <c r="A191" s="2"/>
      <c r="B191" s="2"/>
      <c r="C191" s="2"/>
      <c r="D191" s="2"/>
      <c r="E191" s="2"/>
      <c r="F191" s="2"/>
      <c r="G191" s="2"/>
      <c r="H191" s="2"/>
      <c r="I191" s="2"/>
      <c r="J191" s="2"/>
      <c r="K191" s="2"/>
      <c r="L191" s="2"/>
      <c r="M191" s="2"/>
      <c r="N191" s="2"/>
      <c r="O191" s="11"/>
      <c r="P191" s="11"/>
      <c r="Q191" s="11"/>
      <c r="R191" s="11"/>
      <c r="S191" s="2"/>
      <c r="T191" s="2"/>
      <c r="U191" s="2"/>
      <c r="V191" s="2"/>
      <c r="W191" s="2"/>
    </row>
    <row r="192" spans="1:23" ht="15.75" customHeight="1" x14ac:dyDescent="0.25">
      <c r="A192" s="2"/>
      <c r="B192" s="2"/>
      <c r="C192" s="2"/>
      <c r="D192" s="2"/>
      <c r="E192" s="2"/>
      <c r="F192" s="2"/>
      <c r="G192" s="2"/>
      <c r="H192" s="2"/>
      <c r="I192" s="2"/>
      <c r="J192" s="2"/>
      <c r="K192" s="2"/>
      <c r="L192" s="2"/>
      <c r="M192" s="2"/>
      <c r="N192" s="2"/>
      <c r="O192" s="11"/>
      <c r="P192" s="11"/>
      <c r="Q192" s="11"/>
      <c r="R192" s="11"/>
      <c r="S192" s="2"/>
      <c r="T192" s="2"/>
      <c r="U192" s="2"/>
      <c r="V192" s="2"/>
      <c r="W192" s="2"/>
    </row>
    <row r="193" spans="1:23" ht="15.75" customHeight="1" x14ac:dyDescent="0.25">
      <c r="A193" s="2"/>
      <c r="B193" s="2"/>
      <c r="C193" s="2"/>
      <c r="D193" s="2"/>
      <c r="E193" s="2"/>
      <c r="F193" s="2"/>
      <c r="G193" s="2"/>
      <c r="H193" s="2"/>
      <c r="I193" s="2"/>
      <c r="J193" s="2"/>
      <c r="K193" s="2"/>
      <c r="L193" s="2"/>
      <c r="M193" s="2"/>
      <c r="N193" s="2"/>
      <c r="O193" s="11"/>
      <c r="P193" s="11"/>
      <c r="Q193" s="11"/>
      <c r="R193" s="11"/>
      <c r="S193" s="2"/>
      <c r="T193" s="2"/>
      <c r="U193" s="2"/>
      <c r="V193" s="2"/>
      <c r="W193" s="2"/>
    </row>
    <row r="194" spans="1:23" ht="15.75" customHeight="1" x14ac:dyDescent="0.25">
      <c r="A194" s="2"/>
      <c r="B194" s="2"/>
      <c r="C194" s="2"/>
      <c r="D194" s="2"/>
      <c r="E194" s="2"/>
      <c r="F194" s="2"/>
      <c r="G194" s="2"/>
      <c r="H194" s="2"/>
      <c r="I194" s="2"/>
      <c r="J194" s="2"/>
      <c r="K194" s="2"/>
      <c r="L194" s="2"/>
      <c r="M194" s="2"/>
      <c r="N194" s="2"/>
      <c r="O194" s="11"/>
      <c r="P194" s="11"/>
      <c r="Q194" s="11"/>
      <c r="R194" s="11"/>
      <c r="S194" s="2"/>
      <c r="T194" s="2"/>
      <c r="U194" s="2"/>
      <c r="V194" s="2"/>
      <c r="W194" s="2"/>
    </row>
    <row r="195" spans="1:23" ht="15.75" customHeight="1" x14ac:dyDescent="0.25">
      <c r="A195" s="2"/>
      <c r="B195" s="2"/>
      <c r="C195" s="2"/>
      <c r="D195" s="2"/>
      <c r="E195" s="2"/>
      <c r="F195" s="2"/>
      <c r="G195" s="2"/>
      <c r="H195" s="2"/>
      <c r="I195" s="2"/>
      <c r="J195" s="2"/>
      <c r="K195" s="2"/>
      <c r="L195" s="2"/>
      <c r="M195" s="2"/>
      <c r="N195" s="2"/>
      <c r="O195" s="11"/>
      <c r="P195" s="11"/>
      <c r="Q195" s="11"/>
      <c r="R195" s="11"/>
      <c r="S195" s="2"/>
      <c r="T195" s="2"/>
      <c r="U195" s="2"/>
      <c r="V195" s="2"/>
      <c r="W195" s="2"/>
    </row>
    <row r="196" spans="1:23" ht="15.75" customHeight="1" x14ac:dyDescent="0.25">
      <c r="A196" s="2"/>
      <c r="B196" s="2"/>
      <c r="C196" s="2"/>
      <c r="D196" s="2"/>
      <c r="E196" s="2"/>
      <c r="F196" s="2"/>
      <c r="G196" s="2"/>
      <c r="H196" s="2"/>
      <c r="I196" s="2"/>
      <c r="J196" s="2"/>
      <c r="K196" s="2"/>
      <c r="L196" s="2"/>
      <c r="M196" s="2"/>
      <c r="N196" s="2"/>
      <c r="O196" s="11"/>
      <c r="P196" s="11"/>
      <c r="Q196" s="11"/>
      <c r="R196" s="11"/>
      <c r="S196" s="2"/>
      <c r="T196" s="2"/>
      <c r="U196" s="2"/>
      <c r="V196" s="2"/>
      <c r="W196" s="2"/>
    </row>
    <row r="197" spans="1:23" ht="15.75" customHeight="1" x14ac:dyDescent="0.25">
      <c r="A197" s="2"/>
      <c r="B197" s="2"/>
      <c r="C197" s="2"/>
      <c r="D197" s="2"/>
      <c r="E197" s="2"/>
      <c r="F197" s="2"/>
      <c r="G197" s="2"/>
      <c r="H197" s="2"/>
      <c r="I197" s="2"/>
      <c r="J197" s="2"/>
      <c r="K197" s="2"/>
      <c r="L197" s="2"/>
      <c r="M197" s="2"/>
      <c r="N197" s="2"/>
      <c r="O197" s="11"/>
      <c r="P197" s="11"/>
      <c r="Q197" s="11"/>
      <c r="R197" s="11"/>
      <c r="S197" s="2"/>
      <c r="T197" s="2"/>
      <c r="U197" s="2"/>
      <c r="V197" s="2"/>
      <c r="W197" s="2"/>
    </row>
    <row r="198" spans="1:23" ht="15.75" customHeight="1" x14ac:dyDescent="0.25">
      <c r="A198" s="2"/>
      <c r="B198" s="2"/>
      <c r="C198" s="2"/>
      <c r="D198" s="2"/>
      <c r="E198" s="2"/>
      <c r="F198" s="2"/>
      <c r="G198" s="2"/>
      <c r="H198" s="2"/>
      <c r="I198" s="2"/>
      <c r="J198" s="2"/>
      <c r="K198" s="2"/>
      <c r="L198" s="2"/>
      <c r="M198" s="2"/>
      <c r="N198" s="2"/>
      <c r="O198" s="11"/>
      <c r="P198" s="11"/>
      <c r="Q198" s="11"/>
      <c r="R198" s="11"/>
      <c r="S198" s="2"/>
      <c r="T198" s="2"/>
      <c r="U198" s="2"/>
      <c r="V198" s="2"/>
      <c r="W198" s="2"/>
    </row>
    <row r="199" spans="1:23" ht="15.75" customHeight="1" x14ac:dyDescent="0.25">
      <c r="A199" s="2"/>
      <c r="B199" s="2"/>
      <c r="C199" s="2"/>
      <c r="D199" s="2"/>
      <c r="E199" s="2"/>
      <c r="F199" s="2"/>
      <c r="G199" s="2"/>
      <c r="H199" s="2"/>
      <c r="I199" s="2"/>
      <c r="J199" s="2"/>
      <c r="K199" s="2"/>
      <c r="L199" s="2"/>
      <c r="M199" s="2"/>
      <c r="N199" s="2"/>
      <c r="O199" s="11"/>
      <c r="P199" s="11"/>
      <c r="Q199" s="11"/>
      <c r="R199" s="11"/>
      <c r="S199" s="2"/>
      <c r="T199" s="2"/>
      <c r="U199" s="2"/>
      <c r="V199" s="2"/>
      <c r="W199" s="2"/>
    </row>
    <row r="200" spans="1:23" ht="15.75" customHeight="1" x14ac:dyDescent="0.25">
      <c r="A200" s="2"/>
      <c r="B200" s="2"/>
      <c r="C200" s="2"/>
      <c r="D200" s="2"/>
      <c r="E200" s="2"/>
      <c r="F200" s="2"/>
      <c r="G200" s="2"/>
      <c r="H200" s="2"/>
      <c r="I200" s="2"/>
      <c r="J200" s="2"/>
      <c r="K200" s="2"/>
      <c r="L200" s="2"/>
      <c r="M200" s="2"/>
      <c r="N200" s="2"/>
      <c r="O200" s="11"/>
      <c r="P200" s="11"/>
      <c r="Q200" s="11"/>
      <c r="R200" s="11"/>
      <c r="S200" s="2"/>
      <c r="T200" s="2"/>
      <c r="U200" s="2"/>
      <c r="V200" s="2"/>
      <c r="W200" s="2"/>
    </row>
    <row r="201" spans="1:23" ht="15.75" customHeight="1" x14ac:dyDescent="0.25">
      <c r="A201" s="2"/>
      <c r="B201" s="2"/>
      <c r="C201" s="2"/>
      <c r="D201" s="2"/>
      <c r="E201" s="2"/>
      <c r="F201" s="2"/>
      <c r="G201" s="2"/>
      <c r="H201" s="2"/>
      <c r="I201" s="2"/>
      <c r="J201" s="2"/>
      <c r="K201" s="2"/>
      <c r="L201" s="2"/>
      <c r="M201" s="2"/>
      <c r="N201" s="2"/>
      <c r="O201" s="11"/>
      <c r="P201" s="11"/>
      <c r="Q201" s="11"/>
      <c r="R201" s="11"/>
      <c r="S201" s="2"/>
      <c r="T201" s="2"/>
      <c r="U201" s="2"/>
      <c r="V201" s="2"/>
      <c r="W201" s="2"/>
    </row>
    <row r="202" spans="1:23" ht="15.75" customHeight="1" x14ac:dyDescent="0.25">
      <c r="A202" s="2"/>
      <c r="B202" s="2"/>
      <c r="C202" s="2"/>
      <c r="D202" s="2"/>
      <c r="E202" s="2"/>
      <c r="F202" s="2"/>
      <c r="G202" s="2"/>
      <c r="H202" s="2"/>
      <c r="I202" s="2"/>
      <c r="J202" s="2"/>
      <c r="K202" s="2"/>
      <c r="L202" s="2"/>
      <c r="M202" s="2"/>
      <c r="N202" s="2"/>
      <c r="O202" s="11"/>
      <c r="P202" s="11"/>
      <c r="Q202" s="11"/>
      <c r="R202" s="11"/>
      <c r="S202" s="2"/>
      <c r="T202" s="2"/>
      <c r="U202" s="2"/>
      <c r="V202" s="2"/>
      <c r="W202" s="2"/>
    </row>
    <row r="203" spans="1:23" ht="15.75" customHeight="1" x14ac:dyDescent="0.25">
      <c r="A203" s="2"/>
      <c r="B203" s="2"/>
      <c r="C203" s="2"/>
      <c r="D203" s="2"/>
      <c r="E203" s="2"/>
      <c r="F203" s="2"/>
      <c r="G203" s="2"/>
      <c r="H203" s="2"/>
      <c r="I203" s="2"/>
      <c r="J203" s="2"/>
      <c r="K203" s="2"/>
      <c r="L203" s="2"/>
      <c r="M203" s="2"/>
      <c r="N203" s="2"/>
      <c r="O203" s="11"/>
      <c r="P203" s="11"/>
      <c r="Q203" s="11"/>
      <c r="R203" s="11"/>
      <c r="S203" s="2"/>
      <c r="T203" s="2"/>
      <c r="U203" s="2"/>
      <c r="V203" s="2"/>
      <c r="W203" s="2"/>
    </row>
    <row r="204" spans="1:23" ht="15.75" customHeight="1" x14ac:dyDescent="0.25">
      <c r="A204" s="2"/>
      <c r="B204" s="2"/>
      <c r="C204" s="2"/>
      <c r="D204" s="2"/>
      <c r="E204" s="2"/>
      <c r="F204" s="2"/>
      <c r="G204" s="2"/>
      <c r="H204" s="2"/>
      <c r="I204" s="2"/>
      <c r="J204" s="2"/>
      <c r="K204" s="2"/>
      <c r="L204" s="2"/>
      <c r="M204" s="2"/>
      <c r="N204" s="2"/>
      <c r="O204" s="11"/>
      <c r="P204" s="11"/>
      <c r="Q204" s="11"/>
      <c r="R204" s="11"/>
      <c r="S204" s="2"/>
      <c r="T204" s="2"/>
      <c r="U204" s="2"/>
      <c r="V204" s="2"/>
      <c r="W204" s="2"/>
    </row>
    <row r="205" spans="1:23" ht="15.75" customHeight="1" x14ac:dyDescent="0.25">
      <c r="A205" s="2"/>
      <c r="B205" s="2"/>
      <c r="C205" s="2"/>
      <c r="D205" s="2"/>
      <c r="E205" s="2"/>
      <c r="F205" s="2"/>
      <c r="G205" s="2"/>
      <c r="H205" s="2"/>
      <c r="I205" s="2"/>
      <c r="J205" s="2"/>
      <c r="K205" s="2"/>
      <c r="L205" s="2"/>
      <c r="M205" s="2"/>
      <c r="N205" s="2"/>
      <c r="O205" s="11"/>
      <c r="P205" s="11"/>
      <c r="Q205" s="11"/>
      <c r="R205" s="11"/>
      <c r="S205" s="2"/>
      <c r="T205" s="2"/>
      <c r="U205" s="2"/>
      <c r="V205" s="2"/>
      <c r="W205" s="2"/>
    </row>
    <row r="206" spans="1:23" ht="15.75" customHeight="1" x14ac:dyDescent="0.25">
      <c r="A206" s="2"/>
      <c r="B206" s="2"/>
      <c r="C206" s="2"/>
      <c r="D206" s="2"/>
      <c r="E206" s="2"/>
      <c r="F206" s="2"/>
      <c r="G206" s="2"/>
      <c r="H206" s="2"/>
      <c r="I206" s="2"/>
      <c r="J206" s="2"/>
      <c r="K206" s="2"/>
      <c r="L206" s="2"/>
      <c r="M206" s="2"/>
      <c r="N206" s="2"/>
      <c r="O206" s="11"/>
      <c r="P206" s="11"/>
      <c r="Q206" s="11"/>
      <c r="R206" s="11"/>
      <c r="S206" s="2"/>
      <c r="T206" s="2"/>
      <c r="U206" s="2"/>
      <c r="V206" s="2"/>
      <c r="W206" s="2"/>
    </row>
    <row r="207" spans="1:23" ht="15.75" customHeight="1" x14ac:dyDescent="0.25">
      <c r="A207" s="2"/>
      <c r="B207" s="2"/>
      <c r="C207" s="2"/>
      <c r="D207" s="2"/>
      <c r="E207" s="2"/>
      <c r="F207" s="2"/>
      <c r="G207" s="2"/>
      <c r="H207" s="2"/>
      <c r="I207" s="2"/>
      <c r="J207" s="2"/>
      <c r="K207" s="2"/>
      <c r="L207" s="2"/>
      <c r="M207" s="2"/>
      <c r="N207" s="2"/>
      <c r="O207" s="11"/>
      <c r="P207" s="11"/>
      <c r="Q207" s="11"/>
      <c r="R207" s="11"/>
      <c r="S207" s="2"/>
      <c r="T207" s="2"/>
      <c r="U207" s="2"/>
      <c r="V207" s="2"/>
      <c r="W207" s="2"/>
    </row>
    <row r="208" spans="1:23" ht="15.75" customHeight="1" x14ac:dyDescent="0.25">
      <c r="A208" s="2"/>
      <c r="B208" s="2"/>
      <c r="C208" s="2"/>
      <c r="D208" s="2"/>
      <c r="E208" s="2"/>
      <c r="F208" s="2"/>
      <c r="G208" s="2"/>
      <c r="H208" s="2"/>
      <c r="I208" s="2"/>
      <c r="J208" s="2"/>
      <c r="K208" s="2"/>
      <c r="L208" s="2"/>
      <c r="M208" s="2"/>
      <c r="N208" s="2"/>
      <c r="O208" s="11"/>
      <c r="P208" s="11"/>
      <c r="Q208" s="11"/>
      <c r="R208" s="11"/>
      <c r="S208" s="2"/>
      <c r="T208" s="2"/>
      <c r="U208" s="2"/>
      <c r="V208" s="2"/>
      <c r="W208" s="2"/>
    </row>
    <row r="209" spans="1:23" ht="15.75" customHeight="1" x14ac:dyDescent="0.25">
      <c r="A209" s="2"/>
      <c r="B209" s="2"/>
      <c r="C209" s="2"/>
      <c r="D209" s="2"/>
      <c r="E209" s="2"/>
      <c r="F209" s="2"/>
      <c r="G209" s="2"/>
      <c r="H209" s="2"/>
      <c r="I209" s="2"/>
      <c r="J209" s="2"/>
      <c r="K209" s="2"/>
      <c r="L209" s="2"/>
      <c r="M209" s="2"/>
      <c r="N209" s="2"/>
      <c r="O209" s="11"/>
      <c r="P209" s="11"/>
      <c r="Q209" s="11"/>
      <c r="R209" s="11"/>
      <c r="S209" s="2"/>
      <c r="T209" s="2"/>
      <c r="U209" s="2"/>
      <c r="V209" s="2"/>
      <c r="W209" s="2"/>
    </row>
    <row r="210" spans="1:23" ht="15.75" customHeight="1" x14ac:dyDescent="0.25">
      <c r="A210" s="2"/>
      <c r="B210" s="2"/>
      <c r="C210" s="2"/>
      <c r="D210" s="2"/>
      <c r="E210" s="2"/>
      <c r="F210" s="2"/>
      <c r="G210" s="2"/>
      <c r="H210" s="2"/>
      <c r="I210" s="2"/>
      <c r="J210" s="2"/>
      <c r="K210" s="2"/>
      <c r="L210" s="2"/>
      <c r="M210" s="2"/>
      <c r="N210" s="2"/>
      <c r="O210" s="11"/>
      <c r="P210" s="11"/>
      <c r="Q210" s="11"/>
      <c r="R210" s="11"/>
      <c r="S210" s="2"/>
      <c r="T210" s="2"/>
      <c r="U210" s="2"/>
      <c r="V210" s="2"/>
      <c r="W210" s="2"/>
    </row>
    <row r="211" spans="1:23" ht="15.75" customHeight="1" x14ac:dyDescent="0.25">
      <c r="A211" s="2"/>
      <c r="B211" s="2"/>
      <c r="C211" s="2"/>
      <c r="D211" s="2"/>
      <c r="E211" s="2"/>
      <c r="F211" s="2"/>
      <c r="G211" s="2"/>
      <c r="H211" s="2"/>
      <c r="I211" s="2"/>
      <c r="J211" s="2"/>
      <c r="K211" s="2"/>
      <c r="L211" s="2"/>
      <c r="M211" s="2"/>
      <c r="N211" s="2"/>
      <c r="O211" s="11"/>
      <c r="P211" s="11"/>
      <c r="Q211" s="11"/>
      <c r="R211" s="11"/>
      <c r="S211" s="2"/>
      <c r="T211" s="2"/>
      <c r="U211" s="2"/>
      <c r="V211" s="2"/>
      <c r="W211" s="2"/>
    </row>
    <row r="212" spans="1:23" ht="15.75" customHeight="1" x14ac:dyDescent="0.25">
      <c r="A212" s="2"/>
      <c r="B212" s="2"/>
      <c r="C212" s="2"/>
      <c r="D212" s="2"/>
      <c r="E212" s="2"/>
      <c r="F212" s="2"/>
      <c r="G212" s="2"/>
      <c r="H212" s="2"/>
      <c r="I212" s="2"/>
      <c r="J212" s="2"/>
      <c r="K212" s="2"/>
      <c r="L212" s="2"/>
      <c r="M212" s="2"/>
      <c r="N212" s="2"/>
      <c r="O212" s="11"/>
      <c r="P212" s="11"/>
      <c r="Q212" s="11"/>
      <c r="R212" s="11"/>
      <c r="S212" s="2"/>
      <c r="T212" s="2"/>
      <c r="U212" s="2"/>
      <c r="V212" s="2"/>
      <c r="W212" s="2"/>
    </row>
    <row r="213" spans="1:23" ht="15.75" customHeight="1" x14ac:dyDescent="0.25">
      <c r="A213" s="2"/>
      <c r="B213" s="2"/>
      <c r="C213" s="2"/>
      <c r="D213" s="2"/>
      <c r="E213" s="2"/>
      <c r="F213" s="2"/>
      <c r="G213" s="2"/>
      <c r="H213" s="2"/>
      <c r="I213" s="2"/>
      <c r="J213" s="2"/>
      <c r="K213" s="2"/>
      <c r="L213" s="2"/>
      <c r="M213" s="2"/>
      <c r="N213" s="2"/>
      <c r="O213" s="11"/>
      <c r="P213" s="11"/>
      <c r="Q213" s="11"/>
      <c r="R213" s="11"/>
      <c r="S213" s="2"/>
      <c r="T213" s="2"/>
      <c r="U213" s="2"/>
      <c r="V213" s="2"/>
      <c r="W213" s="2"/>
    </row>
    <row r="214" spans="1:23" ht="15.75" customHeight="1" x14ac:dyDescent="0.25">
      <c r="A214" s="2"/>
      <c r="B214" s="2"/>
      <c r="C214" s="2"/>
      <c r="D214" s="2"/>
      <c r="E214" s="2"/>
      <c r="F214" s="2"/>
      <c r="G214" s="2"/>
      <c r="H214" s="2"/>
      <c r="I214" s="2"/>
      <c r="J214" s="2"/>
      <c r="K214" s="2"/>
      <c r="L214" s="2"/>
      <c r="M214" s="2"/>
      <c r="N214" s="2"/>
      <c r="O214" s="11"/>
      <c r="P214" s="11"/>
      <c r="Q214" s="11"/>
      <c r="R214" s="11"/>
      <c r="S214" s="2"/>
      <c r="T214" s="2"/>
      <c r="U214" s="2"/>
      <c r="V214" s="2"/>
      <c r="W214" s="2"/>
    </row>
    <row r="215" spans="1:23" ht="15.75" customHeight="1" x14ac:dyDescent="0.25">
      <c r="A215" s="2"/>
      <c r="B215" s="2"/>
      <c r="C215" s="2"/>
      <c r="D215" s="2"/>
      <c r="E215" s="2"/>
      <c r="F215" s="2"/>
      <c r="G215" s="2"/>
      <c r="H215" s="2"/>
      <c r="I215" s="2"/>
      <c r="J215" s="2"/>
      <c r="K215" s="2"/>
      <c r="L215" s="2"/>
      <c r="M215" s="2"/>
      <c r="N215" s="2"/>
      <c r="O215" s="11"/>
      <c r="P215" s="11"/>
      <c r="Q215" s="11"/>
      <c r="R215" s="11"/>
      <c r="S215" s="2"/>
      <c r="T215" s="2"/>
      <c r="U215" s="2"/>
      <c r="V215" s="2"/>
      <c r="W215" s="2"/>
    </row>
    <row r="216" spans="1:23" ht="15.75" customHeight="1" x14ac:dyDescent="0.25">
      <c r="A216" s="2"/>
      <c r="B216" s="2"/>
      <c r="C216" s="2"/>
      <c r="D216" s="2"/>
      <c r="E216" s="2"/>
      <c r="F216" s="2"/>
      <c r="G216" s="2"/>
      <c r="H216" s="2"/>
      <c r="I216" s="2"/>
      <c r="J216" s="2"/>
      <c r="K216" s="2"/>
      <c r="L216" s="2"/>
      <c r="M216" s="2"/>
      <c r="N216" s="2"/>
      <c r="O216" s="11"/>
      <c r="P216" s="11"/>
      <c r="Q216" s="11"/>
      <c r="R216" s="11"/>
      <c r="S216" s="2"/>
      <c r="T216" s="2"/>
      <c r="U216" s="2"/>
      <c r="V216" s="2"/>
      <c r="W216" s="2"/>
    </row>
    <row r="217" spans="1:23" ht="15.75" customHeight="1" x14ac:dyDescent="0.25">
      <c r="A217" s="2"/>
      <c r="B217" s="2"/>
      <c r="C217" s="2"/>
      <c r="D217" s="2"/>
      <c r="E217" s="2"/>
      <c r="F217" s="2"/>
      <c r="G217" s="2"/>
      <c r="H217" s="2"/>
      <c r="I217" s="2"/>
      <c r="J217" s="2"/>
      <c r="K217" s="2"/>
      <c r="L217" s="2"/>
      <c r="M217" s="2"/>
      <c r="N217" s="2"/>
      <c r="O217" s="11"/>
      <c r="P217" s="11"/>
      <c r="Q217" s="11"/>
      <c r="R217" s="11"/>
      <c r="S217" s="2"/>
      <c r="T217" s="2"/>
      <c r="U217" s="2"/>
      <c r="V217" s="2"/>
      <c r="W217" s="2"/>
    </row>
    <row r="218" spans="1:23" ht="15.75" customHeight="1" x14ac:dyDescent="0.25">
      <c r="A218" s="2"/>
      <c r="B218" s="2"/>
      <c r="C218" s="2"/>
      <c r="D218" s="2"/>
      <c r="E218" s="2"/>
      <c r="F218" s="2"/>
      <c r="G218" s="2"/>
      <c r="H218" s="2"/>
      <c r="I218" s="2"/>
      <c r="J218" s="2"/>
      <c r="K218" s="2"/>
      <c r="L218" s="2"/>
      <c r="M218" s="2"/>
      <c r="N218" s="2"/>
      <c r="O218" s="11"/>
      <c r="P218" s="11"/>
      <c r="Q218" s="11"/>
      <c r="R218" s="11"/>
      <c r="S218" s="2"/>
      <c r="T218" s="2"/>
      <c r="U218" s="2"/>
      <c r="V218" s="2"/>
      <c r="W218" s="2"/>
    </row>
    <row r="219" spans="1:23" ht="15.75" customHeight="1" x14ac:dyDescent="0.25">
      <c r="A219" s="2"/>
      <c r="B219" s="2"/>
      <c r="C219" s="2"/>
      <c r="D219" s="2"/>
      <c r="E219" s="2"/>
      <c r="F219" s="2"/>
      <c r="G219" s="2"/>
      <c r="H219" s="2"/>
      <c r="I219" s="2"/>
      <c r="J219" s="2"/>
      <c r="K219" s="2"/>
      <c r="L219" s="2"/>
      <c r="M219" s="2"/>
      <c r="N219" s="2"/>
      <c r="O219" s="11"/>
      <c r="P219" s="11"/>
      <c r="Q219" s="11"/>
      <c r="R219" s="11"/>
      <c r="S219" s="2"/>
      <c r="T219" s="2"/>
      <c r="U219" s="2"/>
      <c r="V219" s="2"/>
      <c r="W219" s="2"/>
    </row>
    <row r="220" spans="1:23" ht="15.75" customHeight="1" x14ac:dyDescent="0.25">
      <c r="A220" s="2"/>
      <c r="B220" s="2"/>
      <c r="C220" s="2"/>
      <c r="D220" s="2"/>
      <c r="E220" s="2"/>
      <c r="F220" s="2"/>
      <c r="G220" s="2"/>
      <c r="H220" s="2"/>
      <c r="I220" s="2"/>
      <c r="J220" s="2"/>
      <c r="K220" s="2"/>
      <c r="L220" s="2"/>
      <c r="M220" s="2"/>
      <c r="N220" s="2"/>
      <c r="O220" s="11"/>
      <c r="P220" s="11"/>
      <c r="Q220" s="11"/>
      <c r="R220" s="11"/>
      <c r="S220" s="2"/>
      <c r="T220" s="2"/>
      <c r="U220" s="2"/>
      <c r="V220" s="2"/>
      <c r="W220" s="2"/>
    </row>
    <row r="221" spans="1:23" ht="15.75" customHeight="1" x14ac:dyDescent="0.25">
      <c r="A221" s="2"/>
      <c r="B221" s="2"/>
      <c r="C221" s="2"/>
      <c r="D221" s="2"/>
      <c r="E221" s="2"/>
      <c r="F221" s="2"/>
      <c r="G221" s="2"/>
      <c r="H221" s="2"/>
      <c r="I221" s="2"/>
      <c r="J221" s="2"/>
      <c r="K221" s="2"/>
      <c r="L221" s="2"/>
      <c r="M221" s="2"/>
      <c r="N221" s="2"/>
      <c r="O221" s="11"/>
      <c r="P221" s="11"/>
      <c r="Q221" s="11"/>
      <c r="R221" s="11"/>
      <c r="S221" s="2"/>
      <c r="T221" s="2"/>
      <c r="U221" s="2"/>
      <c r="V221" s="2"/>
      <c r="W221" s="2"/>
    </row>
    <row r="222" spans="1:23" ht="15.75" customHeight="1" x14ac:dyDescent="0.25">
      <c r="A222" s="2"/>
      <c r="B222" s="2"/>
      <c r="C222" s="2"/>
      <c r="D222" s="2"/>
      <c r="E222" s="2"/>
      <c r="F222" s="2"/>
      <c r="G222" s="2"/>
      <c r="H222" s="2"/>
      <c r="I222" s="2"/>
      <c r="J222" s="2"/>
      <c r="K222" s="2"/>
      <c r="L222" s="2"/>
      <c r="M222" s="2"/>
      <c r="N222" s="2"/>
      <c r="O222" s="11"/>
      <c r="P222" s="11"/>
      <c r="Q222" s="11"/>
      <c r="R222" s="11"/>
      <c r="S222" s="2"/>
      <c r="T222" s="2"/>
      <c r="U222" s="2"/>
      <c r="V222" s="2"/>
      <c r="W222" s="2"/>
    </row>
    <row r="223" spans="1:23" ht="15.75" customHeight="1" x14ac:dyDescent="0.25">
      <c r="A223" s="2"/>
      <c r="B223" s="2"/>
      <c r="C223" s="2"/>
      <c r="D223" s="2"/>
      <c r="E223" s="2"/>
      <c r="F223" s="2"/>
      <c r="G223" s="2"/>
      <c r="H223" s="2"/>
      <c r="I223" s="2"/>
      <c r="J223" s="2"/>
      <c r="K223" s="2"/>
      <c r="L223" s="2"/>
      <c r="M223" s="2"/>
      <c r="N223" s="2"/>
      <c r="O223" s="11"/>
      <c r="P223" s="11"/>
      <c r="Q223" s="11"/>
      <c r="R223" s="11"/>
      <c r="S223" s="2"/>
      <c r="T223" s="2"/>
      <c r="U223" s="2"/>
      <c r="V223" s="2"/>
      <c r="W223" s="2"/>
    </row>
    <row r="224" spans="1:23" ht="15.75" customHeight="1" x14ac:dyDescent="0.25">
      <c r="A224" s="2"/>
      <c r="B224" s="2"/>
      <c r="C224" s="2"/>
      <c r="D224" s="2"/>
      <c r="E224" s="2"/>
      <c r="F224" s="2"/>
      <c r="G224" s="2"/>
      <c r="H224" s="2"/>
      <c r="I224" s="2"/>
      <c r="J224" s="2"/>
      <c r="K224" s="2"/>
      <c r="L224" s="2"/>
      <c r="M224" s="2"/>
      <c r="N224" s="2"/>
      <c r="O224" s="11"/>
      <c r="P224" s="11"/>
      <c r="Q224" s="11"/>
      <c r="R224" s="11"/>
      <c r="S224" s="2"/>
      <c r="T224" s="2"/>
      <c r="U224" s="2"/>
      <c r="V224" s="2"/>
      <c r="W224" s="2"/>
    </row>
    <row r="225" spans="1:23" ht="15.75" customHeight="1" x14ac:dyDescent="0.25">
      <c r="A225" s="2"/>
      <c r="B225" s="2"/>
      <c r="C225" s="2"/>
      <c r="D225" s="2"/>
      <c r="E225" s="2"/>
      <c r="F225" s="2"/>
      <c r="G225" s="2"/>
      <c r="H225" s="2"/>
      <c r="I225" s="2"/>
      <c r="J225" s="2"/>
      <c r="K225" s="2"/>
      <c r="L225" s="2"/>
      <c r="M225" s="2"/>
      <c r="N225" s="2"/>
      <c r="O225" s="11"/>
      <c r="P225" s="11"/>
      <c r="Q225" s="11"/>
      <c r="R225" s="11"/>
      <c r="S225" s="2"/>
      <c r="T225" s="2"/>
      <c r="U225" s="2"/>
      <c r="V225" s="2"/>
      <c r="W225" s="2"/>
    </row>
    <row r="226" spans="1:23" ht="15.75" customHeight="1" x14ac:dyDescent="0.25">
      <c r="A226" s="2"/>
      <c r="B226" s="2"/>
      <c r="C226" s="2"/>
      <c r="D226" s="2"/>
      <c r="E226" s="2"/>
      <c r="F226" s="2"/>
      <c r="G226" s="2"/>
      <c r="H226" s="2"/>
      <c r="I226" s="2"/>
      <c r="J226" s="2"/>
      <c r="K226" s="2"/>
      <c r="L226" s="2"/>
      <c r="M226" s="2"/>
      <c r="N226" s="2"/>
      <c r="O226" s="11"/>
      <c r="P226" s="11"/>
      <c r="Q226" s="11"/>
      <c r="R226" s="11"/>
      <c r="S226" s="2"/>
      <c r="T226" s="2"/>
      <c r="U226" s="2"/>
      <c r="V226" s="2"/>
      <c r="W226" s="2"/>
    </row>
    <row r="227" spans="1:23" ht="15.75" customHeight="1" x14ac:dyDescent="0.25">
      <c r="A227" s="2"/>
      <c r="B227" s="2"/>
      <c r="C227" s="2"/>
      <c r="D227" s="2"/>
      <c r="E227" s="2"/>
      <c r="F227" s="2"/>
      <c r="G227" s="2"/>
      <c r="H227" s="2"/>
      <c r="I227" s="2"/>
      <c r="J227" s="2"/>
      <c r="K227" s="2"/>
      <c r="L227" s="2"/>
      <c r="M227" s="2"/>
      <c r="N227" s="2"/>
      <c r="O227" s="11"/>
      <c r="P227" s="11"/>
      <c r="Q227" s="11"/>
      <c r="R227" s="11"/>
      <c r="S227" s="2"/>
      <c r="T227" s="2"/>
      <c r="U227" s="2"/>
      <c r="V227" s="2"/>
      <c r="W227" s="2"/>
    </row>
    <row r="228" spans="1:23" ht="15.75" customHeight="1" x14ac:dyDescent="0.25">
      <c r="A228" s="2"/>
      <c r="B228" s="2"/>
      <c r="C228" s="2"/>
      <c r="D228" s="2"/>
      <c r="E228" s="2"/>
      <c r="F228" s="2"/>
      <c r="G228" s="2"/>
      <c r="H228" s="2"/>
      <c r="I228" s="2"/>
      <c r="J228" s="2"/>
      <c r="K228" s="2"/>
      <c r="L228" s="2"/>
      <c r="M228" s="2"/>
      <c r="N228" s="2"/>
      <c r="O228" s="11"/>
      <c r="P228" s="11"/>
      <c r="Q228" s="11"/>
      <c r="R228" s="11"/>
      <c r="S228" s="2"/>
      <c r="T228" s="2"/>
      <c r="U228" s="2"/>
      <c r="V228" s="2"/>
      <c r="W228" s="2"/>
    </row>
    <row r="229" spans="1:23" ht="15.75" customHeight="1" x14ac:dyDescent="0.25">
      <c r="A229" s="2"/>
      <c r="B229" s="2"/>
      <c r="C229" s="2"/>
      <c r="D229" s="2"/>
      <c r="E229" s="2"/>
      <c r="F229" s="2"/>
      <c r="G229" s="2"/>
      <c r="H229" s="2"/>
      <c r="I229" s="2"/>
      <c r="J229" s="2"/>
      <c r="K229" s="2"/>
      <c r="L229" s="2"/>
      <c r="M229" s="2"/>
      <c r="N229" s="2"/>
      <c r="O229" s="11"/>
      <c r="P229" s="11"/>
      <c r="Q229" s="11"/>
      <c r="R229" s="11"/>
      <c r="S229" s="2"/>
      <c r="T229" s="2"/>
      <c r="U229" s="2"/>
      <c r="V229" s="2"/>
      <c r="W229" s="2"/>
    </row>
    <row r="230" spans="1:23" ht="15.75" customHeight="1" x14ac:dyDescent="0.25">
      <c r="A230" s="2"/>
      <c r="B230" s="2"/>
      <c r="C230" s="2"/>
      <c r="D230" s="2"/>
      <c r="E230" s="2"/>
      <c r="F230" s="2"/>
      <c r="G230" s="2"/>
      <c r="H230" s="2"/>
      <c r="I230" s="2"/>
      <c r="J230" s="2"/>
      <c r="K230" s="2"/>
      <c r="L230" s="2"/>
      <c r="M230" s="2"/>
      <c r="N230" s="2"/>
      <c r="O230" s="11"/>
      <c r="P230" s="11"/>
      <c r="Q230" s="11"/>
      <c r="R230" s="11"/>
      <c r="S230" s="2"/>
      <c r="T230" s="2"/>
      <c r="U230" s="2"/>
      <c r="V230" s="2"/>
      <c r="W230" s="2"/>
    </row>
    <row r="231" spans="1:23" ht="15.75" customHeight="1" x14ac:dyDescent="0.25">
      <c r="A231" s="2"/>
      <c r="B231" s="2"/>
      <c r="C231" s="2"/>
      <c r="D231" s="2"/>
      <c r="E231" s="2"/>
      <c r="F231" s="2"/>
      <c r="G231" s="2"/>
      <c r="H231" s="2"/>
      <c r="I231" s="2"/>
      <c r="J231" s="2"/>
      <c r="K231" s="2"/>
      <c r="L231" s="2"/>
      <c r="M231" s="2"/>
      <c r="N231" s="2"/>
      <c r="O231" s="11"/>
      <c r="P231" s="11"/>
      <c r="Q231" s="11"/>
      <c r="R231" s="11"/>
      <c r="S231" s="2"/>
      <c r="T231" s="2"/>
      <c r="U231" s="2"/>
      <c r="V231" s="2"/>
      <c r="W231" s="2"/>
    </row>
    <row r="232" spans="1:23" ht="15.75" customHeight="1" x14ac:dyDescent="0.25">
      <c r="A232" s="2"/>
      <c r="B232" s="2"/>
      <c r="C232" s="2"/>
      <c r="D232" s="2"/>
      <c r="E232" s="2"/>
      <c r="F232" s="2"/>
      <c r="G232" s="2"/>
      <c r="H232" s="2"/>
      <c r="I232" s="2"/>
      <c r="J232" s="2"/>
      <c r="K232" s="2"/>
      <c r="L232" s="2"/>
      <c r="M232" s="2"/>
      <c r="N232" s="2"/>
      <c r="O232" s="11"/>
      <c r="P232" s="11"/>
      <c r="Q232" s="11"/>
      <c r="R232" s="11"/>
      <c r="S232" s="2"/>
      <c r="T232" s="2"/>
      <c r="U232" s="2"/>
      <c r="V232" s="2"/>
      <c r="W232" s="2"/>
    </row>
    <row r="233" spans="1:23" ht="15.75" customHeight="1" x14ac:dyDescent="0.25">
      <c r="A233" s="2"/>
      <c r="B233" s="2"/>
      <c r="C233" s="2"/>
      <c r="D233" s="2"/>
      <c r="E233" s="2"/>
      <c r="F233" s="2"/>
      <c r="G233" s="2"/>
      <c r="H233" s="2"/>
      <c r="I233" s="2"/>
      <c r="J233" s="2"/>
      <c r="K233" s="2"/>
      <c r="L233" s="2"/>
      <c r="M233" s="2"/>
      <c r="N233" s="2"/>
      <c r="O233" s="11"/>
      <c r="P233" s="11"/>
      <c r="Q233" s="11"/>
      <c r="R233" s="11"/>
      <c r="S233" s="2"/>
      <c r="T233" s="2"/>
      <c r="U233" s="2"/>
      <c r="V233" s="2"/>
      <c r="W233" s="2"/>
    </row>
    <row r="234" spans="1:23" ht="15.75" customHeight="1" x14ac:dyDescent="0.25">
      <c r="A234" s="2"/>
      <c r="B234" s="2"/>
      <c r="C234" s="2"/>
      <c r="D234" s="2"/>
      <c r="E234" s="2"/>
      <c r="F234" s="2"/>
      <c r="G234" s="2"/>
      <c r="H234" s="2"/>
      <c r="I234" s="2"/>
      <c r="J234" s="2"/>
      <c r="K234" s="2"/>
      <c r="L234" s="2"/>
      <c r="M234" s="2"/>
      <c r="N234" s="2"/>
      <c r="O234" s="11"/>
      <c r="P234" s="11"/>
      <c r="Q234" s="11"/>
      <c r="R234" s="11"/>
      <c r="S234" s="2"/>
      <c r="T234" s="2"/>
      <c r="U234" s="2"/>
      <c r="V234" s="2"/>
      <c r="W234" s="2"/>
    </row>
    <row r="235" spans="1:23" ht="15.75" customHeight="1" x14ac:dyDescent="0.25">
      <c r="A235" s="2"/>
      <c r="B235" s="2"/>
      <c r="C235" s="2"/>
      <c r="D235" s="2"/>
      <c r="E235" s="2"/>
      <c r="F235" s="2"/>
      <c r="G235" s="2"/>
      <c r="H235" s="2"/>
      <c r="I235" s="2"/>
      <c r="J235" s="2"/>
      <c r="K235" s="2"/>
      <c r="L235" s="2"/>
      <c r="M235" s="2"/>
      <c r="N235" s="2"/>
      <c r="O235" s="11"/>
      <c r="P235" s="11"/>
      <c r="Q235" s="11"/>
      <c r="R235" s="11"/>
      <c r="S235" s="2"/>
      <c r="T235" s="2"/>
      <c r="U235" s="2"/>
      <c r="V235" s="2"/>
      <c r="W235" s="2"/>
    </row>
    <row r="236" spans="1:23" ht="15.75" customHeight="1" x14ac:dyDescent="0.25">
      <c r="A236" s="2"/>
      <c r="B236" s="2"/>
      <c r="C236" s="2"/>
      <c r="D236" s="2"/>
      <c r="E236" s="2"/>
      <c r="F236" s="2"/>
      <c r="G236" s="2"/>
      <c r="H236" s="2"/>
      <c r="I236" s="2"/>
      <c r="J236" s="2"/>
      <c r="K236" s="2"/>
      <c r="L236" s="2"/>
      <c r="M236" s="2"/>
      <c r="N236" s="2"/>
      <c r="O236" s="11"/>
      <c r="P236" s="11"/>
      <c r="Q236" s="11"/>
      <c r="R236" s="11"/>
      <c r="S236" s="2"/>
      <c r="T236" s="2"/>
      <c r="U236" s="2"/>
      <c r="V236" s="2"/>
      <c r="W236" s="2"/>
    </row>
    <row r="237" spans="1:23" ht="15.75" customHeight="1" x14ac:dyDescent="0.25"/>
    <row r="238" spans="1:23" ht="15.75" customHeight="1" x14ac:dyDescent="0.25"/>
    <row r="239" spans="1:23" ht="15.75" customHeight="1" x14ac:dyDescent="0.25"/>
    <row r="240" spans="1:23"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53">
    <mergeCell ref="I36:M38"/>
    <mergeCell ref="F20:M20"/>
    <mergeCell ref="F21:M21"/>
    <mergeCell ref="N21:N22"/>
    <mergeCell ref="O21:O22"/>
    <mergeCell ref="G22:K22"/>
    <mergeCell ref="L22:M23"/>
    <mergeCell ref="G23:K23"/>
    <mergeCell ref="N19:N20"/>
    <mergeCell ref="O19:O20"/>
    <mergeCell ref="O27:R28"/>
    <mergeCell ref="B15:E15"/>
    <mergeCell ref="B16:E16"/>
    <mergeCell ref="B17:E17"/>
    <mergeCell ref="B18:E18"/>
    <mergeCell ref="B19:E19"/>
    <mergeCell ref="B21:E21"/>
    <mergeCell ref="B22:E23"/>
    <mergeCell ref="B29:G34"/>
    <mergeCell ref="B20:E20"/>
    <mergeCell ref="I25:M27"/>
    <mergeCell ref="I28:M30"/>
    <mergeCell ref="I32:M32"/>
    <mergeCell ref="I33:M33"/>
    <mergeCell ref="I34:M34"/>
    <mergeCell ref="F15:M15"/>
    <mergeCell ref="F16:M16"/>
    <mergeCell ref="F17:M17"/>
    <mergeCell ref="F18:M18"/>
    <mergeCell ref="F19:M19"/>
    <mergeCell ref="B13:E13"/>
    <mergeCell ref="F13:M13"/>
    <mergeCell ref="N13:N14"/>
    <mergeCell ref="O13:O14"/>
    <mergeCell ref="F14:M14"/>
    <mergeCell ref="B14:E14"/>
    <mergeCell ref="B7:R7"/>
    <mergeCell ref="B10:E10"/>
    <mergeCell ref="F10:M10"/>
    <mergeCell ref="O10:R10"/>
    <mergeCell ref="B11:E11"/>
    <mergeCell ref="F11:M11"/>
    <mergeCell ref="N11:N12"/>
    <mergeCell ref="O11:R11"/>
    <mergeCell ref="O12:R12"/>
    <mergeCell ref="B12:E12"/>
    <mergeCell ref="F12:M12"/>
    <mergeCell ref="B1:C4"/>
    <mergeCell ref="D1:R1"/>
    <mergeCell ref="D2:R2"/>
    <mergeCell ref="D3:R3"/>
    <mergeCell ref="D4:K4"/>
    <mergeCell ref="L4:R4"/>
  </mergeCells>
  <pageMargins left="0.7" right="0.7" top="0.75" bottom="0.75" header="0" footer="0"/>
  <pageSetup scale="55" orientation="landscape"/>
  <drawing r:id="rId1"/>
  <extLst>
    <ext xmlns:x14="http://schemas.microsoft.com/office/spreadsheetml/2009/9/main" uri="{CCE6A557-97BC-4b89-ADB6-D9C93CAAB3DF}">
      <x14:dataValidations xmlns:xm="http://schemas.microsoft.com/office/excel/2006/main" count="2">
        <x14:dataValidation type="list" allowBlank="1" showErrorMessage="1" xr:uid="{00000000-0002-0000-0000-000000000000}">
          <x14:formula1>
            <xm:f>LISTAS_1!$AK$3:$AK$19</xm:f>
          </x14:formula1>
          <xm:sqref>F13</xm:sqref>
        </x14:dataValidation>
        <x14:dataValidation type="list" allowBlank="1" showInputMessage="1" showErrorMessage="1" prompt="Relacione el año vigente" xr:uid="{00000000-0002-0000-0000-000001000000}">
          <x14:formula1>
            <xm:f>LISTAS_1!$C$3:$C$7</xm:f>
          </x14:formula1>
          <xm:sqref>L22</xm:sqref>
        </x14:dataValidation>
      </x14:dataValidations>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738030"/>
  </sheetPr>
  <dimension ref="A1:Z1000"/>
  <sheetViews>
    <sheetView workbookViewId="0"/>
  </sheetViews>
  <sheetFormatPr baseColWidth="10" defaultColWidth="14.42578125" defaultRowHeight="15" customHeight="1" x14ac:dyDescent="0.25"/>
  <cols>
    <col min="1" max="2" width="3.7109375" customWidth="1"/>
    <col min="3" max="3" width="32.140625" customWidth="1"/>
    <col min="4" max="4" width="224" customWidth="1"/>
    <col min="5" max="5" width="3.5703125" customWidth="1"/>
    <col min="6" max="6" width="11.42578125" customWidth="1"/>
    <col min="7" max="24" width="10.7109375" customWidth="1"/>
  </cols>
  <sheetData>
    <row r="1" spans="1:26" ht="44.25" customHeight="1" x14ac:dyDescent="0.35">
      <c r="A1" s="264"/>
      <c r="B1" s="264"/>
      <c r="C1" s="745" t="s">
        <v>849</v>
      </c>
      <c r="D1" s="505"/>
      <c r="E1" s="265"/>
      <c r="F1" s="264"/>
      <c r="G1" s="266"/>
      <c r="H1" s="266"/>
      <c r="I1" s="266"/>
      <c r="J1" s="266"/>
      <c r="K1" s="266"/>
      <c r="L1" s="266"/>
      <c r="M1" s="266"/>
      <c r="N1" s="266"/>
      <c r="O1" s="266"/>
      <c r="P1" s="266"/>
      <c r="Q1" s="266"/>
      <c r="R1" s="266"/>
      <c r="S1" s="266"/>
      <c r="T1" s="266"/>
      <c r="U1" s="266"/>
      <c r="V1" s="266"/>
      <c r="W1" s="266"/>
      <c r="X1" s="266"/>
      <c r="Y1" s="266"/>
      <c r="Z1" s="266"/>
    </row>
    <row r="2" spans="1:26" ht="14.25" customHeight="1" x14ac:dyDescent="0.25">
      <c r="A2" s="264"/>
      <c r="B2" s="264"/>
      <c r="C2" s="264"/>
      <c r="D2" s="264"/>
      <c r="E2" s="264"/>
      <c r="F2" s="264"/>
      <c r="G2" s="266"/>
      <c r="H2" s="266"/>
      <c r="I2" s="266"/>
      <c r="J2" s="266"/>
      <c r="K2" s="266"/>
      <c r="L2" s="266"/>
      <c r="M2" s="266"/>
      <c r="N2" s="266"/>
      <c r="O2" s="266"/>
      <c r="P2" s="266"/>
      <c r="Q2" s="266"/>
      <c r="R2" s="266"/>
      <c r="S2" s="266"/>
      <c r="T2" s="266"/>
      <c r="U2" s="266"/>
      <c r="V2" s="266"/>
      <c r="W2" s="266"/>
      <c r="X2" s="266"/>
      <c r="Y2" s="266"/>
      <c r="Z2" s="266"/>
    </row>
    <row r="3" spans="1:26" ht="14.25" customHeight="1" x14ac:dyDescent="0.25">
      <c r="A3" s="264"/>
      <c r="B3" s="264"/>
      <c r="C3" s="267" t="s">
        <v>850</v>
      </c>
      <c r="D3" s="268"/>
      <c r="E3" s="264"/>
      <c r="F3" s="264"/>
      <c r="G3" s="266"/>
      <c r="H3" s="266"/>
      <c r="I3" s="266"/>
      <c r="J3" s="266"/>
      <c r="K3" s="266"/>
      <c r="L3" s="266"/>
      <c r="M3" s="266"/>
      <c r="N3" s="266"/>
      <c r="O3" s="266"/>
      <c r="P3" s="266"/>
      <c r="Q3" s="266"/>
      <c r="R3" s="266"/>
      <c r="S3" s="266"/>
      <c r="T3" s="266"/>
      <c r="U3" s="266"/>
      <c r="V3" s="266"/>
      <c r="W3" s="266"/>
      <c r="X3" s="266"/>
      <c r="Y3" s="266"/>
      <c r="Z3" s="266"/>
    </row>
    <row r="4" spans="1:26" ht="14.25" customHeight="1" x14ac:dyDescent="0.25">
      <c r="A4" s="264"/>
      <c r="B4" s="264"/>
      <c r="C4" s="269"/>
      <c r="D4" s="264"/>
      <c r="E4" s="264"/>
      <c r="F4" s="264"/>
      <c r="G4" s="266"/>
      <c r="H4" s="266"/>
      <c r="I4" s="266"/>
      <c r="J4" s="266"/>
      <c r="K4" s="266"/>
      <c r="L4" s="266"/>
      <c r="M4" s="266"/>
      <c r="N4" s="266"/>
      <c r="O4" s="266"/>
      <c r="P4" s="266"/>
      <c r="Q4" s="266"/>
      <c r="R4" s="266"/>
      <c r="S4" s="266"/>
      <c r="T4" s="266"/>
      <c r="U4" s="266"/>
      <c r="V4" s="266"/>
      <c r="W4" s="266"/>
      <c r="X4" s="266"/>
      <c r="Y4" s="266"/>
      <c r="Z4" s="266"/>
    </row>
    <row r="5" spans="1:26" ht="14.25" customHeight="1" x14ac:dyDescent="0.25">
      <c r="A5" s="264"/>
      <c r="B5" s="270">
        <v>1</v>
      </c>
      <c r="C5" s="743" t="s">
        <v>851</v>
      </c>
      <c r="D5" s="502"/>
      <c r="E5" s="271"/>
      <c r="F5" s="264"/>
      <c r="G5" s="266"/>
      <c r="H5" s="266"/>
      <c r="I5" s="266"/>
      <c r="J5" s="266"/>
      <c r="K5" s="266"/>
      <c r="L5" s="266"/>
      <c r="M5" s="266"/>
      <c r="N5" s="266"/>
      <c r="O5" s="266"/>
      <c r="P5" s="266"/>
      <c r="Q5" s="266"/>
      <c r="R5" s="266"/>
      <c r="S5" s="266"/>
      <c r="T5" s="266"/>
      <c r="U5" s="266"/>
      <c r="V5" s="266"/>
      <c r="W5" s="266"/>
      <c r="X5" s="266"/>
      <c r="Y5" s="266"/>
      <c r="Z5" s="266"/>
    </row>
    <row r="6" spans="1:26" ht="14.25" customHeight="1" x14ac:dyDescent="0.25">
      <c r="A6" s="264"/>
      <c r="B6" s="270">
        <v>2</v>
      </c>
      <c r="C6" s="743" t="s">
        <v>852</v>
      </c>
      <c r="D6" s="502"/>
      <c r="E6" s="271"/>
      <c r="F6" s="264"/>
      <c r="G6" s="266"/>
      <c r="H6" s="266"/>
      <c r="I6" s="266"/>
      <c r="J6" s="266"/>
      <c r="K6" s="266"/>
      <c r="L6" s="266"/>
      <c r="M6" s="266"/>
      <c r="N6" s="266"/>
      <c r="O6" s="266"/>
      <c r="P6" s="266"/>
      <c r="Q6" s="266"/>
      <c r="R6" s="266"/>
      <c r="S6" s="266"/>
      <c r="T6" s="266"/>
      <c r="U6" s="266"/>
      <c r="V6" s="266"/>
      <c r="W6" s="266"/>
      <c r="X6" s="266"/>
      <c r="Y6" s="266"/>
      <c r="Z6" s="266"/>
    </row>
    <row r="7" spans="1:26" ht="14.25" customHeight="1" x14ac:dyDescent="0.25">
      <c r="A7" s="264"/>
      <c r="B7" s="270">
        <v>3</v>
      </c>
      <c r="C7" s="743" t="s">
        <v>853</v>
      </c>
      <c r="D7" s="502"/>
      <c r="E7" s="271"/>
      <c r="F7" s="264"/>
      <c r="G7" s="266"/>
      <c r="H7" s="266"/>
      <c r="I7" s="266"/>
      <c r="J7" s="266"/>
      <c r="K7" s="266"/>
      <c r="L7" s="266"/>
      <c r="M7" s="266"/>
      <c r="N7" s="266"/>
      <c r="O7" s="266"/>
      <c r="P7" s="266"/>
      <c r="Q7" s="266"/>
      <c r="R7" s="266"/>
      <c r="S7" s="266"/>
      <c r="T7" s="266"/>
      <c r="U7" s="266"/>
      <c r="V7" s="266"/>
      <c r="W7" s="266"/>
      <c r="X7" s="266"/>
      <c r="Y7" s="266"/>
      <c r="Z7" s="266"/>
    </row>
    <row r="8" spans="1:26" ht="14.25" customHeight="1" x14ac:dyDescent="0.25">
      <c r="A8" s="264"/>
      <c r="B8" s="270">
        <v>4</v>
      </c>
      <c r="C8" s="743" t="s">
        <v>854</v>
      </c>
      <c r="D8" s="502"/>
      <c r="E8" s="271"/>
      <c r="F8" s="264"/>
      <c r="G8" s="266"/>
      <c r="H8" s="266"/>
      <c r="I8" s="266"/>
      <c r="J8" s="266"/>
      <c r="K8" s="266"/>
      <c r="L8" s="266"/>
      <c r="M8" s="266"/>
      <c r="N8" s="266"/>
      <c r="O8" s="266"/>
      <c r="P8" s="266"/>
      <c r="Q8" s="266"/>
      <c r="R8" s="266"/>
      <c r="S8" s="266"/>
      <c r="T8" s="266"/>
      <c r="U8" s="266"/>
      <c r="V8" s="266"/>
      <c r="W8" s="266"/>
      <c r="X8" s="266"/>
      <c r="Y8" s="266"/>
      <c r="Z8" s="266"/>
    </row>
    <row r="9" spans="1:26" ht="45" customHeight="1" x14ac:dyDescent="0.25">
      <c r="A9" s="264"/>
      <c r="B9" s="270">
        <v>5</v>
      </c>
      <c r="C9" s="743" t="s">
        <v>855</v>
      </c>
      <c r="D9" s="502"/>
      <c r="E9" s="271"/>
      <c r="F9" s="264"/>
      <c r="G9" s="266"/>
      <c r="H9" s="266"/>
      <c r="I9" s="266"/>
      <c r="J9" s="266"/>
      <c r="K9" s="266"/>
      <c r="L9" s="266"/>
      <c r="M9" s="266"/>
      <c r="N9" s="266"/>
      <c r="O9" s="266"/>
      <c r="P9" s="266"/>
      <c r="Q9" s="266"/>
      <c r="R9" s="266"/>
      <c r="S9" s="266"/>
      <c r="T9" s="266"/>
      <c r="U9" s="266"/>
      <c r="V9" s="266"/>
      <c r="W9" s="266"/>
      <c r="X9" s="266"/>
      <c r="Y9" s="266"/>
      <c r="Z9" s="266"/>
    </row>
    <row r="10" spans="1:26" ht="12.75" customHeight="1" x14ac:dyDescent="0.25">
      <c r="A10" s="264"/>
      <c r="B10" s="270">
        <v>6</v>
      </c>
      <c r="C10" s="743" t="s">
        <v>856</v>
      </c>
      <c r="D10" s="502"/>
      <c r="E10" s="271"/>
      <c r="F10" s="264"/>
      <c r="G10" s="266"/>
      <c r="H10" s="266"/>
      <c r="I10" s="266"/>
      <c r="J10" s="266"/>
      <c r="K10" s="266"/>
      <c r="L10" s="266"/>
      <c r="M10" s="266"/>
      <c r="N10" s="266"/>
      <c r="O10" s="266"/>
      <c r="P10" s="266"/>
      <c r="Q10" s="266"/>
      <c r="R10" s="266"/>
      <c r="S10" s="266"/>
      <c r="T10" s="266"/>
      <c r="U10" s="266"/>
      <c r="V10" s="266"/>
      <c r="W10" s="266"/>
      <c r="X10" s="266"/>
      <c r="Y10" s="266"/>
      <c r="Z10" s="266"/>
    </row>
    <row r="11" spans="1:26" ht="31.5" customHeight="1" x14ac:dyDescent="0.25">
      <c r="A11" s="264"/>
      <c r="B11" s="270">
        <v>7</v>
      </c>
      <c r="C11" s="743" t="s">
        <v>857</v>
      </c>
      <c r="D11" s="502"/>
      <c r="E11" s="271"/>
      <c r="F11" s="264"/>
      <c r="G11" s="266"/>
      <c r="H11" s="266"/>
      <c r="I11" s="266"/>
      <c r="J11" s="266"/>
      <c r="K11" s="266"/>
      <c r="L11" s="266"/>
      <c r="M11" s="266"/>
      <c r="N11" s="266"/>
      <c r="O11" s="266"/>
      <c r="P11" s="266"/>
      <c r="Q11" s="266"/>
      <c r="R11" s="266"/>
      <c r="S11" s="266"/>
      <c r="T11" s="266"/>
      <c r="U11" s="266"/>
      <c r="V11" s="266"/>
      <c r="W11" s="266"/>
      <c r="X11" s="266"/>
      <c r="Y11" s="266"/>
      <c r="Z11" s="266"/>
    </row>
    <row r="12" spans="1:26" ht="9.75" customHeight="1" x14ac:dyDescent="0.3">
      <c r="A12" s="264"/>
      <c r="B12" s="270">
        <v>8</v>
      </c>
      <c r="C12" s="272" t="s">
        <v>858</v>
      </c>
      <c r="D12" s="272"/>
      <c r="E12" s="264"/>
      <c r="F12" s="264"/>
      <c r="G12" s="266"/>
      <c r="H12" s="266"/>
      <c r="I12" s="266"/>
      <c r="J12" s="266"/>
      <c r="K12" s="266"/>
      <c r="L12" s="266"/>
      <c r="M12" s="266"/>
      <c r="N12" s="266"/>
      <c r="O12" s="266"/>
      <c r="P12" s="266"/>
      <c r="Q12" s="266"/>
      <c r="R12" s="266"/>
      <c r="S12" s="266"/>
      <c r="T12" s="266"/>
      <c r="U12" s="266"/>
      <c r="V12" s="266"/>
      <c r="W12" s="266"/>
      <c r="X12" s="266"/>
      <c r="Y12" s="266"/>
      <c r="Z12" s="266"/>
    </row>
    <row r="13" spans="1:26" ht="15.75" customHeight="1" x14ac:dyDescent="0.3">
      <c r="A13" s="264"/>
      <c r="B13" s="270">
        <v>9</v>
      </c>
      <c r="C13" s="272" t="s">
        <v>859</v>
      </c>
      <c r="D13" s="272"/>
      <c r="E13" s="264"/>
      <c r="F13" s="264"/>
      <c r="G13" s="266"/>
      <c r="H13" s="266"/>
      <c r="I13" s="266"/>
      <c r="J13" s="266"/>
      <c r="K13" s="266"/>
      <c r="L13" s="266"/>
      <c r="M13" s="266"/>
      <c r="N13" s="266"/>
      <c r="O13" s="266"/>
      <c r="P13" s="266"/>
      <c r="Q13" s="266"/>
      <c r="R13" s="266"/>
      <c r="S13" s="266"/>
      <c r="T13" s="266"/>
      <c r="U13" s="266"/>
      <c r="V13" s="266"/>
      <c r="W13" s="266"/>
      <c r="X13" s="266"/>
      <c r="Y13" s="266"/>
      <c r="Z13" s="266"/>
    </row>
    <row r="14" spans="1:26" ht="15.75" customHeight="1" x14ac:dyDescent="0.25">
      <c r="A14" s="264"/>
      <c r="B14" s="270">
        <v>10</v>
      </c>
      <c r="C14" s="744" t="s">
        <v>860</v>
      </c>
      <c r="D14" s="502"/>
      <c r="E14" s="273"/>
      <c r="F14" s="264"/>
      <c r="G14" s="266"/>
      <c r="H14" s="266"/>
      <c r="I14" s="266"/>
      <c r="J14" s="266"/>
      <c r="K14" s="266"/>
      <c r="L14" s="266"/>
      <c r="M14" s="266"/>
      <c r="N14" s="266"/>
      <c r="O14" s="266"/>
      <c r="P14" s="266"/>
      <c r="Q14" s="266"/>
      <c r="R14" s="266"/>
      <c r="S14" s="266"/>
      <c r="T14" s="266"/>
      <c r="U14" s="266"/>
      <c r="V14" s="266"/>
      <c r="W14" s="266"/>
      <c r="X14" s="266"/>
      <c r="Y14" s="266"/>
      <c r="Z14" s="266"/>
    </row>
    <row r="15" spans="1:26" ht="13.5" customHeight="1" x14ac:dyDescent="0.25">
      <c r="A15" s="274"/>
      <c r="B15" s="270">
        <v>11</v>
      </c>
      <c r="C15" s="744" t="s">
        <v>861</v>
      </c>
      <c r="D15" s="502"/>
      <c r="E15" s="274"/>
      <c r="F15" s="264"/>
      <c r="G15" s="266"/>
      <c r="H15" s="266"/>
      <c r="I15" s="266"/>
      <c r="J15" s="266"/>
      <c r="K15" s="266"/>
      <c r="L15" s="266"/>
      <c r="M15" s="266"/>
      <c r="N15" s="266"/>
      <c r="O15" s="266"/>
      <c r="P15" s="266"/>
      <c r="Q15" s="266"/>
      <c r="R15" s="266"/>
      <c r="S15" s="266"/>
      <c r="T15" s="266"/>
      <c r="U15" s="266"/>
      <c r="V15" s="266"/>
      <c r="W15" s="266"/>
      <c r="X15" s="266"/>
      <c r="Y15" s="266"/>
      <c r="Z15" s="266"/>
    </row>
    <row r="16" spans="1:26" ht="15.75" customHeight="1" x14ac:dyDescent="0.25">
      <c r="A16" s="275"/>
      <c r="B16" s="270">
        <v>12</v>
      </c>
      <c r="C16" s="744" t="s">
        <v>862</v>
      </c>
      <c r="D16" s="502"/>
      <c r="E16" s="274"/>
      <c r="F16" s="275"/>
      <c r="G16" s="266"/>
      <c r="H16" s="266"/>
      <c r="I16" s="266"/>
      <c r="J16" s="266"/>
      <c r="K16" s="266"/>
      <c r="L16" s="266"/>
      <c r="M16" s="266"/>
      <c r="N16" s="266"/>
      <c r="O16" s="266"/>
      <c r="P16" s="266"/>
      <c r="Q16" s="266"/>
      <c r="R16" s="266"/>
      <c r="S16" s="266"/>
      <c r="T16" s="266"/>
      <c r="U16" s="266"/>
      <c r="V16" s="266"/>
      <c r="W16" s="266"/>
      <c r="X16" s="266"/>
      <c r="Y16" s="266"/>
      <c r="Z16" s="266"/>
    </row>
    <row r="17" spans="1:26" ht="15.75" customHeight="1" x14ac:dyDescent="0.25">
      <c r="A17" s="275"/>
      <c r="B17" s="275"/>
      <c r="C17" s="275"/>
      <c r="D17" s="275"/>
      <c r="E17" s="276"/>
      <c r="F17" s="275"/>
      <c r="G17" s="266"/>
      <c r="H17" s="266"/>
      <c r="I17" s="266"/>
      <c r="J17" s="266"/>
      <c r="K17" s="266"/>
      <c r="L17" s="266"/>
      <c r="M17" s="266"/>
      <c r="N17" s="266"/>
      <c r="O17" s="266"/>
      <c r="P17" s="266"/>
      <c r="Q17" s="266"/>
      <c r="R17" s="266"/>
      <c r="S17" s="266"/>
      <c r="T17" s="266"/>
      <c r="U17" s="266"/>
      <c r="V17" s="266"/>
      <c r="W17" s="266"/>
      <c r="X17" s="266"/>
      <c r="Y17" s="266"/>
      <c r="Z17" s="266"/>
    </row>
    <row r="18" spans="1:26" ht="13.5" customHeight="1" x14ac:dyDescent="0.25">
      <c r="A18" s="264"/>
      <c r="B18" s="264"/>
      <c r="C18" s="264"/>
      <c r="D18" s="264"/>
      <c r="E18" s="264"/>
      <c r="F18" s="264"/>
      <c r="G18" s="266"/>
      <c r="H18" s="266"/>
      <c r="I18" s="266"/>
      <c r="J18" s="266"/>
      <c r="K18" s="266"/>
      <c r="L18" s="266"/>
      <c r="M18" s="266"/>
      <c r="N18" s="266"/>
      <c r="O18" s="266"/>
      <c r="P18" s="266"/>
      <c r="Q18" s="266"/>
      <c r="R18" s="266"/>
      <c r="S18" s="266"/>
      <c r="T18" s="266"/>
      <c r="U18" s="266"/>
      <c r="V18" s="266"/>
      <c r="W18" s="266"/>
      <c r="X18" s="266"/>
      <c r="Y18" s="266"/>
      <c r="Z18" s="266"/>
    </row>
    <row r="19" spans="1:26" ht="15" customHeight="1" x14ac:dyDescent="0.25">
      <c r="A19" s="277"/>
      <c r="B19" s="277"/>
      <c r="C19" s="278" t="s">
        <v>863</v>
      </c>
      <c r="D19" s="278" t="s">
        <v>864</v>
      </c>
      <c r="E19" s="279"/>
      <c r="F19" s="277"/>
      <c r="G19" s="266"/>
      <c r="H19" s="266"/>
      <c r="I19" s="266"/>
      <c r="J19" s="266"/>
      <c r="K19" s="266"/>
      <c r="L19" s="266"/>
      <c r="M19" s="266"/>
      <c r="N19" s="266"/>
      <c r="O19" s="266"/>
      <c r="P19" s="266"/>
      <c r="Q19" s="266"/>
      <c r="R19" s="266"/>
      <c r="S19" s="266"/>
      <c r="T19" s="266"/>
      <c r="U19" s="266"/>
      <c r="V19" s="266"/>
      <c r="W19" s="266"/>
      <c r="X19" s="266"/>
      <c r="Y19" s="266"/>
      <c r="Z19" s="266"/>
    </row>
    <row r="20" spans="1:26" ht="147.75" customHeight="1" x14ac:dyDescent="0.25">
      <c r="A20" s="264"/>
      <c r="B20" s="264"/>
      <c r="C20" s="280" t="s">
        <v>865</v>
      </c>
      <c r="D20" s="281" t="s">
        <v>866</v>
      </c>
      <c r="E20" s="273"/>
      <c r="F20" s="264"/>
      <c r="G20" s="266"/>
      <c r="H20" s="266"/>
      <c r="I20" s="266"/>
      <c r="J20" s="266"/>
      <c r="K20" s="266"/>
      <c r="L20" s="266"/>
      <c r="M20" s="266"/>
      <c r="N20" s="266"/>
      <c r="O20" s="266"/>
      <c r="P20" s="266"/>
      <c r="Q20" s="266"/>
      <c r="R20" s="266"/>
      <c r="S20" s="266"/>
      <c r="T20" s="266"/>
      <c r="U20" s="266"/>
      <c r="V20" s="266"/>
      <c r="W20" s="266"/>
      <c r="X20" s="266"/>
      <c r="Y20" s="266"/>
      <c r="Z20" s="266"/>
    </row>
    <row r="21" spans="1:26" ht="195" customHeight="1" x14ac:dyDescent="0.25">
      <c r="A21" s="264"/>
      <c r="B21" s="264"/>
      <c r="C21" s="280" t="s">
        <v>867</v>
      </c>
      <c r="D21" s="281" t="s">
        <v>868</v>
      </c>
      <c r="E21" s="273"/>
      <c r="F21" s="264"/>
      <c r="G21" s="266"/>
      <c r="H21" s="266"/>
      <c r="I21" s="266"/>
      <c r="J21" s="266"/>
      <c r="K21" s="266"/>
      <c r="L21" s="266"/>
      <c r="M21" s="266"/>
      <c r="N21" s="266"/>
      <c r="O21" s="266"/>
      <c r="P21" s="266"/>
      <c r="Q21" s="266"/>
      <c r="R21" s="266"/>
      <c r="S21" s="266"/>
      <c r="T21" s="266"/>
      <c r="U21" s="266"/>
      <c r="V21" s="266"/>
      <c r="W21" s="266"/>
      <c r="X21" s="266"/>
      <c r="Y21" s="266"/>
      <c r="Z21" s="266"/>
    </row>
    <row r="22" spans="1:26" ht="245.25" customHeight="1" x14ac:dyDescent="0.25">
      <c r="A22" s="264"/>
      <c r="B22" s="264"/>
      <c r="C22" s="280" t="s">
        <v>869</v>
      </c>
      <c r="D22" s="281" t="s">
        <v>870</v>
      </c>
      <c r="E22" s="273"/>
      <c r="F22" s="264"/>
      <c r="G22" s="266"/>
      <c r="H22" s="266"/>
      <c r="I22" s="266"/>
      <c r="J22" s="266"/>
      <c r="K22" s="266"/>
      <c r="L22" s="266"/>
      <c r="M22" s="266"/>
      <c r="N22" s="266"/>
      <c r="O22" s="266"/>
      <c r="P22" s="266"/>
      <c r="Q22" s="266"/>
      <c r="R22" s="266"/>
      <c r="S22" s="266"/>
      <c r="T22" s="266"/>
      <c r="U22" s="266"/>
      <c r="V22" s="266"/>
      <c r="W22" s="266"/>
      <c r="X22" s="266"/>
      <c r="Y22" s="266"/>
      <c r="Z22" s="266"/>
    </row>
    <row r="23" spans="1:26" ht="324.75" customHeight="1" x14ac:dyDescent="0.25">
      <c r="A23" s="264"/>
      <c r="B23" s="264"/>
      <c r="C23" s="282" t="s">
        <v>871</v>
      </c>
      <c r="D23" s="281" t="s">
        <v>872</v>
      </c>
      <c r="E23" s="273"/>
      <c r="F23" s="264"/>
      <c r="G23" s="266"/>
      <c r="H23" s="266"/>
      <c r="I23" s="266"/>
      <c r="J23" s="266"/>
      <c r="K23" s="266"/>
      <c r="L23" s="266"/>
      <c r="M23" s="266"/>
      <c r="N23" s="266"/>
      <c r="O23" s="266"/>
      <c r="P23" s="266"/>
      <c r="Q23" s="266"/>
      <c r="R23" s="266"/>
      <c r="S23" s="266"/>
      <c r="T23" s="266"/>
      <c r="U23" s="266"/>
      <c r="V23" s="266"/>
      <c r="W23" s="266"/>
      <c r="X23" s="266"/>
      <c r="Y23" s="266"/>
      <c r="Z23" s="266"/>
    </row>
    <row r="24" spans="1:26" ht="202.5" customHeight="1" x14ac:dyDescent="0.25">
      <c r="A24" s="264"/>
      <c r="B24" s="264"/>
      <c r="C24" s="280" t="s">
        <v>873</v>
      </c>
      <c r="D24" s="281" t="s">
        <v>874</v>
      </c>
      <c r="E24" s="273"/>
      <c r="F24" s="264"/>
      <c r="G24" s="266"/>
      <c r="H24" s="266"/>
      <c r="I24" s="266"/>
      <c r="J24" s="266"/>
      <c r="K24" s="266"/>
      <c r="L24" s="266"/>
      <c r="M24" s="266"/>
      <c r="N24" s="266"/>
      <c r="O24" s="266"/>
      <c r="P24" s="266"/>
      <c r="Q24" s="266"/>
      <c r="R24" s="266"/>
      <c r="S24" s="266"/>
      <c r="T24" s="266"/>
      <c r="U24" s="266"/>
      <c r="V24" s="266"/>
      <c r="W24" s="266"/>
      <c r="X24" s="266"/>
      <c r="Y24" s="266"/>
      <c r="Z24" s="266"/>
    </row>
    <row r="25" spans="1:26" ht="386.25" customHeight="1" x14ac:dyDescent="0.25">
      <c r="A25" s="264"/>
      <c r="B25" s="264"/>
      <c r="C25" s="282" t="s">
        <v>875</v>
      </c>
      <c r="D25" s="281" t="s">
        <v>876</v>
      </c>
      <c r="E25" s="273"/>
      <c r="F25" s="264"/>
      <c r="G25" s="283"/>
      <c r="H25" s="283"/>
      <c r="I25" s="283"/>
      <c r="J25" s="283"/>
      <c r="K25" s="283"/>
      <c r="L25" s="283"/>
      <c r="M25" s="283"/>
      <c r="N25" s="283"/>
      <c r="O25" s="283"/>
      <c r="P25" s="283"/>
      <c r="Q25" s="283"/>
      <c r="R25" s="283"/>
      <c r="S25" s="283"/>
      <c r="T25" s="283"/>
      <c r="U25" s="283"/>
      <c r="V25" s="283"/>
      <c r="W25" s="283"/>
      <c r="X25" s="283"/>
      <c r="Y25" s="283"/>
      <c r="Z25" s="283"/>
    </row>
    <row r="26" spans="1:26" ht="14.25" customHeight="1" x14ac:dyDescent="0.25">
      <c r="A26" s="264"/>
      <c r="B26" s="264"/>
      <c r="C26" s="282" t="s">
        <v>877</v>
      </c>
      <c r="D26" s="284" t="s">
        <v>878</v>
      </c>
      <c r="E26" s="285"/>
      <c r="F26" s="264"/>
      <c r="G26" s="286"/>
      <c r="H26" s="286"/>
      <c r="I26" s="286"/>
      <c r="J26" s="286"/>
      <c r="K26" s="286"/>
      <c r="L26" s="286"/>
      <c r="M26" s="286"/>
      <c r="N26" s="286"/>
      <c r="O26" s="286"/>
      <c r="P26" s="286"/>
      <c r="Q26" s="286"/>
      <c r="R26" s="286"/>
      <c r="S26" s="286"/>
      <c r="T26" s="286"/>
      <c r="U26" s="286"/>
      <c r="V26" s="286"/>
      <c r="W26" s="286"/>
      <c r="X26" s="286"/>
      <c r="Y26" s="286"/>
      <c r="Z26" s="286"/>
    </row>
    <row r="27" spans="1:26" ht="187.5" customHeight="1" x14ac:dyDescent="0.25">
      <c r="A27" s="264"/>
      <c r="B27" s="264"/>
      <c r="C27" s="287" t="s">
        <v>879</v>
      </c>
      <c r="D27" s="285" t="s">
        <v>880</v>
      </c>
      <c r="E27" s="285"/>
      <c r="F27" s="264"/>
      <c r="G27" s="266"/>
      <c r="H27" s="266"/>
      <c r="I27" s="266"/>
      <c r="J27" s="266"/>
      <c r="K27" s="266"/>
      <c r="L27" s="266"/>
      <c r="M27" s="266"/>
      <c r="N27" s="266"/>
      <c r="O27" s="266"/>
      <c r="P27" s="266"/>
      <c r="Q27" s="266"/>
      <c r="R27" s="266"/>
      <c r="S27" s="266"/>
      <c r="T27" s="266"/>
      <c r="U27" s="266"/>
      <c r="V27" s="266"/>
      <c r="W27" s="266"/>
      <c r="X27" s="266"/>
      <c r="Y27" s="266"/>
      <c r="Z27" s="266"/>
    </row>
    <row r="28" spans="1:26" ht="231.75" customHeight="1" x14ac:dyDescent="0.25">
      <c r="A28" s="264"/>
      <c r="B28" s="264"/>
      <c r="C28" s="288"/>
      <c r="D28" s="264"/>
      <c r="E28" s="264"/>
      <c r="F28" s="264"/>
      <c r="G28" s="266"/>
      <c r="H28" s="266"/>
      <c r="I28" s="266"/>
      <c r="J28" s="266"/>
      <c r="K28" s="266"/>
      <c r="L28" s="266"/>
      <c r="M28" s="266"/>
      <c r="N28" s="266"/>
      <c r="O28" s="266"/>
      <c r="P28" s="266"/>
      <c r="Q28" s="266"/>
      <c r="R28" s="266"/>
      <c r="S28" s="266"/>
      <c r="T28" s="266"/>
      <c r="U28" s="266"/>
      <c r="V28" s="266"/>
      <c r="W28" s="266"/>
      <c r="X28" s="266"/>
      <c r="Y28" s="266"/>
      <c r="Z28" s="266"/>
    </row>
    <row r="29" spans="1:26" ht="369.75" customHeight="1" x14ac:dyDescent="0.25">
      <c r="A29" s="264"/>
      <c r="B29" s="264"/>
      <c r="C29" s="289"/>
      <c r="D29" s="266"/>
      <c r="E29" s="264"/>
      <c r="F29" s="264"/>
      <c r="G29" s="266"/>
      <c r="H29" s="266"/>
      <c r="I29" s="266"/>
      <c r="J29" s="266"/>
      <c r="K29" s="266"/>
      <c r="L29" s="266"/>
      <c r="M29" s="266"/>
      <c r="N29" s="266"/>
      <c r="O29" s="266"/>
      <c r="P29" s="266"/>
      <c r="Q29" s="266"/>
      <c r="R29" s="266"/>
      <c r="S29" s="266"/>
      <c r="T29" s="266"/>
      <c r="U29" s="266"/>
      <c r="V29" s="266"/>
      <c r="W29" s="266"/>
      <c r="X29" s="266"/>
      <c r="Y29" s="266"/>
      <c r="Z29" s="266"/>
    </row>
    <row r="30" spans="1:26" ht="100.5" customHeight="1" x14ac:dyDescent="0.25">
      <c r="A30" s="266"/>
      <c r="B30" s="266"/>
      <c r="C30" s="289"/>
      <c r="D30" s="266"/>
      <c r="E30" s="266"/>
      <c r="F30" s="266"/>
      <c r="G30" s="266"/>
      <c r="H30" s="266"/>
      <c r="I30" s="266"/>
      <c r="J30" s="266"/>
      <c r="K30" s="266"/>
      <c r="L30" s="266"/>
      <c r="M30" s="266"/>
      <c r="N30" s="266"/>
      <c r="O30" s="266"/>
      <c r="P30" s="266"/>
      <c r="Q30" s="266"/>
      <c r="R30" s="266"/>
      <c r="S30" s="266"/>
      <c r="T30" s="266"/>
      <c r="U30" s="266"/>
      <c r="V30" s="266"/>
      <c r="W30" s="266"/>
      <c r="X30" s="266"/>
      <c r="Y30" s="266"/>
      <c r="Z30" s="266"/>
    </row>
    <row r="31" spans="1:26" ht="409.5" customHeight="1" x14ac:dyDescent="0.25">
      <c r="A31" s="266"/>
      <c r="B31" s="266"/>
      <c r="C31" s="289"/>
      <c r="D31" s="266"/>
      <c r="E31" s="266"/>
      <c r="F31" s="266"/>
      <c r="G31" s="266"/>
      <c r="H31" s="266"/>
      <c r="I31" s="266"/>
      <c r="J31" s="266"/>
      <c r="K31" s="266"/>
      <c r="L31" s="266"/>
      <c r="M31" s="266"/>
      <c r="N31" s="266"/>
      <c r="O31" s="266"/>
      <c r="P31" s="266"/>
      <c r="Q31" s="266"/>
      <c r="R31" s="266"/>
      <c r="S31" s="266"/>
      <c r="T31" s="266"/>
      <c r="U31" s="266"/>
      <c r="V31" s="266"/>
      <c r="W31" s="266"/>
      <c r="X31" s="266"/>
      <c r="Y31" s="266"/>
      <c r="Z31" s="266"/>
    </row>
    <row r="32" spans="1:26" ht="182.25" customHeight="1" x14ac:dyDescent="0.25">
      <c r="A32" s="266"/>
      <c r="B32" s="266"/>
      <c r="C32" s="289"/>
      <c r="D32" s="266"/>
      <c r="E32" s="266"/>
      <c r="F32" s="266"/>
      <c r="G32" s="266"/>
      <c r="H32" s="266"/>
      <c r="I32" s="266"/>
      <c r="J32" s="266"/>
      <c r="K32" s="266"/>
      <c r="L32" s="266"/>
      <c r="M32" s="266"/>
      <c r="N32" s="266"/>
      <c r="O32" s="266"/>
      <c r="P32" s="266"/>
      <c r="Q32" s="266"/>
      <c r="R32" s="266"/>
      <c r="S32" s="266"/>
      <c r="T32" s="266"/>
      <c r="U32" s="266"/>
      <c r="V32" s="266"/>
      <c r="W32" s="266"/>
      <c r="X32" s="266"/>
      <c r="Y32" s="266"/>
      <c r="Z32" s="266"/>
    </row>
    <row r="33" spans="1:26" ht="409.5" customHeight="1" x14ac:dyDescent="0.25">
      <c r="A33" s="266"/>
      <c r="B33" s="266"/>
      <c r="C33" s="289"/>
      <c r="D33" s="266"/>
      <c r="E33" s="266"/>
      <c r="F33" s="266"/>
      <c r="G33" s="266"/>
      <c r="H33" s="266"/>
      <c r="I33" s="266"/>
      <c r="J33" s="266"/>
      <c r="K33" s="266"/>
      <c r="L33" s="266"/>
      <c r="M33" s="266"/>
      <c r="N33" s="266"/>
      <c r="O33" s="266"/>
      <c r="P33" s="266"/>
      <c r="Q33" s="266"/>
      <c r="R33" s="266"/>
      <c r="S33" s="266"/>
      <c r="T33" s="266"/>
      <c r="U33" s="266"/>
      <c r="V33" s="266"/>
      <c r="W33" s="266"/>
      <c r="X33" s="266"/>
      <c r="Y33" s="266"/>
      <c r="Z33" s="266"/>
    </row>
    <row r="34" spans="1:26" ht="127.5" customHeight="1" x14ac:dyDescent="0.25">
      <c r="A34" s="266"/>
      <c r="B34" s="266"/>
      <c r="C34" s="289"/>
      <c r="D34" s="266"/>
      <c r="E34" s="266"/>
      <c r="F34" s="266"/>
      <c r="G34" s="266"/>
      <c r="H34" s="266"/>
      <c r="I34" s="266"/>
      <c r="J34" s="266"/>
      <c r="K34" s="266"/>
      <c r="L34" s="266"/>
      <c r="M34" s="266"/>
      <c r="N34" s="266"/>
      <c r="O34" s="266"/>
      <c r="P34" s="266"/>
      <c r="Q34" s="266"/>
      <c r="R34" s="266"/>
      <c r="S34" s="266"/>
      <c r="T34" s="266"/>
      <c r="U34" s="266"/>
      <c r="V34" s="266"/>
      <c r="W34" s="266"/>
      <c r="X34" s="266"/>
      <c r="Y34" s="266"/>
      <c r="Z34" s="266"/>
    </row>
    <row r="35" spans="1:26" ht="311.25" customHeight="1" x14ac:dyDescent="0.25">
      <c r="A35" s="266"/>
      <c r="B35" s="266"/>
      <c r="C35" s="289"/>
      <c r="D35" s="266"/>
      <c r="E35" s="266"/>
      <c r="F35" s="266"/>
      <c r="G35" s="266"/>
      <c r="H35" s="266"/>
      <c r="I35" s="266"/>
      <c r="J35" s="266"/>
      <c r="K35" s="266"/>
      <c r="L35" s="266"/>
      <c r="M35" s="266"/>
      <c r="N35" s="266"/>
      <c r="O35" s="266"/>
      <c r="P35" s="266"/>
      <c r="Q35" s="266"/>
      <c r="R35" s="266"/>
      <c r="S35" s="266"/>
      <c r="T35" s="266"/>
      <c r="U35" s="266"/>
      <c r="V35" s="266"/>
      <c r="W35" s="266"/>
      <c r="X35" s="266"/>
      <c r="Y35" s="266"/>
      <c r="Z35" s="266"/>
    </row>
    <row r="36" spans="1:26" ht="14.25" customHeight="1" x14ac:dyDescent="0.25">
      <c r="A36" s="266"/>
      <c r="B36" s="266"/>
      <c r="C36" s="289"/>
      <c r="D36" s="266"/>
      <c r="E36" s="266"/>
      <c r="F36" s="266"/>
      <c r="G36" s="266"/>
      <c r="H36" s="266"/>
      <c r="I36" s="266"/>
      <c r="J36" s="266"/>
      <c r="K36" s="266"/>
      <c r="L36" s="266"/>
      <c r="M36" s="266"/>
      <c r="N36" s="266"/>
      <c r="O36" s="266"/>
      <c r="P36" s="266"/>
      <c r="Q36" s="266"/>
      <c r="R36" s="266"/>
      <c r="S36" s="266"/>
      <c r="T36" s="266"/>
      <c r="U36" s="266"/>
      <c r="V36" s="266"/>
      <c r="W36" s="266"/>
      <c r="X36" s="266"/>
      <c r="Y36" s="266"/>
      <c r="Z36" s="266"/>
    </row>
    <row r="37" spans="1:26" ht="14.25" customHeight="1" x14ac:dyDescent="0.25">
      <c r="A37" s="266"/>
      <c r="B37" s="266"/>
      <c r="C37" s="289"/>
      <c r="D37" s="266"/>
      <c r="E37" s="266"/>
      <c r="F37" s="266"/>
      <c r="G37" s="266"/>
      <c r="H37" s="266"/>
      <c r="I37" s="266"/>
      <c r="J37" s="266"/>
      <c r="K37" s="266"/>
      <c r="L37" s="266"/>
      <c r="M37" s="266"/>
      <c r="N37" s="266"/>
      <c r="O37" s="266"/>
      <c r="P37" s="266"/>
      <c r="Q37" s="266"/>
      <c r="R37" s="266"/>
      <c r="S37" s="266"/>
      <c r="T37" s="266"/>
      <c r="U37" s="266"/>
      <c r="V37" s="266"/>
      <c r="W37" s="266"/>
      <c r="X37" s="266"/>
      <c r="Y37" s="266"/>
      <c r="Z37" s="266"/>
    </row>
    <row r="38" spans="1:26" ht="14.25" customHeight="1" x14ac:dyDescent="0.25">
      <c r="A38" s="266"/>
      <c r="B38" s="266"/>
      <c r="C38" s="289"/>
      <c r="D38" s="266"/>
      <c r="E38" s="266"/>
      <c r="F38" s="266"/>
      <c r="G38" s="266"/>
      <c r="H38" s="266"/>
      <c r="I38" s="266"/>
      <c r="J38" s="266"/>
      <c r="K38" s="266"/>
      <c r="L38" s="266"/>
      <c r="M38" s="266"/>
      <c r="N38" s="266"/>
      <c r="O38" s="266"/>
      <c r="P38" s="266"/>
      <c r="Q38" s="266"/>
      <c r="R38" s="266"/>
      <c r="S38" s="266"/>
      <c r="T38" s="266"/>
      <c r="U38" s="266"/>
      <c r="V38" s="266"/>
      <c r="W38" s="266"/>
      <c r="X38" s="266"/>
      <c r="Y38" s="266"/>
      <c r="Z38" s="266"/>
    </row>
    <row r="39" spans="1:26" ht="14.25" customHeight="1" x14ac:dyDescent="0.25">
      <c r="A39" s="266"/>
      <c r="B39" s="266"/>
      <c r="C39" s="289"/>
      <c r="D39" s="266"/>
      <c r="E39" s="266"/>
      <c r="F39" s="266"/>
      <c r="G39" s="266"/>
      <c r="H39" s="266"/>
      <c r="I39" s="266"/>
      <c r="J39" s="266"/>
      <c r="K39" s="266"/>
      <c r="L39" s="266"/>
      <c r="M39" s="266"/>
      <c r="N39" s="266"/>
      <c r="O39" s="266"/>
      <c r="P39" s="266"/>
      <c r="Q39" s="266"/>
      <c r="R39" s="266"/>
      <c r="S39" s="266"/>
      <c r="T39" s="266"/>
      <c r="U39" s="266"/>
      <c r="V39" s="266"/>
      <c r="W39" s="266"/>
      <c r="X39" s="266"/>
      <c r="Y39" s="266"/>
      <c r="Z39" s="266"/>
    </row>
    <row r="40" spans="1:26" ht="14.25" customHeight="1" x14ac:dyDescent="0.25">
      <c r="A40" s="266"/>
      <c r="B40" s="266"/>
      <c r="C40" s="289"/>
      <c r="D40" s="266"/>
      <c r="E40" s="266"/>
      <c r="F40" s="266"/>
      <c r="G40" s="266"/>
      <c r="H40" s="266"/>
      <c r="I40" s="266"/>
      <c r="J40" s="266"/>
      <c r="K40" s="266"/>
      <c r="L40" s="266"/>
      <c r="M40" s="266"/>
      <c r="N40" s="266"/>
      <c r="O40" s="266"/>
      <c r="P40" s="266"/>
      <c r="Q40" s="266"/>
      <c r="R40" s="266"/>
      <c r="S40" s="266"/>
      <c r="T40" s="266"/>
      <c r="U40" s="266"/>
      <c r="V40" s="266"/>
      <c r="W40" s="266"/>
      <c r="X40" s="266"/>
      <c r="Y40" s="266"/>
      <c r="Z40" s="266"/>
    </row>
    <row r="41" spans="1:26" ht="14.25" customHeight="1" x14ac:dyDescent="0.25">
      <c r="A41" s="266"/>
      <c r="B41" s="266"/>
      <c r="C41" s="289"/>
      <c r="D41" s="266"/>
      <c r="E41" s="266"/>
      <c r="F41" s="266"/>
      <c r="G41" s="266"/>
      <c r="H41" s="266"/>
      <c r="I41" s="266"/>
      <c r="J41" s="266"/>
      <c r="K41" s="266"/>
      <c r="L41" s="266"/>
      <c r="M41" s="266"/>
      <c r="N41" s="266"/>
      <c r="O41" s="266"/>
      <c r="P41" s="266"/>
      <c r="Q41" s="266"/>
      <c r="R41" s="266"/>
      <c r="S41" s="266"/>
      <c r="T41" s="266"/>
      <c r="U41" s="266"/>
      <c r="V41" s="266"/>
      <c r="W41" s="266"/>
      <c r="X41" s="266"/>
      <c r="Y41" s="266"/>
      <c r="Z41" s="266"/>
    </row>
    <row r="42" spans="1:26" ht="14.25" customHeight="1" x14ac:dyDescent="0.25">
      <c r="A42" s="266"/>
      <c r="B42" s="266"/>
      <c r="C42" s="289"/>
      <c r="D42" s="266"/>
      <c r="E42" s="266"/>
      <c r="F42" s="266"/>
      <c r="G42" s="266"/>
      <c r="H42" s="266"/>
      <c r="I42" s="266"/>
      <c r="J42" s="266"/>
      <c r="K42" s="266"/>
      <c r="L42" s="266"/>
      <c r="M42" s="266"/>
      <c r="N42" s="266"/>
      <c r="O42" s="266"/>
      <c r="P42" s="266"/>
      <c r="Q42" s="266"/>
      <c r="R42" s="266"/>
      <c r="S42" s="266"/>
      <c r="T42" s="266"/>
      <c r="U42" s="266"/>
      <c r="V42" s="266"/>
      <c r="W42" s="266"/>
      <c r="X42" s="266"/>
      <c r="Y42" s="266"/>
      <c r="Z42" s="266"/>
    </row>
    <row r="43" spans="1:26" ht="14.25" customHeight="1" x14ac:dyDescent="0.25">
      <c r="A43" s="266"/>
      <c r="B43" s="266"/>
      <c r="C43" s="289"/>
      <c r="D43" s="266"/>
      <c r="E43" s="266"/>
      <c r="F43" s="266"/>
      <c r="G43" s="266"/>
      <c r="H43" s="266"/>
      <c r="I43" s="266"/>
      <c r="J43" s="266"/>
      <c r="K43" s="266"/>
      <c r="L43" s="266"/>
      <c r="M43" s="266"/>
      <c r="N43" s="266"/>
      <c r="O43" s="266"/>
      <c r="P43" s="266"/>
      <c r="Q43" s="266"/>
      <c r="R43" s="266"/>
      <c r="S43" s="266"/>
      <c r="T43" s="266"/>
      <c r="U43" s="266"/>
      <c r="V43" s="266"/>
      <c r="W43" s="266"/>
      <c r="X43" s="266"/>
      <c r="Y43" s="266"/>
      <c r="Z43" s="266"/>
    </row>
    <row r="44" spans="1:26" ht="14.25" customHeight="1" x14ac:dyDescent="0.25">
      <c r="A44" s="266"/>
      <c r="B44" s="266"/>
      <c r="C44" s="289"/>
      <c r="D44" s="266"/>
      <c r="E44" s="266"/>
      <c r="F44" s="266"/>
      <c r="G44" s="266"/>
      <c r="H44" s="266"/>
      <c r="I44" s="266"/>
      <c r="J44" s="266"/>
      <c r="K44" s="266"/>
      <c r="L44" s="266"/>
      <c r="M44" s="266"/>
      <c r="N44" s="266"/>
      <c r="O44" s="266"/>
      <c r="P44" s="266"/>
      <c r="Q44" s="266"/>
      <c r="R44" s="266"/>
      <c r="S44" s="266"/>
      <c r="T44" s="266"/>
      <c r="U44" s="266"/>
      <c r="V44" s="266"/>
      <c r="W44" s="266"/>
      <c r="X44" s="266"/>
      <c r="Y44" s="266"/>
      <c r="Z44" s="266"/>
    </row>
    <row r="45" spans="1:26" ht="14.25" customHeight="1" x14ac:dyDescent="0.25">
      <c r="A45" s="266"/>
      <c r="B45" s="266"/>
      <c r="C45" s="289"/>
      <c r="D45" s="266"/>
      <c r="E45" s="266"/>
      <c r="F45" s="266"/>
      <c r="G45" s="266"/>
      <c r="H45" s="266"/>
      <c r="I45" s="266"/>
      <c r="J45" s="266"/>
      <c r="K45" s="266"/>
      <c r="L45" s="266"/>
      <c r="M45" s="266"/>
      <c r="N45" s="266"/>
      <c r="O45" s="266"/>
      <c r="P45" s="266"/>
      <c r="Q45" s="266"/>
      <c r="R45" s="266"/>
      <c r="S45" s="266"/>
      <c r="T45" s="266"/>
      <c r="U45" s="266"/>
      <c r="V45" s="266"/>
      <c r="W45" s="266"/>
      <c r="X45" s="266"/>
      <c r="Y45" s="266"/>
      <c r="Z45" s="266"/>
    </row>
    <row r="46" spans="1:26" ht="14.25" customHeight="1" x14ac:dyDescent="0.25">
      <c r="A46" s="266"/>
      <c r="B46" s="266"/>
      <c r="C46" s="289"/>
      <c r="D46" s="266"/>
      <c r="E46" s="266"/>
      <c r="F46" s="266"/>
      <c r="G46" s="266"/>
      <c r="H46" s="266"/>
      <c r="I46" s="266"/>
      <c r="J46" s="266"/>
      <c r="K46" s="266"/>
      <c r="L46" s="266"/>
      <c r="M46" s="266"/>
      <c r="N46" s="266"/>
      <c r="O46" s="266"/>
      <c r="P46" s="266"/>
      <c r="Q46" s="266"/>
      <c r="R46" s="266"/>
      <c r="S46" s="266"/>
      <c r="T46" s="266"/>
      <c r="U46" s="266"/>
      <c r="V46" s="266"/>
      <c r="W46" s="266"/>
      <c r="X46" s="266"/>
      <c r="Y46" s="266"/>
      <c r="Z46" s="266"/>
    </row>
    <row r="47" spans="1:26" ht="14.25" customHeight="1" x14ac:dyDescent="0.25">
      <c r="A47" s="266"/>
      <c r="B47" s="266"/>
      <c r="C47" s="289"/>
      <c r="D47" s="266"/>
      <c r="E47" s="266"/>
      <c r="F47" s="266"/>
      <c r="G47" s="266"/>
      <c r="H47" s="266"/>
      <c r="I47" s="266"/>
      <c r="J47" s="266"/>
      <c r="K47" s="266"/>
      <c r="L47" s="266"/>
      <c r="M47" s="266"/>
      <c r="N47" s="266"/>
      <c r="O47" s="266"/>
      <c r="P47" s="266"/>
      <c r="Q47" s="266"/>
      <c r="R47" s="266"/>
      <c r="S47" s="266"/>
      <c r="T47" s="266"/>
      <c r="U47" s="266"/>
      <c r="V47" s="266"/>
      <c r="W47" s="266"/>
      <c r="X47" s="266"/>
      <c r="Y47" s="266"/>
      <c r="Z47" s="266"/>
    </row>
    <row r="48" spans="1:26" ht="14.25" customHeight="1" x14ac:dyDescent="0.25">
      <c r="A48" s="266"/>
      <c r="B48" s="266"/>
      <c r="C48" s="289"/>
      <c r="D48" s="266"/>
      <c r="E48" s="266"/>
      <c r="F48" s="266"/>
      <c r="G48" s="266"/>
      <c r="H48" s="266"/>
      <c r="I48" s="266"/>
      <c r="J48" s="266"/>
      <c r="K48" s="266"/>
      <c r="L48" s="266"/>
      <c r="M48" s="266"/>
      <c r="N48" s="266"/>
      <c r="O48" s="266"/>
      <c r="P48" s="266"/>
      <c r="Q48" s="266"/>
      <c r="R48" s="266"/>
      <c r="S48" s="266"/>
      <c r="T48" s="266"/>
      <c r="U48" s="266"/>
      <c r="V48" s="266"/>
      <c r="W48" s="266"/>
      <c r="X48" s="266"/>
      <c r="Y48" s="266"/>
      <c r="Z48" s="266"/>
    </row>
    <row r="49" spans="1:26" ht="14.25" customHeight="1" x14ac:dyDescent="0.25">
      <c r="A49" s="266"/>
      <c r="B49" s="266"/>
      <c r="C49" s="289"/>
      <c r="D49" s="266"/>
      <c r="E49" s="266"/>
      <c r="F49" s="266"/>
      <c r="G49" s="266"/>
      <c r="H49" s="266"/>
      <c r="I49" s="266"/>
      <c r="J49" s="266"/>
      <c r="K49" s="266"/>
      <c r="L49" s="266"/>
      <c r="M49" s="266"/>
      <c r="N49" s="266"/>
      <c r="O49" s="266"/>
      <c r="P49" s="266"/>
      <c r="Q49" s="266"/>
      <c r="R49" s="266"/>
      <c r="S49" s="266"/>
      <c r="T49" s="266"/>
      <c r="U49" s="266"/>
      <c r="V49" s="266"/>
      <c r="W49" s="266"/>
      <c r="X49" s="266"/>
      <c r="Y49" s="266"/>
      <c r="Z49" s="266"/>
    </row>
    <row r="50" spans="1:26" ht="14.25" customHeight="1" x14ac:dyDescent="0.25">
      <c r="A50" s="266"/>
      <c r="B50" s="266"/>
      <c r="C50" s="289"/>
      <c r="D50" s="266"/>
      <c r="E50" s="266"/>
      <c r="F50" s="266"/>
      <c r="G50" s="266"/>
      <c r="H50" s="266"/>
      <c r="I50" s="266"/>
      <c r="J50" s="266"/>
      <c r="K50" s="266"/>
      <c r="L50" s="266"/>
      <c r="M50" s="266"/>
      <c r="N50" s="266"/>
      <c r="O50" s="266"/>
      <c r="P50" s="266"/>
      <c r="Q50" s="266"/>
      <c r="R50" s="266"/>
      <c r="S50" s="266"/>
      <c r="T50" s="266"/>
      <c r="U50" s="266"/>
      <c r="V50" s="266"/>
      <c r="W50" s="266"/>
      <c r="X50" s="266"/>
      <c r="Y50" s="266"/>
      <c r="Z50" s="266"/>
    </row>
    <row r="51" spans="1:26" ht="14.25" customHeight="1" x14ac:dyDescent="0.25">
      <c r="A51" s="266"/>
      <c r="B51" s="266"/>
      <c r="C51" s="289"/>
      <c r="D51" s="266"/>
      <c r="E51" s="266"/>
      <c r="F51" s="266"/>
      <c r="G51" s="266"/>
      <c r="H51" s="266"/>
      <c r="I51" s="266"/>
      <c r="J51" s="266"/>
      <c r="K51" s="266"/>
      <c r="L51" s="266"/>
      <c r="M51" s="266"/>
      <c r="N51" s="266"/>
      <c r="O51" s="266"/>
      <c r="P51" s="266"/>
      <c r="Q51" s="266"/>
      <c r="R51" s="266"/>
      <c r="S51" s="266"/>
      <c r="T51" s="266"/>
      <c r="U51" s="266"/>
      <c r="V51" s="266"/>
      <c r="W51" s="266"/>
      <c r="X51" s="266"/>
      <c r="Y51" s="266"/>
      <c r="Z51" s="266"/>
    </row>
    <row r="52" spans="1:26" ht="14.25" customHeight="1" x14ac:dyDescent="0.25">
      <c r="A52" s="266"/>
      <c r="B52" s="266"/>
      <c r="C52" s="289"/>
      <c r="D52" s="266"/>
      <c r="E52" s="266"/>
      <c r="F52" s="266"/>
      <c r="G52" s="266"/>
      <c r="H52" s="266"/>
      <c r="I52" s="266"/>
      <c r="J52" s="266"/>
      <c r="K52" s="266"/>
      <c r="L52" s="266"/>
      <c r="M52" s="266"/>
      <c r="N52" s="266"/>
      <c r="O52" s="266"/>
      <c r="P52" s="266"/>
      <c r="Q52" s="266"/>
      <c r="R52" s="266"/>
      <c r="S52" s="266"/>
      <c r="T52" s="266"/>
      <c r="U52" s="266"/>
      <c r="V52" s="266"/>
      <c r="W52" s="266"/>
      <c r="X52" s="266"/>
      <c r="Y52" s="266"/>
      <c r="Z52" s="266"/>
    </row>
    <row r="53" spans="1:26" ht="14.25" customHeight="1" x14ac:dyDescent="0.25">
      <c r="A53" s="266"/>
      <c r="B53" s="266"/>
      <c r="C53" s="289"/>
      <c r="D53" s="266"/>
      <c r="E53" s="266"/>
      <c r="F53" s="266"/>
      <c r="G53" s="266"/>
      <c r="H53" s="266"/>
      <c r="I53" s="266"/>
      <c r="J53" s="266"/>
      <c r="K53" s="266"/>
      <c r="L53" s="266"/>
      <c r="M53" s="266"/>
      <c r="N53" s="266"/>
      <c r="O53" s="266"/>
      <c r="P53" s="266"/>
      <c r="Q53" s="266"/>
      <c r="R53" s="266"/>
      <c r="S53" s="266"/>
      <c r="T53" s="266"/>
      <c r="U53" s="266"/>
      <c r="V53" s="266"/>
      <c r="W53" s="266"/>
      <c r="X53" s="266"/>
      <c r="Y53" s="266"/>
      <c r="Z53" s="266"/>
    </row>
    <row r="54" spans="1:26" ht="14.25" customHeight="1" x14ac:dyDescent="0.25">
      <c r="A54" s="266"/>
      <c r="B54" s="266"/>
      <c r="C54" s="289"/>
      <c r="D54" s="266"/>
      <c r="E54" s="266"/>
      <c r="F54" s="266"/>
      <c r="G54" s="266"/>
      <c r="H54" s="266"/>
      <c r="I54" s="266"/>
      <c r="J54" s="266"/>
      <c r="K54" s="266"/>
      <c r="L54" s="266"/>
      <c r="M54" s="266"/>
      <c r="N54" s="266"/>
      <c r="O54" s="266"/>
      <c r="P54" s="266"/>
      <c r="Q54" s="266"/>
      <c r="R54" s="266"/>
      <c r="S54" s="266"/>
      <c r="T54" s="266"/>
      <c r="U54" s="266"/>
      <c r="V54" s="266"/>
      <c r="W54" s="266"/>
      <c r="X54" s="266"/>
      <c r="Y54" s="266"/>
      <c r="Z54" s="266"/>
    </row>
    <row r="55" spans="1:26" ht="14.25" customHeight="1" x14ac:dyDescent="0.25">
      <c r="A55" s="266"/>
      <c r="B55" s="266"/>
      <c r="C55" s="289"/>
      <c r="D55" s="266"/>
      <c r="E55" s="266"/>
      <c r="F55" s="266"/>
      <c r="G55" s="266"/>
      <c r="H55" s="266"/>
      <c r="I55" s="266"/>
      <c r="J55" s="266"/>
      <c r="K55" s="266"/>
      <c r="L55" s="266"/>
      <c r="M55" s="266"/>
      <c r="N55" s="266"/>
      <c r="O55" s="266"/>
      <c r="P55" s="266"/>
      <c r="Q55" s="266"/>
      <c r="R55" s="266"/>
      <c r="S55" s="266"/>
      <c r="T55" s="266"/>
      <c r="U55" s="266"/>
      <c r="V55" s="266"/>
      <c r="W55" s="266"/>
      <c r="X55" s="266"/>
      <c r="Y55" s="266"/>
      <c r="Z55" s="266"/>
    </row>
    <row r="56" spans="1:26" ht="14.25" customHeight="1" x14ac:dyDescent="0.25">
      <c r="A56" s="266"/>
      <c r="B56" s="266"/>
      <c r="C56" s="289"/>
      <c r="D56" s="266"/>
      <c r="E56" s="266"/>
      <c r="F56" s="266"/>
      <c r="G56" s="266"/>
      <c r="H56" s="266"/>
      <c r="I56" s="266"/>
      <c r="J56" s="266"/>
      <c r="K56" s="266"/>
      <c r="L56" s="266"/>
      <c r="M56" s="266"/>
      <c r="N56" s="266"/>
      <c r="O56" s="266"/>
      <c r="P56" s="266"/>
      <c r="Q56" s="266"/>
      <c r="R56" s="266"/>
      <c r="S56" s="266"/>
      <c r="T56" s="266"/>
      <c r="U56" s="266"/>
      <c r="V56" s="266"/>
      <c r="W56" s="266"/>
      <c r="X56" s="266"/>
      <c r="Y56" s="266"/>
      <c r="Z56" s="266"/>
    </row>
    <row r="57" spans="1:26" ht="14.25" customHeight="1" x14ac:dyDescent="0.25">
      <c r="A57" s="266"/>
      <c r="B57" s="266"/>
      <c r="C57" s="289"/>
      <c r="D57" s="266"/>
      <c r="E57" s="266"/>
      <c r="F57" s="266"/>
      <c r="G57" s="266"/>
      <c r="H57" s="266"/>
      <c r="I57" s="266"/>
      <c r="J57" s="266"/>
      <c r="K57" s="266"/>
      <c r="L57" s="266"/>
      <c r="M57" s="266"/>
      <c r="N57" s="266"/>
      <c r="O57" s="266"/>
      <c r="P57" s="266"/>
      <c r="Q57" s="266"/>
      <c r="R57" s="266"/>
      <c r="S57" s="266"/>
      <c r="T57" s="266"/>
      <c r="U57" s="266"/>
      <c r="V57" s="266"/>
      <c r="W57" s="266"/>
      <c r="X57" s="266"/>
      <c r="Y57" s="266"/>
      <c r="Z57" s="266"/>
    </row>
    <row r="58" spans="1:26" ht="14.25" customHeight="1" x14ac:dyDescent="0.25">
      <c r="A58" s="266"/>
      <c r="B58" s="266"/>
      <c r="C58" s="289"/>
      <c r="D58" s="266"/>
      <c r="E58" s="266"/>
      <c r="F58" s="266"/>
      <c r="G58" s="266"/>
      <c r="H58" s="266"/>
      <c r="I58" s="266"/>
      <c r="J58" s="266"/>
      <c r="K58" s="266"/>
      <c r="L58" s="266"/>
      <c r="M58" s="266"/>
      <c r="N58" s="266"/>
      <c r="O58" s="266"/>
      <c r="P58" s="266"/>
      <c r="Q58" s="266"/>
      <c r="R58" s="266"/>
      <c r="S58" s="266"/>
      <c r="T58" s="266"/>
      <c r="U58" s="266"/>
      <c r="V58" s="266"/>
      <c r="W58" s="266"/>
      <c r="X58" s="266"/>
      <c r="Y58" s="266"/>
      <c r="Z58" s="266"/>
    </row>
    <row r="59" spans="1:26" ht="14.25" customHeight="1" x14ac:dyDescent="0.25">
      <c r="A59" s="266"/>
      <c r="B59" s="266"/>
      <c r="C59" s="289"/>
      <c r="D59" s="266"/>
      <c r="E59" s="266"/>
      <c r="F59" s="266"/>
      <c r="G59" s="266"/>
      <c r="H59" s="266"/>
      <c r="I59" s="266"/>
      <c r="J59" s="266"/>
      <c r="K59" s="266"/>
      <c r="L59" s="266"/>
      <c r="M59" s="266"/>
      <c r="N59" s="266"/>
      <c r="O59" s="266"/>
      <c r="P59" s="266"/>
      <c r="Q59" s="266"/>
      <c r="R59" s="266"/>
      <c r="S59" s="266"/>
      <c r="T59" s="266"/>
      <c r="U59" s="266"/>
      <c r="V59" s="266"/>
      <c r="W59" s="266"/>
      <c r="X59" s="266"/>
      <c r="Y59" s="266"/>
      <c r="Z59" s="266"/>
    </row>
    <row r="60" spans="1:26" ht="14.25" customHeight="1" x14ac:dyDescent="0.25">
      <c r="A60" s="266"/>
      <c r="B60" s="266"/>
      <c r="C60" s="289"/>
      <c r="D60" s="266"/>
      <c r="E60" s="266"/>
      <c r="F60" s="266"/>
      <c r="G60" s="266"/>
      <c r="H60" s="266"/>
      <c r="I60" s="266"/>
      <c r="J60" s="266"/>
      <c r="K60" s="266"/>
      <c r="L60" s="266"/>
      <c r="M60" s="266"/>
      <c r="N60" s="266"/>
      <c r="O60" s="266"/>
      <c r="P60" s="266"/>
      <c r="Q60" s="266"/>
      <c r="R60" s="266"/>
      <c r="S60" s="266"/>
      <c r="T60" s="266"/>
      <c r="U60" s="266"/>
      <c r="V60" s="266"/>
      <c r="W60" s="266"/>
      <c r="X60" s="266"/>
      <c r="Y60" s="266"/>
      <c r="Z60" s="266"/>
    </row>
    <row r="61" spans="1:26" ht="14.25" customHeight="1" x14ac:dyDescent="0.25">
      <c r="A61" s="266"/>
      <c r="B61" s="266"/>
      <c r="C61" s="289"/>
      <c r="D61" s="266"/>
      <c r="E61" s="266"/>
      <c r="F61" s="266"/>
      <c r="G61" s="266"/>
      <c r="H61" s="266"/>
      <c r="I61" s="266"/>
      <c r="J61" s="266"/>
      <c r="K61" s="266"/>
      <c r="L61" s="266"/>
      <c r="M61" s="266"/>
      <c r="N61" s="266"/>
      <c r="O61" s="266"/>
      <c r="P61" s="266"/>
      <c r="Q61" s="266"/>
      <c r="R61" s="266"/>
      <c r="S61" s="266"/>
      <c r="T61" s="266"/>
      <c r="U61" s="266"/>
      <c r="V61" s="266"/>
      <c r="W61" s="266"/>
      <c r="X61" s="266"/>
      <c r="Y61" s="266"/>
      <c r="Z61" s="266"/>
    </row>
    <row r="62" spans="1:26" ht="14.25" customHeight="1" x14ac:dyDescent="0.25">
      <c r="A62" s="266"/>
      <c r="B62" s="266"/>
      <c r="C62" s="289"/>
      <c r="D62" s="266"/>
      <c r="E62" s="266"/>
      <c r="F62" s="266"/>
      <c r="G62" s="266"/>
      <c r="H62" s="266"/>
      <c r="I62" s="266"/>
      <c r="J62" s="266"/>
      <c r="K62" s="266"/>
      <c r="L62" s="266"/>
      <c r="M62" s="266"/>
      <c r="N62" s="266"/>
      <c r="O62" s="266"/>
      <c r="P62" s="266"/>
      <c r="Q62" s="266"/>
      <c r="R62" s="266"/>
      <c r="S62" s="266"/>
      <c r="T62" s="266"/>
      <c r="U62" s="266"/>
      <c r="V62" s="266"/>
      <c r="W62" s="266"/>
      <c r="X62" s="266"/>
      <c r="Y62" s="266"/>
      <c r="Z62" s="266"/>
    </row>
    <row r="63" spans="1:26" ht="14.25" customHeight="1" x14ac:dyDescent="0.25">
      <c r="A63" s="266"/>
      <c r="B63" s="266"/>
      <c r="C63" s="289"/>
      <c r="D63" s="266"/>
      <c r="E63" s="266"/>
      <c r="F63" s="266"/>
      <c r="G63" s="266"/>
      <c r="H63" s="266"/>
      <c r="I63" s="266"/>
      <c r="J63" s="266"/>
      <c r="K63" s="266"/>
      <c r="L63" s="266"/>
      <c r="M63" s="266"/>
      <c r="N63" s="266"/>
      <c r="O63" s="266"/>
      <c r="P63" s="266"/>
      <c r="Q63" s="266"/>
      <c r="R63" s="266"/>
      <c r="S63" s="266"/>
      <c r="T63" s="266"/>
      <c r="U63" s="266"/>
      <c r="V63" s="266"/>
      <c r="W63" s="266"/>
      <c r="X63" s="266"/>
      <c r="Y63" s="266"/>
      <c r="Z63" s="266"/>
    </row>
    <row r="64" spans="1:26" ht="14.25" customHeight="1" x14ac:dyDescent="0.25">
      <c r="A64" s="266"/>
      <c r="B64" s="266"/>
      <c r="C64" s="289"/>
      <c r="D64" s="266"/>
      <c r="E64" s="266"/>
      <c r="F64" s="266"/>
      <c r="G64" s="266"/>
      <c r="H64" s="266"/>
      <c r="I64" s="266"/>
      <c r="J64" s="266"/>
      <c r="K64" s="266"/>
      <c r="L64" s="266"/>
      <c r="M64" s="266"/>
      <c r="N64" s="266"/>
      <c r="O64" s="266"/>
      <c r="P64" s="266"/>
      <c r="Q64" s="266"/>
      <c r="R64" s="266"/>
      <c r="S64" s="266"/>
      <c r="T64" s="266"/>
      <c r="U64" s="266"/>
      <c r="V64" s="266"/>
      <c r="W64" s="266"/>
      <c r="X64" s="266"/>
      <c r="Y64" s="266"/>
      <c r="Z64" s="266"/>
    </row>
    <row r="65" spans="1:26" ht="14.25" customHeight="1" x14ac:dyDescent="0.25">
      <c r="A65" s="266"/>
      <c r="B65" s="266"/>
      <c r="C65" s="289"/>
      <c r="D65" s="266"/>
      <c r="E65" s="266"/>
      <c r="F65" s="266"/>
      <c r="G65" s="266"/>
      <c r="H65" s="266"/>
      <c r="I65" s="266"/>
      <c r="J65" s="266"/>
      <c r="K65" s="266"/>
      <c r="L65" s="266"/>
      <c r="M65" s="266"/>
      <c r="N65" s="266"/>
      <c r="O65" s="266"/>
      <c r="P65" s="266"/>
      <c r="Q65" s="266"/>
      <c r="R65" s="266"/>
      <c r="S65" s="266"/>
      <c r="T65" s="266"/>
      <c r="U65" s="266"/>
      <c r="V65" s="266"/>
      <c r="W65" s="266"/>
      <c r="X65" s="266"/>
      <c r="Y65" s="266"/>
      <c r="Z65" s="266"/>
    </row>
    <row r="66" spans="1:26" ht="14.25" customHeight="1" x14ac:dyDescent="0.25">
      <c r="A66" s="266"/>
      <c r="B66" s="266"/>
      <c r="C66" s="289"/>
      <c r="D66" s="266"/>
      <c r="E66" s="266"/>
      <c r="F66" s="266"/>
      <c r="G66" s="266"/>
      <c r="H66" s="266"/>
      <c r="I66" s="266"/>
      <c r="J66" s="266"/>
      <c r="K66" s="266"/>
      <c r="L66" s="266"/>
      <c r="M66" s="266"/>
      <c r="N66" s="266"/>
      <c r="O66" s="266"/>
      <c r="P66" s="266"/>
      <c r="Q66" s="266"/>
      <c r="R66" s="266"/>
      <c r="S66" s="266"/>
      <c r="T66" s="266"/>
      <c r="U66" s="266"/>
      <c r="V66" s="266"/>
      <c r="W66" s="266"/>
      <c r="X66" s="266"/>
      <c r="Y66" s="266"/>
      <c r="Z66" s="266"/>
    </row>
    <row r="67" spans="1:26" ht="14.25" customHeight="1" x14ac:dyDescent="0.25">
      <c r="A67" s="266"/>
      <c r="B67" s="266"/>
      <c r="C67" s="289"/>
      <c r="D67" s="266"/>
      <c r="E67" s="266"/>
      <c r="F67" s="266"/>
      <c r="G67" s="266"/>
      <c r="H67" s="266"/>
      <c r="I67" s="266"/>
      <c r="J67" s="266"/>
      <c r="K67" s="266"/>
      <c r="L67" s="266"/>
      <c r="M67" s="266"/>
      <c r="N67" s="266"/>
      <c r="O67" s="266"/>
      <c r="P67" s="266"/>
      <c r="Q67" s="266"/>
      <c r="R67" s="266"/>
      <c r="S67" s="266"/>
      <c r="T67" s="266"/>
      <c r="U67" s="266"/>
      <c r="V67" s="266"/>
      <c r="W67" s="266"/>
      <c r="X67" s="266"/>
      <c r="Y67" s="266"/>
      <c r="Z67" s="266"/>
    </row>
    <row r="68" spans="1:26" ht="14.25" customHeight="1" x14ac:dyDescent="0.25">
      <c r="A68" s="266"/>
      <c r="B68" s="266"/>
      <c r="C68" s="289"/>
      <c r="D68" s="266"/>
      <c r="E68" s="266"/>
      <c r="F68" s="266"/>
      <c r="G68" s="266"/>
      <c r="H68" s="266"/>
      <c r="I68" s="266"/>
      <c r="J68" s="266"/>
      <c r="K68" s="266"/>
      <c r="L68" s="266"/>
      <c r="M68" s="266"/>
      <c r="N68" s="266"/>
      <c r="O68" s="266"/>
      <c r="P68" s="266"/>
      <c r="Q68" s="266"/>
      <c r="R68" s="266"/>
      <c r="S68" s="266"/>
      <c r="T68" s="266"/>
      <c r="U68" s="266"/>
      <c r="V68" s="266"/>
      <c r="W68" s="266"/>
      <c r="X68" s="266"/>
      <c r="Y68" s="266"/>
      <c r="Z68" s="266"/>
    </row>
    <row r="69" spans="1:26" ht="14.25" customHeight="1" x14ac:dyDescent="0.25">
      <c r="A69" s="266"/>
      <c r="B69" s="266"/>
      <c r="C69" s="289"/>
      <c r="D69" s="266"/>
      <c r="E69" s="266"/>
      <c r="F69" s="266"/>
      <c r="G69" s="266"/>
      <c r="H69" s="266"/>
      <c r="I69" s="266"/>
      <c r="J69" s="266"/>
      <c r="K69" s="266"/>
      <c r="L69" s="266"/>
      <c r="M69" s="266"/>
      <c r="N69" s="266"/>
      <c r="O69" s="266"/>
      <c r="P69" s="266"/>
      <c r="Q69" s="266"/>
      <c r="R69" s="266"/>
      <c r="S69" s="266"/>
      <c r="T69" s="266"/>
      <c r="U69" s="266"/>
      <c r="V69" s="266"/>
      <c r="W69" s="266"/>
      <c r="X69" s="266"/>
      <c r="Y69" s="266"/>
      <c r="Z69" s="266"/>
    </row>
    <row r="70" spans="1:26" ht="14.25" customHeight="1" x14ac:dyDescent="0.25">
      <c r="A70" s="266"/>
      <c r="B70" s="266"/>
      <c r="C70" s="289"/>
      <c r="D70" s="266"/>
      <c r="E70" s="266"/>
      <c r="F70" s="266"/>
      <c r="G70" s="266"/>
      <c r="H70" s="266"/>
      <c r="I70" s="266"/>
      <c r="J70" s="266"/>
      <c r="K70" s="266"/>
      <c r="L70" s="266"/>
      <c r="M70" s="266"/>
      <c r="N70" s="266"/>
      <c r="O70" s="266"/>
      <c r="P70" s="266"/>
      <c r="Q70" s="266"/>
      <c r="R70" s="266"/>
      <c r="S70" s="266"/>
      <c r="T70" s="266"/>
      <c r="U70" s="266"/>
      <c r="V70" s="266"/>
      <c r="W70" s="266"/>
      <c r="X70" s="266"/>
      <c r="Y70" s="266"/>
      <c r="Z70" s="266"/>
    </row>
    <row r="71" spans="1:26" ht="14.25" customHeight="1" x14ac:dyDescent="0.25">
      <c r="A71" s="266"/>
      <c r="B71" s="266"/>
      <c r="C71" s="289"/>
      <c r="D71" s="266"/>
      <c r="E71" s="266"/>
      <c r="F71" s="266"/>
      <c r="G71" s="266"/>
      <c r="H71" s="266"/>
      <c r="I71" s="266"/>
      <c r="J71" s="266"/>
      <c r="K71" s="266"/>
      <c r="L71" s="266"/>
      <c r="M71" s="266"/>
      <c r="N71" s="266"/>
      <c r="O71" s="266"/>
      <c r="P71" s="266"/>
      <c r="Q71" s="266"/>
      <c r="R71" s="266"/>
      <c r="S71" s="266"/>
      <c r="T71" s="266"/>
      <c r="U71" s="266"/>
      <c r="V71" s="266"/>
      <c r="W71" s="266"/>
      <c r="X71" s="266"/>
      <c r="Y71" s="266"/>
      <c r="Z71" s="266"/>
    </row>
    <row r="72" spans="1:26" ht="14.25" customHeight="1" x14ac:dyDescent="0.25">
      <c r="A72" s="266"/>
      <c r="B72" s="266"/>
      <c r="C72" s="289"/>
      <c r="D72" s="266"/>
      <c r="E72" s="266"/>
      <c r="F72" s="266"/>
      <c r="G72" s="266"/>
      <c r="H72" s="266"/>
      <c r="I72" s="266"/>
      <c r="J72" s="266"/>
      <c r="K72" s="266"/>
      <c r="L72" s="266"/>
      <c r="M72" s="266"/>
      <c r="N72" s="266"/>
      <c r="O72" s="266"/>
      <c r="P72" s="266"/>
      <c r="Q72" s="266"/>
      <c r="R72" s="266"/>
      <c r="S72" s="266"/>
      <c r="T72" s="266"/>
      <c r="U72" s="266"/>
      <c r="V72" s="266"/>
      <c r="W72" s="266"/>
      <c r="X72" s="266"/>
      <c r="Y72" s="266"/>
      <c r="Z72" s="266"/>
    </row>
    <row r="73" spans="1:26" ht="14.25" customHeight="1" x14ac:dyDescent="0.25">
      <c r="A73" s="266"/>
      <c r="B73" s="266"/>
      <c r="C73" s="289"/>
      <c r="D73" s="266"/>
      <c r="E73" s="266"/>
      <c r="F73" s="266"/>
      <c r="G73" s="266"/>
      <c r="H73" s="266"/>
      <c r="I73" s="266"/>
      <c r="J73" s="266"/>
      <c r="K73" s="266"/>
      <c r="L73" s="266"/>
      <c r="M73" s="266"/>
      <c r="N73" s="266"/>
      <c r="O73" s="266"/>
      <c r="P73" s="266"/>
      <c r="Q73" s="266"/>
      <c r="R73" s="266"/>
      <c r="S73" s="266"/>
      <c r="T73" s="266"/>
      <c r="U73" s="266"/>
      <c r="V73" s="266"/>
      <c r="W73" s="266"/>
      <c r="X73" s="266"/>
      <c r="Y73" s="266"/>
      <c r="Z73" s="266"/>
    </row>
    <row r="74" spans="1:26" ht="14.25" customHeight="1" x14ac:dyDescent="0.25">
      <c r="A74" s="266"/>
      <c r="B74" s="266"/>
      <c r="C74" s="289"/>
      <c r="D74" s="266"/>
      <c r="E74" s="266"/>
      <c r="F74" s="266"/>
      <c r="G74" s="266"/>
      <c r="H74" s="266"/>
      <c r="I74" s="266"/>
      <c r="J74" s="266"/>
      <c r="K74" s="266"/>
      <c r="L74" s="266"/>
      <c r="M74" s="266"/>
      <c r="N74" s="266"/>
      <c r="O74" s="266"/>
      <c r="P74" s="266"/>
      <c r="Q74" s="266"/>
      <c r="R74" s="266"/>
      <c r="S74" s="266"/>
      <c r="T74" s="266"/>
      <c r="U74" s="266"/>
      <c r="V74" s="266"/>
      <c r="W74" s="266"/>
      <c r="X74" s="266"/>
      <c r="Y74" s="266"/>
      <c r="Z74" s="266"/>
    </row>
    <row r="75" spans="1:26" ht="14.25" customHeight="1" x14ac:dyDescent="0.25">
      <c r="A75" s="266"/>
      <c r="B75" s="266"/>
      <c r="C75" s="289"/>
      <c r="D75" s="266"/>
      <c r="E75" s="266"/>
      <c r="F75" s="266"/>
      <c r="G75" s="266"/>
      <c r="H75" s="266"/>
      <c r="I75" s="266"/>
      <c r="J75" s="266"/>
      <c r="K75" s="266"/>
      <c r="L75" s="266"/>
      <c r="M75" s="266"/>
      <c r="N75" s="266"/>
      <c r="O75" s="266"/>
      <c r="P75" s="266"/>
      <c r="Q75" s="266"/>
      <c r="R75" s="266"/>
      <c r="S75" s="266"/>
      <c r="T75" s="266"/>
      <c r="U75" s="266"/>
      <c r="V75" s="266"/>
      <c r="W75" s="266"/>
      <c r="X75" s="266"/>
      <c r="Y75" s="266"/>
      <c r="Z75" s="266"/>
    </row>
    <row r="76" spans="1:26" ht="14.25" customHeight="1" x14ac:dyDescent="0.25">
      <c r="A76" s="266"/>
      <c r="B76" s="266"/>
      <c r="C76" s="289"/>
      <c r="D76" s="266"/>
      <c r="E76" s="266"/>
      <c r="F76" s="266"/>
      <c r="G76" s="266"/>
      <c r="H76" s="266"/>
      <c r="I76" s="266"/>
      <c r="J76" s="266"/>
      <c r="K76" s="266"/>
      <c r="L76" s="266"/>
      <c r="M76" s="266"/>
      <c r="N76" s="266"/>
      <c r="O76" s="266"/>
      <c r="P76" s="266"/>
      <c r="Q76" s="266"/>
      <c r="R76" s="266"/>
      <c r="S76" s="266"/>
      <c r="T76" s="266"/>
      <c r="U76" s="266"/>
      <c r="V76" s="266"/>
      <c r="W76" s="266"/>
      <c r="X76" s="266"/>
      <c r="Y76" s="266"/>
      <c r="Z76" s="266"/>
    </row>
    <row r="77" spans="1:26" ht="14.25" customHeight="1" x14ac:dyDescent="0.25">
      <c r="A77" s="266"/>
      <c r="B77" s="266"/>
      <c r="C77" s="289"/>
      <c r="D77" s="266"/>
      <c r="E77" s="266"/>
      <c r="F77" s="266"/>
      <c r="G77" s="266"/>
      <c r="H77" s="266"/>
      <c r="I77" s="266"/>
      <c r="J77" s="266"/>
      <c r="K77" s="266"/>
      <c r="L77" s="266"/>
      <c r="M77" s="266"/>
      <c r="N77" s="266"/>
      <c r="O77" s="266"/>
      <c r="P77" s="266"/>
      <c r="Q77" s="266"/>
      <c r="R77" s="266"/>
      <c r="S77" s="266"/>
      <c r="T77" s="266"/>
      <c r="U77" s="266"/>
      <c r="V77" s="266"/>
      <c r="W77" s="266"/>
      <c r="X77" s="266"/>
      <c r="Y77" s="266"/>
      <c r="Z77" s="266"/>
    </row>
    <row r="78" spans="1:26" ht="14.25" customHeight="1" x14ac:dyDescent="0.25">
      <c r="A78" s="266"/>
      <c r="B78" s="266"/>
      <c r="C78" s="289"/>
      <c r="D78" s="266"/>
      <c r="E78" s="266"/>
      <c r="F78" s="266"/>
      <c r="G78" s="266"/>
      <c r="H78" s="266"/>
      <c r="I78" s="266"/>
      <c r="J78" s="266"/>
      <c r="K78" s="266"/>
      <c r="L78" s="266"/>
      <c r="M78" s="266"/>
      <c r="N78" s="266"/>
      <c r="O78" s="266"/>
      <c r="P78" s="266"/>
      <c r="Q78" s="266"/>
      <c r="R78" s="266"/>
      <c r="S78" s="266"/>
      <c r="T78" s="266"/>
      <c r="U78" s="266"/>
      <c r="V78" s="266"/>
      <c r="W78" s="266"/>
      <c r="X78" s="266"/>
      <c r="Y78" s="266"/>
      <c r="Z78" s="266"/>
    </row>
    <row r="79" spans="1:26" ht="14.25" customHeight="1" x14ac:dyDescent="0.25">
      <c r="A79" s="266"/>
      <c r="B79" s="266"/>
      <c r="C79" s="289"/>
      <c r="D79" s="266"/>
      <c r="E79" s="266"/>
      <c r="F79" s="266"/>
      <c r="G79" s="266"/>
      <c r="H79" s="266"/>
      <c r="I79" s="266"/>
      <c r="J79" s="266"/>
      <c r="K79" s="266"/>
      <c r="L79" s="266"/>
      <c r="M79" s="266"/>
      <c r="N79" s="266"/>
      <c r="O79" s="266"/>
      <c r="P79" s="266"/>
      <c r="Q79" s="266"/>
      <c r="R79" s="266"/>
      <c r="S79" s="266"/>
      <c r="T79" s="266"/>
      <c r="U79" s="266"/>
      <c r="V79" s="266"/>
      <c r="W79" s="266"/>
      <c r="X79" s="266"/>
      <c r="Y79" s="266"/>
      <c r="Z79" s="266"/>
    </row>
    <row r="80" spans="1:26" ht="14.25" customHeight="1" x14ac:dyDescent="0.25">
      <c r="A80" s="266"/>
      <c r="B80" s="266"/>
      <c r="C80" s="289"/>
      <c r="D80" s="266"/>
      <c r="E80" s="266"/>
      <c r="F80" s="266"/>
      <c r="G80" s="266"/>
      <c r="H80" s="266"/>
      <c r="I80" s="266"/>
      <c r="J80" s="266"/>
      <c r="K80" s="266"/>
      <c r="L80" s="266"/>
      <c r="M80" s="266"/>
      <c r="N80" s="266"/>
      <c r="O80" s="266"/>
      <c r="P80" s="266"/>
      <c r="Q80" s="266"/>
      <c r="R80" s="266"/>
      <c r="S80" s="266"/>
      <c r="T80" s="266"/>
      <c r="U80" s="266"/>
      <c r="V80" s="266"/>
      <c r="W80" s="266"/>
      <c r="X80" s="266"/>
      <c r="Y80" s="266"/>
      <c r="Z80" s="266"/>
    </row>
    <row r="81" spans="1:26" ht="14.25" customHeight="1" x14ac:dyDescent="0.25">
      <c r="A81" s="266"/>
      <c r="B81" s="266"/>
      <c r="C81" s="289"/>
      <c r="D81" s="266"/>
      <c r="E81" s="266"/>
      <c r="F81" s="266"/>
      <c r="G81" s="266"/>
      <c r="H81" s="266"/>
      <c r="I81" s="266"/>
      <c r="J81" s="266"/>
      <c r="K81" s="266"/>
      <c r="L81" s="266"/>
      <c r="M81" s="266"/>
      <c r="N81" s="266"/>
      <c r="O81" s="266"/>
      <c r="P81" s="266"/>
      <c r="Q81" s="266"/>
      <c r="R81" s="266"/>
      <c r="S81" s="266"/>
      <c r="T81" s="266"/>
      <c r="U81" s="266"/>
      <c r="V81" s="266"/>
      <c r="W81" s="266"/>
      <c r="X81" s="266"/>
      <c r="Y81" s="266"/>
      <c r="Z81" s="266"/>
    </row>
    <row r="82" spans="1:26" ht="14.25" customHeight="1" x14ac:dyDescent="0.25">
      <c r="A82" s="266"/>
      <c r="B82" s="266"/>
      <c r="C82" s="289"/>
      <c r="D82" s="266"/>
      <c r="E82" s="266"/>
      <c r="F82" s="266"/>
      <c r="G82" s="266"/>
      <c r="H82" s="266"/>
      <c r="I82" s="266"/>
      <c r="J82" s="266"/>
      <c r="K82" s="266"/>
      <c r="L82" s="266"/>
      <c r="M82" s="266"/>
      <c r="N82" s="266"/>
      <c r="O82" s="266"/>
      <c r="P82" s="266"/>
      <c r="Q82" s="266"/>
      <c r="R82" s="266"/>
      <c r="S82" s="266"/>
      <c r="T82" s="266"/>
      <c r="U82" s="266"/>
      <c r="V82" s="266"/>
      <c r="W82" s="266"/>
      <c r="X82" s="266"/>
      <c r="Y82" s="266"/>
      <c r="Z82" s="266"/>
    </row>
    <row r="83" spans="1:26" ht="14.25" customHeight="1" x14ac:dyDescent="0.25">
      <c r="A83" s="266"/>
      <c r="B83" s="266"/>
      <c r="C83" s="289"/>
      <c r="D83" s="266"/>
      <c r="E83" s="266"/>
      <c r="F83" s="266"/>
      <c r="G83" s="266"/>
      <c r="H83" s="266"/>
      <c r="I83" s="266"/>
      <c r="J83" s="266"/>
      <c r="K83" s="266"/>
      <c r="L83" s="266"/>
      <c r="M83" s="266"/>
      <c r="N83" s="266"/>
      <c r="O83" s="266"/>
      <c r="P83" s="266"/>
      <c r="Q83" s="266"/>
      <c r="R83" s="266"/>
      <c r="S83" s="266"/>
      <c r="T83" s="266"/>
      <c r="U83" s="266"/>
      <c r="V83" s="266"/>
      <c r="W83" s="266"/>
      <c r="X83" s="266"/>
      <c r="Y83" s="266"/>
      <c r="Z83" s="266"/>
    </row>
    <row r="84" spans="1:26" ht="14.25" customHeight="1" x14ac:dyDescent="0.25">
      <c r="A84" s="266"/>
      <c r="B84" s="266"/>
      <c r="C84" s="289"/>
      <c r="D84" s="266"/>
      <c r="E84" s="266"/>
      <c r="F84" s="266"/>
      <c r="G84" s="266"/>
      <c r="H84" s="266"/>
      <c r="I84" s="266"/>
      <c r="J84" s="266"/>
      <c r="K84" s="266"/>
      <c r="L84" s="266"/>
      <c r="M84" s="266"/>
      <c r="N84" s="266"/>
      <c r="O84" s="266"/>
      <c r="P84" s="266"/>
      <c r="Q84" s="266"/>
      <c r="R84" s="266"/>
      <c r="S84" s="266"/>
      <c r="T84" s="266"/>
      <c r="U84" s="266"/>
      <c r="V84" s="266"/>
      <c r="W84" s="266"/>
      <c r="X84" s="266"/>
      <c r="Y84" s="266"/>
      <c r="Z84" s="266"/>
    </row>
    <row r="85" spans="1:26" ht="14.25" customHeight="1" x14ac:dyDescent="0.25">
      <c r="A85" s="266"/>
      <c r="B85" s="266"/>
      <c r="C85" s="289"/>
      <c r="D85" s="266"/>
      <c r="E85" s="266"/>
      <c r="F85" s="266"/>
      <c r="G85" s="266"/>
      <c r="H85" s="266"/>
      <c r="I85" s="266"/>
      <c r="J85" s="266"/>
      <c r="K85" s="266"/>
      <c r="L85" s="266"/>
      <c r="M85" s="266"/>
      <c r="N85" s="266"/>
      <c r="O85" s="266"/>
      <c r="P85" s="266"/>
      <c r="Q85" s="266"/>
      <c r="R85" s="266"/>
      <c r="S85" s="266"/>
      <c r="T85" s="266"/>
      <c r="U85" s="266"/>
      <c r="V85" s="266"/>
      <c r="W85" s="266"/>
      <c r="X85" s="266"/>
      <c r="Y85" s="266"/>
      <c r="Z85" s="266"/>
    </row>
    <row r="86" spans="1:26" ht="14.25" customHeight="1" x14ac:dyDescent="0.25">
      <c r="A86" s="266"/>
      <c r="B86" s="266"/>
      <c r="C86" s="289"/>
      <c r="D86" s="266"/>
      <c r="E86" s="266"/>
      <c r="F86" s="266"/>
      <c r="G86" s="266"/>
      <c r="H86" s="266"/>
      <c r="I86" s="266"/>
      <c r="J86" s="266"/>
      <c r="K86" s="266"/>
      <c r="L86" s="266"/>
      <c r="M86" s="266"/>
      <c r="N86" s="266"/>
      <c r="O86" s="266"/>
      <c r="P86" s="266"/>
      <c r="Q86" s="266"/>
      <c r="R86" s="266"/>
      <c r="S86" s="266"/>
      <c r="T86" s="266"/>
      <c r="U86" s="266"/>
      <c r="V86" s="266"/>
      <c r="W86" s="266"/>
      <c r="X86" s="266"/>
      <c r="Y86" s="266"/>
      <c r="Z86" s="266"/>
    </row>
    <row r="87" spans="1:26" ht="14.25" customHeight="1" x14ac:dyDescent="0.25">
      <c r="A87" s="266"/>
      <c r="B87" s="266"/>
      <c r="C87" s="289"/>
      <c r="D87" s="266"/>
      <c r="E87" s="266"/>
      <c r="F87" s="266"/>
      <c r="G87" s="266"/>
      <c r="H87" s="266"/>
      <c r="I87" s="266"/>
      <c r="J87" s="266"/>
      <c r="K87" s="266"/>
      <c r="L87" s="266"/>
      <c r="M87" s="266"/>
      <c r="N87" s="266"/>
      <c r="O87" s="266"/>
      <c r="P87" s="266"/>
      <c r="Q87" s="266"/>
      <c r="R87" s="266"/>
      <c r="S87" s="266"/>
      <c r="T87" s="266"/>
      <c r="U87" s="266"/>
      <c r="V87" s="266"/>
      <c r="W87" s="266"/>
      <c r="X87" s="266"/>
      <c r="Y87" s="266"/>
      <c r="Z87" s="266"/>
    </row>
    <row r="88" spans="1:26" ht="14.25" customHeight="1" x14ac:dyDescent="0.25">
      <c r="A88" s="266"/>
      <c r="B88" s="266"/>
      <c r="C88" s="289"/>
      <c r="D88" s="266"/>
      <c r="E88" s="266"/>
      <c r="F88" s="266"/>
      <c r="G88" s="266"/>
      <c r="H88" s="266"/>
      <c r="I88" s="266"/>
      <c r="J88" s="266"/>
      <c r="K88" s="266"/>
      <c r="L88" s="266"/>
      <c r="M88" s="266"/>
      <c r="N88" s="266"/>
      <c r="O88" s="266"/>
      <c r="P88" s="266"/>
      <c r="Q88" s="266"/>
      <c r="R88" s="266"/>
      <c r="S88" s="266"/>
      <c r="T88" s="266"/>
      <c r="U88" s="266"/>
      <c r="V88" s="266"/>
      <c r="W88" s="266"/>
      <c r="X88" s="266"/>
      <c r="Y88" s="266"/>
      <c r="Z88" s="266"/>
    </row>
    <row r="89" spans="1:26" ht="14.25" customHeight="1" x14ac:dyDescent="0.25">
      <c r="A89" s="266"/>
      <c r="B89" s="266"/>
      <c r="C89" s="289"/>
      <c r="D89" s="266"/>
      <c r="E89" s="266"/>
      <c r="F89" s="266"/>
      <c r="G89" s="266"/>
      <c r="H89" s="266"/>
      <c r="I89" s="266"/>
      <c r="J89" s="266"/>
      <c r="K89" s="266"/>
      <c r="L89" s="266"/>
      <c r="M89" s="266"/>
      <c r="N89" s="266"/>
      <c r="O89" s="266"/>
      <c r="P89" s="266"/>
      <c r="Q89" s="266"/>
      <c r="R89" s="266"/>
      <c r="S89" s="266"/>
      <c r="T89" s="266"/>
      <c r="U89" s="266"/>
      <c r="V89" s="266"/>
      <c r="W89" s="266"/>
      <c r="X89" s="266"/>
      <c r="Y89" s="266"/>
      <c r="Z89" s="266"/>
    </row>
    <row r="90" spans="1:26" ht="14.25" customHeight="1" x14ac:dyDescent="0.25">
      <c r="A90" s="266"/>
      <c r="B90" s="266"/>
      <c r="C90" s="289"/>
      <c r="D90" s="266"/>
      <c r="E90" s="266"/>
      <c r="F90" s="266"/>
      <c r="G90" s="266"/>
      <c r="H90" s="266"/>
      <c r="I90" s="266"/>
      <c r="J90" s="266"/>
      <c r="K90" s="266"/>
      <c r="L90" s="266"/>
      <c r="M90" s="266"/>
      <c r="N90" s="266"/>
      <c r="O90" s="266"/>
      <c r="P90" s="266"/>
      <c r="Q90" s="266"/>
      <c r="R90" s="266"/>
      <c r="S90" s="266"/>
      <c r="T90" s="266"/>
      <c r="U90" s="266"/>
      <c r="V90" s="266"/>
      <c r="W90" s="266"/>
      <c r="X90" s="266"/>
      <c r="Y90" s="266"/>
      <c r="Z90" s="266"/>
    </row>
    <row r="91" spans="1:26" ht="14.25" customHeight="1" x14ac:dyDescent="0.25">
      <c r="A91" s="266"/>
      <c r="B91" s="266"/>
      <c r="C91" s="289"/>
      <c r="D91" s="266"/>
      <c r="E91" s="266"/>
      <c r="F91" s="266"/>
      <c r="G91" s="266"/>
      <c r="H91" s="266"/>
      <c r="I91" s="266"/>
      <c r="J91" s="266"/>
      <c r="K91" s="266"/>
      <c r="L91" s="266"/>
      <c r="M91" s="266"/>
      <c r="N91" s="266"/>
      <c r="O91" s="266"/>
      <c r="P91" s="266"/>
      <c r="Q91" s="266"/>
      <c r="R91" s="266"/>
      <c r="S91" s="266"/>
      <c r="T91" s="266"/>
      <c r="U91" s="266"/>
      <c r="V91" s="266"/>
      <c r="W91" s="266"/>
      <c r="X91" s="266"/>
      <c r="Y91" s="266"/>
      <c r="Z91" s="266"/>
    </row>
    <row r="92" spans="1:26" ht="14.25" customHeight="1" x14ac:dyDescent="0.25">
      <c r="A92" s="266"/>
      <c r="B92" s="266"/>
      <c r="C92" s="289"/>
      <c r="D92" s="266"/>
      <c r="E92" s="266"/>
      <c r="F92" s="266"/>
      <c r="G92" s="266"/>
      <c r="H92" s="266"/>
      <c r="I92" s="266"/>
      <c r="J92" s="266"/>
      <c r="K92" s="266"/>
      <c r="L92" s="266"/>
      <c r="M92" s="266"/>
      <c r="N92" s="266"/>
      <c r="O92" s="266"/>
      <c r="P92" s="266"/>
      <c r="Q92" s="266"/>
      <c r="R92" s="266"/>
      <c r="S92" s="266"/>
      <c r="T92" s="266"/>
      <c r="U92" s="266"/>
      <c r="V92" s="266"/>
      <c r="W92" s="266"/>
      <c r="X92" s="266"/>
      <c r="Y92" s="266"/>
      <c r="Z92" s="266"/>
    </row>
    <row r="93" spans="1:26" ht="14.25" customHeight="1" x14ac:dyDescent="0.25">
      <c r="A93" s="266"/>
      <c r="B93" s="266"/>
      <c r="C93" s="289"/>
      <c r="D93" s="266"/>
      <c r="E93" s="266"/>
      <c r="F93" s="266"/>
      <c r="G93" s="266"/>
      <c r="H93" s="266"/>
      <c r="I93" s="266"/>
      <c r="J93" s="266"/>
      <c r="K93" s="266"/>
      <c r="L93" s="266"/>
      <c r="M93" s="266"/>
      <c r="N93" s="266"/>
      <c r="O93" s="266"/>
      <c r="P93" s="266"/>
      <c r="Q93" s="266"/>
      <c r="R93" s="266"/>
      <c r="S93" s="266"/>
      <c r="T93" s="266"/>
      <c r="U93" s="266"/>
      <c r="V93" s="266"/>
      <c r="W93" s="266"/>
      <c r="X93" s="266"/>
      <c r="Y93" s="266"/>
      <c r="Z93" s="266"/>
    </row>
    <row r="94" spans="1:26" ht="14.25" customHeight="1" x14ac:dyDescent="0.25">
      <c r="A94" s="266"/>
      <c r="B94" s="266"/>
      <c r="C94" s="289"/>
      <c r="D94" s="266"/>
      <c r="E94" s="266"/>
      <c r="F94" s="266"/>
      <c r="G94" s="266"/>
      <c r="H94" s="266"/>
      <c r="I94" s="266"/>
      <c r="J94" s="266"/>
      <c r="K94" s="266"/>
      <c r="L94" s="266"/>
      <c r="M94" s="266"/>
      <c r="N94" s="266"/>
      <c r="O94" s="266"/>
      <c r="P94" s="266"/>
      <c r="Q94" s="266"/>
      <c r="R94" s="266"/>
      <c r="S94" s="266"/>
      <c r="T94" s="266"/>
      <c r="U94" s="266"/>
      <c r="V94" s="266"/>
      <c r="W94" s="266"/>
      <c r="X94" s="266"/>
      <c r="Y94" s="266"/>
      <c r="Z94" s="266"/>
    </row>
    <row r="95" spans="1:26" ht="14.25" customHeight="1" x14ac:dyDescent="0.25">
      <c r="A95" s="266"/>
      <c r="B95" s="266"/>
      <c r="C95" s="289"/>
      <c r="D95" s="266"/>
      <c r="E95" s="266"/>
      <c r="F95" s="266"/>
      <c r="G95" s="266"/>
      <c r="H95" s="266"/>
      <c r="I95" s="266"/>
      <c r="J95" s="266"/>
      <c r="K95" s="266"/>
      <c r="L95" s="266"/>
      <c r="M95" s="266"/>
      <c r="N95" s="266"/>
      <c r="O95" s="266"/>
      <c r="P95" s="266"/>
      <c r="Q95" s="266"/>
      <c r="R95" s="266"/>
      <c r="S95" s="266"/>
      <c r="T95" s="266"/>
      <c r="U95" s="266"/>
      <c r="V95" s="266"/>
      <c r="W95" s="266"/>
      <c r="X95" s="266"/>
      <c r="Y95" s="266"/>
      <c r="Z95" s="266"/>
    </row>
    <row r="96" spans="1:26" ht="14.25" customHeight="1" x14ac:dyDescent="0.25">
      <c r="A96" s="266"/>
      <c r="B96" s="266"/>
      <c r="C96" s="289"/>
      <c r="D96" s="266"/>
      <c r="E96" s="266"/>
      <c r="F96" s="266"/>
      <c r="G96" s="266"/>
      <c r="H96" s="266"/>
      <c r="I96" s="266"/>
      <c r="J96" s="266"/>
      <c r="K96" s="266"/>
      <c r="L96" s="266"/>
      <c r="M96" s="266"/>
      <c r="N96" s="266"/>
      <c r="O96" s="266"/>
      <c r="P96" s="266"/>
      <c r="Q96" s="266"/>
      <c r="R96" s="266"/>
      <c r="S96" s="266"/>
      <c r="T96" s="266"/>
      <c r="U96" s="266"/>
      <c r="V96" s="266"/>
      <c r="W96" s="266"/>
      <c r="X96" s="266"/>
      <c r="Y96" s="266"/>
      <c r="Z96" s="266"/>
    </row>
    <row r="97" spans="1:26" ht="14.25" customHeight="1" x14ac:dyDescent="0.25">
      <c r="A97" s="266"/>
      <c r="B97" s="266"/>
      <c r="C97" s="289"/>
      <c r="D97" s="266"/>
      <c r="E97" s="266"/>
      <c r="F97" s="266"/>
      <c r="G97" s="266"/>
      <c r="H97" s="266"/>
      <c r="I97" s="266"/>
      <c r="J97" s="266"/>
      <c r="K97" s="266"/>
      <c r="L97" s="266"/>
      <c r="M97" s="266"/>
      <c r="N97" s="266"/>
      <c r="O97" s="266"/>
      <c r="P97" s="266"/>
      <c r="Q97" s="266"/>
      <c r="R97" s="266"/>
      <c r="S97" s="266"/>
      <c r="T97" s="266"/>
      <c r="U97" s="266"/>
      <c r="V97" s="266"/>
      <c r="W97" s="266"/>
      <c r="X97" s="266"/>
      <c r="Y97" s="266"/>
      <c r="Z97" s="266"/>
    </row>
    <row r="98" spans="1:26" ht="14.25" customHeight="1" x14ac:dyDescent="0.25">
      <c r="A98" s="266"/>
      <c r="B98" s="266"/>
      <c r="C98" s="289"/>
      <c r="D98" s="266"/>
      <c r="E98" s="266"/>
      <c r="F98" s="266"/>
      <c r="G98" s="266"/>
      <c r="H98" s="266"/>
      <c r="I98" s="266"/>
      <c r="J98" s="266"/>
      <c r="K98" s="266"/>
      <c r="L98" s="266"/>
      <c r="M98" s="266"/>
      <c r="N98" s="266"/>
      <c r="O98" s="266"/>
      <c r="P98" s="266"/>
      <c r="Q98" s="266"/>
      <c r="R98" s="266"/>
      <c r="S98" s="266"/>
      <c r="T98" s="266"/>
      <c r="U98" s="266"/>
      <c r="V98" s="266"/>
      <c r="W98" s="266"/>
      <c r="X98" s="266"/>
      <c r="Y98" s="266"/>
      <c r="Z98" s="266"/>
    </row>
    <row r="99" spans="1:26" ht="14.25" customHeight="1" x14ac:dyDescent="0.25">
      <c r="A99" s="266"/>
      <c r="B99" s="266"/>
      <c r="C99" s="289"/>
      <c r="D99" s="266"/>
      <c r="E99" s="266"/>
      <c r="F99" s="266"/>
      <c r="G99" s="266"/>
      <c r="H99" s="266"/>
      <c r="I99" s="266"/>
      <c r="J99" s="266"/>
      <c r="K99" s="266"/>
      <c r="L99" s="266"/>
      <c r="M99" s="266"/>
      <c r="N99" s="266"/>
      <c r="O99" s="266"/>
      <c r="P99" s="266"/>
      <c r="Q99" s="266"/>
      <c r="R99" s="266"/>
      <c r="S99" s="266"/>
      <c r="T99" s="266"/>
      <c r="U99" s="266"/>
      <c r="V99" s="266"/>
      <c r="W99" s="266"/>
      <c r="X99" s="266"/>
      <c r="Y99" s="266"/>
      <c r="Z99" s="266"/>
    </row>
    <row r="100" spans="1:26" ht="14.25" customHeight="1" x14ac:dyDescent="0.25">
      <c r="A100" s="266"/>
      <c r="B100" s="266"/>
      <c r="C100" s="289"/>
      <c r="D100" s="266"/>
      <c r="E100" s="266"/>
      <c r="F100" s="266"/>
      <c r="G100" s="266"/>
      <c r="H100" s="266"/>
      <c r="I100" s="266"/>
      <c r="J100" s="266"/>
      <c r="K100" s="266"/>
      <c r="L100" s="266"/>
      <c r="M100" s="266"/>
      <c r="N100" s="266"/>
      <c r="O100" s="266"/>
      <c r="P100" s="266"/>
      <c r="Q100" s="266"/>
      <c r="R100" s="266"/>
      <c r="S100" s="266"/>
      <c r="T100" s="266"/>
      <c r="U100" s="266"/>
      <c r="V100" s="266"/>
      <c r="W100" s="266"/>
      <c r="X100" s="266"/>
      <c r="Y100" s="266"/>
      <c r="Z100" s="266"/>
    </row>
    <row r="101" spans="1:26" ht="14.25" customHeight="1" x14ac:dyDescent="0.25">
      <c r="A101" s="266"/>
      <c r="B101" s="266"/>
      <c r="C101" s="289"/>
      <c r="D101" s="266"/>
      <c r="E101" s="266"/>
      <c r="F101" s="266"/>
      <c r="G101" s="266"/>
      <c r="H101" s="266"/>
      <c r="I101" s="266"/>
      <c r="J101" s="266"/>
      <c r="K101" s="266"/>
      <c r="L101" s="266"/>
      <c r="M101" s="266"/>
      <c r="N101" s="266"/>
      <c r="O101" s="266"/>
      <c r="P101" s="266"/>
      <c r="Q101" s="266"/>
      <c r="R101" s="266"/>
      <c r="S101" s="266"/>
      <c r="T101" s="266"/>
      <c r="U101" s="266"/>
      <c r="V101" s="266"/>
      <c r="W101" s="266"/>
      <c r="X101" s="266"/>
      <c r="Y101" s="266"/>
      <c r="Z101" s="266"/>
    </row>
    <row r="102" spans="1:26" ht="14.25" customHeight="1" x14ac:dyDescent="0.25">
      <c r="A102" s="266"/>
      <c r="B102" s="266"/>
      <c r="C102" s="289"/>
      <c r="D102" s="266"/>
      <c r="E102" s="266"/>
      <c r="F102" s="266"/>
      <c r="G102" s="266"/>
      <c r="H102" s="266"/>
      <c r="I102" s="266"/>
      <c r="J102" s="266"/>
      <c r="K102" s="266"/>
      <c r="L102" s="266"/>
      <c r="M102" s="266"/>
      <c r="N102" s="266"/>
      <c r="O102" s="266"/>
      <c r="P102" s="266"/>
      <c r="Q102" s="266"/>
      <c r="R102" s="266"/>
      <c r="S102" s="266"/>
      <c r="T102" s="266"/>
      <c r="U102" s="266"/>
      <c r="V102" s="266"/>
      <c r="W102" s="266"/>
      <c r="X102" s="266"/>
      <c r="Y102" s="266"/>
      <c r="Z102" s="266"/>
    </row>
    <row r="103" spans="1:26" ht="14.25" customHeight="1" x14ac:dyDescent="0.25">
      <c r="A103" s="266"/>
      <c r="B103" s="266"/>
      <c r="C103" s="289"/>
      <c r="D103" s="266"/>
      <c r="E103" s="266"/>
      <c r="F103" s="266"/>
      <c r="G103" s="266"/>
      <c r="H103" s="266"/>
      <c r="I103" s="266"/>
      <c r="J103" s="266"/>
      <c r="K103" s="266"/>
      <c r="L103" s="266"/>
      <c r="M103" s="266"/>
      <c r="N103" s="266"/>
      <c r="O103" s="266"/>
      <c r="P103" s="266"/>
      <c r="Q103" s="266"/>
      <c r="R103" s="266"/>
      <c r="S103" s="266"/>
      <c r="T103" s="266"/>
      <c r="U103" s="266"/>
      <c r="V103" s="266"/>
      <c r="W103" s="266"/>
      <c r="X103" s="266"/>
      <c r="Y103" s="266"/>
      <c r="Z103" s="266"/>
    </row>
    <row r="104" spans="1:26" ht="14.25" customHeight="1" x14ac:dyDescent="0.25">
      <c r="A104" s="266"/>
      <c r="B104" s="266"/>
      <c r="C104" s="289"/>
      <c r="D104" s="266"/>
      <c r="E104" s="266"/>
      <c r="F104" s="266"/>
      <c r="G104" s="266"/>
      <c r="H104" s="266"/>
      <c r="I104" s="266"/>
      <c r="J104" s="266"/>
      <c r="K104" s="266"/>
      <c r="L104" s="266"/>
      <c r="M104" s="266"/>
      <c r="N104" s="266"/>
      <c r="O104" s="266"/>
      <c r="P104" s="266"/>
      <c r="Q104" s="266"/>
      <c r="R104" s="266"/>
      <c r="S104" s="266"/>
      <c r="T104" s="266"/>
      <c r="U104" s="266"/>
      <c r="V104" s="266"/>
      <c r="W104" s="266"/>
      <c r="X104" s="266"/>
      <c r="Y104" s="266"/>
      <c r="Z104" s="266"/>
    </row>
    <row r="105" spans="1:26" ht="14.25" customHeight="1" x14ac:dyDescent="0.25">
      <c r="A105" s="266"/>
      <c r="B105" s="266"/>
      <c r="C105" s="289"/>
      <c r="D105" s="266"/>
      <c r="E105" s="266"/>
      <c r="F105" s="266"/>
      <c r="G105" s="266"/>
      <c r="H105" s="266"/>
      <c r="I105" s="266"/>
      <c r="J105" s="266"/>
      <c r="K105" s="266"/>
      <c r="L105" s="266"/>
      <c r="M105" s="266"/>
      <c r="N105" s="266"/>
      <c r="O105" s="266"/>
      <c r="P105" s="266"/>
      <c r="Q105" s="266"/>
      <c r="R105" s="266"/>
      <c r="S105" s="266"/>
      <c r="T105" s="266"/>
      <c r="U105" s="266"/>
      <c r="V105" s="266"/>
      <c r="W105" s="266"/>
      <c r="X105" s="266"/>
      <c r="Y105" s="266"/>
      <c r="Z105" s="266"/>
    </row>
    <row r="106" spans="1:26" ht="14.25" customHeight="1" x14ac:dyDescent="0.25">
      <c r="A106" s="266"/>
      <c r="B106" s="266"/>
      <c r="C106" s="289"/>
      <c r="D106" s="266"/>
      <c r="E106" s="266"/>
      <c r="F106" s="266"/>
      <c r="G106" s="266"/>
      <c r="H106" s="266"/>
      <c r="I106" s="266"/>
      <c r="J106" s="266"/>
      <c r="K106" s="266"/>
      <c r="L106" s="266"/>
      <c r="M106" s="266"/>
      <c r="N106" s="266"/>
      <c r="O106" s="266"/>
      <c r="P106" s="266"/>
      <c r="Q106" s="266"/>
      <c r="R106" s="266"/>
      <c r="S106" s="266"/>
      <c r="T106" s="266"/>
      <c r="U106" s="266"/>
      <c r="V106" s="266"/>
      <c r="W106" s="266"/>
      <c r="X106" s="266"/>
      <c r="Y106" s="266"/>
      <c r="Z106" s="266"/>
    </row>
    <row r="107" spans="1:26" ht="14.25" customHeight="1" x14ac:dyDescent="0.25">
      <c r="A107" s="266"/>
      <c r="B107" s="266"/>
      <c r="C107" s="289"/>
      <c r="D107" s="266"/>
      <c r="E107" s="266"/>
      <c r="F107" s="266"/>
      <c r="G107" s="266"/>
      <c r="H107" s="266"/>
      <c r="I107" s="266"/>
      <c r="J107" s="266"/>
      <c r="K107" s="266"/>
      <c r="L107" s="266"/>
      <c r="M107" s="266"/>
      <c r="N107" s="266"/>
      <c r="O107" s="266"/>
      <c r="P107" s="266"/>
      <c r="Q107" s="266"/>
      <c r="R107" s="266"/>
      <c r="S107" s="266"/>
      <c r="T107" s="266"/>
      <c r="U107" s="266"/>
      <c r="V107" s="266"/>
      <c r="W107" s="266"/>
      <c r="X107" s="266"/>
      <c r="Y107" s="266"/>
      <c r="Z107" s="266"/>
    </row>
    <row r="108" spans="1:26" ht="14.25" customHeight="1" x14ac:dyDescent="0.25">
      <c r="A108" s="266"/>
      <c r="B108" s="266"/>
      <c r="C108" s="289"/>
      <c r="D108" s="266"/>
      <c r="E108" s="266"/>
      <c r="F108" s="266"/>
      <c r="G108" s="266"/>
      <c r="H108" s="266"/>
      <c r="I108" s="266"/>
      <c r="J108" s="266"/>
      <c r="K108" s="266"/>
      <c r="L108" s="266"/>
      <c r="M108" s="266"/>
      <c r="N108" s="266"/>
      <c r="O108" s="266"/>
      <c r="P108" s="266"/>
      <c r="Q108" s="266"/>
      <c r="R108" s="266"/>
      <c r="S108" s="266"/>
      <c r="T108" s="266"/>
      <c r="U108" s="266"/>
      <c r="V108" s="266"/>
      <c r="W108" s="266"/>
      <c r="X108" s="266"/>
      <c r="Y108" s="266"/>
      <c r="Z108" s="266"/>
    </row>
    <row r="109" spans="1:26" ht="14.25" customHeight="1" x14ac:dyDescent="0.25">
      <c r="A109" s="266"/>
      <c r="B109" s="266"/>
      <c r="C109" s="289"/>
      <c r="D109" s="266"/>
      <c r="E109" s="266"/>
      <c r="F109" s="266"/>
      <c r="G109" s="266"/>
      <c r="H109" s="266"/>
      <c r="I109" s="266"/>
      <c r="J109" s="266"/>
      <c r="K109" s="266"/>
      <c r="L109" s="266"/>
      <c r="M109" s="266"/>
      <c r="N109" s="266"/>
      <c r="O109" s="266"/>
      <c r="P109" s="266"/>
      <c r="Q109" s="266"/>
      <c r="R109" s="266"/>
      <c r="S109" s="266"/>
      <c r="T109" s="266"/>
      <c r="U109" s="266"/>
      <c r="V109" s="266"/>
      <c r="W109" s="266"/>
      <c r="X109" s="266"/>
      <c r="Y109" s="266"/>
      <c r="Z109" s="266"/>
    </row>
    <row r="110" spans="1:26" ht="14.25" customHeight="1" x14ac:dyDescent="0.25">
      <c r="A110" s="266"/>
      <c r="B110" s="266"/>
      <c r="C110" s="289"/>
      <c r="D110" s="266"/>
      <c r="E110" s="266"/>
      <c r="F110" s="266"/>
      <c r="G110" s="266"/>
      <c r="H110" s="266"/>
      <c r="I110" s="266"/>
      <c r="J110" s="266"/>
      <c r="K110" s="266"/>
      <c r="L110" s="266"/>
      <c r="M110" s="266"/>
      <c r="N110" s="266"/>
      <c r="O110" s="266"/>
      <c r="P110" s="266"/>
      <c r="Q110" s="266"/>
      <c r="R110" s="266"/>
      <c r="S110" s="266"/>
      <c r="T110" s="266"/>
      <c r="U110" s="266"/>
      <c r="V110" s="266"/>
      <c r="W110" s="266"/>
      <c r="X110" s="266"/>
      <c r="Y110" s="266"/>
      <c r="Z110" s="266"/>
    </row>
    <row r="111" spans="1:26" ht="14.25" customHeight="1" x14ac:dyDescent="0.25">
      <c r="A111" s="266"/>
      <c r="B111" s="266"/>
      <c r="C111" s="289"/>
      <c r="D111" s="266"/>
      <c r="E111" s="266"/>
      <c r="F111" s="266"/>
      <c r="G111" s="266"/>
      <c r="H111" s="266"/>
      <c r="I111" s="266"/>
      <c r="J111" s="266"/>
      <c r="K111" s="266"/>
      <c r="L111" s="266"/>
      <c r="M111" s="266"/>
      <c r="N111" s="266"/>
      <c r="O111" s="266"/>
      <c r="P111" s="266"/>
      <c r="Q111" s="266"/>
      <c r="R111" s="266"/>
      <c r="S111" s="266"/>
      <c r="T111" s="266"/>
      <c r="U111" s="266"/>
      <c r="V111" s="266"/>
      <c r="W111" s="266"/>
      <c r="X111" s="266"/>
      <c r="Y111" s="266"/>
      <c r="Z111" s="266"/>
    </row>
    <row r="112" spans="1:26" ht="14.25" customHeight="1" x14ac:dyDescent="0.25">
      <c r="A112" s="266"/>
      <c r="B112" s="266"/>
      <c r="C112" s="289"/>
      <c r="D112" s="266"/>
      <c r="E112" s="266"/>
      <c r="F112" s="266"/>
      <c r="G112" s="266"/>
      <c r="H112" s="266"/>
      <c r="I112" s="266"/>
      <c r="J112" s="266"/>
      <c r="K112" s="266"/>
      <c r="L112" s="266"/>
      <c r="M112" s="266"/>
      <c r="N112" s="266"/>
      <c r="O112" s="266"/>
      <c r="P112" s="266"/>
      <c r="Q112" s="266"/>
      <c r="R112" s="266"/>
      <c r="S112" s="266"/>
      <c r="T112" s="266"/>
      <c r="U112" s="266"/>
      <c r="V112" s="266"/>
      <c r="W112" s="266"/>
      <c r="X112" s="266"/>
      <c r="Y112" s="266"/>
      <c r="Z112" s="266"/>
    </row>
    <row r="113" spans="1:26" ht="14.25" customHeight="1" x14ac:dyDescent="0.25">
      <c r="A113" s="266"/>
      <c r="B113" s="266"/>
      <c r="C113" s="289"/>
      <c r="D113" s="266"/>
      <c r="E113" s="266"/>
      <c r="F113" s="266"/>
      <c r="G113" s="266"/>
      <c r="H113" s="266"/>
      <c r="I113" s="266"/>
      <c r="J113" s="266"/>
      <c r="K113" s="266"/>
      <c r="L113" s="266"/>
      <c r="M113" s="266"/>
      <c r="N113" s="266"/>
      <c r="O113" s="266"/>
      <c r="P113" s="266"/>
      <c r="Q113" s="266"/>
      <c r="R113" s="266"/>
      <c r="S113" s="266"/>
      <c r="T113" s="266"/>
      <c r="U113" s="266"/>
      <c r="V113" s="266"/>
      <c r="W113" s="266"/>
      <c r="X113" s="266"/>
      <c r="Y113" s="266"/>
      <c r="Z113" s="266"/>
    </row>
    <row r="114" spans="1:26" ht="14.25" customHeight="1" x14ac:dyDescent="0.25">
      <c r="A114" s="266"/>
      <c r="B114" s="266"/>
      <c r="C114" s="289"/>
      <c r="D114" s="266"/>
      <c r="E114" s="266"/>
      <c r="F114" s="266"/>
      <c r="G114" s="266"/>
      <c r="H114" s="266"/>
      <c r="I114" s="266"/>
      <c r="J114" s="266"/>
      <c r="K114" s="266"/>
      <c r="L114" s="266"/>
      <c r="M114" s="266"/>
      <c r="N114" s="266"/>
      <c r="O114" s="266"/>
      <c r="P114" s="266"/>
      <c r="Q114" s="266"/>
      <c r="R114" s="266"/>
      <c r="S114" s="266"/>
      <c r="T114" s="266"/>
      <c r="U114" s="266"/>
      <c r="V114" s="266"/>
      <c r="W114" s="266"/>
      <c r="X114" s="266"/>
      <c r="Y114" s="266"/>
      <c r="Z114" s="266"/>
    </row>
    <row r="115" spans="1:26" ht="14.25" customHeight="1" x14ac:dyDescent="0.25">
      <c r="A115" s="266"/>
      <c r="B115" s="266"/>
      <c r="C115" s="289"/>
      <c r="D115" s="266"/>
      <c r="E115" s="266"/>
      <c r="F115" s="266"/>
      <c r="G115" s="266"/>
      <c r="H115" s="266"/>
      <c r="I115" s="266"/>
      <c r="J115" s="266"/>
      <c r="K115" s="266"/>
      <c r="L115" s="266"/>
      <c r="M115" s="266"/>
      <c r="N115" s="266"/>
      <c r="O115" s="266"/>
      <c r="P115" s="266"/>
      <c r="Q115" s="266"/>
      <c r="R115" s="266"/>
      <c r="S115" s="266"/>
      <c r="T115" s="266"/>
      <c r="U115" s="266"/>
      <c r="V115" s="266"/>
      <c r="W115" s="266"/>
      <c r="X115" s="266"/>
      <c r="Y115" s="266"/>
      <c r="Z115" s="266"/>
    </row>
    <row r="116" spans="1:26" ht="14.25" customHeight="1" x14ac:dyDescent="0.25">
      <c r="A116" s="266"/>
      <c r="B116" s="266"/>
      <c r="C116" s="289"/>
      <c r="D116" s="266"/>
      <c r="E116" s="266"/>
      <c r="F116" s="266"/>
      <c r="G116" s="266"/>
      <c r="H116" s="266"/>
      <c r="I116" s="266"/>
      <c r="J116" s="266"/>
      <c r="K116" s="266"/>
      <c r="L116" s="266"/>
      <c r="M116" s="266"/>
      <c r="N116" s="266"/>
      <c r="O116" s="266"/>
      <c r="P116" s="266"/>
      <c r="Q116" s="266"/>
      <c r="R116" s="266"/>
      <c r="S116" s="266"/>
      <c r="T116" s="266"/>
      <c r="U116" s="266"/>
      <c r="V116" s="266"/>
      <c r="W116" s="266"/>
      <c r="X116" s="266"/>
      <c r="Y116" s="266"/>
      <c r="Z116" s="266"/>
    </row>
    <row r="117" spans="1:26" ht="14.25" customHeight="1" x14ac:dyDescent="0.25">
      <c r="A117" s="266"/>
      <c r="B117" s="266"/>
      <c r="C117" s="289"/>
      <c r="D117" s="266"/>
      <c r="E117" s="266"/>
      <c r="F117" s="266"/>
      <c r="G117" s="266"/>
      <c r="H117" s="266"/>
      <c r="I117" s="266"/>
      <c r="J117" s="266"/>
      <c r="K117" s="266"/>
      <c r="L117" s="266"/>
      <c r="M117" s="266"/>
      <c r="N117" s="266"/>
      <c r="O117" s="266"/>
      <c r="P117" s="266"/>
      <c r="Q117" s="266"/>
      <c r="R117" s="266"/>
      <c r="S117" s="266"/>
      <c r="T117" s="266"/>
      <c r="U117" s="266"/>
      <c r="V117" s="266"/>
      <c r="W117" s="266"/>
      <c r="X117" s="266"/>
      <c r="Y117" s="266"/>
      <c r="Z117" s="266"/>
    </row>
    <row r="118" spans="1:26" ht="14.25" customHeight="1" x14ac:dyDescent="0.25">
      <c r="A118" s="266"/>
      <c r="B118" s="266"/>
      <c r="C118" s="289"/>
      <c r="D118" s="266"/>
      <c r="E118" s="266"/>
      <c r="F118" s="266"/>
      <c r="G118" s="266"/>
      <c r="H118" s="266"/>
      <c r="I118" s="266"/>
      <c r="J118" s="266"/>
      <c r="K118" s="266"/>
      <c r="L118" s="266"/>
      <c r="M118" s="266"/>
      <c r="N118" s="266"/>
      <c r="O118" s="266"/>
      <c r="P118" s="266"/>
      <c r="Q118" s="266"/>
      <c r="R118" s="266"/>
      <c r="S118" s="266"/>
      <c r="T118" s="266"/>
      <c r="U118" s="266"/>
      <c r="V118" s="266"/>
      <c r="W118" s="266"/>
      <c r="X118" s="266"/>
      <c r="Y118" s="266"/>
      <c r="Z118" s="266"/>
    </row>
    <row r="119" spans="1:26" ht="14.25" customHeight="1" x14ac:dyDescent="0.25">
      <c r="A119" s="266"/>
      <c r="B119" s="266"/>
      <c r="C119" s="289"/>
      <c r="D119" s="266"/>
      <c r="E119" s="266"/>
      <c r="F119" s="266"/>
      <c r="G119" s="266"/>
      <c r="H119" s="266"/>
      <c r="I119" s="266"/>
      <c r="J119" s="266"/>
      <c r="K119" s="266"/>
      <c r="L119" s="266"/>
      <c r="M119" s="266"/>
      <c r="N119" s="266"/>
      <c r="O119" s="266"/>
      <c r="P119" s="266"/>
      <c r="Q119" s="266"/>
      <c r="R119" s="266"/>
      <c r="S119" s="266"/>
      <c r="T119" s="266"/>
      <c r="U119" s="266"/>
      <c r="V119" s="266"/>
      <c r="W119" s="266"/>
      <c r="X119" s="266"/>
      <c r="Y119" s="266"/>
      <c r="Z119" s="266"/>
    </row>
    <row r="120" spans="1:26" ht="14.25" customHeight="1" x14ac:dyDescent="0.25">
      <c r="A120" s="266"/>
      <c r="B120" s="266"/>
      <c r="C120" s="289"/>
      <c r="D120" s="266"/>
      <c r="E120" s="266"/>
      <c r="F120" s="266"/>
      <c r="G120" s="266"/>
      <c r="H120" s="266"/>
      <c r="I120" s="266"/>
      <c r="J120" s="266"/>
      <c r="K120" s="266"/>
      <c r="L120" s="266"/>
      <c r="M120" s="266"/>
      <c r="N120" s="266"/>
      <c r="O120" s="266"/>
      <c r="P120" s="266"/>
      <c r="Q120" s="266"/>
      <c r="R120" s="266"/>
      <c r="S120" s="266"/>
      <c r="T120" s="266"/>
      <c r="U120" s="266"/>
      <c r="V120" s="266"/>
      <c r="W120" s="266"/>
      <c r="X120" s="266"/>
      <c r="Y120" s="266"/>
      <c r="Z120" s="266"/>
    </row>
    <row r="121" spans="1:26" ht="14.25" customHeight="1" x14ac:dyDescent="0.25">
      <c r="A121" s="266"/>
      <c r="B121" s="266"/>
      <c r="C121" s="289"/>
      <c r="D121" s="266"/>
      <c r="E121" s="266"/>
      <c r="F121" s="266"/>
      <c r="G121" s="266"/>
      <c r="H121" s="266"/>
      <c r="I121" s="266"/>
      <c r="J121" s="266"/>
      <c r="K121" s="266"/>
      <c r="L121" s="266"/>
      <c r="M121" s="266"/>
      <c r="N121" s="266"/>
      <c r="O121" s="266"/>
      <c r="P121" s="266"/>
      <c r="Q121" s="266"/>
      <c r="R121" s="266"/>
      <c r="S121" s="266"/>
      <c r="T121" s="266"/>
      <c r="U121" s="266"/>
      <c r="V121" s="266"/>
      <c r="W121" s="266"/>
      <c r="X121" s="266"/>
      <c r="Y121" s="266"/>
      <c r="Z121" s="266"/>
    </row>
    <row r="122" spans="1:26" ht="14.25" customHeight="1" x14ac:dyDescent="0.25">
      <c r="A122" s="266"/>
      <c r="B122" s="266"/>
      <c r="C122" s="289"/>
      <c r="D122" s="266"/>
      <c r="E122" s="266"/>
      <c r="F122" s="266"/>
      <c r="G122" s="266"/>
      <c r="H122" s="266"/>
      <c r="I122" s="266"/>
      <c r="J122" s="266"/>
      <c r="K122" s="266"/>
      <c r="L122" s="266"/>
      <c r="M122" s="266"/>
      <c r="N122" s="266"/>
      <c r="O122" s="266"/>
      <c r="P122" s="266"/>
      <c r="Q122" s="266"/>
      <c r="R122" s="266"/>
      <c r="S122" s="266"/>
      <c r="T122" s="266"/>
      <c r="U122" s="266"/>
      <c r="V122" s="266"/>
      <c r="W122" s="266"/>
      <c r="X122" s="266"/>
      <c r="Y122" s="266"/>
      <c r="Z122" s="266"/>
    </row>
    <row r="123" spans="1:26" ht="14.25" customHeight="1" x14ac:dyDescent="0.25">
      <c r="A123" s="266"/>
      <c r="B123" s="266"/>
      <c r="C123" s="289"/>
      <c r="D123" s="266"/>
      <c r="E123" s="266"/>
      <c r="F123" s="266"/>
      <c r="G123" s="266"/>
      <c r="H123" s="266"/>
      <c r="I123" s="266"/>
      <c r="J123" s="266"/>
      <c r="K123" s="266"/>
      <c r="L123" s="266"/>
      <c r="M123" s="266"/>
      <c r="N123" s="266"/>
      <c r="O123" s="266"/>
      <c r="P123" s="266"/>
      <c r="Q123" s="266"/>
      <c r="R123" s="266"/>
      <c r="S123" s="266"/>
      <c r="T123" s="266"/>
      <c r="U123" s="266"/>
      <c r="V123" s="266"/>
      <c r="W123" s="266"/>
      <c r="X123" s="266"/>
      <c r="Y123" s="266"/>
      <c r="Z123" s="266"/>
    </row>
    <row r="124" spans="1:26" ht="14.25" customHeight="1" x14ac:dyDescent="0.25">
      <c r="A124" s="266"/>
      <c r="B124" s="266"/>
      <c r="C124" s="289"/>
      <c r="D124" s="266"/>
      <c r="E124" s="266"/>
      <c r="F124" s="266"/>
      <c r="G124" s="266"/>
      <c r="H124" s="266"/>
      <c r="I124" s="266"/>
      <c r="J124" s="266"/>
      <c r="K124" s="266"/>
      <c r="L124" s="266"/>
      <c r="M124" s="266"/>
      <c r="N124" s="266"/>
      <c r="O124" s="266"/>
      <c r="P124" s="266"/>
      <c r="Q124" s="266"/>
      <c r="R124" s="266"/>
      <c r="S124" s="266"/>
      <c r="T124" s="266"/>
      <c r="U124" s="266"/>
      <c r="V124" s="266"/>
      <c r="W124" s="266"/>
      <c r="X124" s="266"/>
      <c r="Y124" s="266"/>
      <c r="Z124" s="266"/>
    </row>
    <row r="125" spans="1:26" ht="14.25" customHeight="1" x14ac:dyDescent="0.25">
      <c r="A125" s="266"/>
      <c r="B125" s="266"/>
      <c r="C125" s="289"/>
      <c r="D125" s="266"/>
      <c r="E125" s="266"/>
      <c r="F125" s="266"/>
      <c r="G125" s="266"/>
      <c r="H125" s="266"/>
      <c r="I125" s="266"/>
      <c r="J125" s="266"/>
      <c r="K125" s="266"/>
      <c r="L125" s="266"/>
      <c r="M125" s="266"/>
      <c r="N125" s="266"/>
      <c r="O125" s="266"/>
      <c r="P125" s="266"/>
      <c r="Q125" s="266"/>
      <c r="R125" s="266"/>
      <c r="S125" s="266"/>
      <c r="T125" s="266"/>
      <c r="U125" s="266"/>
      <c r="V125" s="266"/>
      <c r="W125" s="266"/>
      <c r="X125" s="266"/>
      <c r="Y125" s="266"/>
      <c r="Z125" s="266"/>
    </row>
    <row r="126" spans="1:26" ht="14.25" customHeight="1" x14ac:dyDescent="0.25">
      <c r="A126" s="266"/>
      <c r="B126" s="266"/>
      <c r="C126" s="289"/>
      <c r="D126" s="266"/>
      <c r="E126" s="266"/>
      <c r="F126" s="266"/>
      <c r="G126" s="266"/>
      <c r="H126" s="266"/>
      <c r="I126" s="266"/>
      <c r="J126" s="266"/>
      <c r="K126" s="266"/>
      <c r="L126" s="266"/>
      <c r="M126" s="266"/>
      <c r="N126" s="266"/>
      <c r="O126" s="266"/>
      <c r="P126" s="266"/>
      <c r="Q126" s="266"/>
      <c r="R126" s="266"/>
      <c r="S126" s="266"/>
      <c r="T126" s="266"/>
      <c r="U126" s="266"/>
      <c r="V126" s="266"/>
      <c r="W126" s="266"/>
      <c r="X126" s="266"/>
      <c r="Y126" s="266"/>
      <c r="Z126" s="266"/>
    </row>
    <row r="127" spans="1:26" ht="14.25" customHeight="1" x14ac:dyDescent="0.25">
      <c r="A127" s="266"/>
      <c r="B127" s="266"/>
      <c r="C127" s="289"/>
      <c r="D127" s="266"/>
      <c r="E127" s="266"/>
      <c r="F127" s="266"/>
      <c r="G127" s="266"/>
      <c r="H127" s="266"/>
      <c r="I127" s="266"/>
      <c r="J127" s="266"/>
      <c r="K127" s="266"/>
      <c r="L127" s="266"/>
      <c r="M127" s="266"/>
      <c r="N127" s="266"/>
      <c r="O127" s="266"/>
      <c r="P127" s="266"/>
      <c r="Q127" s="266"/>
      <c r="R127" s="266"/>
      <c r="S127" s="266"/>
      <c r="T127" s="266"/>
      <c r="U127" s="266"/>
      <c r="V127" s="266"/>
      <c r="W127" s="266"/>
      <c r="X127" s="266"/>
      <c r="Y127" s="266"/>
      <c r="Z127" s="266"/>
    </row>
    <row r="128" spans="1:26" ht="14.25" customHeight="1" x14ac:dyDescent="0.25">
      <c r="A128" s="266"/>
      <c r="B128" s="266"/>
      <c r="C128" s="289"/>
      <c r="D128" s="266"/>
      <c r="E128" s="266"/>
      <c r="F128" s="266"/>
      <c r="G128" s="266"/>
      <c r="H128" s="266"/>
      <c r="I128" s="266"/>
      <c r="J128" s="266"/>
      <c r="K128" s="266"/>
      <c r="L128" s="266"/>
      <c r="M128" s="266"/>
      <c r="N128" s="266"/>
      <c r="O128" s="266"/>
      <c r="P128" s="266"/>
      <c r="Q128" s="266"/>
      <c r="R128" s="266"/>
      <c r="S128" s="266"/>
      <c r="T128" s="266"/>
      <c r="U128" s="266"/>
      <c r="V128" s="266"/>
      <c r="W128" s="266"/>
      <c r="X128" s="266"/>
      <c r="Y128" s="266"/>
      <c r="Z128" s="266"/>
    </row>
    <row r="129" spans="1:26" ht="14.25" customHeight="1" x14ac:dyDescent="0.25">
      <c r="A129" s="266"/>
      <c r="B129" s="266"/>
      <c r="C129" s="289"/>
      <c r="D129" s="266"/>
      <c r="E129" s="266"/>
      <c r="F129" s="266"/>
      <c r="G129" s="266"/>
      <c r="H129" s="266"/>
      <c r="I129" s="266"/>
      <c r="J129" s="266"/>
      <c r="K129" s="266"/>
      <c r="L129" s="266"/>
      <c r="M129" s="266"/>
      <c r="N129" s="266"/>
      <c r="O129" s="266"/>
      <c r="P129" s="266"/>
      <c r="Q129" s="266"/>
      <c r="R129" s="266"/>
      <c r="S129" s="266"/>
      <c r="T129" s="266"/>
      <c r="U129" s="266"/>
      <c r="V129" s="266"/>
      <c r="W129" s="266"/>
      <c r="X129" s="266"/>
      <c r="Y129" s="266"/>
      <c r="Z129" s="266"/>
    </row>
    <row r="130" spans="1:26" ht="14.25" customHeight="1" x14ac:dyDescent="0.25">
      <c r="A130" s="266"/>
      <c r="B130" s="266"/>
      <c r="C130" s="289"/>
      <c r="D130" s="266"/>
      <c r="E130" s="266"/>
      <c r="F130" s="266"/>
      <c r="G130" s="266"/>
      <c r="H130" s="266"/>
      <c r="I130" s="266"/>
      <c r="J130" s="266"/>
      <c r="K130" s="266"/>
      <c r="L130" s="266"/>
      <c r="M130" s="266"/>
      <c r="N130" s="266"/>
      <c r="O130" s="266"/>
      <c r="P130" s="266"/>
      <c r="Q130" s="266"/>
      <c r="R130" s="266"/>
      <c r="S130" s="266"/>
      <c r="T130" s="266"/>
      <c r="U130" s="266"/>
      <c r="V130" s="266"/>
      <c r="W130" s="266"/>
      <c r="X130" s="266"/>
      <c r="Y130" s="266"/>
      <c r="Z130" s="266"/>
    </row>
    <row r="131" spans="1:26" ht="14.25" customHeight="1" x14ac:dyDescent="0.25">
      <c r="A131" s="266"/>
      <c r="B131" s="266"/>
      <c r="C131" s="289"/>
      <c r="D131" s="266"/>
      <c r="E131" s="266"/>
      <c r="F131" s="266"/>
      <c r="G131" s="266"/>
      <c r="H131" s="266"/>
      <c r="I131" s="266"/>
      <c r="J131" s="266"/>
      <c r="K131" s="266"/>
      <c r="L131" s="266"/>
      <c r="M131" s="266"/>
      <c r="N131" s="266"/>
      <c r="O131" s="266"/>
      <c r="P131" s="266"/>
      <c r="Q131" s="266"/>
      <c r="R131" s="266"/>
      <c r="S131" s="266"/>
      <c r="T131" s="266"/>
      <c r="U131" s="266"/>
      <c r="V131" s="266"/>
      <c r="W131" s="266"/>
      <c r="X131" s="266"/>
      <c r="Y131" s="266"/>
      <c r="Z131" s="266"/>
    </row>
    <row r="132" spans="1:26" ht="14.25" customHeight="1" x14ac:dyDescent="0.25">
      <c r="A132" s="266"/>
      <c r="B132" s="266"/>
      <c r="C132" s="289"/>
      <c r="D132" s="266"/>
      <c r="E132" s="266"/>
      <c r="F132" s="266"/>
      <c r="G132" s="266"/>
      <c r="H132" s="266"/>
      <c r="I132" s="266"/>
      <c r="J132" s="266"/>
      <c r="K132" s="266"/>
      <c r="L132" s="266"/>
      <c r="M132" s="266"/>
      <c r="N132" s="266"/>
      <c r="O132" s="266"/>
      <c r="P132" s="266"/>
      <c r="Q132" s="266"/>
      <c r="R132" s="266"/>
      <c r="S132" s="266"/>
      <c r="T132" s="266"/>
      <c r="U132" s="266"/>
      <c r="V132" s="266"/>
      <c r="W132" s="266"/>
      <c r="X132" s="266"/>
      <c r="Y132" s="266"/>
      <c r="Z132" s="266"/>
    </row>
    <row r="133" spans="1:26" ht="14.25" customHeight="1" x14ac:dyDescent="0.25">
      <c r="A133" s="266"/>
      <c r="B133" s="266"/>
      <c r="C133" s="289"/>
      <c r="D133" s="266"/>
      <c r="E133" s="266"/>
      <c r="F133" s="266"/>
      <c r="G133" s="266"/>
      <c r="H133" s="266"/>
      <c r="I133" s="266"/>
      <c r="J133" s="266"/>
      <c r="K133" s="266"/>
      <c r="L133" s="266"/>
      <c r="M133" s="266"/>
      <c r="N133" s="266"/>
      <c r="O133" s="266"/>
      <c r="P133" s="266"/>
      <c r="Q133" s="266"/>
      <c r="R133" s="266"/>
      <c r="S133" s="266"/>
      <c r="T133" s="266"/>
      <c r="U133" s="266"/>
      <c r="V133" s="266"/>
      <c r="W133" s="266"/>
      <c r="X133" s="266"/>
      <c r="Y133" s="266"/>
      <c r="Z133" s="266"/>
    </row>
    <row r="134" spans="1:26" ht="14.25" customHeight="1" x14ac:dyDescent="0.25">
      <c r="A134" s="266"/>
      <c r="B134" s="266"/>
      <c r="C134" s="289"/>
      <c r="D134" s="266"/>
      <c r="E134" s="266"/>
      <c r="F134" s="266"/>
      <c r="G134" s="266"/>
      <c r="H134" s="266"/>
      <c r="I134" s="266"/>
      <c r="J134" s="266"/>
      <c r="K134" s="266"/>
      <c r="L134" s="266"/>
      <c r="M134" s="266"/>
      <c r="N134" s="266"/>
      <c r="O134" s="266"/>
      <c r="P134" s="266"/>
      <c r="Q134" s="266"/>
      <c r="R134" s="266"/>
      <c r="S134" s="266"/>
      <c r="T134" s="266"/>
      <c r="U134" s="266"/>
      <c r="V134" s="266"/>
      <c r="W134" s="266"/>
      <c r="X134" s="266"/>
      <c r="Y134" s="266"/>
      <c r="Z134" s="266"/>
    </row>
    <row r="135" spans="1:26" ht="14.25" customHeight="1" x14ac:dyDescent="0.25">
      <c r="A135" s="266"/>
      <c r="B135" s="266"/>
      <c r="C135" s="289"/>
      <c r="D135" s="266"/>
      <c r="E135" s="266"/>
      <c r="F135" s="266"/>
      <c r="G135" s="266"/>
      <c r="H135" s="266"/>
      <c r="I135" s="266"/>
      <c r="J135" s="266"/>
      <c r="K135" s="266"/>
      <c r="L135" s="266"/>
      <c r="M135" s="266"/>
      <c r="N135" s="266"/>
      <c r="O135" s="266"/>
      <c r="P135" s="266"/>
      <c r="Q135" s="266"/>
      <c r="R135" s="266"/>
      <c r="S135" s="266"/>
      <c r="T135" s="266"/>
      <c r="U135" s="266"/>
      <c r="V135" s="266"/>
      <c r="W135" s="266"/>
      <c r="X135" s="266"/>
      <c r="Y135" s="266"/>
      <c r="Z135" s="266"/>
    </row>
    <row r="136" spans="1:26" ht="14.25" customHeight="1" x14ac:dyDescent="0.25">
      <c r="A136" s="266"/>
      <c r="B136" s="266"/>
      <c r="C136" s="289"/>
      <c r="D136" s="266"/>
      <c r="E136" s="266"/>
      <c r="F136" s="266"/>
      <c r="G136" s="266"/>
      <c r="H136" s="266"/>
      <c r="I136" s="266"/>
      <c r="J136" s="266"/>
      <c r="K136" s="266"/>
      <c r="L136" s="266"/>
      <c r="M136" s="266"/>
      <c r="N136" s="266"/>
      <c r="O136" s="266"/>
      <c r="P136" s="266"/>
      <c r="Q136" s="266"/>
      <c r="R136" s="266"/>
      <c r="S136" s="266"/>
      <c r="T136" s="266"/>
      <c r="U136" s="266"/>
      <c r="V136" s="266"/>
      <c r="W136" s="266"/>
      <c r="X136" s="266"/>
      <c r="Y136" s="266"/>
      <c r="Z136" s="266"/>
    </row>
    <row r="137" spans="1:26" ht="14.25" customHeight="1" x14ac:dyDescent="0.25">
      <c r="A137" s="266"/>
      <c r="B137" s="266"/>
      <c r="C137" s="289"/>
      <c r="D137" s="266"/>
      <c r="E137" s="266"/>
      <c r="F137" s="266"/>
      <c r="G137" s="266"/>
      <c r="H137" s="266"/>
      <c r="I137" s="266"/>
      <c r="J137" s="266"/>
      <c r="K137" s="266"/>
      <c r="L137" s="266"/>
      <c r="M137" s="266"/>
      <c r="N137" s="266"/>
      <c r="O137" s="266"/>
      <c r="P137" s="266"/>
      <c r="Q137" s="266"/>
      <c r="R137" s="266"/>
      <c r="S137" s="266"/>
      <c r="T137" s="266"/>
      <c r="U137" s="266"/>
      <c r="V137" s="266"/>
      <c r="W137" s="266"/>
      <c r="X137" s="266"/>
      <c r="Y137" s="266"/>
      <c r="Z137" s="266"/>
    </row>
    <row r="138" spans="1:26" ht="14.25" customHeight="1" x14ac:dyDescent="0.25">
      <c r="A138" s="266"/>
      <c r="B138" s="266"/>
      <c r="C138" s="289"/>
      <c r="D138" s="266"/>
      <c r="E138" s="266"/>
      <c r="F138" s="266"/>
      <c r="G138" s="266"/>
      <c r="H138" s="266"/>
      <c r="I138" s="266"/>
      <c r="J138" s="266"/>
      <c r="K138" s="266"/>
      <c r="L138" s="266"/>
      <c r="M138" s="266"/>
      <c r="N138" s="266"/>
      <c r="O138" s="266"/>
      <c r="P138" s="266"/>
      <c r="Q138" s="266"/>
      <c r="R138" s="266"/>
      <c r="S138" s="266"/>
      <c r="T138" s="266"/>
      <c r="U138" s="266"/>
      <c r="V138" s="266"/>
      <c r="W138" s="266"/>
      <c r="X138" s="266"/>
      <c r="Y138" s="266"/>
      <c r="Z138" s="266"/>
    </row>
    <row r="139" spans="1:26" ht="14.25" customHeight="1" x14ac:dyDescent="0.25">
      <c r="A139" s="266"/>
      <c r="B139" s="266"/>
      <c r="C139" s="289"/>
      <c r="D139" s="266"/>
      <c r="E139" s="266"/>
      <c r="F139" s="266"/>
      <c r="G139" s="266"/>
      <c r="H139" s="266"/>
      <c r="I139" s="266"/>
      <c r="J139" s="266"/>
      <c r="K139" s="266"/>
      <c r="L139" s="266"/>
      <c r="M139" s="266"/>
      <c r="N139" s="266"/>
      <c r="O139" s="266"/>
      <c r="P139" s="266"/>
      <c r="Q139" s="266"/>
      <c r="R139" s="266"/>
      <c r="S139" s="266"/>
      <c r="T139" s="266"/>
      <c r="U139" s="266"/>
      <c r="V139" s="266"/>
      <c r="W139" s="266"/>
      <c r="X139" s="266"/>
      <c r="Y139" s="266"/>
      <c r="Z139" s="266"/>
    </row>
    <row r="140" spans="1:26" ht="14.25" customHeight="1" x14ac:dyDescent="0.25">
      <c r="A140" s="266"/>
      <c r="B140" s="266"/>
      <c r="C140" s="289"/>
      <c r="D140" s="266"/>
      <c r="E140" s="266"/>
      <c r="F140" s="266"/>
      <c r="G140" s="266"/>
      <c r="H140" s="266"/>
      <c r="I140" s="266"/>
      <c r="J140" s="266"/>
      <c r="K140" s="266"/>
      <c r="L140" s="266"/>
      <c r="M140" s="266"/>
      <c r="N140" s="266"/>
      <c r="O140" s="266"/>
      <c r="P140" s="266"/>
      <c r="Q140" s="266"/>
      <c r="R140" s="266"/>
      <c r="S140" s="266"/>
      <c r="T140" s="266"/>
      <c r="U140" s="266"/>
      <c r="V140" s="266"/>
      <c r="W140" s="266"/>
      <c r="X140" s="266"/>
      <c r="Y140" s="266"/>
      <c r="Z140" s="266"/>
    </row>
    <row r="141" spans="1:26" ht="14.25" customHeight="1" x14ac:dyDescent="0.25">
      <c r="A141" s="266"/>
      <c r="B141" s="266"/>
      <c r="C141" s="289"/>
      <c r="D141" s="266"/>
      <c r="E141" s="266"/>
      <c r="F141" s="266"/>
      <c r="G141" s="266"/>
      <c r="H141" s="266"/>
      <c r="I141" s="266"/>
      <c r="J141" s="266"/>
      <c r="K141" s="266"/>
      <c r="L141" s="266"/>
      <c r="M141" s="266"/>
      <c r="N141" s="266"/>
      <c r="O141" s="266"/>
      <c r="P141" s="266"/>
      <c r="Q141" s="266"/>
      <c r="R141" s="266"/>
      <c r="S141" s="266"/>
      <c r="T141" s="266"/>
      <c r="U141" s="266"/>
      <c r="V141" s="266"/>
      <c r="W141" s="266"/>
      <c r="X141" s="266"/>
      <c r="Y141" s="266"/>
      <c r="Z141" s="266"/>
    </row>
    <row r="142" spans="1:26" ht="14.25" customHeight="1" x14ac:dyDescent="0.25">
      <c r="A142" s="266"/>
      <c r="B142" s="266"/>
      <c r="C142" s="289"/>
      <c r="D142" s="266"/>
      <c r="E142" s="266"/>
      <c r="F142" s="266"/>
      <c r="G142" s="266"/>
      <c r="H142" s="266"/>
      <c r="I142" s="266"/>
      <c r="J142" s="266"/>
      <c r="K142" s="266"/>
      <c r="L142" s="266"/>
      <c r="M142" s="266"/>
      <c r="N142" s="266"/>
      <c r="O142" s="266"/>
      <c r="P142" s="266"/>
      <c r="Q142" s="266"/>
      <c r="R142" s="266"/>
      <c r="S142" s="266"/>
      <c r="T142" s="266"/>
      <c r="U142" s="266"/>
      <c r="V142" s="266"/>
      <c r="W142" s="266"/>
      <c r="X142" s="266"/>
      <c r="Y142" s="266"/>
      <c r="Z142" s="266"/>
    </row>
    <row r="143" spans="1:26" ht="14.25" customHeight="1" x14ac:dyDescent="0.25">
      <c r="A143" s="266"/>
      <c r="B143" s="266"/>
      <c r="C143" s="289"/>
      <c r="D143" s="266"/>
      <c r="E143" s="266"/>
      <c r="F143" s="266"/>
      <c r="G143" s="266"/>
      <c r="H143" s="266"/>
      <c r="I143" s="266"/>
      <c r="J143" s="266"/>
      <c r="K143" s="266"/>
      <c r="L143" s="266"/>
      <c r="M143" s="266"/>
      <c r="N143" s="266"/>
      <c r="O143" s="266"/>
      <c r="P143" s="266"/>
      <c r="Q143" s="266"/>
      <c r="R143" s="266"/>
      <c r="S143" s="266"/>
      <c r="T143" s="266"/>
      <c r="U143" s="266"/>
      <c r="V143" s="266"/>
      <c r="W143" s="266"/>
      <c r="X143" s="266"/>
      <c r="Y143" s="266"/>
      <c r="Z143" s="266"/>
    </row>
    <row r="144" spans="1:26" ht="14.25" customHeight="1" x14ac:dyDescent="0.25">
      <c r="A144" s="266"/>
      <c r="B144" s="266"/>
      <c r="C144" s="289"/>
      <c r="D144" s="266"/>
      <c r="E144" s="266"/>
      <c r="F144" s="266"/>
      <c r="G144" s="266"/>
      <c r="H144" s="266"/>
      <c r="I144" s="266"/>
      <c r="J144" s="266"/>
      <c r="K144" s="266"/>
      <c r="L144" s="266"/>
      <c r="M144" s="266"/>
      <c r="N144" s="266"/>
      <c r="O144" s="266"/>
      <c r="P144" s="266"/>
      <c r="Q144" s="266"/>
      <c r="R144" s="266"/>
      <c r="S144" s="266"/>
      <c r="T144" s="266"/>
      <c r="U144" s="266"/>
      <c r="V144" s="266"/>
      <c r="W144" s="266"/>
      <c r="X144" s="266"/>
      <c r="Y144" s="266"/>
      <c r="Z144" s="266"/>
    </row>
    <row r="145" spans="1:26" ht="14.25" customHeight="1" x14ac:dyDescent="0.25">
      <c r="A145" s="266"/>
      <c r="B145" s="266"/>
      <c r="C145" s="289"/>
      <c r="D145" s="266"/>
      <c r="E145" s="266"/>
      <c r="F145" s="266"/>
      <c r="G145" s="266"/>
      <c r="H145" s="266"/>
      <c r="I145" s="266"/>
      <c r="J145" s="266"/>
      <c r="K145" s="266"/>
      <c r="L145" s="266"/>
      <c r="M145" s="266"/>
      <c r="N145" s="266"/>
      <c r="O145" s="266"/>
      <c r="P145" s="266"/>
      <c r="Q145" s="266"/>
      <c r="R145" s="266"/>
      <c r="S145" s="266"/>
      <c r="T145" s="266"/>
      <c r="U145" s="266"/>
      <c r="V145" s="266"/>
      <c r="W145" s="266"/>
      <c r="X145" s="266"/>
      <c r="Y145" s="266"/>
      <c r="Z145" s="266"/>
    </row>
    <row r="146" spans="1:26" ht="14.25" customHeight="1" x14ac:dyDescent="0.25">
      <c r="A146" s="266"/>
      <c r="B146" s="266"/>
      <c r="C146" s="289"/>
      <c r="D146" s="266"/>
      <c r="E146" s="266"/>
      <c r="F146" s="266"/>
      <c r="G146" s="266"/>
      <c r="H146" s="266"/>
      <c r="I146" s="266"/>
      <c r="J146" s="266"/>
      <c r="K146" s="266"/>
      <c r="L146" s="266"/>
      <c r="M146" s="266"/>
      <c r="N146" s="266"/>
      <c r="O146" s="266"/>
      <c r="P146" s="266"/>
      <c r="Q146" s="266"/>
      <c r="R146" s="266"/>
      <c r="S146" s="266"/>
      <c r="T146" s="266"/>
      <c r="U146" s="266"/>
      <c r="V146" s="266"/>
      <c r="W146" s="266"/>
      <c r="X146" s="266"/>
      <c r="Y146" s="266"/>
      <c r="Z146" s="266"/>
    </row>
    <row r="147" spans="1:26" ht="14.25" customHeight="1" x14ac:dyDescent="0.25">
      <c r="A147" s="266"/>
      <c r="B147" s="266"/>
      <c r="C147" s="289"/>
      <c r="D147" s="266"/>
      <c r="E147" s="266"/>
      <c r="F147" s="266"/>
      <c r="G147" s="266"/>
      <c r="H147" s="266"/>
      <c r="I147" s="266"/>
      <c r="J147" s="266"/>
      <c r="K147" s="266"/>
      <c r="L147" s="266"/>
      <c r="M147" s="266"/>
      <c r="N147" s="266"/>
      <c r="O147" s="266"/>
      <c r="P147" s="266"/>
      <c r="Q147" s="266"/>
      <c r="R147" s="266"/>
      <c r="S147" s="266"/>
      <c r="T147" s="266"/>
      <c r="U147" s="266"/>
      <c r="V147" s="266"/>
      <c r="W147" s="266"/>
      <c r="X147" s="266"/>
      <c r="Y147" s="266"/>
      <c r="Z147" s="266"/>
    </row>
    <row r="148" spans="1:26" ht="14.25" customHeight="1" x14ac:dyDescent="0.25">
      <c r="A148" s="266"/>
      <c r="B148" s="266"/>
      <c r="C148" s="289"/>
      <c r="D148" s="266"/>
      <c r="E148" s="266"/>
      <c r="F148" s="266"/>
      <c r="G148" s="266"/>
      <c r="H148" s="266"/>
      <c r="I148" s="266"/>
      <c r="J148" s="266"/>
      <c r="K148" s="266"/>
      <c r="L148" s="266"/>
      <c r="M148" s="266"/>
      <c r="N148" s="266"/>
      <c r="O148" s="266"/>
      <c r="P148" s="266"/>
      <c r="Q148" s="266"/>
      <c r="R148" s="266"/>
      <c r="S148" s="266"/>
      <c r="T148" s="266"/>
      <c r="U148" s="266"/>
      <c r="V148" s="266"/>
      <c r="W148" s="266"/>
      <c r="X148" s="266"/>
      <c r="Y148" s="266"/>
      <c r="Z148" s="266"/>
    </row>
    <row r="149" spans="1:26" ht="14.25" customHeight="1" x14ac:dyDescent="0.25">
      <c r="A149" s="266"/>
      <c r="B149" s="266"/>
      <c r="C149" s="289"/>
      <c r="D149" s="266"/>
      <c r="E149" s="266"/>
      <c r="F149" s="266"/>
      <c r="G149" s="266"/>
      <c r="H149" s="266"/>
      <c r="I149" s="266"/>
      <c r="J149" s="266"/>
      <c r="K149" s="266"/>
      <c r="L149" s="266"/>
      <c r="M149" s="266"/>
      <c r="N149" s="266"/>
      <c r="O149" s="266"/>
      <c r="P149" s="266"/>
      <c r="Q149" s="266"/>
      <c r="R149" s="266"/>
      <c r="S149" s="266"/>
      <c r="T149" s="266"/>
      <c r="U149" s="266"/>
      <c r="V149" s="266"/>
      <c r="W149" s="266"/>
      <c r="X149" s="266"/>
      <c r="Y149" s="266"/>
      <c r="Z149" s="266"/>
    </row>
    <row r="150" spans="1:26" ht="14.25" customHeight="1" x14ac:dyDescent="0.25">
      <c r="A150" s="266"/>
      <c r="B150" s="266"/>
      <c r="C150" s="289"/>
      <c r="D150" s="266"/>
      <c r="E150" s="266"/>
      <c r="F150" s="266"/>
      <c r="G150" s="266"/>
      <c r="H150" s="266"/>
      <c r="I150" s="266"/>
      <c r="J150" s="266"/>
      <c r="K150" s="266"/>
      <c r="L150" s="266"/>
      <c r="M150" s="266"/>
      <c r="N150" s="266"/>
      <c r="O150" s="266"/>
      <c r="P150" s="266"/>
      <c r="Q150" s="266"/>
      <c r="R150" s="266"/>
      <c r="S150" s="266"/>
      <c r="T150" s="266"/>
      <c r="U150" s="266"/>
      <c r="V150" s="266"/>
      <c r="W150" s="266"/>
      <c r="X150" s="266"/>
      <c r="Y150" s="266"/>
      <c r="Z150" s="266"/>
    </row>
    <row r="151" spans="1:26" ht="14.25" customHeight="1" x14ac:dyDescent="0.25">
      <c r="A151" s="266"/>
      <c r="B151" s="266"/>
      <c r="C151" s="289"/>
      <c r="D151" s="266"/>
      <c r="E151" s="266"/>
      <c r="F151" s="266"/>
      <c r="G151" s="266"/>
      <c r="H151" s="266"/>
      <c r="I151" s="266"/>
      <c r="J151" s="266"/>
      <c r="K151" s="266"/>
      <c r="L151" s="266"/>
      <c r="M151" s="266"/>
      <c r="N151" s="266"/>
      <c r="O151" s="266"/>
      <c r="P151" s="266"/>
      <c r="Q151" s="266"/>
      <c r="R151" s="266"/>
      <c r="S151" s="266"/>
      <c r="T151" s="266"/>
      <c r="U151" s="266"/>
      <c r="V151" s="266"/>
      <c r="W151" s="266"/>
      <c r="X151" s="266"/>
      <c r="Y151" s="266"/>
      <c r="Z151" s="266"/>
    </row>
    <row r="152" spans="1:26" ht="14.25" customHeight="1" x14ac:dyDescent="0.25">
      <c r="A152" s="266"/>
      <c r="B152" s="266"/>
      <c r="C152" s="289"/>
      <c r="D152" s="266"/>
      <c r="E152" s="266"/>
      <c r="F152" s="266"/>
      <c r="G152" s="266"/>
      <c r="H152" s="266"/>
      <c r="I152" s="266"/>
      <c r="J152" s="266"/>
      <c r="K152" s="266"/>
      <c r="L152" s="266"/>
      <c r="M152" s="266"/>
      <c r="N152" s="266"/>
      <c r="O152" s="266"/>
      <c r="P152" s="266"/>
      <c r="Q152" s="266"/>
      <c r="R152" s="266"/>
      <c r="S152" s="266"/>
      <c r="T152" s="266"/>
      <c r="U152" s="266"/>
      <c r="V152" s="266"/>
      <c r="W152" s="266"/>
      <c r="X152" s="266"/>
      <c r="Y152" s="266"/>
      <c r="Z152" s="266"/>
    </row>
    <row r="153" spans="1:26" ht="14.25" customHeight="1" x14ac:dyDescent="0.25">
      <c r="A153" s="266"/>
      <c r="B153" s="266"/>
      <c r="C153" s="289"/>
      <c r="D153" s="266"/>
      <c r="E153" s="266"/>
      <c r="F153" s="266"/>
      <c r="G153" s="266"/>
      <c r="H153" s="266"/>
      <c r="I153" s="266"/>
      <c r="J153" s="266"/>
      <c r="K153" s="266"/>
      <c r="L153" s="266"/>
      <c r="M153" s="266"/>
      <c r="N153" s="266"/>
      <c r="O153" s="266"/>
      <c r="P153" s="266"/>
      <c r="Q153" s="266"/>
      <c r="R153" s="266"/>
      <c r="S153" s="266"/>
      <c r="T153" s="266"/>
      <c r="U153" s="266"/>
      <c r="V153" s="266"/>
      <c r="W153" s="266"/>
      <c r="X153" s="266"/>
      <c r="Y153" s="266"/>
      <c r="Z153" s="266"/>
    </row>
    <row r="154" spans="1:26" ht="14.25" customHeight="1" x14ac:dyDescent="0.25">
      <c r="A154" s="266"/>
      <c r="B154" s="266"/>
      <c r="C154" s="289"/>
      <c r="D154" s="266"/>
      <c r="E154" s="266"/>
      <c r="F154" s="266"/>
      <c r="G154" s="266"/>
      <c r="H154" s="266"/>
      <c r="I154" s="266"/>
      <c r="J154" s="266"/>
      <c r="K154" s="266"/>
      <c r="L154" s="266"/>
      <c r="M154" s="266"/>
      <c r="N154" s="266"/>
      <c r="O154" s="266"/>
      <c r="P154" s="266"/>
      <c r="Q154" s="266"/>
      <c r="R154" s="266"/>
      <c r="S154" s="266"/>
      <c r="T154" s="266"/>
      <c r="U154" s="266"/>
      <c r="V154" s="266"/>
      <c r="W154" s="266"/>
      <c r="X154" s="266"/>
      <c r="Y154" s="266"/>
      <c r="Z154" s="266"/>
    </row>
    <row r="155" spans="1:26" ht="14.25" customHeight="1" x14ac:dyDescent="0.25">
      <c r="A155" s="266"/>
      <c r="B155" s="266"/>
      <c r="C155" s="289"/>
      <c r="D155" s="266"/>
      <c r="E155" s="266"/>
      <c r="F155" s="266"/>
      <c r="G155" s="266"/>
      <c r="H155" s="266"/>
      <c r="I155" s="266"/>
      <c r="J155" s="266"/>
      <c r="K155" s="266"/>
      <c r="L155" s="266"/>
      <c r="M155" s="266"/>
      <c r="N155" s="266"/>
      <c r="O155" s="266"/>
      <c r="P155" s="266"/>
      <c r="Q155" s="266"/>
      <c r="R155" s="266"/>
      <c r="S155" s="266"/>
      <c r="T155" s="266"/>
      <c r="U155" s="266"/>
      <c r="V155" s="266"/>
      <c r="W155" s="266"/>
      <c r="X155" s="266"/>
      <c r="Y155" s="266"/>
      <c r="Z155" s="266"/>
    </row>
    <row r="156" spans="1:26" ht="14.25" customHeight="1" x14ac:dyDescent="0.25">
      <c r="A156" s="266"/>
      <c r="B156" s="266"/>
      <c r="C156" s="289"/>
      <c r="D156" s="266"/>
      <c r="E156" s="266"/>
      <c r="F156" s="266"/>
      <c r="G156" s="266"/>
      <c r="H156" s="266"/>
      <c r="I156" s="266"/>
      <c r="J156" s="266"/>
      <c r="K156" s="266"/>
      <c r="L156" s="266"/>
      <c r="M156" s="266"/>
      <c r="N156" s="266"/>
      <c r="O156" s="266"/>
      <c r="P156" s="266"/>
      <c r="Q156" s="266"/>
      <c r="R156" s="266"/>
      <c r="S156" s="266"/>
      <c r="T156" s="266"/>
      <c r="U156" s="266"/>
      <c r="V156" s="266"/>
      <c r="W156" s="266"/>
      <c r="X156" s="266"/>
      <c r="Y156" s="266"/>
      <c r="Z156" s="266"/>
    </row>
    <row r="157" spans="1:26" ht="14.25" customHeight="1" x14ac:dyDescent="0.25">
      <c r="A157" s="266"/>
      <c r="B157" s="266"/>
      <c r="C157" s="289"/>
      <c r="D157" s="266"/>
      <c r="E157" s="266"/>
      <c r="F157" s="266"/>
      <c r="G157" s="266"/>
      <c r="H157" s="266"/>
      <c r="I157" s="266"/>
      <c r="J157" s="266"/>
      <c r="K157" s="266"/>
      <c r="L157" s="266"/>
      <c r="M157" s="266"/>
      <c r="N157" s="266"/>
      <c r="O157" s="266"/>
      <c r="P157" s="266"/>
      <c r="Q157" s="266"/>
      <c r="R157" s="266"/>
      <c r="S157" s="266"/>
      <c r="T157" s="266"/>
      <c r="U157" s="266"/>
      <c r="V157" s="266"/>
      <c r="W157" s="266"/>
      <c r="X157" s="266"/>
      <c r="Y157" s="266"/>
      <c r="Z157" s="266"/>
    </row>
    <row r="158" spans="1:26" ht="14.25" customHeight="1" x14ac:dyDescent="0.25">
      <c r="A158" s="266"/>
      <c r="B158" s="266"/>
      <c r="C158" s="289"/>
      <c r="D158" s="266"/>
      <c r="E158" s="266"/>
      <c r="F158" s="266"/>
      <c r="G158" s="266"/>
      <c r="H158" s="266"/>
      <c r="I158" s="266"/>
      <c r="J158" s="266"/>
      <c r="K158" s="266"/>
      <c r="L158" s="266"/>
      <c r="M158" s="266"/>
      <c r="N158" s="266"/>
      <c r="O158" s="266"/>
      <c r="P158" s="266"/>
      <c r="Q158" s="266"/>
      <c r="R158" s="266"/>
      <c r="S158" s="266"/>
      <c r="T158" s="266"/>
      <c r="U158" s="266"/>
      <c r="V158" s="266"/>
      <c r="W158" s="266"/>
      <c r="X158" s="266"/>
      <c r="Y158" s="266"/>
      <c r="Z158" s="266"/>
    </row>
    <row r="159" spans="1:26" ht="14.25" customHeight="1" x14ac:dyDescent="0.25">
      <c r="A159" s="266"/>
      <c r="B159" s="266"/>
      <c r="C159" s="289"/>
      <c r="D159" s="266"/>
      <c r="E159" s="266"/>
      <c r="F159" s="266"/>
      <c r="G159" s="266"/>
      <c r="H159" s="266"/>
      <c r="I159" s="266"/>
      <c r="J159" s="266"/>
      <c r="K159" s="266"/>
      <c r="L159" s="266"/>
      <c r="M159" s="266"/>
      <c r="N159" s="266"/>
      <c r="O159" s="266"/>
      <c r="P159" s="266"/>
      <c r="Q159" s="266"/>
      <c r="R159" s="266"/>
      <c r="S159" s="266"/>
      <c r="T159" s="266"/>
      <c r="U159" s="266"/>
      <c r="V159" s="266"/>
      <c r="W159" s="266"/>
      <c r="X159" s="266"/>
      <c r="Y159" s="266"/>
      <c r="Z159" s="266"/>
    </row>
    <row r="160" spans="1:26" ht="14.25" customHeight="1" x14ac:dyDescent="0.25">
      <c r="A160" s="266"/>
      <c r="B160" s="266"/>
      <c r="C160" s="289"/>
      <c r="D160" s="266"/>
      <c r="E160" s="266"/>
      <c r="F160" s="266"/>
      <c r="G160" s="266"/>
      <c r="H160" s="266"/>
      <c r="I160" s="266"/>
      <c r="J160" s="266"/>
      <c r="K160" s="266"/>
      <c r="L160" s="266"/>
      <c r="M160" s="266"/>
      <c r="N160" s="266"/>
      <c r="O160" s="266"/>
      <c r="P160" s="266"/>
      <c r="Q160" s="266"/>
      <c r="R160" s="266"/>
      <c r="S160" s="266"/>
      <c r="T160" s="266"/>
      <c r="U160" s="266"/>
      <c r="V160" s="266"/>
      <c r="W160" s="266"/>
      <c r="X160" s="266"/>
      <c r="Y160" s="266"/>
      <c r="Z160" s="266"/>
    </row>
    <row r="161" spans="1:26" ht="14.25" customHeight="1" x14ac:dyDescent="0.25">
      <c r="A161" s="266"/>
      <c r="B161" s="266"/>
      <c r="C161" s="289"/>
      <c r="D161" s="266"/>
      <c r="E161" s="266"/>
      <c r="F161" s="266"/>
      <c r="G161" s="266"/>
      <c r="H161" s="266"/>
      <c r="I161" s="266"/>
      <c r="J161" s="266"/>
      <c r="K161" s="266"/>
      <c r="L161" s="266"/>
      <c r="M161" s="266"/>
      <c r="N161" s="266"/>
      <c r="O161" s="266"/>
      <c r="P161" s="266"/>
      <c r="Q161" s="266"/>
      <c r="R161" s="266"/>
      <c r="S161" s="266"/>
      <c r="T161" s="266"/>
      <c r="U161" s="266"/>
      <c r="V161" s="266"/>
      <c r="W161" s="266"/>
      <c r="X161" s="266"/>
      <c r="Y161" s="266"/>
      <c r="Z161" s="266"/>
    </row>
    <row r="162" spans="1:26" ht="14.25" customHeight="1" x14ac:dyDescent="0.25">
      <c r="A162" s="266"/>
      <c r="B162" s="266"/>
      <c r="C162" s="289"/>
      <c r="D162" s="266"/>
      <c r="E162" s="266"/>
      <c r="F162" s="266"/>
      <c r="G162" s="266"/>
      <c r="H162" s="266"/>
      <c r="I162" s="266"/>
      <c r="J162" s="266"/>
      <c r="K162" s="266"/>
      <c r="L162" s="266"/>
      <c r="M162" s="266"/>
      <c r="N162" s="266"/>
      <c r="O162" s="266"/>
      <c r="P162" s="266"/>
      <c r="Q162" s="266"/>
      <c r="R162" s="266"/>
      <c r="S162" s="266"/>
      <c r="T162" s="266"/>
      <c r="U162" s="266"/>
      <c r="V162" s="266"/>
      <c r="W162" s="266"/>
      <c r="X162" s="266"/>
      <c r="Y162" s="266"/>
      <c r="Z162" s="266"/>
    </row>
    <row r="163" spans="1:26" ht="14.25" customHeight="1" x14ac:dyDescent="0.25">
      <c r="A163" s="266"/>
      <c r="B163" s="266"/>
      <c r="C163" s="289"/>
      <c r="D163" s="266"/>
      <c r="E163" s="266"/>
      <c r="F163" s="266"/>
      <c r="G163" s="266"/>
      <c r="H163" s="266"/>
      <c r="I163" s="266"/>
      <c r="J163" s="266"/>
      <c r="K163" s="266"/>
      <c r="L163" s="266"/>
      <c r="M163" s="266"/>
      <c r="N163" s="266"/>
      <c r="O163" s="266"/>
      <c r="P163" s="266"/>
      <c r="Q163" s="266"/>
      <c r="R163" s="266"/>
      <c r="S163" s="266"/>
      <c r="T163" s="266"/>
      <c r="U163" s="266"/>
      <c r="V163" s="266"/>
      <c r="W163" s="266"/>
      <c r="X163" s="266"/>
      <c r="Y163" s="266"/>
      <c r="Z163" s="266"/>
    </row>
    <row r="164" spans="1:26" ht="14.25" customHeight="1" x14ac:dyDescent="0.25">
      <c r="A164" s="266"/>
      <c r="B164" s="266"/>
      <c r="C164" s="289"/>
      <c r="D164" s="266"/>
      <c r="E164" s="266"/>
      <c r="F164" s="266"/>
      <c r="G164" s="266"/>
      <c r="H164" s="266"/>
      <c r="I164" s="266"/>
      <c r="J164" s="266"/>
      <c r="K164" s="266"/>
      <c r="L164" s="266"/>
      <c r="M164" s="266"/>
      <c r="N164" s="266"/>
      <c r="O164" s="266"/>
      <c r="P164" s="266"/>
      <c r="Q164" s="266"/>
      <c r="R164" s="266"/>
      <c r="S164" s="266"/>
      <c r="T164" s="266"/>
      <c r="U164" s="266"/>
      <c r="V164" s="266"/>
      <c r="W164" s="266"/>
      <c r="X164" s="266"/>
      <c r="Y164" s="266"/>
      <c r="Z164" s="266"/>
    </row>
    <row r="165" spans="1:26" ht="14.25" customHeight="1" x14ac:dyDescent="0.25">
      <c r="A165" s="266"/>
      <c r="B165" s="266"/>
      <c r="C165" s="289"/>
      <c r="D165" s="266"/>
      <c r="E165" s="266"/>
      <c r="F165" s="266"/>
      <c r="G165" s="266"/>
      <c r="H165" s="266"/>
      <c r="I165" s="266"/>
      <c r="J165" s="266"/>
      <c r="K165" s="266"/>
      <c r="L165" s="266"/>
      <c r="M165" s="266"/>
      <c r="N165" s="266"/>
      <c r="O165" s="266"/>
      <c r="P165" s="266"/>
      <c r="Q165" s="266"/>
      <c r="R165" s="266"/>
      <c r="S165" s="266"/>
      <c r="T165" s="266"/>
      <c r="U165" s="266"/>
      <c r="V165" s="266"/>
      <c r="W165" s="266"/>
      <c r="X165" s="266"/>
      <c r="Y165" s="266"/>
      <c r="Z165" s="266"/>
    </row>
    <row r="166" spans="1:26" ht="14.25" customHeight="1" x14ac:dyDescent="0.25">
      <c r="A166" s="266"/>
      <c r="B166" s="266"/>
      <c r="C166" s="289"/>
      <c r="D166" s="266"/>
      <c r="E166" s="266"/>
      <c r="F166" s="266"/>
      <c r="G166" s="266"/>
      <c r="H166" s="266"/>
      <c r="I166" s="266"/>
      <c r="J166" s="266"/>
      <c r="K166" s="266"/>
      <c r="L166" s="266"/>
      <c r="M166" s="266"/>
      <c r="N166" s="266"/>
      <c r="O166" s="266"/>
      <c r="P166" s="266"/>
      <c r="Q166" s="266"/>
      <c r="R166" s="266"/>
      <c r="S166" s="266"/>
      <c r="T166" s="266"/>
      <c r="U166" s="266"/>
      <c r="V166" s="266"/>
      <c r="W166" s="266"/>
      <c r="X166" s="266"/>
      <c r="Y166" s="266"/>
      <c r="Z166" s="266"/>
    </row>
    <row r="167" spans="1:26" ht="14.25" customHeight="1" x14ac:dyDescent="0.25">
      <c r="A167" s="266"/>
      <c r="B167" s="266"/>
      <c r="C167" s="289"/>
      <c r="D167" s="266"/>
      <c r="E167" s="266"/>
      <c r="F167" s="266"/>
      <c r="G167" s="266"/>
      <c r="H167" s="266"/>
      <c r="I167" s="266"/>
      <c r="J167" s="266"/>
      <c r="K167" s="266"/>
      <c r="L167" s="266"/>
      <c r="M167" s="266"/>
      <c r="N167" s="266"/>
      <c r="O167" s="266"/>
      <c r="P167" s="266"/>
      <c r="Q167" s="266"/>
      <c r="R167" s="266"/>
      <c r="S167" s="266"/>
      <c r="T167" s="266"/>
      <c r="U167" s="266"/>
      <c r="V167" s="266"/>
      <c r="W167" s="266"/>
      <c r="X167" s="266"/>
      <c r="Y167" s="266"/>
      <c r="Z167" s="266"/>
    </row>
    <row r="168" spans="1:26" ht="14.25" customHeight="1" x14ac:dyDescent="0.25">
      <c r="A168" s="266"/>
      <c r="B168" s="266"/>
      <c r="C168" s="289"/>
      <c r="D168" s="266"/>
      <c r="E168" s="266"/>
      <c r="F168" s="266"/>
      <c r="G168" s="266"/>
      <c r="H168" s="266"/>
      <c r="I168" s="266"/>
      <c r="J168" s="266"/>
      <c r="K168" s="266"/>
      <c r="L168" s="266"/>
      <c r="M168" s="266"/>
      <c r="N168" s="266"/>
      <c r="O168" s="266"/>
      <c r="P168" s="266"/>
      <c r="Q168" s="266"/>
      <c r="R168" s="266"/>
      <c r="S168" s="266"/>
      <c r="T168" s="266"/>
      <c r="U168" s="266"/>
      <c r="V168" s="266"/>
      <c r="W168" s="266"/>
      <c r="X168" s="266"/>
      <c r="Y168" s="266"/>
      <c r="Z168" s="266"/>
    </row>
    <row r="169" spans="1:26" ht="14.25" customHeight="1" x14ac:dyDescent="0.25">
      <c r="A169" s="266"/>
      <c r="B169" s="266"/>
      <c r="C169" s="289"/>
      <c r="D169" s="266"/>
      <c r="E169" s="266"/>
      <c r="F169" s="266"/>
      <c r="G169" s="266"/>
      <c r="H169" s="266"/>
      <c r="I169" s="266"/>
      <c r="J169" s="266"/>
      <c r="K169" s="266"/>
      <c r="L169" s="266"/>
      <c r="M169" s="266"/>
      <c r="N169" s="266"/>
      <c r="O169" s="266"/>
      <c r="P169" s="266"/>
      <c r="Q169" s="266"/>
      <c r="R169" s="266"/>
      <c r="S169" s="266"/>
      <c r="T169" s="266"/>
      <c r="U169" s="266"/>
      <c r="V169" s="266"/>
      <c r="W169" s="266"/>
      <c r="X169" s="266"/>
      <c r="Y169" s="266"/>
      <c r="Z169" s="266"/>
    </row>
    <row r="170" spans="1:26" ht="14.25" customHeight="1" x14ac:dyDescent="0.25">
      <c r="A170" s="266"/>
      <c r="B170" s="266"/>
      <c r="C170" s="289"/>
      <c r="D170" s="266"/>
      <c r="E170" s="266"/>
      <c r="F170" s="266"/>
      <c r="G170" s="266"/>
      <c r="H170" s="266"/>
      <c r="I170" s="266"/>
      <c r="J170" s="266"/>
      <c r="K170" s="266"/>
      <c r="L170" s="266"/>
      <c r="M170" s="266"/>
      <c r="N170" s="266"/>
      <c r="O170" s="266"/>
      <c r="P170" s="266"/>
      <c r="Q170" s="266"/>
      <c r="R170" s="266"/>
      <c r="S170" s="266"/>
      <c r="T170" s="266"/>
      <c r="U170" s="266"/>
      <c r="V170" s="266"/>
      <c r="W170" s="266"/>
      <c r="X170" s="266"/>
      <c r="Y170" s="266"/>
      <c r="Z170" s="266"/>
    </row>
    <row r="171" spans="1:26" ht="14.25" customHeight="1" x14ac:dyDescent="0.25">
      <c r="A171" s="266"/>
      <c r="B171" s="266"/>
      <c r="C171" s="289"/>
      <c r="D171" s="266"/>
      <c r="E171" s="266"/>
      <c r="F171" s="266"/>
      <c r="G171" s="266"/>
      <c r="H171" s="266"/>
      <c r="I171" s="266"/>
      <c r="J171" s="266"/>
      <c r="K171" s="266"/>
      <c r="L171" s="266"/>
      <c r="M171" s="266"/>
      <c r="N171" s="266"/>
      <c r="O171" s="266"/>
      <c r="P171" s="266"/>
      <c r="Q171" s="266"/>
      <c r="R171" s="266"/>
      <c r="S171" s="266"/>
      <c r="T171" s="266"/>
      <c r="U171" s="266"/>
      <c r="V171" s="266"/>
      <c r="W171" s="266"/>
      <c r="X171" s="266"/>
      <c r="Y171" s="266"/>
      <c r="Z171" s="266"/>
    </row>
    <row r="172" spans="1:26" ht="14.25" customHeight="1" x14ac:dyDescent="0.25">
      <c r="A172" s="266"/>
      <c r="B172" s="266"/>
      <c r="C172" s="289"/>
      <c r="D172" s="266"/>
      <c r="E172" s="266"/>
      <c r="F172" s="266"/>
      <c r="G172" s="266"/>
      <c r="H172" s="266"/>
      <c r="I172" s="266"/>
      <c r="J172" s="266"/>
      <c r="K172" s="266"/>
      <c r="L172" s="266"/>
      <c r="M172" s="266"/>
      <c r="N172" s="266"/>
      <c r="O172" s="266"/>
      <c r="P172" s="266"/>
      <c r="Q172" s="266"/>
      <c r="R172" s="266"/>
      <c r="S172" s="266"/>
      <c r="T172" s="266"/>
      <c r="U172" s="266"/>
      <c r="V172" s="266"/>
      <c r="W172" s="266"/>
      <c r="X172" s="266"/>
      <c r="Y172" s="266"/>
      <c r="Z172" s="266"/>
    </row>
    <row r="173" spans="1:26" ht="14.25" customHeight="1" x14ac:dyDescent="0.25">
      <c r="A173" s="266"/>
      <c r="B173" s="266"/>
      <c r="C173" s="289"/>
      <c r="D173" s="266"/>
      <c r="E173" s="266"/>
      <c r="F173" s="266"/>
      <c r="G173" s="266"/>
      <c r="H173" s="266"/>
      <c r="I173" s="266"/>
      <c r="J173" s="266"/>
      <c r="K173" s="266"/>
      <c r="L173" s="266"/>
      <c r="M173" s="266"/>
      <c r="N173" s="266"/>
      <c r="O173" s="266"/>
      <c r="P173" s="266"/>
      <c r="Q173" s="266"/>
      <c r="R173" s="266"/>
      <c r="S173" s="266"/>
      <c r="T173" s="266"/>
      <c r="U173" s="266"/>
      <c r="V173" s="266"/>
      <c r="W173" s="266"/>
      <c r="X173" s="266"/>
      <c r="Y173" s="266"/>
      <c r="Z173" s="266"/>
    </row>
    <row r="174" spans="1:26" ht="14.25" customHeight="1" x14ac:dyDescent="0.25">
      <c r="A174" s="266"/>
      <c r="B174" s="266"/>
      <c r="C174" s="289"/>
      <c r="D174" s="266"/>
      <c r="E174" s="266"/>
      <c r="F174" s="266"/>
      <c r="G174" s="266"/>
      <c r="H174" s="266"/>
      <c r="I174" s="266"/>
      <c r="J174" s="266"/>
      <c r="K174" s="266"/>
      <c r="L174" s="266"/>
      <c r="M174" s="266"/>
      <c r="N174" s="266"/>
      <c r="O174" s="266"/>
      <c r="P174" s="266"/>
      <c r="Q174" s="266"/>
      <c r="R174" s="266"/>
      <c r="S174" s="266"/>
      <c r="T174" s="266"/>
      <c r="U174" s="266"/>
      <c r="V174" s="266"/>
      <c r="W174" s="266"/>
      <c r="X174" s="266"/>
      <c r="Y174" s="266"/>
      <c r="Z174" s="266"/>
    </row>
    <row r="175" spans="1:26" ht="14.25" customHeight="1" x14ac:dyDescent="0.25">
      <c r="A175" s="266"/>
      <c r="B175" s="266"/>
      <c r="C175" s="289"/>
      <c r="D175" s="266"/>
      <c r="E175" s="266"/>
      <c r="F175" s="266"/>
      <c r="G175" s="266"/>
      <c r="H175" s="266"/>
      <c r="I175" s="266"/>
      <c r="J175" s="266"/>
      <c r="K175" s="266"/>
      <c r="L175" s="266"/>
      <c r="M175" s="266"/>
      <c r="N175" s="266"/>
      <c r="O175" s="266"/>
      <c r="P175" s="266"/>
      <c r="Q175" s="266"/>
      <c r="R175" s="266"/>
      <c r="S175" s="266"/>
      <c r="T175" s="266"/>
      <c r="U175" s="266"/>
      <c r="V175" s="266"/>
      <c r="W175" s="266"/>
      <c r="X175" s="266"/>
      <c r="Y175" s="266"/>
      <c r="Z175" s="266"/>
    </row>
    <row r="176" spans="1:26" ht="14.25" customHeight="1" x14ac:dyDescent="0.25">
      <c r="A176" s="266"/>
      <c r="B176" s="266"/>
      <c r="C176" s="289"/>
      <c r="D176" s="266"/>
      <c r="E176" s="266"/>
      <c r="F176" s="266"/>
      <c r="G176" s="266"/>
      <c r="H176" s="266"/>
      <c r="I176" s="266"/>
      <c r="J176" s="266"/>
      <c r="K176" s="266"/>
      <c r="L176" s="266"/>
      <c r="M176" s="266"/>
      <c r="N176" s="266"/>
      <c r="O176" s="266"/>
      <c r="P176" s="266"/>
      <c r="Q176" s="266"/>
      <c r="R176" s="266"/>
      <c r="S176" s="266"/>
      <c r="T176" s="266"/>
      <c r="U176" s="266"/>
      <c r="V176" s="266"/>
      <c r="W176" s="266"/>
      <c r="X176" s="266"/>
      <c r="Y176" s="266"/>
      <c r="Z176" s="266"/>
    </row>
    <row r="177" spans="1:26" ht="14.25" customHeight="1" x14ac:dyDescent="0.25">
      <c r="A177" s="266"/>
      <c r="B177" s="266"/>
      <c r="C177" s="289"/>
      <c r="D177" s="266"/>
      <c r="E177" s="266"/>
      <c r="F177" s="266"/>
      <c r="G177" s="266"/>
      <c r="H177" s="266"/>
      <c r="I177" s="266"/>
      <c r="J177" s="266"/>
      <c r="K177" s="266"/>
      <c r="L177" s="266"/>
      <c r="M177" s="266"/>
      <c r="N177" s="266"/>
      <c r="O177" s="266"/>
      <c r="P177" s="266"/>
      <c r="Q177" s="266"/>
      <c r="R177" s="266"/>
      <c r="S177" s="266"/>
      <c r="T177" s="266"/>
      <c r="U177" s="266"/>
      <c r="V177" s="266"/>
      <c r="W177" s="266"/>
      <c r="X177" s="266"/>
      <c r="Y177" s="266"/>
      <c r="Z177" s="266"/>
    </row>
    <row r="178" spans="1:26" ht="14.25" customHeight="1" x14ac:dyDescent="0.25">
      <c r="A178" s="266"/>
      <c r="B178" s="266"/>
      <c r="C178" s="289"/>
      <c r="D178" s="266"/>
      <c r="E178" s="266"/>
      <c r="F178" s="266"/>
      <c r="G178" s="266"/>
      <c r="H178" s="266"/>
      <c r="I178" s="266"/>
      <c r="J178" s="266"/>
      <c r="K178" s="266"/>
      <c r="L178" s="266"/>
      <c r="M178" s="266"/>
      <c r="N178" s="266"/>
      <c r="O178" s="266"/>
      <c r="P178" s="266"/>
      <c r="Q178" s="266"/>
      <c r="R178" s="266"/>
      <c r="S178" s="266"/>
      <c r="T178" s="266"/>
      <c r="U178" s="266"/>
      <c r="V178" s="266"/>
      <c r="W178" s="266"/>
      <c r="X178" s="266"/>
      <c r="Y178" s="266"/>
      <c r="Z178" s="266"/>
    </row>
    <row r="179" spans="1:26" ht="14.25" customHeight="1" x14ac:dyDescent="0.25">
      <c r="A179" s="266"/>
      <c r="B179" s="266"/>
      <c r="C179" s="289"/>
      <c r="D179" s="266"/>
      <c r="E179" s="266"/>
      <c r="F179" s="266"/>
      <c r="G179" s="266"/>
      <c r="H179" s="266"/>
      <c r="I179" s="266"/>
      <c r="J179" s="266"/>
      <c r="K179" s="266"/>
      <c r="L179" s="266"/>
      <c r="M179" s="266"/>
      <c r="N179" s="266"/>
      <c r="O179" s="266"/>
      <c r="P179" s="266"/>
      <c r="Q179" s="266"/>
      <c r="R179" s="266"/>
      <c r="S179" s="266"/>
      <c r="T179" s="266"/>
      <c r="U179" s="266"/>
      <c r="V179" s="266"/>
      <c r="W179" s="266"/>
      <c r="X179" s="266"/>
      <c r="Y179" s="266"/>
      <c r="Z179" s="266"/>
    </row>
    <row r="180" spans="1:26" ht="14.25" customHeight="1" x14ac:dyDescent="0.25">
      <c r="A180" s="266"/>
      <c r="B180" s="266"/>
      <c r="C180" s="289"/>
      <c r="D180" s="266"/>
      <c r="E180" s="266"/>
      <c r="F180" s="266"/>
      <c r="G180" s="266"/>
      <c r="H180" s="266"/>
      <c r="I180" s="266"/>
      <c r="J180" s="266"/>
      <c r="K180" s="266"/>
      <c r="L180" s="266"/>
      <c r="M180" s="266"/>
      <c r="N180" s="266"/>
      <c r="O180" s="266"/>
      <c r="P180" s="266"/>
      <c r="Q180" s="266"/>
      <c r="R180" s="266"/>
      <c r="S180" s="266"/>
      <c r="T180" s="266"/>
      <c r="U180" s="266"/>
      <c r="V180" s="266"/>
      <c r="W180" s="266"/>
      <c r="X180" s="266"/>
      <c r="Y180" s="266"/>
      <c r="Z180" s="266"/>
    </row>
    <row r="181" spans="1:26" ht="14.25" customHeight="1" x14ac:dyDescent="0.25">
      <c r="A181" s="266"/>
      <c r="B181" s="266"/>
      <c r="C181" s="289"/>
      <c r="D181" s="266"/>
      <c r="E181" s="266"/>
      <c r="F181" s="266"/>
      <c r="G181" s="266"/>
      <c r="H181" s="266"/>
      <c r="I181" s="266"/>
      <c r="J181" s="266"/>
      <c r="K181" s="266"/>
      <c r="L181" s="266"/>
      <c r="M181" s="266"/>
      <c r="N181" s="266"/>
      <c r="O181" s="266"/>
      <c r="P181" s="266"/>
      <c r="Q181" s="266"/>
      <c r="R181" s="266"/>
      <c r="S181" s="266"/>
      <c r="T181" s="266"/>
      <c r="U181" s="266"/>
      <c r="V181" s="266"/>
      <c r="W181" s="266"/>
      <c r="X181" s="266"/>
      <c r="Y181" s="266"/>
      <c r="Z181" s="266"/>
    </row>
    <row r="182" spans="1:26" ht="14.25" customHeight="1" x14ac:dyDescent="0.25">
      <c r="A182" s="266"/>
      <c r="B182" s="266"/>
      <c r="C182" s="289"/>
      <c r="D182" s="266"/>
      <c r="E182" s="266"/>
      <c r="F182" s="266"/>
      <c r="G182" s="266"/>
      <c r="H182" s="266"/>
      <c r="I182" s="266"/>
      <c r="J182" s="266"/>
      <c r="K182" s="266"/>
      <c r="L182" s="266"/>
      <c r="M182" s="266"/>
      <c r="N182" s="266"/>
      <c r="O182" s="266"/>
      <c r="P182" s="266"/>
      <c r="Q182" s="266"/>
      <c r="R182" s="266"/>
      <c r="S182" s="266"/>
      <c r="T182" s="266"/>
      <c r="U182" s="266"/>
      <c r="V182" s="266"/>
      <c r="W182" s="266"/>
      <c r="X182" s="266"/>
      <c r="Y182" s="266"/>
      <c r="Z182" s="266"/>
    </row>
    <row r="183" spans="1:26" ht="14.25" customHeight="1" x14ac:dyDescent="0.25">
      <c r="A183" s="266"/>
      <c r="B183" s="266"/>
      <c r="C183" s="289"/>
      <c r="D183" s="266"/>
      <c r="E183" s="266"/>
      <c r="F183" s="266"/>
      <c r="G183" s="266"/>
      <c r="H183" s="266"/>
      <c r="I183" s="266"/>
      <c r="J183" s="266"/>
      <c r="K183" s="266"/>
      <c r="L183" s="266"/>
      <c r="M183" s="266"/>
      <c r="N183" s="266"/>
      <c r="O183" s="266"/>
      <c r="P183" s="266"/>
      <c r="Q183" s="266"/>
      <c r="R183" s="266"/>
      <c r="S183" s="266"/>
      <c r="T183" s="266"/>
      <c r="U183" s="266"/>
      <c r="V183" s="266"/>
      <c r="W183" s="266"/>
      <c r="X183" s="266"/>
      <c r="Y183" s="266"/>
      <c r="Z183" s="266"/>
    </row>
    <row r="184" spans="1:26" ht="14.25" customHeight="1" x14ac:dyDescent="0.25">
      <c r="A184" s="266"/>
      <c r="B184" s="266"/>
      <c r="C184" s="289"/>
      <c r="D184" s="266"/>
      <c r="E184" s="266"/>
      <c r="F184" s="266"/>
      <c r="G184" s="266"/>
      <c r="H184" s="266"/>
      <c r="I184" s="266"/>
      <c r="J184" s="266"/>
      <c r="K184" s="266"/>
      <c r="L184" s="266"/>
      <c r="M184" s="266"/>
      <c r="N184" s="266"/>
      <c r="O184" s="266"/>
      <c r="P184" s="266"/>
      <c r="Q184" s="266"/>
      <c r="R184" s="266"/>
      <c r="S184" s="266"/>
      <c r="T184" s="266"/>
      <c r="U184" s="266"/>
      <c r="V184" s="266"/>
      <c r="W184" s="266"/>
      <c r="X184" s="266"/>
      <c r="Y184" s="266"/>
      <c r="Z184" s="266"/>
    </row>
    <row r="185" spans="1:26" ht="14.25" customHeight="1" x14ac:dyDescent="0.25">
      <c r="A185" s="266"/>
      <c r="B185" s="266"/>
      <c r="C185" s="289"/>
      <c r="D185" s="266"/>
      <c r="E185" s="266"/>
      <c r="F185" s="266"/>
      <c r="G185" s="266"/>
      <c r="H185" s="266"/>
      <c r="I185" s="266"/>
      <c r="J185" s="266"/>
      <c r="K185" s="266"/>
      <c r="L185" s="266"/>
      <c r="M185" s="266"/>
      <c r="N185" s="266"/>
      <c r="O185" s="266"/>
      <c r="P185" s="266"/>
      <c r="Q185" s="266"/>
      <c r="R185" s="266"/>
      <c r="S185" s="266"/>
      <c r="T185" s="266"/>
      <c r="U185" s="266"/>
      <c r="V185" s="266"/>
      <c r="W185" s="266"/>
      <c r="X185" s="266"/>
      <c r="Y185" s="266"/>
      <c r="Z185" s="266"/>
    </row>
    <row r="186" spans="1:26" ht="14.25" customHeight="1" x14ac:dyDescent="0.25">
      <c r="A186" s="266"/>
      <c r="B186" s="266"/>
      <c r="C186" s="289"/>
      <c r="D186" s="266"/>
      <c r="E186" s="266"/>
      <c r="F186" s="266"/>
      <c r="G186" s="266"/>
      <c r="H186" s="266"/>
      <c r="I186" s="266"/>
      <c r="J186" s="266"/>
      <c r="K186" s="266"/>
      <c r="L186" s="266"/>
      <c r="M186" s="266"/>
      <c r="N186" s="266"/>
      <c r="O186" s="266"/>
      <c r="P186" s="266"/>
      <c r="Q186" s="266"/>
      <c r="R186" s="266"/>
      <c r="S186" s="266"/>
      <c r="T186" s="266"/>
      <c r="U186" s="266"/>
      <c r="V186" s="266"/>
      <c r="W186" s="266"/>
      <c r="X186" s="266"/>
      <c r="Y186" s="266"/>
      <c r="Z186" s="266"/>
    </row>
    <row r="187" spans="1:26" ht="14.25" customHeight="1" x14ac:dyDescent="0.25">
      <c r="A187" s="266"/>
      <c r="B187" s="266"/>
      <c r="C187" s="289"/>
      <c r="D187" s="266"/>
      <c r="E187" s="266"/>
      <c r="F187" s="266"/>
      <c r="G187" s="266"/>
      <c r="H187" s="266"/>
      <c r="I187" s="266"/>
      <c r="J187" s="266"/>
      <c r="K187" s="266"/>
      <c r="L187" s="266"/>
      <c r="M187" s="266"/>
      <c r="N187" s="266"/>
      <c r="O187" s="266"/>
      <c r="P187" s="266"/>
      <c r="Q187" s="266"/>
      <c r="R187" s="266"/>
      <c r="S187" s="266"/>
      <c r="T187" s="266"/>
      <c r="U187" s="266"/>
      <c r="V187" s="266"/>
      <c r="W187" s="266"/>
      <c r="X187" s="266"/>
      <c r="Y187" s="266"/>
      <c r="Z187" s="266"/>
    </row>
    <row r="188" spans="1:26" ht="14.25" customHeight="1" x14ac:dyDescent="0.25">
      <c r="A188" s="266"/>
      <c r="B188" s="266"/>
      <c r="C188" s="289"/>
      <c r="D188" s="266"/>
      <c r="E188" s="266"/>
      <c r="F188" s="266"/>
      <c r="G188" s="266"/>
      <c r="H188" s="266"/>
      <c r="I188" s="266"/>
      <c r="J188" s="266"/>
      <c r="K188" s="266"/>
      <c r="L188" s="266"/>
      <c r="M188" s="266"/>
      <c r="N188" s="266"/>
      <c r="O188" s="266"/>
      <c r="P188" s="266"/>
      <c r="Q188" s="266"/>
      <c r="R188" s="266"/>
      <c r="S188" s="266"/>
      <c r="T188" s="266"/>
      <c r="U188" s="266"/>
      <c r="V188" s="266"/>
      <c r="W188" s="266"/>
      <c r="X188" s="266"/>
      <c r="Y188" s="266"/>
      <c r="Z188" s="266"/>
    </row>
    <row r="189" spans="1:26" ht="14.25" customHeight="1" x14ac:dyDescent="0.25">
      <c r="A189" s="266"/>
      <c r="B189" s="266"/>
      <c r="C189" s="289"/>
      <c r="D189" s="266"/>
      <c r="E189" s="266"/>
      <c r="F189" s="266"/>
      <c r="G189" s="266"/>
      <c r="H189" s="266"/>
      <c r="I189" s="266"/>
      <c r="J189" s="266"/>
      <c r="K189" s="266"/>
      <c r="L189" s="266"/>
      <c r="M189" s="266"/>
      <c r="N189" s="266"/>
      <c r="O189" s="266"/>
      <c r="P189" s="266"/>
      <c r="Q189" s="266"/>
      <c r="R189" s="266"/>
      <c r="S189" s="266"/>
      <c r="T189" s="266"/>
      <c r="U189" s="266"/>
      <c r="V189" s="266"/>
      <c r="W189" s="266"/>
      <c r="X189" s="266"/>
      <c r="Y189" s="266"/>
      <c r="Z189" s="266"/>
    </row>
    <row r="190" spans="1:26" ht="14.25" customHeight="1" x14ac:dyDescent="0.25">
      <c r="A190" s="266"/>
      <c r="B190" s="266"/>
      <c r="C190" s="289"/>
      <c r="D190" s="266"/>
      <c r="E190" s="266"/>
      <c r="F190" s="266"/>
      <c r="G190" s="266"/>
      <c r="H190" s="266"/>
      <c r="I190" s="266"/>
      <c r="J190" s="266"/>
      <c r="K190" s="266"/>
      <c r="L190" s="266"/>
      <c r="M190" s="266"/>
      <c r="N190" s="266"/>
      <c r="O190" s="266"/>
      <c r="P190" s="266"/>
      <c r="Q190" s="266"/>
      <c r="R190" s="266"/>
      <c r="S190" s="266"/>
      <c r="T190" s="266"/>
      <c r="U190" s="266"/>
      <c r="V190" s="266"/>
      <c r="W190" s="266"/>
      <c r="X190" s="266"/>
      <c r="Y190" s="266"/>
      <c r="Z190" s="266"/>
    </row>
    <row r="191" spans="1:26" ht="14.25" customHeight="1" x14ac:dyDescent="0.25">
      <c r="A191" s="266"/>
      <c r="B191" s="266"/>
      <c r="C191" s="289"/>
      <c r="D191" s="266"/>
      <c r="E191" s="266"/>
      <c r="F191" s="266"/>
      <c r="G191" s="266"/>
      <c r="H191" s="266"/>
      <c r="I191" s="266"/>
      <c r="J191" s="266"/>
      <c r="K191" s="266"/>
      <c r="L191" s="266"/>
      <c r="M191" s="266"/>
      <c r="N191" s="266"/>
      <c r="O191" s="266"/>
      <c r="P191" s="266"/>
      <c r="Q191" s="266"/>
      <c r="R191" s="266"/>
      <c r="S191" s="266"/>
      <c r="T191" s="266"/>
      <c r="U191" s="266"/>
      <c r="V191" s="266"/>
      <c r="W191" s="266"/>
      <c r="X191" s="266"/>
      <c r="Y191" s="266"/>
      <c r="Z191" s="266"/>
    </row>
    <row r="192" spans="1:26" ht="14.25" customHeight="1" x14ac:dyDescent="0.25">
      <c r="A192" s="266"/>
      <c r="B192" s="266"/>
      <c r="C192" s="289"/>
      <c r="D192" s="266"/>
      <c r="E192" s="266"/>
      <c r="F192" s="266"/>
      <c r="G192" s="266"/>
      <c r="H192" s="266"/>
      <c r="I192" s="266"/>
      <c r="J192" s="266"/>
      <c r="K192" s="266"/>
      <c r="L192" s="266"/>
      <c r="M192" s="266"/>
      <c r="N192" s="266"/>
      <c r="O192" s="266"/>
      <c r="P192" s="266"/>
      <c r="Q192" s="266"/>
      <c r="R192" s="266"/>
      <c r="S192" s="266"/>
      <c r="T192" s="266"/>
      <c r="U192" s="266"/>
      <c r="V192" s="266"/>
      <c r="W192" s="266"/>
      <c r="X192" s="266"/>
      <c r="Y192" s="266"/>
      <c r="Z192" s="266"/>
    </row>
    <row r="193" spans="1:26" ht="14.25" customHeight="1" x14ac:dyDescent="0.25">
      <c r="A193" s="266"/>
      <c r="B193" s="266"/>
      <c r="C193" s="289"/>
      <c r="D193" s="266"/>
      <c r="E193" s="266"/>
      <c r="F193" s="266"/>
      <c r="G193" s="266"/>
      <c r="H193" s="266"/>
      <c r="I193" s="266"/>
      <c r="J193" s="266"/>
      <c r="K193" s="266"/>
      <c r="L193" s="266"/>
      <c r="M193" s="266"/>
      <c r="N193" s="266"/>
      <c r="O193" s="266"/>
      <c r="P193" s="266"/>
      <c r="Q193" s="266"/>
      <c r="R193" s="266"/>
      <c r="S193" s="266"/>
      <c r="T193" s="266"/>
      <c r="U193" s="266"/>
      <c r="V193" s="266"/>
      <c r="W193" s="266"/>
      <c r="X193" s="266"/>
      <c r="Y193" s="266"/>
      <c r="Z193" s="266"/>
    </row>
    <row r="194" spans="1:26" ht="14.25" customHeight="1" x14ac:dyDescent="0.25">
      <c r="A194" s="266"/>
      <c r="B194" s="266"/>
      <c r="C194" s="289"/>
      <c r="D194" s="266"/>
      <c r="E194" s="266"/>
      <c r="F194" s="266"/>
      <c r="G194" s="266"/>
      <c r="H194" s="266"/>
      <c r="I194" s="266"/>
      <c r="J194" s="266"/>
      <c r="K194" s="266"/>
      <c r="L194" s="266"/>
      <c r="M194" s="266"/>
      <c r="N194" s="266"/>
      <c r="O194" s="266"/>
      <c r="P194" s="266"/>
      <c r="Q194" s="266"/>
      <c r="R194" s="266"/>
      <c r="S194" s="266"/>
      <c r="T194" s="266"/>
      <c r="U194" s="266"/>
      <c r="V194" s="266"/>
      <c r="W194" s="266"/>
      <c r="X194" s="266"/>
      <c r="Y194" s="266"/>
      <c r="Z194" s="266"/>
    </row>
    <row r="195" spans="1:26" ht="14.25" customHeight="1" x14ac:dyDescent="0.25">
      <c r="A195" s="266"/>
      <c r="B195" s="266"/>
      <c r="C195" s="289"/>
      <c r="D195" s="266"/>
      <c r="E195" s="266"/>
      <c r="F195" s="266"/>
      <c r="G195" s="266"/>
      <c r="H195" s="266"/>
      <c r="I195" s="266"/>
      <c r="J195" s="266"/>
      <c r="K195" s="266"/>
      <c r="L195" s="266"/>
      <c r="M195" s="266"/>
      <c r="N195" s="266"/>
      <c r="O195" s="266"/>
      <c r="P195" s="266"/>
      <c r="Q195" s="266"/>
      <c r="R195" s="266"/>
      <c r="S195" s="266"/>
      <c r="T195" s="266"/>
      <c r="U195" s="266"/>
      <c r="V195" s="266"/>
      <c r="W195" s="266"/>
      <c r="X195" s="266"/>
      <c r="Y195" s="266"/>
      <c r="Z195" s="266"/>
    </row>
    <row r="196" spans="1:26" ht="14.25" customHeight="1" x14ac:dyDescent="0.25">
      <c r="A196" s="266"/>
      <c r="B196" s="266"/>
      <c r="C196" s="289"/>
      <c r="D196" s="266"/>
      <c r="E196" s="266"/>
      <c r="F196" s="266"/>
      <c r="G196" s="266"/>
      <c r="H196" s="266"/>
      <c r="I196" s="266"/>
      <c r="J196" s="266"/>
      <c r="K196" s="266"/>
      <c r="L196" s="266"/>
      <c r="M196" s="266"/>
      <c r="N196" s="266"/>
      <c r="O196" s="266"/>
      <c r="P196" s="266"/>
      <c r="Q196" s="266"/>
      <c r="R196" s="266"/>
      <c r="S196" s="266"/>
      <c r="T196" s="266"/>
      <c r="U196" s="266"/>
      <c r="V196" s="266"/>
      <c r="W196" s="266"/>
      <c r="X196" s="266"/>
      <c r="Y196" s="266"/>
      <c r="Z196" s="266"/>
    </row>
    <row r="197" spans="1:26" ht="14.25" customHeight="1" x14ac:dyDescent="0.25">
      <c r="A197" s="266"/>
      <c r="B197" s="266"/>
      <c r="C197" s="289"/>
      <c r="D197" s="266"/>
      <c r="E197" s="266"/>
      <c r="F197" s="266"/>
      <c r="G197" s="266"/>
      <c r="H197" s="266"/>
      <c r="I197" s="266"/>
      <c r="J197" s="266"/>
      <c r="K197" s="266"/>
      <c r="L197" s="266"/>
      <c r="M197" s="266"/>
      <c r="N197" s="266"/>
      <c r="O197" s="266"/>
      <c r="P197" s="266"/>
      <c r="Q197" s="266"/>
      <c r="R197" s="266"/>
      <c r="S197" s="266"/>
      <c r="T197" s="266"/>
      <c r="U197" s="266"/>
      <c r="V197" s="266"/>
      <c r="W197" s="266"/>
      <c r="X197" s="266"/>
      <c r="Y197" s="266"/>
      <c r="Z197" s="266"/>
    </row>
    <row r="198" spans="1:26" ht="14.25" customHeight="1" x14ac:dyDescent="0.25">
      <c r="A198" s="266"/>
      <c r="B198" s="266"/>
      <c r="C198" s="289"/>
      <c r="D198" s="266"/>
      <c r="E198" s="266"/>
      <c r="F198" s="266"/>
      <c r="G198" s="266"/>
      <c r="H198" s="266"/>
      <c r="I198" s="266"/>
      <c r="J198" s="266"/>
      <c r="K198" s="266"/>
      <c r="L198" s="266"/>
      <c r="M198" s="266"/>
      <c r="N198" s="266"/>
      <c r="O198" s="266"/>
      <c r="P198" s="266"/>
      <c r="Q198" s="266"/>
      <c r="R198" s="266"/>
      <c r="S198" s="266"/>
      <c r="T198" s="266"/>
      <c r="U198" s="266"/>
      <c r="V198" s="266"/>
      <c r="W198" s="266"/>
      <c r="X198" s="266"/>
      <c r="Y198" s="266"/>
      <c r="Z198" s="266"/>
    </row>
    <row r="199" spans="1:26" ht="14.25" customHeight="1" x14ac:dyDescent="0.25">
      <c r="A199" s="266"/>
      <c r="B199" s="266"/>
      <c r="C199" s="289"/>
      <c r="D199" s="266"/>
      <c r="E199" s="266"/>
      <c r="F199" s="266"/>
      <c r="G199" s="266"/>
      <c r="H199" s="266"/>
      <c r="I199" s="266"/>
      <c r="J199" s="266"/>
      <c r="K199" s="266"/>
      <c r="L199" s="266"/>
      <c r="M199" s="266"/>
      <c r="N199" s="266"/>
      <c r="O199" s="266"/>
      <c r="P199" s="266"/>
      <c r="Q199" s="266"/>
      <c r="R199" s="266"/>
      <c r="S199" s="266"/>
      <c r="T199" s="266"/>
      <c r="U199" s="266"/>
      <c r="V199" s="266"/>
      <c r="W199" s="266"/>
      <c r="X199" s="266"/>
      <c r="Y199" s="266"/>
      <c r="Z199" s="266"/>
    </row>
    <row r="200" spans="1:26" ht="14.25" customHeight="1" x14ac:dyDescent="0.25">
      <c r="A200" s="266"/>
      <c r="B200" s="266"/>
      <c r="C200" s="289"/>
      <c r="D200" s="266"/>
      <c r="E200" s="266"/>
      <c r="F200" s="266"/>
      <c r="G200" s="266"/>
      <c r="H200" s="266"/>
      <c r="I200" s="266"/>
      <c r="J200" s="266"/>
      <c r="K200" s="266"/>
      <c r="L200" s="266"/>
      <c r="M200" s="266"/>
      <c r="N200" s="266"/>
      <c r="O200" s="266"/>
      <c r="P200" s="266"/>
      <c r="Q200" s="266"/>
      <c r="R200" s="266"/>
      <c r="S200" s="266"/>
      <c r="T200" s="266"/>
      <c r="U200" s="266"/>
      <c r="V200" s="266"/>
      <c r="W200" s="266"/>
      <c r="X200" s="266"/>
      <c r="Y200" s="266"/>
      <c r="Z200" s="266"/>
    </row>
    <row r="201" spans="1:26" ht="14.25" customHeight="1" x14ac:dyDescent="0.25">
      <c r="A201" s="266"/>
      <c r="B201" s="266"/>
      <c r="C201" s="289"/>
      <c r="D201" s="266"/>
      <c r="E201" s="266"/>
      <c r="F201" s="266"/>
      <c r="G201" s="266"/>
      <c r="H201" s="266"/>
      <c r="I201" s="266"/>
      <c r="J201" s="266"/>
      <c r="K201" s="266"/>
      <c r="L201" s="266"/>
      <c r="M201" s="266"/>
      <c r="N201" s="266"/>
      <c r="O201" s="266"/>
      <c r="P201" s="266"/>
      <c r="Q201" s="266"/>
      <c r="R201" s="266"/>
      <c r="S201" s="266"/>
      <c r="T201" s="266"/>
      <c r="U201" s="266"/>
      <c r="V201" s="266"/>
      <c r="W201" s="266"/>
      <c r="X201" s="266"/>
      <c r="Y201" s="266"/>
      <c r="Z201" s="266"/>
    </row>
    <row r="202" spans="1:26" ht="14.25" customHeight="1" x14ac:dyDescent="0.25">
      <c r="A202" s="266"/>
      <c r="B202" s="266"/>
      <c r="C202" s="289"/>
      <c r="D202" s="266"/>
      <c r="E202" s="266"/>
      <c r="F202" s="266"/>
      <c r="G202" s="266"/>
      <c r="H202" s="266"/>
      <c r="I202" s="266"/>
      <c r="J202" s="266"/>
      <c r="K202" s="266"/>
      <c r="L202" s="266"/>
      <c r="M202" s="266"/>
      <c r="N202" s="266"/>
      <c r="O202" s="266"/>
      <c r="P202" s="266"/>
      <c r="Q202" s="266"/>
      <c r="R202" s="266"/>
      <c r="S202" s="266"/>
      <c r="T202" s="266"/>
      <c r="U202" s="266"/>
      <c r="V202" s="266"/>
      <c r="W202" s="266"/>
      <c r="X202" s="266"/>
      <c r="Y202" s="266"/>
      <c r="Z202" s="266"/>
    </row>
    <row r="203" spans="1:26" ht="14.25" customHeight="1" x14ac:dyDescent="0.25">
      <c r="A203" s="266"/>
      <c r="B203" s="266"/>
      <c r="C203" s="289"/>
      <c r="D203" s="266"/>
      <c r="E203" s="266"/>
      <c r="F203" s="266"/>
      <c r="G203" s="266"/>
      <c r="H203" s="266"/>
      <c r="I203" s="266"/>
      <c r="J203" s="266"/>
      <c r="K203" s="266"/>
      <c r="L203" s="266"/>
      <c r="M203" s="266"/>
      <c r="N203" s="266"/>
      <c r="O203" s="266"/>
      <c r="P203" s="266"/>
      <c r="Q203" s="266"/>
      <c r="R203" s="266"/>
      <c r="S203" s="266"/>
      <c r="T203" s="266"/>
      <c r="U203" s="266"/>
      <c r="V203" s="266"/>
      <c r="W203" s="266"/>
      <c r="X203" s="266"/>
      <c r="Y203" s="266"/>
      <c r="Z203" s="266"/>
    </row>
    <row r="204" spans="1:26" ht="14.25" customHeight="1" x14ac:dyDescent="0.25">
      <c r="A204" s="266"/>
      <c r="B204" s="266"/>
      <c r="C204" s="289"/>
      <c r="D204" s="266"/>
      <c r="E204" s="266"/>
      <c r="F204" s="266"/>
      <c r="G204" s="266"/>
      <c r="H204" s="266"/>
      <c r="I204" s="266"/>
      <c r="J204" s="266"/>
      <c r="K204" s="266"/>
      <c r="L204" s="266"/>
      <c r="M204" s="266"/>
      <c r="N204" s="266"/>
      <c r="O204" s="266"/>
      <c r="P204" s="266"/>
      <c r="Q204" s="266"/>
      <c r="R204" s="266"/>
      <c r="S204" s="266"/>
      <c r="T204" s="266"/>
      <c r="U204" s="266"/>
      <c r="V204" s="266"/>
      <c r="W204" s="266"/>
      <c r="X204" s="266"/>
      <c r="Y204" s="266"/>
      <c r="Z204" s="266"/>
    </row>
    <row r="205" spans="1:26" ht="14.25" customHeight="1" x14ac:dyDescent="0.25">
      <c r="A205" s="266"/>
      <c r="B205" s="266"/>
      <c r="C205" s="289"/>
      <c r="D205" s="266"/>
      <c r="E205" s="266"/>
      <c r="F205" s="266"/>
      <c r="G205" s="266"/>
      <c r="H205" s="266"/>
      <c r="I205" s="266"/>
      <c r="J205" s="266"/>
      <c r="K205" s="266"/>
      <c r="L205" s="266"/>
      <c r="M205" s="266"/>
      <c r="N205" s="266"/>
      <c r="O205" s="266"/>
      <c r="P205" s="266"/>
      <c r="Q205" s="266"/>
      <c r="R205" s="266"/>
      <c r="S205" s="266"/>
      <c r="T205" s="266"/>
      <c r="U205" s="266"/>
      <c r="V205" s="266"/>
      <c r="W205" s="266"/>
      <c r="X205" s="266"/>
      <c r="Y205" s="266"/>
      <c r="Z205" s="266"/>
    </row>
    <row r="206" spans="1:26" ht="14.25" customHeight="1" x14ac:dyDescent="0.25">
      <c r="A206" s="266"/>
      <c r="B206" s="266"/>
      <c r="C206" s="289"/>
      <c r="D206" s="266"/>
      <c r="E206" s="266"/>
      <c r="F206" s="266"/>
      <c r="G206" s="266"/>
      <c r="H206" s="266"/>
      <c r="I206" s="266"/>
      <c r="J206" s="266"/>
      <c r="K206" s="266"/>
      <c r="L206" s="266"/>
      <c r="M206" s="266"/>
      <c r="N206" s="266"/>
      <c r="O206" s="266"/>
      <c r="P206" s="266"/>
      <c r="Q206" s="266"/>
      <c r="R206" s="266"/>
      <c r="S206" s="266"/>
      <c r="T206" s="266"/>
      <c r="U206" s="266"/>
      <c r="V206" s="266"/>
      <c r="W206" s="266"/>
      <c r="X206" s="266"/>
      <c r="Y206" s="266"/>
      <c r="Z206" s="266"/>
    </row>
    <row r="207" spans="1:26" ht="14.25" customHeight="1" x14ac:dyDescent="0.25">
      <c r="A207" s="266"/>
      <c r="B207" s="266"/>
      <c r="C207" s="289"/>
      <c r="D207" s="266"/>
      <c r="E207" s="266"/>
      <c r="F207" s="266"/>
      <c r="G207" s="266"/>
      <c r="H207" s="266"/>
      <c r="I207" s="266"/>
      <c r="J207" s="266"/>
      <c r="K207" s="266"/>
      <c r="L207" s="266"/>
      <c r="M207" s="266"/>
      <c r="N207" s="266"/>
      <c r="O207" s="266"/>
      <c r="P207" s="266"/>
      <c r="Q207" s="266"/>
      <c r="R207" s="266"/>
      <c r="S207" s="266"/>
      <c r="T207" s="266"/>
      <c r="U207" s="266"/>
      <c r="V207" s="266"/>
      <c r="W207" s="266"/>
      <c r="X207" s="266"/>
      <c r="Y207" s="266"/>
      <c r="Z207" s="266"/>
    </row>
    <row r="208" spans="1:26" ht="14.25" customHeight="1" x14ac:dyDescent="0.25">
      <c r="A208" s="266"/>
      <c r="B208" s="266"/>
      <c r="C208" s="289"/>
      <c r="D208" s="266"/>
      <c r="E208" s="266"/>
      <c r="F208" s="266"/>
      <c r="G208" s="266"/>
      <c r="H208" s="266"/>
      <c r="I208" s="266"/>
      <c r="J208" s="266"/>
      <c r="K208" s="266"/>
      <c r="L208" s="266"/>
      <c r="M208" s="266"/>
      <c r="N208" s="266"/>
      <c r="O208" s="266"/>
      <c r="P208" s="266"/>
      <c r="Q208" s="266"/>
      <c r="R208" s="266"/>
      <c r="S208" s="266"/>
      <c r="T208" s="266"/>
      <c r="U208" s="266"/>
      <c r="V208" s="266"/>
      <c r="W208" s="266"/>
      <c r="X208" s="266"/>
      <c r="Y208" s="266"/>
      <c r="Z208" s="266"/>
    </row>
    <row r="209" spans="1:26" ht="14.25" customHeight="1" x14ac:dyDescent="0.25">
      <c r="A209" s="266"/>
      <c r="B209" s="266"/>
      <c r="C209" s="289"/>
      <c r="D209" s="266"/>
      <c r="E209" s="266"/>
      <c r="F209" s="266"/>
      <c r="G209" s="266"/>
      <c r="H209" s="266"/>
      <c r="I209" s="266"/>
      <c r="J209" s="266"/>
      <c r="K209" s="266"/>
      <c r="L209" s="266"/>
      <c r="M209" s="266"/>
      <c r="N209" s="266"/>
      <c r="O209" s="266"/>
      <c r="P209" s="266"/>
      <c r="Q209" s="266"/>
      <c r="R209" s="266"/>
      <c r="S209" s="266"/>
      <c r="T209" s="266"/>
      <c r="U209" s="266"/>
      <c r="V209" s="266"/>
      <c r="W209" s="266"/>
      <c r="X209" s="266"/>
      <c r="Y209" s="266"/>
      <c r="Z209" s="266"/>
    </row>
    <row r="210" spans="1:26" ht="14.25" customHeight="1" x14ac:dyDescent="0.25">
      <c r="A210" s="266"/>
      <c r="B210" s="266"/>
      <c r="C210" s="289"/>
      <c r="D210" s="266"/>
      <c r="E210" s="266"/>
      <c r="F210" s="266"/>
      <c r="G210" s="266"/>
      <c r="H210" s="266"/>
      <c r="I210" s="266"/>
      <c r="J210" s="266"/>
      <c r="K210" s="266"/>
      <c r="L210" s="266"/>
      <c r="M210" s="266"/>
      <c r="N210" s="266"/>
      <c r="O210" s="266"/>
      <c r="P210" s="266"/>
      <c r="Q210" s="266"/>
      <c r="R210" s="266"/>
      <c r="S210" s="266"/>
      <c r="T210" s="266"/>
      <c r="U210" s="266"/>
      <c r="V210" s="266"/>
      <c r="W210" s="266"/>
      <c r="X210" s="266"/>
      <c r="Y210" s="266"/>
      <c r="Z210" s="266"/>
    </row>
    <row r="211" spans="1:26" ht="14.25" customHeight="1" x14ac:dyDescent="0.25">
      <c r="A211" s="266"/>
      <c r="B211" s="266"/>
      <c r="C211" s="289"/>
      <c r="D211" s="266"/>
      <c r="E211" s="266"/>
      <c r="F211" s="266"/>
      <c r="G211" s="266"/>
      <c r="H211" s="266"/>
      <c r="I211" s="266"/>
      <c r="J211" s="266"/>
      <c r="K211" s="266"/>
      <c r="L211" s="266"/>
      <c r="M211" s="266"/>
      <c r="N211" s="266"/>
      <c r="O211" s="266"/>
      <c r="P211" s="266"/>
      <c r="Q211" s="266"/>
      <c r="R211" s="266"/>
      <c r="S211" s="266"/>
      <c r="T211" s="266"/>
      <c r="U211" s="266"/>
      <c r="V211" s="266"/>
      <c r="W211" s="266"/>
      <c r="X211" s="266"/>
      <c r="Y211" s="266"/>
      <c r="Z211" s="266"/>
    </row>
    <row r="212" spans="1:26" ht="14.25" customHeight="1" x14ac:dyDescent="0.25">
      <c r="A212" s="266"/>
      <c r="B212" s="266"/>
      <c r="C212" s="289"/>
      <c r="D212" s="266"/>
      <c r="E212" s="266"/>
      <c r="F212" s="266"/>
      <c r="G212" s="266"/>
      <c r="H212" s="266"/>
      <c r="I212" s="266"/>
      <c r="J212" s="266"/>
      <c r="K212" s="266"/>
      <c r="L212" s="266"/>
      <c r="M212" s="266"/>
      <c r="N212" s="266"/>
      <c r="O212" s="266"/>
      <c r="P212" s="266"/>
      <c r="Q212" s="266"/>
      <c r="R212" s="266"/>
      <c r="S212" s="266"/>
      <c r="T212" s="266"/>
      <c r="U212" s="266"/>
      <c r="V212" s="266"/>
      <c r="W212" s="266"/>
      <c r="X212" s="266"/>
      <c r="Y212" s="266"/>
      <c r="Z212" s="266"/>
    </row>
    <row r="213" spans="1:26" ht="14.25" customHeight="1" x14ac:dyDescent="0.25">
      <c r="A213" s="266"/>
      <c r="B213" s="266"/>
      <c r="C213" s="289"/>
      <c r="D213" s="266"/>
      <c r="E213" s="266"/>
      <c r="F213" s="266"/>
      <c r="G213" s="266"/>
      <c r="H213" s="266"/>
      <c r="I213" s="266"/>
      <c r="J213" s="266"/>
      <c r="K213" s="266"/>
      <c r="L213" s="266"/>
      <c r="M213" s="266"/>
      <c r="N213" s="266"/>
      <c r="O213" s="266"/>
      <c r="P213" s="266"/>
      <c r="Q213" s="266"/>
      <c r="R213" s="266"/>
      <c r="S213" s="266"/>
      <c r="T213" s="266"/>
      <c r="U213" s="266"/>
      <c r="V213" s="266"/>
      <c r="W213" s="266"/>
      <c r="X213" s="266"/>
      <c r="Y213" s="266"/>
      <c r="Z213" s="266"/>
    </row>
    <row r="214" spans="1:26" ht="14.25" customHeight="1" x14ac:dyDescent="0.25">
      <c r="A214" s="266"/>
      <c r="B214" s="266"/>
      <c r="C214" s="289"/>
      <c r="D214" s="266"/>
      <c r="E214" s="266"/>
      <c r="F214" s="266"/>
      <c r="G214" s="266"/>
      <c r="H214" s="266"/>
      <c r="I214" s="266"/>
      <c r="J214" s="266"/>
      <c r="K214" s="266"/>
      <c r="L214" s="266"/>
      <c r="M214" s="266"/>
      <c r="N214" s="266"/>
      <c r="O214" s="266"/>
      <c r="P214" s="266"/>
      <c r="Q214" s="266"/>
      <c r="R214" s="266"/>
      <c r="S214" s="266"/>
      <c r="T214" s="266"/>
      <c r="U214" s="266"/>
      <c r="V214" s="266"/>
      <c r="W214" s="266"/>
      <c r="X214" s="266"/>
      <c r="Y214" s="266"/>
      <c r="Z214" s="266"/>
    </row>
    <row r="215" spans="1:26" ht="14.25" customHeight="1" x14ac:dyDescent="0.25">
      <c r="A215" s="266"/>
      <c r="B215" s="266"/>
      <c r="C215" s="289"/>
      <c r="D215" s="266"/>
      <c r="E215" s="266"/>
      <c r="F215" s="266"/>
      <c r="G215" s="266"/>
      <c r="H215" s="266"/>
      <c r="I215" s="266"/>
      <c r="J215" s="266"/>
      <c r="K215" s="266"/>
      <c r="L215" s="266"/>
      <c r="M215" s="266"/>
      <c r="N215" s="266"/>
      <c r="O215" s="266"/>
      <c r="P215" s="266"/>
      <c r="Q215" s="266"/>
      <c r="R215" s="266"/>
      <c r="S215" s="266"/>
      <c r="T215" s="266"/>
      <c r="U215" s="266"/>
      <c r="V215" s="266"/>
      <c r="W215" s="266"/>
      <c r="X215" s="266"/>
      <c r="Y215" s="266"/>
      <c r="Z215" s="266"/>
    </row>
    <row r="216" spans="1:26" ht="14.25" customHeight="1" x14ac:dyDescent="0.25">
      <c r="A216" s="266"/>
      <c r="B216" s="266"/>
      <c r="C216" s="289"/>
      <c r="D216" s="266"/>
      <c r="E216" s="266"/>
      <c r="F216" s="266"/>
      <c r="G216" s="266"/>
      <c r="H216" s="266"/>
      <c r="I216" s="266"/>
      <c r="J216" s="266"/>
      <c r="K216" s="266"/>
      <c r="L216" s="266"/>
      <c r="M216" s="266"/>
      <c r="N216" s="266"/>
      <c r="O216" s="266"/>
      <c r="P216" s="266"/>
      <c r="Q216" s="266"/>
      <c r="R216" s="266"/>
      <c r="S216" s="266"/>
      <c r="T216" s="266"/>
      <c r="U216" s="266"/>
      <c r="V216" s="266"/>
      <c r="W216" s="266"/>
      <c r="X216" s="266"/>
      <c r="Y216" s="266"/>
      <c r="Z216" s="266"/>
    </row>
    <row r="217" spans="1:26" ht="14.25" customHeight="1" x14ac:dyDescent="0.25">
      <c r="A217" s="266"/>
      <c r="B217" s="266"/>
      <c r="C217" s="289"/>
      <c r="D217" s="266"/>
      <c r="E217" s="266"/>
      <c r="F217" s="266"/>
      <c r="G217" s="266"/>
      <c r="H217" s="266"/>
      <c r="I217" s="266"/>
      <c r="J217" s="266"/>
      <c r="K217" s="266"/>
      <c r="L217" s="266"/>
      <c r="M217" s="266"/>
      <c r="N217" s="266"/>
      <c r="O217" s="266"/>
      <c r="P217" s="266"/>
      <c r="Q217" s="266"/>
      <c r="R217" s="266"/>
      <c r="S217" s="266"/>
      <c r="T217" s="266"/>
      <c r="U217" s="266"/>
      <c r="V217" s="266"/>
      <c r="W217" s="266"/>
      <c r="X217" s="266"/>
      <c r="Y217" s="266"/>
      <c r="Z217" s="266"/>
    </row>
    <row r="218" spans="1:26" ht="14.25" customHeight="1" x14ac:dyDescent="0.25">
      <c r="A218" s="266"/>
      <c r="B218" s="266"/>
      <c r="C218" s="289"/>
      <c r="D218" s="266"/>
      <c r="E218" s="266"/>
      <c r="F218" s="266"/>
      <c r="G218" s="266"/>
      <c r="H218" s="266"/>
      <c r="I218" s="266"/>
      <c r="J218" s="266"/>
      <c r="K218" s="266"/>
      <c r="L218" s="266"/>
      <c r="M218" s="266"/>
      <c r="N218" s="266"/>
      <c r="O218" s="266"/>
      <c r="P218" s="266"/>
      <c r="Q218" s="266"/>
      <c r="R218" s="266"/>
      <c r="S218" s="266"/>
      <c r="T218" s="266"/>
      <c r="U218" s="266"/>
      <c r="V218" s="266"/>
      <c r="W218" s="266"/>
      <c r="X218" s="266"/>
      <c r="Y218" s="266"/>
      <c r="Z218" s="266"/>
    </row>
    <row r="219" spans="1:26" ht="14.25" customHeight="1" x14ac:dyDescent="0.25">
      <c r="A219" s="266"/>
      <c r="B219" s="266"/>
      <c r="C219" s="289"/>
      <c r="D219" s="266"/>
      <c r="E219" s="266"/>
      <c r="F219" s="266"/>
      <c r="G219" s="266"/>
      <c r="H219" s="266"/>
      <c r="I219" s="266"/>
      <c r="J219" s="266"/>
      <c r="K219" s="266"/>
      <c r="L219" s="266"/>
      <c r="M219" s="266"/>
      <c r="N219" s="266"/>
      <c r="O219" s="266"/>
      <c r="P219" s="266"/>
      <c r="Q219" s="266"/>
      <c r="R219" s="266"/>
      <c r="S219" s="266"/>
      <c r="T219" s="266"/>
      <c r="U219" s="266"/>
      <c r="V219" s="266"/>
      <c r="W219" s="266"/>
      <c r="X219" s="266"/>
      <c r="Y219" s="266"/>
      <c r="Z219" s="266"/>
    </row>
    <row r="220" spans="1:26" ht="14.25" customHeight="1" x14ac:dyDescent="0.25">
      <c r="A220" s="266"/>
      <c r="B220" s="266"/>
      <c r="C220" s="289"/>
      <c r="D220" s="266"/>
      <c r="E220" s="266"/>
      <c r="F220" s="266"/>
      <c r="G220" s="266"/>
      <c r="H220" s="266"/>
      <c r="I220" s="266"/>
      <c r="J220" s="266"/>
      <c r="K220" s="266"/>
      <c r="L220" s="266"/>
      <c r="M220" s="266"/>
      <c r="N220" s="266"/>
      <c r="O220" s="266"/>
      <c r="P220" s="266"/>
      <c r="Q220" s="266"/>
      <c r="R220" s="266"/>
      <c r="S220" s="266"/>
      <c r="T220" s="266"/>
      <c r="U220" s="266"/>
      <c r="V220" s="266"/>
      <c r="W220" s="266"/>
      <c r="X220" s="266"/>
      <c r="Y220" s="266"/>
      <c r="Z220" s="266"/>
    </row>
    <row r="221" spans="1:26" ht="14.25" customHeight="1" x14ac:dyDescent="0.25">
      <c r="A221" s="266"/>
      <c r="B221" s="266"/>
      <c r="C221" s="289"/>
      <c r="D221" s="266"/>
      <c r="E221" s="266"/>
      <c r="F221" s="266"/>
      <c r="G221" s="266"/>
      <c r="H221" s="266"/>
      <c r="I221" s="266"/>
      <c r="J221" s="266"/>
      <c r="K221" s="266"/>
      <c r="L221" s="266"/>
      <c r="M221" s="266"/>
      <c r="N221" s="266"/>
      <c r="O221" s="266"/>
      <c r="P221" s="266"/>
      <c r="Q221" s="266"/>
      <c r="R221" s="266"/>
      <c r="S221" s="266"/>
      <c r="T221" s="266"/>
      <c r="U221" s="266"/>
      <c r="V221" s="266"/>
      <c r="W221" s="266"/>
      <c r="X221" s="266"/>
      <c r="Y221" s="266"/>
      <c r="Z221" s="266"/>
    </row>
    <row r="222" spans="1:26" ht="14.25" customHeight="1" x14ac:dyDescent="0.25">
      <c r="A222" s="266"/>
      <c r="B222" s="266"/>
      <c r="C222" s="289"/>
      <c r="D222" s="266"/>
      <c r="E222" s="266"/>
      <c r="F222" s="266"/>
      <c r="G222" s="266"/>
      <c r="H222" s="266"/>
      <c r="I222" s="266"/>
      <c r="J222" s="266"/>
      <c r="K222" s="266"/>
      <c r="L222" s="266"/>
      <c r="M222" s="266"/>
      <c r="N222" s="266"/>
      <c r="O222" s="266"/>
      <c r="P222" s="266"/>
      <c r="Q222" s="266"/>
      <c r="R222" s="266"/>
      <c r="S222" s="266"/>
      <c r="T222" s="266"/>
      <c r="U222" s="266"/>
      <c r="V222" s="266"/>
      <c r="W222" s="266"/>
      <c r="X222" s="266"/>
      <c r="Y222" s="266"/>
      <c r="Z222" s="266"/>
    </row>
    <row r="223" spans="1:26" ht="14.25" customHeight="1" x14ac:dyDescent="0.25">
      <c r="A223" s="266"/>
      <c r="B223" s="266"/>
      <c r="C223" s="289"/>
      <c r="D223" s="266"/>
      <c r="E223" s="266"/>
      <c r="F223" s="266"/>
      <c r="G223" s="266"/>
      <c r="H223" s="266"/>
      <c r="I223" s="266"/>
      <c r="J223" s="266"/>
      <c r="K223" s="266"/>
      <c r="L223" s="266"/>
      <c r="M223" s="266"/>
      <c r="N223" s="266"/>
      <c r="O223" s="266"/>
      <c r="P223" s="266"/>
      <c r="Q223" s="266"/>
      <c r="R223" s="266"/>
      <c r="S223" s="266"/>
      <c r="T223" s="266"/>
      <c r="U223" s="266"/>
      <c r="V223" s="266"/>
      <c r="W223" s="266"/>
      <c r="X223" s="266"/>
      <c r="Y223" s="266"/>
      <c r="Z223" s="266"/>
    </row>
    <row r="224" spans="1:26" ht="14.25" customHeight="1" x14ac:dyDescent="0.25">
      <c r="A224" s="266"/>
      <c r="B224" s="266"/>
      <c r="C224" s="289"/>
      <c r="D224" s="266"/>
      <c r="E224" s="266"/>
      <c r="F224" s="266"/>
      <c r="G224" s="266"/>
      <c r="H224" s="266"/>
      <c r="I224" s="266"/>
      <c r="J224" s="266"/>
      <c r="K224" s="266"/>
      <c r="L224" s="266"/>
      <c r="M224" s="266"/>
      <c r="N224" s="266"/>
      <c r="O224" s="266"/>
      <c r="P224" s="266"/>
      <c r="Q224" s="266"/>
      <c r="R224" s="266"/>
      <c r="S224" s="266"/>
      <c r="T224" s="266"/>
      <c r="U224" s="266"/>
      <c r="V224" s="266"/>
      <c r="W224" s="266"/>
      <c r="X224" s="266"/>
      <c r="Y224" s="266"/>
      <c r="Z224" s="266"/>
    </row>
    <row r="225" spans="1:26" ht="14.25" customHeight="1" x14ac:dyDescent="0.25">
      <c r="A225" s="266"/>
      <c r="B225" s="266"/>
      <c r="C225" s="289"/>
      <c r="D225" s="266"/>
      <c r="E225" s="266"/>
      <c r="F225" s="266"/>
      <c r="G225" s="266"/>
      <c r="H225" s="266"/>
      <c r="I225" s="266"/>
      <c r="J225" s="266"/>
      <c r="K225" s="266"/>
      <c r="L225" s="266"/>
      <c r="M225" s="266"/>
      <c r="N225" s="266"/>
      <c r="O225" s="266"/>
      <c r="P225" s="266"/>
      <c r="Q225" s="266"/>
      <c r="R225" s="266"/>
      <c r="S225" s="266"/>
      <c r="T225" s="266"/>
      <c r="U225" s="266"/>
      <c r="V225" s="266"/>
      <c r="W225" s="266"/>
      <c r="X225" s="266"/>
      <c r="Y225" s="266"/>
      <c r="Z225" s="266"/>
    </row>
    <row r="226" spans="1:26" ht="14.25" customHeight="1" x14ac:dyDescent="0.25">
      <c r="A226" s="266"/>
      <c r="B226" s="266"/>
      <c r="C226" s="289"/>
      <c r="D226" s="266"/>
      <c r="E226" s="266"/>
      <c r="F226" s="266"/>
      <c r="G226" s="266"/>
      <c r="H226" s="266"/>
      <c r="I226" s="266"/>
      <c r="J226" s="266"/>
      <c r="K226" s="266"/>
      <c r="L226" s="266"/>
      <c r="M226" s="266"/>
      <c r="N226" s="266"/>
      <c r="O226" s="266"/>
      <c r="P226" s="266"/>
      <c r="Q226" s="266"/>
      <c r="R226" s="266"/>
      <c r="S226" s="266"/>
      <c r="T226" s="266"/>
      <c r="U226" s="266"/>
      <c r="V226" s="266"/>
      <c r="W226" s="266"/>
      <c r="X226" s="266"/>
      <c r="Y226" s="266"/>
      <c r="Z226" s="266"/>
    </row>
    <row r="227" spans="1:26" ht="14.25" customHeight="1" x14ac:dyDescent="0.25">
      <c r="A227" s="266"/>
      <c r="B227" s="266"/>
      <c r="C227" s="289"/>
      <c r="D227" s="266"/>
      <c r="E227" s="266"/>
      <c r="F227" s="266"/>
      <c r="G227" s="266"/>
      <c r="H227" s="266"/>
      <c r="I227" s="266"/>
      <c r="J227" s="266"/>
      <c r="K227" s="266"/>
      <c r="L227" s="266"/>
      <c r="M227" s="266"/>
      <c r="N227" s="266"/>
      <c r="O227" s="266"/>
      <c r="P227" s="266"/>
      <c r="Q227" s="266"/>
      <c r="R227" s="266"/>
      <c r="S227" s="266"/>
      <c r="T227" s="266"/>
      <c r="U227" s="266"/>
      <c r="V227" s="266"/>
      <c r="W227" s="266"/>
      <c r="X227" s="266"/>
      <c r="Y227" s="266"/>
      <c r="Z227" s="266"/>
    </row>
    <row r="228" spans="1:26" ht="15.75" customHeight="1" x14ac:dyDescent="0.25"/>
    <row r="229" spans="1:26" ht="15.75" customHeight="1" x14ac:dyDescent="0.25"/>
    <row r="230" spans="1:26" ht="15.75" customHeight="1" x14ac:dyDescent="0.25"/>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C11:D11"/>
    <mergeCell ref="C14:D14"/>
    <mergeCell ref="C15:D15"/>
    <mergeCell ref="C16:D16"/>
    <mergeCell ref="C1:D1"/>
    <mergeCell ref="C5:D5"/>
    <mergeCell ref="C6:D6"/>
    <mergeCell ref="C7:D7"/>
    <mergeCell ref="C8:D8"/>
    <mergeCell ref="C9:D9"/>
    <mergeCell ref="C10:D10"/>
  </mergeCells>
  <hyperlinks>
    <hyperlink ref="C23" location="null!Área_de_impresión" display="'1. SEGUIMIENTO EJECUCIÓN PRESU'!Área_de_impresión" xr:uid="{00000000-0004-0000-0900-000000000000}"/>
    <hyperlink ref="C25" location="null!_Toc461442754" display="'2. SEGUIMIENTO METAS PRODUCTO'!_Toc461442754" xr:uid="{00000000-0004-0000-0900-000001000000}"/>
    <hyperlink ref="C26" location="null!Área_de_impresión" display="'4. METAS RESULTADO PDD'!Área_de_impresión" xr:uid="{00000000-0004-0000-0900-000002000000}"/>
  </hyperlinks>
  <pageMargins left="0.25" right="0.25" top="0.75" bottom="0.75" header="0" footer="0"/>
  <pageSetup orientation="portrait"/>
  <colBreaks count="1" manualBreakCount="1">
    <brk id="4" man="1"/>
  </colBreak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738030"/>
  </sheetPr>
  <dimension ref="A1:AV992"/>
  <sheetViews>
    <sheetView workbookViewId="0">
      <selection activeCell="E18" sqref="E18"/>
    </sheetView>
  </sheetViews>
  <sheetFormatPr baseColWidth="10" defaultColWidth="14.42578125" defaultRowHeight="15" customHeight="1" x14ac:dyDescent="0.25"/>
  <cols>
    <col min="1" max="1" width="24.85546875" customWidth="1"/>
    <col min="2" max="2" width="19.140625" customWidth="1"/>
    <col min="3" max="3" width="21" customWidth="1"/>
    <col min="4" max="7" width="19.140625" customWidth="1"/>
    <col min="8" max="10" width="15.85546875" customWidth="1"/>
    <col min="11" max="11" width="19.5703125" customWidth="1"/>
    <col min="12" max="14" width="19.140625" customWidth="1"/>
    <col min="15" max="27" width="20.7109375" customWidth="1"/>
    <col min="28" max="28" width="11.42578125" customWidth="1"/>
    <col min="29" max="47" width="10.7109375" hidden="1" customWidth="1"/>
  </cols>
  <sheetData>
    <row r="1" spans="1:48" ht="27" customHeight="1" x14ac:dyDescent="0.25">
      <c r="A1" s="494"/>
      <c r="B1" s="495"/>
      <c r="C1" s="500" t="s">
        <v>0</v>
      </c>
      <c r="D1" s="501"/>
      <c r="E1" s="501"/>
      <c r="F1" s="501"/>
      <c r="G1" s="501"/>
      <c r="H1" s="501"/>
      <c r="I1" s="501"/>
      <c r="J1" s="501"/>
      <c r="K1" s="501"/>
      <c r="L1" s="502"/>
      <c r="M1" s="290"/>
      <c r="N1" s="290"/>
      <c r="O1" s="290"/>
      <c r="P1" s="290"/>
      <c r="Q1" s="290"/>
      <c r="R1" s="290"/>
      <c r="S1" s="291"/>
      <c r="T1" s="291"/>
      <c r="U1" s="291"/>
      <c r="V1" s="291"/>
      <c r="W1" s="291"/>
      <c r="X1" s="291"/>
      <c r="Y1" s="291"/>
      <c r="Z1" s="291"/>
      <c r="AA1" s="291"/>
      <c r="AB1" s="291"/>
      <c r="AC1" s="291"/>
      <c r="AD1" s="292"/>
      <c r="AE1" s="292"/>
      <c r="AF1" s="292"/>
      <c r="AG1" s="292"/>
      <c r="AH1" s="292"/>
      <c r="AI1" s="292"/>
      <c r="AJ1" s="292"/>
      <c r="AK1" s="292"/>
      <c r="AL1" s="292"/>
      <c r="AM1" s="292"/>
      <c r="AN1" s="292"/>
      <c r="AO1" s="292"/>
      <c r="AP1" s="292"/>
      <c r="AQ1" s="292"/>
      <c r="AR1" s="292"/>
      <c r="AS1" s="292"/>
      <c r="AT1" s="292"/>
      <c r="AU1" s="292"/>
    </row>
    <row r="2" spans="1:48" ht="27" customHeight="1" x14ac:dyDescent="0.25">
      <c r="A2" s="496"/>
      <c r="B2" s="497"/>
      <c r="C2" s="500" t="s">
        <v>1</v>
      </c>
      <c r="D2" s="501"/>
      <c r="E2" s="501"/>
      <c r="F2" s="501"/>
      <c r="G2" s="501"/>
      <c r="H2" s="501"/>
      <c r="I2" s="501"/>
      <c r="J2" s="501"/>
      <c r="K2" s="501"/>
      <c r="L2" s="502"/>
      <c r="M2" s="290"/>
      <c r="N2" s="290"/>
      <c r="O2" s="290"/>
      <c r="P2" s="290"/>
      <c r="Q2" s="290"/>
      <c r="R2" s="290"/>
      <c r="S2" s="291"/>
      <c r="T2" s="291"/>
      <c r="U2" s="291"/>
      <c r="V2" s="291"/>
      <c r="W2" s="291"/>
      <c r="X2" s="291"/>
      <c r="Y2" s="291"/>
      <c r="Z2" s="291"/>
      <c r="AA2" s="291"/>
      <c r="AB2" s="291"/>
      <c r="AC2" s="291"/>
      <c r="AD2" s="292"/>
      <c r="AE2" s="292"/>
      <c r="AF2" s="292"/>
      <c r="AG2" s="292"/>
      <c r="AH2" s="292"/>
      <c r="AI2" s="292"/>
      <c r="AJ2" s="292"/>
      <c r="AK2" s="292"/>
      <c r="AL2" s="292"/>
      <c r="AM2" s="292"/>
      <c r="AN2" s="292"/>
      <c r="AO2" s="292"/>
      <c r="AP2" s="292"/>
      <c r="AQ2" s="292"/>
      <c r="AR2" s="292"/>
      <c r="AS2" s="292"/>
      <c r="AT2" s="292"/>
      <c r="AU2" s="292"/>
    </row>
    <row r="3" spans="1:48" ht="27" customHeight="1" x14ac:dyDescent="0.25">
      <c r="A3" s="496"/>
      <c r="B3" s="497"/>
      <c r="C3" s="500" t="s">
        <v>2</v>
      </c>
      <c r="D3" s="501"/>
      <c r="E3" s="501"/>
      <c r="F3" s="501"/>
      <c r="G3" s="501"/>
      <c r="H3" s="501"/>
      <c r="I3" s="501"/>
      <c r="J3" s="501"/>
      <c r="K3" s="501"/>
      <c r="L3" s="502"/>
      <c r="M3" s="290"/>
      <c r="N3" s="290"/>
      <c r="O3" s="290"/>
      <c r="P3" s="290"/>
      <c r="Q3" s="290"/>
      <c r="R3" s="290"/>
      <c r="S3" s="291"/>
      <c r="T3" s="291"/>
      <c r="U3" s="291"/>
      <c r="V3" s="291"/>
      <c r="W3" s="291"/>
      <c r="X3" s="291"/>
      <c r="Y3" s="291"/>
      <c r="Z3" s="291"/>
      <c r="AA3" s="291"/>
      <c r="AB3" s="291"/>
      <c r="AC3" s="291"/>
      <c r="AD3" s="292"/>
      <c r="AE3" s="292"/>
      <c r="AF3" s="292"/>
      <c r="AG3" s="292"/>
      <c r="AH3" s="292"/>
      <c r="AI3" s="292"/>
      <c r="AJ3" s="292"/>
      <c r="AK3" s="292"/>
      <c r="AL3" s="292"/>
      <c r="AM3" s="292"/>
      <c r="AN3" s="292"/>
      <c r="AO3" s="292"/>
      <c r="AP3" s="292"/>
      <c r="AQ3" s="292"/>
      <c r="AR3" s="292"/>
      <c r="AS3" s="292"/>
      <c r="AT3" s="292"/>
      <c r="AU3" s="292"/>
    </row>
    <row r="4" spans="1:48" ht="27" customHeight="1" x14ac:dyDescent="0.25">
      <c r="A4" s="498"/>
      <c r="B4" s="499"/>
      <c r="C4" s="500" t="s">
        <v>3</v>
      </c>
      <c r="D4" s="501"/>
      <c r="E4" s="501"/>
      <c r="F4" s="501"/>
      <c r="G4" s="501"/>
      <c r="H4" s="501"/>
      <c r="I4" s="501"/>
      <c r="J4" s="502"/>
      <c r="K4" s="503" t="s">
        <v>1414</v>
      </c>
      <c r="L4" s="502"/>
      <c r="M4" s="290"/>
      <c r="N4" s="290"/>
      <c r="O4" s="290"/>
      <c r="P4" s="290"/>
      <c r="Q4" s="290"/>
      <c r="R4" s="290"/>
      <c r="S4" s="291"/>
      <c r="T4" s="291"/>
      <c r="U4" s="291"/>
      <c r="V4" s="291"/>
      <c r="W4" s="291"/>
      <c r="X4" s="291"/>
      <c r="Y4" s="291"/>
      <c r="Z4" s="291"/>
      <c r="AA4" s="291"/>
      <c r="AB4" s="291"/>
      <c r="AC4" s="291"/>
      <c r="AD4" s="292"/>
      <c r="AE4" s="292"/>
      <c r="AF4" s="292"/>
      <c r="AG4" s="292"/>
      <c r="AH4" s="292"/>
      <c r="AI4" s="292"/>
      <c r="AJ4" s="292"/>
      <c r="AK4" s="292"/>
      <c r="AL4" s="292"/>
      <c r="AM4" s="292"/>
      <c r="AN4" s="292"/>
      <c r="AO4" s="292"/>
      <c r="AP4" s="292"/>
      <c r="AQ4" s="292"/>
      <c r="AR4" s="292"/>
      <c r="AS4" s="292"/>
      <c r="AT4" s="292"/>
      <c r="AU4" s="292"/>
    </row>
    <row r="5" spans="1:48" ht="18" customHeight="1" x14ac:dyDescent="0.25">
      <c r="A5" s="293"/>
      <c r="B5" s="293"/>
      <c r="C5" s="293"/>
      <c r="D5" s="293"/>
      <c r="E5" s="293"/>
      <c r="F5" s="293"/>
      <c r="G5" s="293"/>
      <c r="H5" s="293"/>
      <c r="I5" s="293"/>
      <c r="J5" s="293"/>
      <c r="K5" s="293"/>
      <c r="L5" s="293"/>
      <c r="M5" s="290"/>
      <c r="N5" s="290"/>
      <c r="O5" s="290"/>
      <c r="P5" s="290"/>
      <c r="Q5" s="290"/>
      <c r="R5" s="290"/>
      <c r="S5" s="291"/>
      <c r="T5" s="291"/>
      <c r="U5" s="291"/>
      <c r="V5" s="291"/>
      <c r="W5" s="291"/>
      <c r="X5" s="291"/>
      <c r="Y5" s="291"/>
      <c r="Z5" s="291"/>
      <c r="AA5" s="291"/>
      <c r="AB5" s="291"/>
      <c r="AC5" s="291"/>
      <c r="AD5" s="291"/>
      <c r="AE5" s="291"/>
      <c r="AF5" s="291"/>
      <c r="AG5" s="291"/>
      <c r="AH5" s="291"/>
      <c r="AI5" s="291"/>
      <c r="AJ5" s="291"/>
      <c r="AK5" s="291"/>
      <c r="AL5" s="291"/>
      <c r="AM5" s="291"/>
      <c r="AN5" s="291"/>
      <c r="AO5" s="291"/>
      <c r="AP5" s="291"/>
      <c r="AQ5" s="291"/>
      <c r="AR5" s="291"/>
      <c r="AS5" s="291"/>
      <c r="AT5" s="291"/>
      <c r="AU5" s="291"/>
    </row>
    <row r="6" spans="1:48" ht="12.75" customHeight="1" x14ac:dyDescent="0.25">
      <c r="A6" s="291"/>
      <c r="B6" s="291"/>
      <c r="C6" s="291"/>
      <c r="D6" s="291"/>
      <c r="E6" s="291"/>
      <c r="F6" s="291"/>
      <c r="G6" s="291"/>
      <c r="H6" s="291"/>
      <c r="I6" s="291"/>
      <c r="J6" s="291"/>
      <c r="K6" s="291"/>
      <c r="L6" s="291"/>
      <c r="M6" s="291"/>
      <c r="N6" s="291"/>
      <c r="O6" s="291"/>
      <c r="P6" s="291"/>
      <c r="Q6" s="291"/>
      <c r="R6" s="291"/>
      <c r="S6" s="291"/>
      <c r="T6" s="291"/>
      <c r="U6" s="291"/>
      <c r="V6" s="291"/>
      <c r="W6" s="291"/>
      <c r="X6" s="291"/>
      <c r="Y6" s="291"/>
      <c r="Z6" s="291"/>
      <c r="AA6" s="291"/>
      <c r="AB6" s="291"/>
      <c r="AC6" s="291"/>
      <c r="AD6" s="291"/>
      <c r="AE6" s="291"/>
      <c r="AF6" s="291"/>
      <c r="AG6" s="291"/>
      <c r="AH6" s="291"/>
      <c r="AI6" s="291"/>
      <c r="AJ6" s="291"/>
      <c r="AK6" s="291"/>
      <c r="AL6" s="291"/>
      <c r="AM6" s="291"/>
      <c r="AN6" s="291"/>
      <c r="AO6" s="291"/>
      <c r="AP6" s="291"/>
      <c r="AQ6" s="291"/>
      <c r="AR6" s="291"/>
      <c r="AS6" s="291"/>
      <c r="AT6" s="291"/>
      <c r="AU6" s="291"/>
    </row>
    <row r="7" spans="1:48" ht="33" customHeight="1" x14ac:dyDescent="0.25">
      <c r="B7" s="437"/>
      <c r="C7" s="437"/>
      <c r="D7" s="437"/>
      <c r="E7" s="670" t="s">
        <v>1469</v>
      </c>
      <c r="F7" s="671"/>
      <c r="G7" s="671"/>
      <c r="H7" s="671"/>
      <c r="I7" s="672" t="s">
        <v>1470</v>
      </c>
      <c r="J7" s="678"/>
      <c r="K7" s="678"/>
      <c r="L7" s="679"/>
      <c r="M7" s="438"/>
      <c r="N7" s="670" t="s">
        <v>1471</v>
      </c>
      <c r="O7" s="746"/>
      <c r="P7" s="746"/>
      <c r="Q7" s="746"/>
      <c r="R7" s="672" t="s">
        <v>1472</v>
      </c>
      <c r="S7" s="747"/>
      <c r="T7" s="747"/>
      <c r="U7" s="748"/>
      <c r="V7" s="439"/>
      <c r="W7" s="670" t="s">
        <v>1473</v>
      </c>
      <c r="X7" s="746"/>
      <c r="Y7" s="746"/>
      <c r="Z7" s="746"/>
      <c r="AA7" s="672" t="s">
        <v>1474</v>
      </c>
      <c r="AB7" s="747"/>
      <c r="AC7" s="747"/>
      <c r="AD7" s="748"/>
      <c r="AE7" s="439"/>
      <c r="AF7" s="670" t="s">
        <v>1475</v>
      </c>
      <c r="AG7" s="746"/>
      <c r="AH7" s="746"/>
      <c r="AI7" s="746"/>
      <c r="AJ7" s="672" t="s">
        <v>1476</v>
      </c>
      <c r="AK7" s="747"/>
      <c r="AL7" s="747"/>
      <c r="AM7" s="748"/>
      <c r="AN7" s="439"/>
      <c r="AO7" s="760" t="s">
        <v>1477</v>
      </c>
      <c r="AP7" s="761"/>
      <c r="AQ7" s="761"/>
      <c r="AR7" s="761"/>
      <c r="AS7" s="758" t="s">
        <v>1478</v>
      </c>
      <c r="AT7" s="746"/>
      <c r="AU7" s="746"/>
      <c r="AV7" s="746"/>
    </row>
    <row r="8" spans="1:48" ht="38.25" customHeight="1" x14ac:dyDescent="0.25">
      <c r="A8" s="81" t="s">
        <v>1383</v>
      </c>
      <c r="B8" s="81" t="s">
        <v>1382</v>
      </c>
      <c r="C8" s="81" t="s">
        <v>881</v>
      </c>
      <c r="D8" s="81" t="s">
        <v>882</v>
      </c>
      <c r="E8" s="440" t="s">
        <v>883</v>
      </c>
      <c r="F8" s="440" t="s">
        <v>884</v>
      </c>
      <c r="G8" s="441" t="s">
        <v>885</v>
      </c>
      <c r="H8" s="294" t="s">
        <v>886</v>
      </c>
      <c r="I8" s="80" t="s">
        <v>883</v>
      </c>
      <c r="J8" s="442" t="s">
        <v>884</v>
      </c>
      <c r="K8" s="80" t="s">
        <v>885</v>
      </c>
      <c r="L8" s="80" t="s">
        <v>886</v>
      </c>
      <c r="M8" s="443"/>
      <c r="N8" s="444" t="s">
        <v>883</v>
      </c>
      <c r="O8" s="445" t="s">
        <v>884</v>
      </c>
      <c r="P8" s="441" t="s">
        <v>885</v>
      </c>
      <c r="Q8" s="294" t="s">
        <v>886</v>
      </c>
      <c r="R8" s="80" t="s">
        <v>883</v>
      </c>
      <c r="S8" s="80" t="s">
        <v>884</v>
      </c>
      <c r="T8" s="80" t="s">
        <v>885</v>
      </c>
      <c r="U8" s="80" t="s">
        <v>886</v>
      </c>
      <c r="V8" s="443"/>
      <c r="W8" s="441" t="s">
        <v>883</v>
      </c>
      <c r="X8" s="441" t="s">
        <v>884</v>
      </c>
      <c r="Y8" s="441" t="s">
        <v>885</v>
      </c>
      <c r="Z8" s="294" t="s">
        <v>886</v>
      </c>
      <c r="AA8" s="80" t="s">
        <v>883</v>
      </c>
      <c r="AB8" s="80" t="s">
        <v>884</v>
      </c>
      <c r="AC8" s="80" t="s">
        <v>885</v>
      </c>
      <c r="AD8" s="80" t="s">
        <v>886</v>
      </c>
      <c r="AE8" s="443"/>
      <c r="AF8" s="446" t="s">
        <v>883</v>
      </c>
      <c r="AG8" s="446" t="s">
        <v>884</v>
      </c>
      <c r="AH8" s="441" t="s">
        <v>885</v>
      </c>
      <c r="AI8" s="294" t="s">
        <v>886</v>
      </c>
      <c r="AJ8" s="80" t="s">
        <v>883</v>
      </c>
      <c r="AK8" s="80" t="s">
        <v>884</v>
      </c>
      <c r="AL8" s="80" t="s">
        <v>885</v>
      </c>
      <c r="AM8" s="80" t="s">
        <v>886</v>
      </c>
      <c r="AN8" s="443"/>
      <c r="AO8" s="447" t="s">
        <v>883</v>
      </c>
      <c r="AP8" s="447" t="s">
        <v>884</v>
      </c>
      <c r="AQ8" s="447" t="s">
        <v>885</v>
      </c>
      <c r="AR8" s="447" t="s">
        <v>886</v>
      </c>
      <c r="AS8" s="448" t="s">
        <v>883</v>
      </c>
      <c r="AT8" s="448" t="s">
        <v>884</v>
      </c>
      <c r="AU8" s="448" t="s">
        <v>885</v>
      </c>
      <c r="AV8" s="448" t="s">
        <v>886</v>
      </c>
    </row>
    <row r="9" spans="1:48" s="461" customFormat="1" ht="22.5" customHeight="1" x14ac:dyDescent="0.2">
      <c r="A9" s="749"/>
      <c r="B9" s="759"/>
      <c r="C9" s="449">
        <v>1</v>
      </c>
      <c r="D9" s="449" t="s">
        <v>887</v>
      </c>
      <c r="E9" s="450"/>
      <c r="F9" s="451"/>
      <c r="G9" s="449"/>
      <c r="H9" s="452"/>
      <c r="I9" s="450"/>
      <c r="J9" s="453"/>
      <c r="K9" s="454"/>
      <c r="L9" s="454"/>
      <c r="M9" s="455"/>
      <c r="N9" s="456"/>
      <c r="O9" s="457"/>
      <c r="P9" s="455"/>
      <c r="Q9" s="455"/>
      <c r="R9" s="455"/>
      <c r="S9" s="455"/>
      <c r="T9" s="455"/>
      <c r="U9" s="455"/>
      <c r="V9" s="455"/>
      <c r="W9" s="455"/>
      <c r="X9" s="455"/>
      <c r="Y9" s="455"/>
      <c r="Z9" s="455"/>
      <c r="AA9" s="455"/>
      <c r="AB9" s="458"/>
      <c r="AC9" s="458"/>
      <c r="AD9" s="458"/>
      <c r="AE9" s="458"/>
      <c r="AF9" s="459"/>
      <c r="AG9" s="459"/>
      <c r="AH9" s="458"/>
      <c r="AI9" s="458"/>
      <c r="AJ9" s="458"/>
      <c r="AK9" s="458"/>
      <c r="AL9" s="458"/>
      <c r="AM9" s="458"/>
      <c r="AN9" s="458"/>
      <c r="AO9" s="460">
        <f t="shared" ref="AO9:AV29" si="0">+E9+N9+W9+AF9</f>
        <v>0</v>
      </c>
      <c r="AP9" s="460">
        <f t="shared" si="0"/>
        <v>0</v>
      </c>
      <c r="AQ9" s="460">
        <f t="shared" si="0"/>
        <v>0</v>
      </c>
      <c r="AR9" s="460">
        <f t="shared" si="0"/>
        <v>0</v>
      </c>
      <c r="AS9" s="460">
        <f t="shared" si="0"/>
        <v>0</v>
      </c>
      <c r="AT9" s="460">
        <f t="shared" si="0"/>
        <v>0</v>
      </c>
      <c r="AU9" s="460">
        <f t="shared" si="0"/>
        <v>0</v>
      </c>
      <c r="AV9" s="460">
        <f t="shared" si="0"/>
        <v>0</v>
      </c>
    </row>
    <row r="10" spans="1:48" s="461" customFormat="1" ht="22.5" customHeight="1" x14ac:dyDescent="0.2">
      <c r="A10" s="750"/>
      <c r="B10" s="756"/>
      <c r="C10" s="449">
        <v>2</v>
      </c>
      <c r="D10" s="449" t="s">
        <v>647</v>
      </c>
      <c r="E10" s="450"/>
      <c r="F10" s="451"/>
      <c r="G10" s="449"/>
      <c r="H10" s="452"/>
      <c r="I10" s="450"/>
      <c r="J10" s="453"/>
      <c r="K10" s="454"/>
      <c r="L10" s="454"/>
      <c r="M10" s="455"/>
      <c r="N10" s="456"/>
      <c r="O10" s="457"/>
      <c r="P10" s="455"/>
      <c r="Q10" s="455"/>
      <c r="R10" s="455"/>
      <c r="S10" s="455"/>
      <c r="T10" s="455"/>
      <c r="U10" s="455"/>
      <c r="V10" s="455"/>
      <c r="W10" s="455"/>
      <c r="X10" s="455"/>
      <c r="Y10" s="455"/>
      <c r="Z10" s="455"/>
      <c r="AA10" s="455"/>
      <c r="AB10" s="458"/>
      <c r="AC10" s="458"/>
      <c r="AD10" s="458"/>
      <c r="AE10" s="458"/>
      <c r="AF10" s="459"/>
      <c r="AG10" s="459"/>
      <c r="AH10" s="458"/>
      <c r="AI10" s="458"/>
      <c r="AJ10" s="458"/>
      <c r="AK10" s="458"/>
      <c r="AL10" s="458"/>
      <c r="AM10" s="458"/>
      <c r="AN10" s="458"/>
      <c r="AO10" s="460">
        <f t="shared" si="0"/>
        <v>0</v>
      </c>
      <c r="AP10" s="460">
        <f t="shared" si="0"/>
        <v>0</v>
      </c>
      <c r="AQ10" s="460">
        <f t="shared" si="0"/>
        <v>0</v>
      </c>
      <c r="AR10" s="460">
        <f t="shared" si="0"/>
        <v>0</v>
      </c>
      <c r="AS10" s="460">
        <f t="shared" si="0"/>
        <v>0</v>
      </c>
      <c r="AT10" s="460">
        <f t="shared" si="0"/>
        <v>0</v>
      </c>
      <c r="AU10" s="460">
        <f t="shared" si="0"/>
        <v>0</v>
      </c>
      <c r="AV10" s="460">
        <f t="shared" si="0"/>
        <v>0</v>
      </c>
    </row>
    <row r="11" spans="1:48" s="461" customFormat="1" ht="22.5" customHeight="1" x14ac:dyDescent="0.2">
      <c r="A11" s="750"/>
      <c r="B11" s="756"/>
      <c r="C11" s="449">
        <v>3</v>
      </c>
      <c r="D11" s="449" t="s">
        <v>652</v>
      </c>
      <c r="E11" s="450"/>
      <c r="F11" s="451"/>
      <c r="G11" s="449"/>
      <c r="H11" s="452"/>
      <c r="I11" s="450"/>
      <c r="J11" s="453"/>
      <c r="K11" s="454"/>
      <c r="L11" s="454"/>
      <c r="M11" s="455"/>
      <c r="N11" s="456"/>
      <c r="O11" s="457"/>
      <c r="P11" s="455"/>
      <c r="Q11" s="455"/>
      <c r="R11" s="455"/>
      <c r="S11" s="455"/>
      <c r="T11" s="455"/>
      <c r="U11" s="455"/>
      <c r="V11" s="455"/>
      <c r="W11" s="455"/>
      <c r="X11" s="455"/>
      <c r="Y11" s="455"/>
      <c r="Z11" s="455"/>
      <c r="AA11" s="455"/>
      <c r="AB11" s="458"/>
      <c r="AC11" s="458"/>
      <c r="AD11" s="458"/>
      <c r="AE11" s="458"/>
      <c r="AF11" s="459"/>
      <c r="AG11" s="459"/>
      <c r="AH11" s="458"/>
      <c r="AI11" s="458"/>
      <c r="AJ11" s="458"/>
      <c r="AK11" s="458"/>
      <c r="AL11" s="458"/>
      <c r="AM11" s="458"/>
      <c r="AN11" s="458"/>
      <c r="AO11" s="460">
        <f t="shared" si="0"/>
        <v>0</v>
      </c>
      <c r="AP11" s="460">
        <f t="shared" si="0"/>
        <v>0</v>
      </c>
      <c r="AQ11" s="460">
        <f t="shared" si="0"/>
        <v>0</v>
      </c>
      <c r="AR11" s="460">
        <f t="shared" si="0"/>
        <v>0</v>
      </c>
      <c r="AS11" s="460">
        <f t="shared" si="0"/>
        <v>0</v>
      </c>
      <c r="AT11" s="460">
        <f t="shared" si="0"/>
        <v>0</v>
      </c>
      <c r="AU11" s="460">
        <f t="shared" si="0"/>
        <v>0</v>
      </c>
      <c r="AV11" s="460">
        <f t="shared" si="0"/>
        <v>0</v>
      </c>
    </row>
    <row r="12" spans="1:48" s="461" customFormat="1" ht="22.5" customHeight="1" x14ac:dyDescent="0.2">
      <c r="A12" s="750"/>
      <c r="B12" s="756"/>
      <c r="C12" s="449">
        <v>4</v>
      </c>
      <c r="D12" s="449" t="s">
        <v>888</v>
      </c>
      <c r="E12" s="450"/>
      <c r="F12" s="451"/>
      <c r="G12" s="449"/>
      <c r="H12" s="452"/>
      <c r="I12" s="450"/>
      <c r="J12" s="453"/>
      <c r="K12" s="454"/>
      <c r="L12" s="454"/>
      <c r="M12" s="455"/>
      <c r="N12" s="456"/>
      <c r="O12" s="457"/>
      <c r="P12" s="455"/>
      <c r="Q12" s="455"/>
      <c r="R12" s="455"/>
      <c r="S12" s="455"/>
      <c r="T12" s="455"/>
      <c r="U12" s="455"/>
      <c r="V12" s="455"/>
      <c r="W12" s="455"/>
      <c r="X12" s="455"/>
      <c r="Y12" s="455"/>
      <c r="Z12" s="455"/>
      <c r="AA12" s="455"/>
      <c r="AB12" s="458"/>
      <c r="AC12" s="458"/>
      <c r="AD12" s="458"/>
      <c r="AE12" s="458"/>
      <c r="AF12" s="459"/>
      <c r="AG12" s="459"/>
      <c r="AH12" s="458"/>
      <c r="AI12" s="458"/>
      <c r="AJ12" s="458"/>
      <c r="AK12" s="458"/>
      <c r="AL12" s="458"/>
      <c r="AM12" s="458"/>
      <c r="AN12" s="458"/>
      <c r="AO12" s="460">
        <f t="shared" si="0"/>
        <v>0</v>
      </c>
      <c r="AP12" s="460">
        <f t="shared" si="0"/>
        <v>0</v>
      </c>
      <c r="AQ12" s="460">
        <f t="shared" si="0"/>
        <v>0</v>
      </c>
      <c r="AR12" s="460">
        <f t="shared" si="0"/>
        <v>0</v>
      </c>
      <c r="AS12" s="460">
        <f t="shared" si="0"/>
        <v>0</v>
      </c>
      <c r="AT12" s="460">
        <f t="shared" si="0"/>
        <v>0</v>
      </c>
      <c r="AU12" s="460">
        <f t="shared" si="0"/>
        <v>0</v>
      </c>
      <c r="AV12" s="460">
        <f t="shared" si="0"/>
        <v>0</v>
      </c>
    </row>
    <row r="13" spans="1:48" s="461" customFormat="1" ht="22.5" customHeight="1" x14ac:dyDescent="0.2">
      <c r="A13" s="750"/>
      <c r="B13" s="756"/>
      <c r="C13" s="449">
        <v>5</v>
      </c>
      <c r="D13" s="449" t="s">
        <v>660</v>
      </c>
      <c r="E13" s="450"/>
      <c r="F13" s="451"/>
      <c r="G13" s="449"/>
      <c r="H13" s="452"/>
      <c r="I13" s="450"/>
      <c r="J13" s="453"/>
      <c r="K13" s="454"/>
      <c r="L13" s="454"/>
      <c r="M13" s="455"/>
      <c r="N13" s="456"/>
      <c r="O13" s="457"/>
      <c r="P13" s="455"/>
      <c r="Q13" s="455"/>
      <c r="R13" s="455"/>
      <c r="S13" s="455"/>
      <c r="T13" s="455"/>
      <c r="U13" s="455"/>
      <c r="V13" s="455"/>
      <c r="W13" s="455"/>
      <c r="X13" s="455"/>
      <c r="Y13" s="455"/>
      <c r="Z13" s="455"/>
      <c r="AA13" s="455"/>
      <c r="AB13" s="458"/>
      <c r="AC13" s="458"/>
      <c r="AD13" s="458"/>
      <c r="AE13" s="458"/>
      <c r="AF13" s="459"/>
      <c r="AG13" s="459"/>
      <c r="AH13" s="458"/>
      <c r="AI13" s="458"/>
      <c r="AJ13" s="458"/>
      <c r="AK13" s="458"/>
      <c r="AL13" s="458"/>
      <c r="AM13" s="458"/>
      <c r="AN13" s="458"/>
      <c r="AO13" s="460">
        <f t="shared" si="0"/>
        <v>0</v>
      </c>
      <c r="AP13" s="460">
        <f t="shared" si="0"/>
        <v>0</v>
      </c>
      <c r="AQ13" s="460">
        <f t="shared" si="0"/>
        <v>0</v>
      </c>
      <c r="AR13" s="460">
        <f t="shared" si="0"/>
        <v>0</v>
      </c>
      <c r="AS13" s="460">
        <f t="shared" si="0"/>
        <v>0</v>
      </c>
      <c r="AT13" s="460">
        <f t="shared" si="0"/>
        <v>0</v>
      </c>
      <c r="AU13" s="460">
        <f t="shared" si="0"/>
        <v>0</v>
      </c>
      <c r="AV13" s="460">
        <f t="shared" si="0"/>
        <v>0</v>
      </c>
    </row>
    <row r="14" spans="1:48" s="461" customFormat="1" ht="22.5" customHeight="1" x14ac:dyDescent="0.2">
      <c r="A14" s="750"/>
      <c r="B14" s="756"/>
      <c r="C14" s="449">
        <v>6</v>
      </c>
      <c r="D14" s="449" t="s">
        <v>663</v>
      </c>
      <c r="E14" s="450"/>
      <c r="F14" s="451"/>
      <c r="G14" s="449"/>
      <c r="H14" s="452"/>
      <c r="I14" s="450"/>
      <c r="J14" s="453"/>
      <c r="K14" s="454"/>
      <c r="L14" s="454"/>
      <c r="M14" s="455"/>
      <c r="N14" s="456"/>
      <c r="O14" s="457"/>
      <c r="P14" s="455"/>
      <c r="Q14" s="455"/>
      <c r="R14" s="455"/>
      <c r="S14" s="455"/>
      <c r="T14" s="455"/>
      <c r="U14" s="455"/>
      <c r="V14" s="455"/>
      <c r="W14" s="455"/>
      <c r="X14" s="455"/>
      <c r="Y14" s="455"/>
      <c r="Z14" s="455"/>
      <c r="AA14" s="455"/>
      <c r="AB14" s="458"/>
      <c r="AC14" s="458"/>
      <c r="AD14" s="458"/>
      <c r="AE14" s="458"/>
      <c r="AF14" s="459"/>
      <c r="AG14" s="459"/>
      <c r="AH14" s="458"/>
      <c r="AI14" s="458"/>
      <c r="AJ14" s="458"/>
      <c r="AK14" s="458"/>
      <c r="AL14" s="458"/>
      <c r="AM14" s="458"/>
      <c r="AN14" s="458"/>
      <c r="AO14" s="460">
        <f t="shared" si="0"/>
        <v>0</v>
      </c>
      <c r="AP14" s="460">
        <f t="shared" si="0"/>
        <v>0</v>
      </c>
      <c r="AQ14" s="460">
        <f t="shared" si="0"/>
        <v>0</v>
      </c>
      <c r="AR14" s="460">
        <f t="shared" si="0"/>
        <v>0</v>
      </c>
      <c r="AS14" s="460">
        <f t="shared" si="0"/>
        <v>0</v>
      </c>
      <c r="AT14" s="460">
        <f t="shared" si="0"/>
        <v>0</v>
      </c>
      <c r="AU14" s="460">
        <f t="shared" si="0"/>
        <v>0</v>
      </c>
      <c r="AV14" s="460">
        <f t="shared" si="0"/>
        <v>0</v>
      </c>
    </row>
    <row r="15" spans="1:48" s="461" customFormat="1" ht="22.5" customHeight="1" x14ac:dyDescent="0.2">
      <c r="A15" s="750"/>
      <c r="B15" s="756"/>
      <c r="C15" s="449">
        <v>7</v>
      </c>
      <c r="D15" s="449" t="s">
        <v>667</v>
      </c>
      <c r="E15" s="450"/>
      <c r="F15" s="451"/>
      <c r="G15" s="449"/>
      <c r="H15" s="452"/>
      <c r="I15" s="450"/>
      <c r="J15" s="453"/>
      <c r="K15" s="454"/>
      <c r="L15" s="454"/>
      <c r="M15" s="455"/>
      <c r="N15" s="456"/>
      <c r="O15" s="457"/>
      <c r="P15" s="455"/>
      <c r="Q15" s="455"/>
      <c r="R15" s="455"/>
      <c r="S15" s="455"/>
      <c r="T15" s="455"/>
      <c r="U15" s="455"/>
      <c r="V15" s="455"/>
      <c r="W15" s="455"/>
      <c r="X15" s="455"/>
      <c r="Y15" s="455"/>
      <c r="Z15" s="455"/>
      <c r="AA15" s="455"/>
      <c r="AB15" s="458"/>
      <c r="AC15" s="458"/>
      <c r="AD15" s="458"/>
      <c r="AE15" s="458"/>
      <c r="AF15" s="459"/>
      <c r="AG15" s="459"/>
      <c r="AH15" s="458"/>
      <c r="AI15" s="458"/>
      <c r="AJ15" s="458"/>
      <c r="AK15" s="458"/>
      <c r="AL15" s="458"/>
      <c r="AM15" s="458"/>
      <c r="AN15" s="458"/>
      <c r="AO15" s="460">
        <f t="shared" si="0"/>
        <v>0</v>
      </c>
      <c r="AP15" s="460">
        <f t="shared" si="0"/>
        <v>0</v>
      </c>
      <c r="AQ15" s="460">
        <f t="shared" si="0"/>
        <v>0</v>
      </c>
      <c r="AR15" s="460">
        <f t="shared" si="0"/>
        <v>0</v>
      </c>
      <c r="AS15" s="460">
        <f t="shared" si="0"/>
        <v>0</v>
      </c>
      <c r="AT15" s="460">
        <f t="shared" si="0"/>
        <v>0</v>
      </c>
      <c r="AU15" s="460">
        <f t="shared" si="0"/>
        <v>0</v>
      </c>
      <c r="AV15" s="460">
        <f t="shared" si="0"/>
        <v>0</v>
      </c>
    </row>
    <row r="16" spans="1:48" s="461" customFormat="1" ht="22.5" customHeight="1" x14ac:dyDescent="0.2">
      <c r="A16" s="750"/>
      <c r="B16" s="756"/>
      <c r="C16" s="449">
        <v>8</v>
      </c>
      <c r="D16" s="449" t="s">
        <v>672</v>
      </c>
      <c r="E16" s="450"/>
      <c r="F16" s="451"/>
      <c r="G16" s="449"/>
      <c r="H16" s="452"/>
      <c r="I16" s="450"/>
      <c r="J16" s="453"/>
      <c r="K16" s="454"/>
      <c r="L16" s="454"/>
      <c r="M16" s="455"/>
      <c r="N16" s="456"/>
      <c r="O16" s="457"/>
      <c r="P16" s="455"/>
      <c r="Q16" s="455"/>
      <c r="R16" s="455"/>
      <c r="S16" s="455"/>
      <c r="T16" s="455"/>
      <c r="U16" s="455"/>
      <c r="V16" s="455"/>
      <c r="W16" s="455"/>
      <c r="X16" s="455"/>
      <c r="Y16" s="455"/>
      <c r="Z16" s="455"/>
      <c r="AA16" s="455"/>
      <c r="AB16" s="458"/>
      <c r="AC16" s="458"/>
      <c r="AD16" s="458"/>
      <c r="AE16" s="458"/>
      <c r="AF16" s="459"/>
      <c r="AG16" s="459"/>
      <c r="AH16" s="458"/>
      <c r="AI16" s="458"/>
      <c r="AJ16" s="458"/>
      <c r="AK16" s="458"/>
      <c r="AL16" s="458"/>
      <c r="AM16" s="458"/>
      <c r="AN16" s="458"/>
      <c r="AO16" s="460">
        <f t="shared" si="0"/>
        <v>0</v>
      </c>
      <c r="AP16" s="460">
        <f t="shared" si="0"/>
        <v>0</v>
      </c>
      <c r="AQ16" s="460">
        <f t="shared" si="0"/>
        <v>0</v>
      </c>
      <c r="AR16" s="460">
        <f t="shared" si="0"/>
        <v>0</v>
      </c>
      <c r="AS16" s="460">
        <f t="shared" si="0"/>
        <v>0</v>
      </c>
      <c r="AT16" s="460">
        <f t="shared" si="0"/>
        <v>0</v>
      </c>
      <c r="AU16" s="460">
        <f t="shared" si="0"/>
        <v>0</v>
      </c>
      <c r="AV16" s="460">
        <f t="shared" si="0"/>
        <v>0</v>
      </c>
    </row>
    <row r="17" spans="1:48" s="461" customFormat="1" ht="22.5" customHeight="1" x14ac:dyDescent="0.2">
      <c r="A17" s="750"/>
      <c r="B17" s="756"/>
      <c r="C17" s="449">
        <v>9</v>
      </c>
      <c r="D17" s="449" t="s">
        <v>889</v>
      </c>
      <c r="E17" s="450"/>
      <c r="F17" s="451"/>
      <c r="G17" s="449"/>
      <c r="H17" s="452"/>
      <c r="I17" s="450"/>
      <c r="J17" s="453"/>
      <c r="K17" s="454"/>
      <c r="L17" s="454"/>
      <c r="M17" s="455"/>
      <c r="N17" s="456"/>
      <c r="O17" s="457"/>
      <c r="P17" s="455"/>
      <c r="Q17" s="455"/>
      <c r="R17" s="455"/>
      <c r="S17" s="455"/>
      <c r="T17" s="455"/>
      <c r="U17" s="455"/>
      <c r="V17" s="455"/>
      <c r="W17" s="455"/>
      <c r="X17" s="455"/>
      <c r="Y17" s="455"/>
      <c r="Z17" s="455"/>
      <c r="AA17" s="455"/>
      <c r="AB17" s="458"/>
      <c r="AC17" s="458"/>
      <c r="AD17" s="458"/>
      <c r="AE17" s="458"/>
      <c r="AF17" s="459"/>
      <c r="AG17" s="459"/>
      <c r="AH17" s="458"/>
      <c r="AI17" s="458"/>
      <c r="AJ17" s="458"/>
      <c r="AK17" s="458"/>
      <c r="AL17" s="458"/>
      <c r="AM17" s="458"/>
      <c r="AN17" s="458"/>
      <c r="AO17" s="460">
        <f t="shared" si="0"/>
        <v>0</v>
      </c>
      <c r="AP17" s="460">
        <f t="shared" si="0"/>
        <v>0</v>
      </c>
      <c r="AQ17" s="460">
        <f t="shared" si="0"/>
        <v>0</v>
      </c>
      <c r="AR17" s="460">
        <f t="shared" si="0"/>
        <v>0</v>
      </c>
      <c r="AS17" s="460">
        <f t="shared" si="0"/>
        <v>0</v>
      </c>
      <c r="AT17" s="460">
        <f t="shared" si="0"/>
        <v>0</v>
      </c>
      <c r="AU17" s="460">
        <f t="shared" si="0"/>
        <v>0</v>
      </c>
      <c r="AV17" s="460">
        <f t="shared" si="0"/>
        <v>0</v>
      </c>
    </row>
    <row r="18" spans="1:48" s="461" customFormat="1" ht="22.5" customHeight="1" x14ac:dyDescent="0.2">
      <c r="A18" s="750"/>
      <c r="B18" s="756"/>
      <c r="C18" s="449">
        <v>10</v>
      </c>
      <c r="D18" s="449" t="s">
        <v>890</v>
      </c>
      <c r="E18" s="450"/>
      <c r="F18" s="451"/>
      <c r="G18" s="449"/>
      <c r="H18" s="452"/>
      <c r="I18" s="450"/>
      <c r="J18" s="453"/>
      <c r="K18" s="454"/>
      <c r="L18" s="454"/>
      <c r="M18" s="455"/>
      <c r="N18" s="456"/>
      <c r="O18" s="457"/>
      <c r="P18" s="455"/>
      <c r="Q18" s="455"/>
      <c r="R18" s="455"/>
      <c r="S18" s="455"/>
      <c r="T18" s="455"/>
      <c r="U18" s="455"/>
      <c r="V18" s="455"/>
      <c r="W18" s="455"/>
      <c r="X18" s="455"/>
      <c r="Y18" s="455"/>
      <c r="Z18" s="455"/>
      <c r="AA18" s="455"/>
      <c r="AB18" s="458"/>
      <c r="AC18" s="458"/>
      <c r="AD18" s="458"/>
      <c r="AE18" s="458"/>
      <c r="AF18" s="459"/>
      <c r="AG18" s="459"/>
      <c r="AH18" s="458"/>
      <c r="AI18" s="458"/>
      <c r="AJ18" s="458"/>
      <c r="AK18" s="458"/>
      <c r="AL18" s="458"/>
      <c r="AM18" s="458"/>
      <c r="AN18" s="458"/>
      <c r="AO18" s="460">
        <f t="shared" si="0"/>
        <v>0</v>
      </c>
      <c r="AP18" s="460">
        <f t="shared" si="0"/>
        <v>0</v>
      </c>
      <c r="AQ18" s="460">
        <f t="shared" si="0"/>
        <v>0</v>
      </c>
      <c r="AR18" s="460">
        <f t="shared" si="0"/>
        <v>0</v>
      </c>
      <c r="AS18" s="460">
        <f t="shared" si="0"/>
        <v>0</v>
      </c>
      <c r="AT18" s="460">
        <f t="shared" si="0"/>
        <v>0</v>
      </c>
      <c r="AU18" s="460">
        <f t="shared" si="0"/>
        <v>0</v>
      </c>
      <c r="AV18" s="460">
        <f t="shared" si="0"/>
        <v>0</v>
      </c>
    </row>
    <row r="19" spans="1:48" s="461" customFormat="1" ht="22.5" customHeight="1" x14ac:dyDescent="0.2">
      <c r="A19" s="750"/>
      <c r="B19" s="756"/>
      <c r="C19" s="449">
        <v>11</v>
      </c>
      <c r="D19" s="449" t="s">
        <v>687</v>
      </c>
      <c r="E19" s="450"/>
      <c r="F19" s="451"/>
      <c r="G19" s="449"/>
      <c r="H19" s="452"/>
      <c r="I19" s="450"/>
      <c r="J19" s="453"/>
      <c r="K19" s="454"/>
      <c r="L19" s="454"/>
      <c r="M19" s="455"/>
      <c r="N19" s="456"/>
      <c r="O19" s="457"/>
      <c r="P19" s="455"/>
      <c r="Q19" s="455"/>
      <c r="R19" s="455"/>
      <c r="S19" s="455"/>
      <c r="T19" s="455"/>
      <c r="U19" s="455"/>
      <c r="V19" s="455"/>
      <c r="W19" s="455"/>
      <c r="X19" s="455"/>
      <c r="Y19" s="455"/>
      <c r="Z19" s="455"/>
      <c r="AA19" s="455"/>
      <c r="AB19" s="458"/>
      <c r="AC19" s="458"/>
      <c r="AD19" s="458"/>
      <c r="AE19" s="458"/>
      <c r="AF19" s="459"/>
      <c r="AG19" s="459"/>
      <c r="AH19" s="458"/>
      <c r="AI19" s="458"/>
      <c r="AJ19" s="458"/>
      <c r="AK19" s="458"/>
      <c r="AL19" s="458"/>
      <c r="AM19" s="458"/>
      <c r="AN19" s="458"/>
      <c r="AO19" s="460">
        <f t="shared" si="0"/>
        <v>0</v>
      </c>
      <c r="AP19" s="460">
        <f t="shared" si="0"/>
        <v>0</v>
      </c>
      <c r="AQ19" s="460">
        <f t="shared" si="0"/>
        <v>0</v>
      </c>
      <c r="AR19" s="460">
        <f t="shared" si="0"/>
        <v>0</v>
      </c>
      <c r="AS19" s="460">
        <f t="shared" si="0"/>
        <v>0</v>
      </c>
      <c r="AT19" s="460">
        <f t="shared" si="0"/>
        <v>0</v>
      </c>
      <c r="AU19" s="460">
        <f t="shared" si="0"/>
        <v>0</v>
      </c>
      <c r="AV19" s="460">
        <f t="shared" si="0"/>
        <v>0</v>
      </c>
    </row>
    <row r="20" spans="1:48" s="461" customFormat="1" ht="22.5" customHeight="1" x14ac:dyDescent="0.2">
      <c r="A20" s="750"/>
      <c r="B20" s="756"/>
      <c r="C20" s="449">
        <v>12</v>
      </c>
      <c r="D20" s="449" t="s">
        <v>692</v>
      </c>
      <c r="E20" s="450"/>
      <c r="F20" s="451"/>
      <c r="G20" s="449"/>
      <c r="H20" s="452"/>
      <c r="I20" s="450"/>
      <c r="J20" s="453"/>
      <c r="K20" s="454"/>
      <c r="L20" s="454"/>
      <c r="M20" s="455"/>
      <c r="N20" s="456"/>
      <c r="O20" s="457"/>
      <c r="P20" s="455"/>
      <c r="Q20" s="455"/>
      <c r="R20" s="455"/>
      <c r="S20" s="455"/>
      <c r="T20" s="455"/>
      <c r="U20" s="455"/>
      <c r="V20" s="455"/>
      <c r="W20" s="455"/>
      <c r="X20" s="455"/>
      <c r="Y20" s="455"/>
      <c r="Z20" s="455"/>
      <c r="AA20" s="455"/>
      <c r="AB20" s="458"/>
      <c r="AC20" s="458"/>
      <c r="AD20" s="458"/>
      <c r="AE20" s="458"/>
      <c r="AF20" s="459"/>
      <c r="AG20" s="459"/>
      <c r="AH20" s="458"/>
      <c r="AI20" s="458"/>
      <c r="AJ20" s="458"/>
      <c r="AK20" s="458"/>
      <c r="AL20" s="458"/>
      <c r="AM20" s="458"/>
      <c r="AN20" s="458"/>
      <c r="AO20" s="460">
        <f t="shared" si="0"/>
        <v>0</v>
      </c>
      <c r="AP20" s="460">
        <f t="shared" si="0"/>
        <v>0</v>
      </c>
      <c r="AQ20" s="460">
        <f t="shared" si="0"/>
        <v>0</v>
      </c>
      <c r="AR20" s="460">
        <f t="shared" si="0"/>
        <v>0</v>
      </c>
      <c r="AS20" s="460">
        <f t="shared" si="0"/>
        <v>0</v>
      </c>
      <c r="AT20" s="460">
        <f t="shared" si="0"/>
        <v>0</v>
      </c>
      <c r="AU20" s="460">
        <f t="shared" si="0"/>
        <v>0</v>
      </c>
      <c r="AV20" s="460">
        <f t="shared" si="0"/>
        <v>0</v>
      </c>
    </row>
    <row r="21" spans="1:48" s="461" customFormat="1" ht="22.5" customHeight="1" x14ac:dyDescent="0.2">
      <c r="A21" s="750"/>
      <c r="B21" s="756"/>
      <c r="C21" s="449">
        <v>13</v>
      </c>
      <c r="D21" s="449" t="s">
        <v>697</v>
      </c>
      <c r="E21" s="450"/>
      <c r="F21" s="451"/>
      <c r="G21" s="449"/>
      <c r="H21" s="452"/>
      <c r="I21" s="450"/>
      <c r="J21" s="453"/>
      <c r="K21" s="454"/>
      <c r="L21" s="454"/>
      <c r="M21" s="455"/>
      <c r="N21" s="456"/>
      <c r="O21" s="457"/>
      <c r="P21" s="455"/>
      <c r="Q21" s="455"/>
      <c r="R21" s="455"/>
      <c r="S21" s="455"/>
      <c r="T21" s="455"/>
      <c r="U21" s="455"/>
      <c r="V21" s="455"/>
      <c r="W21" s="455"/>
      <c r="X21" s="455"/>
      <c r="Y21" s="455"/>
      <c r="Z21" s="455"/>
      <c r="AA21" s="455"/>
      <c r="AB21" s="458"/>
      <c r="AC21" s="458"/>
      <c r="AD21" s="458"/>
      <c r="AE21" s="458"/>
      <c r="AF21" s="459"/>
      <c r="AG21" s="459"/>
      <c r="AH21" s="458"/>
      <c r="AI21" s="458"/>
      <c r="AJ21" s="458"/>
      <c r="AK21" s="458"/>
      <c r="AL21" s="458"/>
      <c r="AM21" s="458"/>
      <c r="AN21" s="458"/>
      <c r="AO21" s="460">
        <f t="shared" si="0"/>
        <v>0</v>
      </c>
      <c r="AP21" s="460">
        <f t="shared" si="0"/>
        <v>0</v>
      </c>
      <c r="AQ21" s="460">
        <f t="shared" si="0"/>
        <v>0</v>
      </c>
      <c r="AR21" s="460">
        <f t="shared" si="0"/>
        <v>0</v>
      </c>
      <c r="AS21" s="460">
        <f t="shared" si="0"/>
        <v>0</v>
      </c>
      <c r="AT21" s="460">
        <f t="shared" si="0"/>
        <v>0</v>
      </c>
      <c r="AU21" s="460">
        <f t="shared" si="0"/>
        <v>0</v>
      </c>
      <c r="AV21" s="460">
        <f t="shared" si="0"/>
        <v>0</v>
      </c>
    </row>
    <row r="22" spans="1:48" s="461" customFormat="1" ht="22.5" customHeight="1" x14ac:dyDescent="0.2">
      <c r="A22" s="750"/>
      <c r="B22" s="756"/>
      <c r="C22" s="449">
        <v>14</v>
      </c>
      <c r="D22" s="449" t="s">
        <v>891</v>
      </c>
      <c r="E22" s="450"/>
      <c r="F22" s="451"/>
      <c r="G22" s="449"/>
      <c r="H22" s="452"/>
      <c r="I22" s="450"/>
      <c r="J22" s="453"/>
      <c r="K22" s="454"/>
      <c r="L22" s="454"/>
      <c r="M22" s="455"/>
      <c r="N22" s="456"/>
      <c r="O22" s="457"/>
      <c r="P22" s="455"/>
      <c r="Q22" s="455"/>
      <c r="R22" s="455"/>
      <c r="S22" s="455"/>
      <c r="T22" s="455"/>
      <c r="U22" s="455"/>
      <c r="V22" s="455"/>
      <c r="W22" s="455"/>
      <c r="X22" s="455"/>
      <c r="Y22" s="455"/>
      <c r="Z22" s="455"/>
      <c r="AA22" s="455"/>
      <c r="AB22" s="458"/>
      <c r="AC22" s="458"/>
      <c r="AD22" s="458"/>
      <c r="AE22" s="458"/>
      <c r="AF22" s="459"/>
      <c r="AG22" s="459"/>
      <c r="AH22" s="458"/>
      <c r="AI22" s="458"/>
      <c r="AJ22" s="458"/>
      <c r="AK22" s="458"/>
      <c r="AL22" s="458"/>
      <c r="AM22" s="458"/>
      <c r="AN22" s="458"/>
      <c r="AO22" s="460">
        <f t="shared" si="0"/>
        <v>0</v>
      </c>
      <c r="AP22" s="460">
        <f t="shared" si="0"/>
        <v>0</v>
      </c>
      <c r="AQ22" s="460">
        <f t="shared" si="0"/>
        <v>0</v>
      </c>
      <c r="AR22" s="460">
        <f t="shared" si="0"/>
        <v>0</v>
      </c>
      <c r="AS22" s="460">
        <f t="shared" si="0"/>
        <v>0</v>
      </c>
      <c r="AT22" s="460">
        <f t="shared" si="0"/>
        <v>0</v>
      </c>
      <c r="AU22" s="460">
        <f t="shared" si="0"/>
        <v>0</v>
      </c>
      <c r="AV22" s="460">
        <f t="shared" si="0"/>
        <v>0</v>
      </c>
    </row>
    <row r="23" spans="1:48" s="461" customFormat="1" ht="22.5" customHeight="1" x14ac:dyDescent="0.2">
      <c r="A23" s="750"/>
      <c r="B23" s="756"/>
      <c r="C23" s="449">
        <v>15</v>
      </c>
      <c r="D23" s="449" t="s">
        <v>706</v>
      </c>
      <c r="E23" s="450"/>
      <c r="F23" s="451"/>
      <c r="G23" s="449"/>
      <c r="H23" s="452"/>
      <c r="I23" s="450"/>
      <c r="J23" s="453"/>
      <c r="K23" s="454"/>
      <c r="L23" s="454"/>
      <c r="M23" s="455"/>
      <c r="N23" s="456"/>
      <c r="O23" s="457"/>
      <c r="P23" s="455"/>
      <c r="Q23" s="455"/>
      <c r="R23" s="455"/>
      <c r="S23" s="455"/>
      <c r="T23" s="455"/>
      <c r="U23" s="455"/>
      <c r="V23" s="455"/>
      <c r="W23" s="455"/>
      <c r="X23" s="455"/>
      <c r="Y23" s="455"/>
      <c r="Z23" s="455"/>
      <c r="AA23" s="455"/>
      <c r="AB23" s="458"/>
      <c r="AC23" s="458"/>
      <c r="AD23" s="458"/>
      <c r="AE23" s="458"/>
      <c r="AF23" s="459"/>
      <c r="AG23" s="459"/>
      <c r="AH23" s="458"/>
      <c r="AI23" s="458"/>
      <c r="AJ23" s="458"/>
      <c r="AK23" s="458"/>
      <c r="AL23" s="458"/>
      <c r="AM23" s="458"/>
      <c r="AN23" s="458"/>
      <c r="AO23" s="460">
        <f t="shared" si="0"/>
        <v>0</v>
      </c>
      <c r="AP23" s="460">
        <f t="shared" si="0"/>
        <v>0</v>
      </c>
      <c r="AQ23" s="460">
        <f t="shared" si="0"/>
        <v>0</v>
      </c>
      <c r="AR23" s="460">
        <f t="shared" si="0"/>
        <v>0</v>
      </c>
      <c r="AS23" s="460">
        <f t="shared" si="0"/>
        <v>0</v>
      </c>
      <c r="AT23" s="460">
        <f t="shared" si="0"/>
        <v>0</v>
      </c>
      <c r="AU23" s="460">
        <f t="shared" si="0"/>
        <v>0</v>
      </c>
      <c r="AV23" s="460">
        <f t="shared" si="0"/>
        <v>0</v>
      </c>
    </row>
    <row r="24" spans="1:48" s="461" customFormat="1" ht="22.5" customHeight="1" x14ac:dyDescent="0.2">
      <c r="A24" s="750"/>
      <c r="B24" s="756"/>
      <c r="C24" s="449">
        <v>16</v>
      </c>
      <c r="D24" s="449" t="s">
        <v>711</v>
      </c>
      <c r="E24" s="450"/>
      <c r="F24" s="451"/>
      <c r="G24" s="449"/>
      <c r="H24" s="452"/>
      <c r="I24" s="450"/>
      <c r="J24" s="453"/>
      <c r="K24" s="454"/>
      <c r="L24" s="454"/>
      <c r="M24" s="455"/>
      <c r="N24" s="456"/>
      <c r="O24" s="457"/>
      <c r="P24" s="455"/>
      <c r="Q24" s="455"/>
      <c r="R24" s="455"/>
      <c r="S24" s="455"/>
      <c r="T24" s="455"/>
      <c r="U24" s="455"/>
      <c r="V24" s="455"/>
      <c r="W24" s="455"/>
      <c r="X24" s="455"/>
      <c r="Y24" s="455"/>
      <c r="Z24" s="455"/>
      <c r="AA24" s="455"/>
      <c r="AB24" s="458"/>
      <c r="AC24" s="458"/>
      <c r="AD24" s="458"/>
      <c r="AE24" s="458"/>
      <c r="AF24" s="459"/>
      <c r="AG24" s="459"/>
      <c r="AH24" s="458"/>
      <c r="AI24" s="458"/>
      <c r="AJ24" s="458"/>
      <c r="AK24" s="458"/>
      <c r="AL24" s="458"/>
      <c r="AM24" s="458"/>
      <c r="AN24" s="458"/>
      <c r="AO24" s="460">
        <f t="shared" si="0"/>
        <v>0</v>
      </c>
      <c r="AP24" s="460">
        <f t="shared" si="0"/>
        <v>0</v>
      </c>
      <c r="AQ24" s="460">
        <f t="shared" si="0"/>
        <v>0</v>
      </c>
      <c r="AR24" s="460">
        <f t="shared" si="0"/>
        <v>0</v>
      </c>
      <c r="AS24" s="460">
        <f t="shared" si="0"/>
        <v>0</v>
      </c>
      <c r="AT24" s="460">
        <f t="shared" si="0"/>
        <v>0</v>
      </c>
      <c r="AU24" s="460">
        <f t="shared" si="0"/>
        <v>0</v>
      </c>
      <c r="AV24" s="460">
        <f t="shared" si="0"/>
        <v>0</v>
      </c>
    </row>
    <row r="25" spans="1:48" s="461" customFormat="1" ht="22.5" customHeight="1" x14ac:dyDescent="0.2">
      <c r="A25" s="750"/>
      <c r="B25" s="756"/>
      <c r="C25" s="449">
        <v>17</v>
      </c>
      <c r="D25" s="449" t="s">
        <v>716</v>
      </c>
      <c r="E25" s="450"/>
      <c r="F25" s="451"/>
      <c r="G25" s="449"/>
      <c r="H25" s="452"/>
      <c r="I25" s="450"/>
      <c r="J25" s="453"/>
      <c r="K25" s="454"/>
      <c r="L25" s="454"/>
      <c r="M25" s="455"/>
      <c r="N25" s="456"/>
      <c r="O25" s="457"/>
      <c r="P25" s="455"/>
      <c r="Q25" s="455"/>
      <c r="R25" s="455"/>
      <c r="S25" s="455"/>
      <c r="T25" s="455"/>
      <c r="U25" s="455"/>
      <c r="V25" s="455"/>
      <c r="W25" s="455"/>
      <c r="X25" s="455"/>
      <c r="Y25" s="455"/>
      <c r="Z25" s="455"/>
      <c r="AA25" s="455"/>
      <c r="AB25" s="458"/>
      <c r="AC25" s="458"/>
      <c r="AD25" s="458"/>
      <c r="AE25" s="458"/>
      <c r="AF25" s="459"/>
      <c r="AG25" s="459"/>
      <c r="AH25" s="458"/>
      <c r="AI25" s="458"/>
      <c r="AJ25" s="458"/>
      <c r="AK25" s="458"/>
      <c r="AL25" s="458"/>
      <c r="AM25" s="458"/>
      <c r="AN25" s="458"/>
      <c r="AO25" s="460">
        <f t="shared" si="0"/>
        <v>0</v>
      </c>
      <c r="AP25" s="460">
        <f t="shared" si="0"/>
        <v>0</v>
      </c>
      <c r="AQ25" s="460">
        <f t="shared" si="0"/>
        <v>0</v>
      </c>
      <c r="AR25" s="460">
        <f t="shared" si="0"/>
        <v>0</v>
      </c>
      <c r="AS25" s="460">
        <f t="shared" si="0"/>
        <v>0</v>
      </c>
      <c r="AT25" s="460">
        <f t="shared" si="0"/>
        <v>0</v>
      </c>
      <c r="AU25" s="460">
        <f t="shared" si="0"/>
        <v>0</v>
      </c>
      <c r="AV25" s="460">
        <f t="shared" si="0"/>
        <v>0</v>
      </c>
    </row>
    <row r="26" spans="1:48" s="461" customFormat="1" ht="22.5" customHeight="1" x14ac:dyDescent="0.2">
      <c r="A26" s="750"/>
      <c r="B26" s="756"/>
      <c r="C26" s="449">
        <v>18</v>
      </c>
      <c r="D26" s="449" t="s">
        <v>721</v>
      </c>
      <c r="E26" s="450"/>
      <c r="F26" s="451"/>
      <c r="G26" s="449"/>
      <c r="H26" s="452"/>
      <c r="I26" s="450"/>
      <c r="J26" s="453"/>
      <c r="K26" s="454"/>
      <c r="L26" s="454"/>
      <c r="M26" s="455"/>
      <c r="N26" s="456"/>
      <c r="O26" s="457"/>
      <c r="P26" s="455"/>
      <c r="Q26" s="455"/>
      <c r="R26" s="455"/>
      <c r="S26" s="455"/>
      <c r="T26" s="455"/>
      <c r="U26" s="455"/>
      <c r="V26" s="455"/>
      <c r="W26" s="455"/>
      <c r="X26" s="455"/>
      <c r="Y26" s="455"/>
      <c r="Z26" s="455"/>
      <c r="AA26" s="455"/>
      <c r="AB26" s="458"/>
      <c r="AC26" s="458"/>
      <c r="AD26" s="458"/>
      <c r="AE26" s="458"/>
      <c r="AF26" s="459"/>
      <c r="AG26" s="459"/>
      <c r="AH26" s="458"/>
      <c r="AI26" s="458"/>
      <c r="AJ26" s="458"/>
      <c r="AK26" s="458"/>
      <c r="AL26" s="458"/>
      <c r="AM26" s="458"/>
      <c r="AN26" s="458"/>
      <c r="AO26" s="460">
        <f t="shared" si="0"/>
        <v>0</v>
      </c>
      <c r="AP26" s="460">
        <f t="shared" si="0"/>
        <v>0</v>
      </c>
      <c r="AQ26" s="460">
        <f t="shared" si="0"/>
        <v>0</v>
      </c>
      <c r="AR26" s="460">
        <f t="shared" si="0"/>
        <v>0</v>
      </c>
      <c r="AS26" s="460">
        <f t="shared" si="0"/>
        <v>0</v>
      </c>
      <c r="AT26" s="460">
        <f t="shared" si="0"/>
        <v>0</v>
      </c>
      <c r="AU26" s="460">
        <f t="shared" si="0"/>
        <v>0</v>
      </c>
      <c r="AV26" s="460">
        <f t="shared" si="0"/>
        <v>0</v>
      </c>
    </row>
    <row r="27" spans="1:48" s="461" customFormat="1" ht="22.5" customHeight="1" x14ac:dyDescent="0.2">
      <c r="A27" s="750"/>
      <c r="B27" s="756"/>
      <c r="C27" s="449">
        <v>19</v>
      </c>
      <c r="D27" s="449" t="s">
        <v>726</v>
      </c>
      <c r="E27" s="450"/>
      <c r="F27" s="451"/>
      <c r="G27" s="449"/>
      <c r="H27" s="452"/>
      <c r="I27" s="450"/>
      <c r="J27" s="453"/>
      <c r="K27" s="454"/>
      <c r="L27" s="454"/>
      <c r="M27" s="455"/>
      <c r="N27" s="456"/>
      <c r="O27" s="457"/>
      <c r="P27" s="455"/>
      <c r="Q27" s="455"/>
      <c r="R27" s="455"/>
      <c r="S27" s="455"/>
      <c r="T27" s="455"/>
      <c r="U27" s="455"/>
      <c r="V27" s="455"/>
      <c r="W27" s="455"/>
      <c r="X27" s="455"/>
      <c r="Y27" s="455"/>
      <c r="Z27" s="455"/>
      <c r="AA27" s="455"/>
      <c r="AB27" s="458"/>
      <c r="AC27" s="458"/>
      <c r="AD27" s="458"/>
      <c r="AE27" s="458"/>
      <c r="AF27" s="459"/>
      <c r="AG27" s="459"/>
      <c r="AH27" s="458"/>
      <c r="AI27" s="458"/>
      <c r="AJ27" s="458"/>
      <c r="AK27" s="458"/>
      <c r="AL27" s="458"/>
      <c r="AM27" s="458"/>
      <c r="AN27" s="458"/>
      <c r="AO27" s="460">
        <f t="shared" si="0"/>
        <v>0</v>
      </c>
      <c r="AP27" s="460">
        <f t="shared" si="0"/>
        <v>0</v>
      </c>
      <c r="AQ27" s="460">
        <f t="shared" si="0"/>
        <v>0</v>
      </c>
      <c r="AR27" s="460">
        <f t="shared" si="0"/>
        <v>0</v>
      </c>
      <c r="AS27" s="460">
        <f t="shared" si="0"/>
        <v>0</v>
      </c>
      <c r="AT27" s="460">
        <f t="shared" si="0"/>
        <v>0</v>
      </c>
      <c r="AU27" s="460">
        <f t="shared" si="0"/>
        <v>0</v>
      </c>
      <c r="AV27" s="460">
        <f t="shared" si="0"/>
        <v>0</v>
      </c>
    </row>
    <row r="28" spans="1:48" s="461" customFormat="1" ht="22.5" customHeight="1" x14ac:dyDescent="0.2">
      <c r="A28" s="750"/>
      <c r="B28" s="756"/>
      <c r="C28" s="449">
        <v>20</v>
      </c>
      <c r="D28" s="449" t="s">
        <v>731</v>
      </c>
      <c r="E28" s="450"/>
      <c r="F28" s="451"/>
      <c r="G28" s="449"/>
      <c r="H28" s="452"/>
      <c r="I28" s="450"/>
      <c r="J28" s="453"/>
      <c r="K28" s="454"/>
      <c r="L28" s="454"/>
      <c r="M28" s="455"/>
      <c r="N28" s="456"/>
      <c r="O28" s="457"/>
      <c r="P28" s="455"/>
      <c r="Q28" s="455"/>
      <c r="R28" s="455"/>
      <c r="S28" s="455"/>
      <c r="T28" s="455"/>
      <c r="U28" s="455"/>
      <c r="V28" s="455"/>
      <c r="W28" s="455"/>
      <c r="X28" s="455"/>
      <c r="Y28" s="455"/>
      <c r="Z28" s="455"/>
      <c r="AA28" s="455"/>
      <c r="AB28" s="458"/>
      <c r="AC28" s="458"/>
      <c r="AD28" s="458"/>
      <c r="AE28" s="458"/>
      <c r="AF28" s="459"/>
      <c r="AG28" s="459"/>
      <c r="AH28" s="458"/>
      <c r="AI28" s="458"/>
      <c r="AJ28" s="458"/>
      <c r="AK28" s="458"/>
      <c r="AL28" s="458"/>
      <c r="AM28" s="458"/>
      <c r="AN28" s="458"/>
      <c r="AO28" s="460">
        <f t="shared" si="0"/>
        <v>0</v>
      </c>
      <c r="AP28" s="460">
        <f t="shared" si="0"/>
        <v>0</v>
      </c>
      <c r="AQ28" s="460">
        <f t="shared" si="0"/>
        <v>0</v>
      </c>
      <c r="AR28" s="460">
        <f t="shared" si="0"/>
        <v>0</v>
      </c>
      <c r="AS28" s="460">
        <f t="shared" si="0"/>
        <v>0</v>
      </c>
      <c r="AT28" s="460">
        <f t="shared" si="0"/>
        <v>0</v>
      </c>
      <c r="AU28" s="460">
        <f t="shared" si="0"/>
        <v>0</v>
      </c>
      <c r="AV28" s="460">
        <f t="shared" si="0"/>
        <v>0</v>
      </c>
    </row>
    <row r="29" spans="1:48" s="461" customFormat="1" ht="22.5" customHeight="1" x14ac:dyDescent="0.2">
      <c r="A29" s="750"/>
      <c r="B29" s="757"/>
      <c r="C29" s="449">
        <v>77</v>
      </c>
      <c r="D29" s="449" t="s">
        <v>745</v>
      </c>
      <c r="E29" s="450"/>
      <c r="F29" s="451"/>
      <c r="G29" s="449"/>
      <c r="H29" s="452"/>
      <c r="I29" s="450"/>
      <c r="J29" s="453"/>
      <c r="K29" s="454"/>
      <c r="L29" s="454"/>
      <c r="M29" s="455"/>
      <c r="N29" s="456"/>
      <c r="O29" s="457"/>
      <c r="P29" s="455"/>
      <c r="Q29" s="455"/>
      <c r="R29" s="455"/>
      <c r="S29" s="455"/>
      <c r="T29" s="455"/>
      <c r="U29" s="455"/>
      <c r="V29" s="455"/>
      <c r="W29" s="455"/>
      <c r="X29" s="455"/>
      <c r="Y29" s="455"/>
      <c r="Z29" s="455"/>
      <c r="AA29" s="455"/>
      <c r="AB29" s="458"/>
      <c r="AC29" s="458"/>
      <c r="AD29" s="458"/>
      <c r="AE29" s="458"/>
      <c r="AF29" s="459"/>
      <c r="AG29" s="459"/>
      <c r="AH29" s="458"/>
      <c r="AI29" s="458"/>
      <c r="AJ29" s="458"/>
      <c r="AK29" s="458"/>
      <c r="AL29" s="458"/>
      <c r="AM29" s="458"/>
      <c r="AN29" s="458"/>
      <c r="AO29" s="460">
        <f t="shared" si="0"/>
        <v>0</v>
      </c>
      <c r="AP29" s="460">
        <f t="shared" si="0"/>
        <v>0</v>
      </c>
      <c r="AQ29" s="460">
        <f t="shared" si="0"/>
        <v>0</v>
      </c>
      <c r="AR29" s="460">
        <f t="shared" si="0"/>
        <v>0</v>
      </c>
      <c r="AS29" s="460">
        <f t="shared" si="0"/>
        <v>0</v>
      </c>
      <c r="AT29" s="460">
        <f t="shared" si="0"/>
        <v>0</v>
      </c>
      <c r="AU29" s="460">
        <f t="shared" si="0"/>
        <v>0</v>
      </c>
      <c r="AV29" s="460">
        <f t="shared" si="0"/>
        <v>0</v>
      </c>
    </row>
    <row r="30" spans="1:48" s="184" customFormat="1" ht="22.5" customHeight="1" x14ac:dyDescent="0.2">
      <c r="A30" s="751"/>
      <c r="B30" s="462"/>
      <c r="C30" s="463"/>
      <c r="D30" s="464"/>
      <c r="E30" s="465">
        <f>SUM(E9:E29)</f>
        <v>0</v>
      </c>
      <c r="F30" s="465">
        <f t="shared" ref="F30:L30" si="1">SUM(F9:F29)</f>
        <v>0</v>
      </c>
      <c r="G30" s="465">
        <f t="shared" si="1"/>
        <v>0</v>
      </c>
      <c r="H30" s="465">
        <f t="shared" si="1"/>
        <v>0</v>
      </c>
      <c r="I30" s="465">
        <f t="shared" si="1"/>
        <v>0</v>
      </c>
      <c r="J30" s="466">
        <f t="shared" si="1"/>
        <v>0</v>
      </c>
      <c r="K30" s="467">
        <f t="shared" si="1"/>
        <v>0</v>
      </c>
      <c r="L30" s="467">
        <f t="shared" si="1"/>
        <v>0</v>
      </c>
      <c r="M30" s="468"/>
      <c r="N30" s="469">
        <f>SUM(N9:N29)</f>
        <v>0</v>
      </c>
      <c r="O30" s="470">
        <f t="shared" ref="O30:AV30" si="2">SUM(O9:O29)</f>
        <v>0</v>
      </c>
      <c r="P30" s="471">
        <f t="shared" si="2"/>
        <v>0</v>
      </c>
      <c r="Q30" s="471">
        <f t="shared" si="2"/>
        <v>0</v>
      </c>
      <c r="R30" s="472">
        <f t="shared" si="2"/>
        <v>0</v>
      </c>
      <c r="S30" s="472">
        <f t="shared" si="2"/>
        <v>0</v>
      </c>
      <c r="T30" s="472">
        <f t="shared" si="2"/>
        <v>0</v>
      </c>
      <c r="U30" s="472">
        <f t="shared" si="2"/>
        <v>0</v>
      </c>
      <c r="V30" s="472">
        <f t="shared" si="2"/>
        <v>0</v>
      </c>
      <c r="W30" s="471">
        <f>SUM(W9:W29)</f>
        <v>0</v>
      </c>
      <c r="X30" s="472">
        <f t="shared" ref="X30:Z30" si="3">SUM(X9:X29)</f>
        <v>0</v>
      </c>
      <c r="Y30" s="471">
        <f t="shared" si="3"/>
        <v>0</v>
      </c>
      <c r="Z30" s="471">
        <f t="shared" si="3"/>
        <v>0</v>
      </c>
      <c r="AA30" s="472">
        <f t="shared" si="2"/>
        <v>0</v>
      </c>
      <c r="AB30" s="472">
        <f t="shared" si="2"/>
        <v>0</v>
      </c>
      <c r="AC30" s="472">
        <f t="shared" si="2"/>
        <v>0</v>
      </c>
      <c r="AD30" s="472">
        <f t="shared" si="2"/>
        <v>0</v>
      </c>
      <c r="AE30" s="472">
        <f t="shared" si="2"/>
        <v>0</v>
      </c>
      <c r="AF30" s="472">
        <f>SUM(AF9:AF29)</f>
        <v>0</v>
      </c>
      <c r="AG30" s="472">
        <f t="shared" ref="AG30:AI30" si="4">SUM(AG9:AG29)</f>
        <v>0</v>
      </c>
      <c r="AH30" s="471">
        <f t="shared" si="4"/>
        <v>0</v>
      </c>
      <c r="AI30" s="471">
        <f t="shared" si="4"/>
        <v>0</v>
      </c>
      <c r="AJ30" s="472">
        <f t="shared" si="2"/>
        <v>0</v>
      </c>
      <c r="AK30" s="472">
        <f t="shared" si="2"/>
        <v>0</v>
      </c>
      <c r="AL30" s="472">
        <f t="shared" si="2"/>
        <v>0</v>
      </c>
      <c r="AM30" s="472">
        <f t="shared" si="2"/>
        <v>0</v>
      </c>
      <c r="AN30" s="472">
        <f t="shared" si="2"/>
        <v>0</v>
      </c>
      <c r="AO30" s="472">
        <f>SUM(AO9:AO29)</f>
        <v>0</v>
      </c>
      <c r="AP30" s="472">
        <f t="shared" si="2"/>
        <v>0</v>
      </c>
      <c r="AQ30" s="472">
        <f t="shared" si="2"/>
        <v>0</v>
      </c>
      <c r="AR30" s="472">
        <f t="shared" si="2"/>
        <v>0</v>
      </c>
      <c r="AS30" s="472">
        <f t="shared" si="2"/>
        <v>0</v>
      </c>
      <c r="AT30" s="472">
        <f t="shared" si="2"/>
        <v>0</v>
      </c>
      <c r="AU30" s="472">
        <f t="shared" si="2"/>
        <v>0</v>
      </c>
      <c r="AV30" s="472">
        <f t="shared" si="2"/>
        <v>0</v>
      </c>
    </row>
    <row r="31" spans="1:48" s="461" customFormat="1" ht="22.5" customHeight="1" x14ac:dyDescent="0.2">
      <c r="A31" s="749"/>
      <c r="B31" s="752"/>
      <c r="C31" s="473">
        <v>1</v>
      </c>
      <c r="D31" s="473" t="s">
        <v>887</v>
      </c>
      <c r="E31" s="450"/>
      <c r="F31" s="451"/>
      <c r="G31" s="473"/>
      <c r="H31" s="473"/>
      <c r="I31" s="474"/>
      <c r="J31" s="475"/>
      <c r="K31" s="474"/>
      <c r="L31" s="474"/>
      <c r="M31" s="455"/>
      <c r="N31" s="456"/>
      <c r="O31" s="457"/>
      <c r="P31" s="455"/>
      <c r="Q31" s="455"/>
      <c r="R31" s="455"/>
      <c r="S31" s="455"/>
      <c r="T31" s="455"/>
      <c r="U31" s="455"/>
      <c r="V31" s="455"/>
      <c r="W31" s="455"/>
      <c r="X31" s="455"/>
      <c r="Y31" s="455"/>
      <c r="Z31" s="455"/>
      <c r="AA31" s="455"/>
      <c r="AB31" s="458"/>
      <c r="AC31" s="458"/>
      <c r="AD31" s="458"/>
      <c r="AE31" s="458"/>
      <c r="AF31" s="459"/>
      <c r="AG31" s="459"/>
      <c r="AH31" s="458"/>
      <c r="AI31" s="458"/>
      <c r="AJ31" s="458"/>
      <c r="AK31" s="458"/>
      <c r="AL31" s="458"/>
      <c r="AM31" s="458"/>
      <c r="AN31" s="458"/>
      <c r="AO31" s="460">
        <f t="shared" ref="AO31:AV51" si="5">+E31+N31+W31+AF31</f>
        <v>0</v>
      </c>
      <c r="AP31" s="460">
        <f t="shared" si="5"/>
        <v>0</v>
      </c>
      <c r="AQ31" s="460">
        <f t="shared" si="5"/>
        <v>0</v>
      </c>
      <c r="AR31" s="460">
        <f t="shared" si="5"/>
        <v>0</v>
      </c>
      <c r="AS31" s="460">
        <f t="shared" si="5"/>
        <v>0</v>
      </c>
      <c r="AT31" s="460">
        <f t="shared" si="5"/>
        <v>0</v>
      </c>
      <c r="AU31" s="460">
        <f t="shared" si="5"/>
        <v>0</v>
      </c>
      <c r="AV31" s="460">
        <f t="shared" si="5"/>
        <v>0</v>
      </c>
    </row>
    <row r="32" spans="1:48" s="461" customFormat="1" ht="22.5" customHeight="1" x14ac:dyDescent="0.2">
      <c r="A32" s="750"/>
      <c r="B32" s="753"/>
      <c r="C32" s="473">
        <v>2</v>
      </c>
      <c r="D32" s="473" t="s">
        <v>647</v>
      </c>
      <c r="E32" s="450"/>
      <c r="F32" s="451"/>
      <c r="G32" s="473"/>
      <c r="H32" s="473"/>
      <c r="I32" s="474"/>
      <c r="J32" s="475"/>
      <c r="K32" s="474"/>
      <c r="L32" s="474"/>
      <c r="M32" s="455"/>
      <c r="N32" s="456"/>
      <c r="O32" s="457"/>
      <c r="P32" s="455"/>
      <c r="Q32" s="455"/>
      <c r="R32" s="455"/>
      <c r="S32" s="455"/>
      <c r="T32" s="455"/>
      <c r="U32" s="455"/>
      <c r="V32" s="455"/>
      <c r="W32" s="455"/>
      <c r="X32" s="455"/>
      <c r="Y32" s="455"/>
      <c r="Z32" s="455"/>
      <c r="AA32" s="455"/>
      <c r="AB32" s="458"/>
      <c r="AC32" s="458"/>
      <c r="AD32" s="458"/>
      <c r="AE32" s="458"/>
      <c r="AF32" s="459"/>
      <c r="AG32" s="459"/>
      <c r="AH32" s="458"/>
      <c r="AI32" s="458"/>
      <c r="AJ32" s="458"/>
      <c r="AK32" s="458"/>
      <c r="AL32" s="458"/>
      <c r="AM32" s="458"/>
      <c r="AN32" s="458"/>
      <c r="AO32" s="460">
        <f t="shared" si="5"/>
        <v>0</v>
      </c>
      <c r="AP32" s="460">
        <f t="shared" si="5"/>
        <v>0</v>
      </c>
      <c r="AQ32" s="460">
        <f t="shared" si="5"/>
        <v>0</v>
      </c>
      <c r="AR32" s="460">
        <f t="shared" si="5"/>
        <v>0</v>
      </c>
      <c r="AS32" s="460">
        <f t="shared" si="5"/>
        <v>0</v>
      </c>
      <c r="AT32" s="460">
        <f t="shared" si="5"/>
        <v>0</v>
      </c>
      <c r="AU32" s="460">
        <f t="shared" si="5"/>
        <v>0</v>
      </c>
      <c r="AV32" s="460">
        <f t="shared" si="5"/>
        <v>0</v>
      </c>
    </row>
    <row r="33" spans="1:48" s="461" customFormat="1" ht="22.5" customHeight="1" x14ac:dyDescent="0.2">
      <c r="A33" s="750"/>
      <c r="B33" s="753"/>
      <c r="C33" s="473">
        <v>3</v>
      </c>
      <c r="D33" s="473" t="s">
        <v>652</v>
      </c>
      <c r="E33" s="450"/>
      <c r="F33" s="451"/>
      <c r="G33" s="473"/>
      <c r="H33" s="473"/>
      <c r="I33" s="474"/>
      <c r="J33" s="475"/>
      <c r="K33" s="474"/>
      <c r="L33" s="474"/>
      <c r="M33" s="455"/>
      <c r="N33" s="456"/>
      <c r="O33" s="457"/>
      <c r="P33" s="455"/>
      <c r="Q33" s="455"/>
      <c r="R33" s="455"/>
      <c r="S33" s="455"/>
      <c r="T33" s="455"/>
      <c r="U33" s="455"/>
      <c r="V33" s="455"/>
      <c r="W33" s="455"/>
      <c r="X33" s="455"/>
      <c r="Y33" s="455"/>
      <c r="Z33" s="455"/>
      <c r="AA33" s="455"/>
      <c r="AB33" s="458"/>
      <c r="AC33" s="458"/>
      <c r="AD33" s="458"/>
      <c r="AE33" s="458"/>
      <c r="AF33" s="459"/>
      <c r="AG33" s="459"/>
      <c r="AH33" s="458"/>
      <c r="AI33" s="458"/>
      <c r="AJ33" s="458"/>
      <c r="AK33" s="458"/>
      <c r="AL33" s="458"/>
      <c r="AM33" s="458"/>
      <c r="AN33" s="458"/>
      <c r="AO33" s="460">
        <f t="shared" si="5"/>
        <v>0</v>
      </c>
      <c r="AP33" s="460">
        <f t="shared" si="5"/>
        <v>0</v>
      </c>
      <c r="AQ33" s="460">
        <f t="shared" si="5"/>
        <v>0</v>
      </c>
      <c r="AR33" s="460">
        <f t="shared" si="5"/>
        <v>0</v>
      </c>
      <c r="AS33" s="460">
        <f t="shared" si="5"/>
        <v>0</v>
      </c>
      <c r="AT33" s="460">
        <f t="shared" si="5"/>
        <v>0</v>
      </c>
      <c r="AU33" s="460">
        <f t="shared" si="5"/>
        <v>0</v>
      </c>
      <c r="AV33" s="460">
        <f t="shared" si="5"/>
        <v>0</v>
      </c>
    </row>
    <row r="34" spans="1:48" s="461" customFormat="1" ht="22.5" customHeight="1" x14ac:dyDescent="0.2">
      <c r="A34" s="750"/>
      <c r="B34" s="753"/>
      <c r="C34" s="473">
        <v>4</v>
      </c>
      <c r="D34" s="473" t="s">
        <v>888</v>
      </c>
      <c r="E34" s="450"/>
      <c r="F34" s="451"/>
      <c r="G34" s="473"/>
      <c r="H34" s="473"/>
      <c r="I34" s="474"/>
      <c r="J34" s="475"/>
      <c r="K34" s="474"/>
      <c r="L34" s="474"/>
      <c r="M34" s="455"/>
      <c r="N34" s="456"/>
      <c r="O34" s="457"/>
      <c r="P34" s="455"/>
      <c r="Q34" s="455"/>
      <c r="R34" s="455"/>
      <c r="S34" s="455"/>
      <c r="T34" s="455"/>
      <c r="U34" s="455"/>
      <c r="V34" s="455"/>
      <c r="W34" s="455"/>
      <c r="X34" s="455"/>
      <c r="Y34" s="455"/>
      <c r="Z34" s="455"/>
      <c r="AA34" s="455"/>
      <c r="AB34" s="458"/>
      <c r="AC34" s="458"/>
      <c r="AD34" s="458"/>
      <c r="AE34" s="458"/>
      <c r="AF34" s="459"/>
      <c r="AG34" s="459"/>
      <c r="AH34" s="458"/>
      <c r="AI34" s="458"/>
      <c r="AJ34" s="458"/>
      <c r="AK34" s="458"/>
      <c r="AL34" s="458"/>
      <c r="AM34" s="458"/>
      <c r="AN34" s="458"/>
      <c r="AO34" s="460">
        <f t="shared" si="5"/>
        <v>0</v>
      </c>
      <c r="AP34" s="460">
        <f t="shared" si="5"/>
        <v>0</v>
      </c>
      <c r="AQ34" s="460">
        <f t="shared" si="5"/>
        <v>0</v>
      </c>
      <c r="AR34" s="460">
        <f t="shared" si="5"/>
        <v>0</v>
      </c>
      <c r="AS34" s="460">
        <f t="shared" si="5"/>
        <v>0</v>
      </c>
      <c r="AT34" s="460">
        <f t="shared" si="5"/>
        <v>0</v>
      </c>
      <c r="AU34" s="460">
        <f t="shared" si="5"/>
        <v>0</v>
      </c>
      <c r="AV34" s="460">
        <f t="shared" si="5"/>
        <v>0</v>
      </c>
    </row>
    <row r="35" spans="1:48" s="461" customFormat="1" ht="22.5" customHeight="1" x14ac:dyDescent="0.2">
      <c r="A35" s="750"/>
      <c r="B35" s="753"/>
      <c r="C35" s="473">
        <v>5</v>
      </c>
      <c r="D35" s="473" t="s">
        <v>660</v>
      </c>
      <c r="E35" s="450"/>
      <c r="F35" s="451"/>
      <c r="G35" s="473"/>
      <c r="H35" s="473"/>
      <c r="I35" s="474"/>
      <c r="J35" s="475"/>
      <c r="K35" s="474"/>
      <c r="L35" s="474"/>
      <c r="M35" s="455"/>
      <c r="N35" s="456"/>
      <c r="O35" s="457"/>
      <c r="P35" s="455"/>
      <c r="Q35" s="455"/>
      <c r="R35" s="455"/>
      <c r="S35" s="455"/>
      <c r="T35" s="455"/>
      <c r="U35" s="455"/>
      <c r="V35" s="455"/>
      <c r="W35" s="455"/>
      <c r="X35" s="455"/>
      <c r="Y35" s="455"/>
      <c r="Z35" s="455"/>
      <c r="AA35" s="455"/>
      <c r="AB35" s="458"/>
      <c r="AC35" s="458"/>
      <c r="AD35" s="458"/>
      <c r="AE35" s="458"/>
      <c r="AF35" s="459"/>
      <c r="AG35" s="459"/>
      <c r="AH35" s="458"/>
      <c r="AI35" s="458"/>
      <c r="AJ35" s="458"/>
      <c r="AK35" s="458"/>
      <c r="AL35" s="458"/>
      <c r="AM35" s="458"/>
      <c r="AN35" s="458"/>
      <c r="AO35" s="460">
        <f t="shared" si="5"/>
        <v>0</v>
      </c>
      <c r="AP35" s="460">
        <f t="shared" si="5"/>
        <v>0</v>
      </c>
      <c r="AQ35" s="460">
        <f t="shared" si="5"/>
        <v>0</v>
      </c>
      <c r="AR35" s="460">
        <f t="shared" si="5"/>
        <v>0</v>
      </c>
      <c r="AS35" s="460">
        <f t="shared" si="5"/>
        <v>0</v>
      </c>
      <c r="AT35" s="460">
        <f t="shared" si="5"/>
        <v>0</v>
      </c>
      <c r="AU35" s="460">
        <f t="shared" si="5"/>
        <v>0</v>
      </c>
      <c r="AV35" s="460">
        <f t="shared" si="5"/>
        <v>0</v>
      </c>
    </row>
    <row r="36" spans="1:48" s="461" customFormat="1" ht="22.5" customHeight="1" x14ac:dyDescent="0.2">
      <c r="A36" s="750"/>
      <c r="B36" s="753"/>
      <c r="C36" s="473">
        <v>6</v>
      </c>
      <c r="D36" s="473" t="s">
        <v>663</v>
      </c>
      <c r="E36" s="450"/>
      <c r="F36" s="451"/>
      <c r="G36" s="473"/>
      <c r="H36" s="473"/>
      <c r="I36" s="474"/>
      <c r="J36" s="475"/>
      <c r="K36" s="474"/>
      <c r="L36" s="474"/>
      <c r="M36" s="455"/>
      <c r="N36" s="456"/>
      <c r="O36" s="457"/>
      <c r="P36" s="455"/>
      <c r="Q36" s="455"/>
      <c r="R36" s="455"/>
      <c r="S36" s="455"/>
      <c r="T36" s="455"/>
      <c r="U36" s="455"/>
      <c r="V36" s="455"/>
      <c r="W36" s="455"/>
      <c r="X36" s="455"/>
      <c r="Y36" s="455"/>
      <c r="Z36" s="455"/>
      <c r="AA36" s="455"/>
      <c r="AB36" s="458"/>
      <c r="AC36" s="458"/>
      <c r="AD36" s="458"/>
      <c r="AE36" s="458"/>
      <c r="AF36" s="459"/>
      <c r="AG36" s="459"/>
      <c r="AH36" s="458"/>
      <c r="AI36" s="458"/>
      <c r="AJ36" s="458"/>
      <c r="AK36" s="458"/>
      <c r="AL36" s="458"/>
      <c r="AM36" s="458"/>
      <c r="AN36" s="458"/>
      <c r="AO36" s="460">
        <f t="shared" si="5"/>
        <v>0</v>
      </c>
      <c r="AP36" s="460">
        <f t="shared" si="5"/>
        <v>0</v>
      </c>
      <c r="AQ36" s="460">
        <f t="shared" si="5"/>
        <v>0</v>
      </c>
      <c r="AR36" s="460">
        <f t="shared" si="5"/>
        <v>0</v>
      </c>
      <c r="AS36" s="460">
        <f t="shared" si="5"/>
        <v>0</v>
      </c>
      <c r="AT36" s="460">
        <f t="shared" si="5"/>
        <v>0</v>
      </c>
      <c r="AU36" s="460">
        <f t="shared" si="5"/>
        <v>0</v>
      </c>
      <c r="AV36" s="460">
        <f t="shared" si="5"/>
        <v>0</v>
      </c>
    </row>
    <row r="37" spans="1:48" s="461" customFormat="1" ht="22.5" customHeight="1" x14ac:dyDescent="0.2">
      <c r="A37" s="750"/>
      <c r="B37" s="753"/>
      <c r="C37" s="473">
        <v>7</v>
      </c>
      <c r="D37" s="473" t="s">
        <v>667</v>
      </c>
      <c r="E37" s="450"/>
      <c r="F37" s="451"/>
      <c r="G37" s="473"/>
      <c r="H37" s="473"/>
      <c r="I37" s="474"/>
      <c r="J37" s="475"/>
      <c r="K37" s="474"/>
      <c r="L37" s="474"/>
      <c r="M37" s="455"/>
      <c r="N37" s="456"/>
      <c r="O37" s="457"/>
      <c r="P37" s="455"/>
      <c r="Q37" s="455"/>
      <c r="R37" s="455"/>
      <c r="S37" s="455"/>
      <c r="T37" s="455"/>
      <c r="U37" s="455"/>
      <c r="V37" s="455"/>
      <c r="W37" s="455"/>
      <c r="X37" s="455"/>
      <c r="Y37" s="455"/>
      <c r="Z37" s="455"/>
      <c r="AA37" s="455"/>
      <c r="AB37" s="458"/>
      <c r="AC37" s="458"/>
      <c r="AD37" s="458"/>
      <c r="AE37" s="458"/>
      <c r="AF37" s="459"/>
      <c r="AG37" s="459"/>
      <c r="AH37" s="458"/>
      <c r="AI37" s="458"/>
      <c r="AJ37" s="458"/>
      <c r="AK37" s="458"/>
      <c r="AL37" s="458"/>
      <c r="AM37" s="458"/>
      <c r="AN37" s="458"/>
      <c r="AO37" s="460">
        <f t="shared" si="5"/>
        <v>0</v>
      </c>
      <c r="AP37" s="460">
        <f t="shared" si="5"/>
        <v>0</v>
      </c>
      <c r="AQ37" s="460">
        <f t="shared" si="5"/>
        <v>0</v>
      </c>
      <c r="AR37" s="460">
        <f t="shared" si="5"/>
        <v>0</v>
      </c>
      <c r="AS37" s="460">
        <f t="shared" si="5"/>
        <v>0</v>
      </c>
      <c r="AT37" s="460">
        <f t="shared" si="5"/>
        <v>0</v>
      </c>
      <c r="AU37" s="460">
        <f t="shared" si="5"/>
        <v>0</v>
      </c>
      <c r="AV37" s="460">
        <f t="shared" si="5"/>
        <v>0</v>
      </c>
    </row>
    <row r="38" spans="1:48" s="461" customFormat="1" ht="22.5" customHeight="1" x14ac:dyDescent="0.2">
      <c r="A38" s="750"/>
      <c r="B38" s="753"/>
      <c r="C38" s="473">
        <v>8</v>
      </c>
      <c r="D38" s="473" t="s">
        <v>672</v>
      </c>
      <c r="E38" s="450"/>
      <c r="F38" s="451"/>
      <c r="G38" s="473"/>
      <c r="H38" s="473"/>
      <c r="I38" s="474"/>
      <c r="J38" s="475"/>
      <c r="K38" s="474"/>
      <c r="L38" s="474"/>
      <c r="M38" s="455"/>
      <c r="N38" s="456"/>
      <c r="O38" s="457"/>
      <c r="P38" s="455"/>
      <c r="Q38" s="455"/>
      <c r="R38" s="455"/>
      <c r="S38" s="455"/>
      <c r="T38" s="455"/>
      <c r="U38" s="455"/>
      <c r="V38" s="455"/>
      <c r="W38" s="455"/>
      <c r="X38" s="455"/>
      <c r="Y38" s="455"/>
      <c r="Z38" s="455"/>
      <c r="AA38" s="455"/>
      <c r="AB38" s="458"/>
      <c r="AC38" s="458"/>
      <c r="AD38" s="458"/>
      <c r="AE38" s="458"/>
      <c r="AF38" s="459"/>
      <c r="AG38" s="459"/>
      <c r="AH38" s="458"/>
      <c r="AI38" s="458"/>
      <c r="AJ38" s="458"/>
      <c r="AK38" s="458"/>
      <c r="AL38" s="458"/>
      <c r="AM38" s="458"/>
      <c r="AN38" s="458"/>
      <c r="AO38" s="460">
        <f t="shared" si="5"/>
        <v>0</v>
      </c>
      <c r="AP38" s="460">
        <f t="shared" si="5"/>
        <v>0</v>
      </c>
      <c r="AQ38" s="460">
        <f t="shared" si="5"/>
        <v>0</v>
      </c>
      <c r="AR38" s="460">
        <f t="shared" si="5"/>
        <v>0</v>
      </c>
      <c r="AS38" s="460">
        <f t="shared" si="5"/>
        <v>0</v>
      </c>
      <c r="AT38" s="460">
        <f t="shared" si="5"/>
        <v>0</v>
      </c>
      <c r="AU38" s="460">
        <f t="shared" si="5"/>
        <v>0</v>
      </c>
      <c r="AV38" s="460">
        <f t="shared" si="5"/>
        <v>0</v>
      </c>
    </row>
    <row r="39" spans="1:48" s="461" customFormat="1" ht="22.5" customHeight="1" x14ac:dyDescent="0.2">
      <c r="A39" s="750"/>
      <c r="B39" s="753"/>
      <c r="C39" s="473">
        <v>9</v>
      </c>
      <c r="D39" s="473" t="s">
        <v>889</v>
      </c>
      <c r="E39" s="450"/>
      <c r="F39" s="451"/>
      <c r="G39" s="473"/>
      <c r="H39" s="473"/>
      <c r="I39" s="474"/>
      <c r="J39" s="475"/>
      <c r="K39" s="474"/>
      <c r="L39" s="474"/>
      <c r="M39" s="455"/>
      <c r="N39" s="456"/>
      <c r="O39" s="457"/>
      <c r="P39" s="455"/>
      <c r="Q39" s="455"/>
      <c r="R39" s="455"/>
      <c r="S39" s="455"/>
      <c r="T39" s="455"/>
      <c r="U39" s="455"/>
      <c r="V39" s="455"/>
      <c r="W39" s="455"/>
      <c r="X39" s="455"/>
      <c r="Y39" s="455"/>
      <c r="Z39" s="455"/>
      <c r="AA39" s="455"/>
      <c r="AB39" s="458"/>
      <c r="AC39" s="458"/>
      <c r="AD39" s="458"/>
      <c r="AE39" s="458"/>
      <c r="AF39" s="459"/>
      <c r="AG39" s="459"/>
      <c r="AH39" s="458"/>
      <c r="AI39" s="458"/>
      <c r="AJ39" s="458"/>
      <c r="AK39" s="458"/>
      <c r="AL39" s="458"/>
      <c r="AM39" s="458"/>
      <c r="AN39" s="458"/>
      <c r="AO39" s="460">
        <f t="shared" si="5"/>
        <v>0</v>
      </c>
      <c r="AP39" s="460">
        <f t="shared" si="5"/>
        <v>0</v>
      </c>
      <c r="AQ39" s="460">
        <f t="shared" si="5"/>
        <v>0</v>
      </c>
      <c r="AR39" s="460">
        <f t="shared" si="5"/>
        <v>0</v>
      </c>
      <c r="AS39" s="460">
        <f t="shared" si="5"/>
        <v>0</v>
      </c>
      <c r="AT39" s="460">
        <f t="shared" si="5"/>
        <v>0</v>
      </c>
      <c r="AU39" s="460">
        <f t="shared" si="5"/>
        <v>0</v>
      </c>
      <c r="AV39" s="460">
        <f t="shared" si="5"/>
        <v>0</v>
      </c>
    </row>
    <row r="40" spans="1:48" s="461" customFormat="1" ht="22.5" customHeight="1" x14ac:dyDescent="0.2">
      <c r="A40" s="750"/>
      <c r="B40" s="753"/>
      <c r="C40" s="473">
        <v>10</v>
      </c>
      <c r="D40" s="473" t="s">
        <v>890</v>
      </c>
      <c r="E40" s="450"/>
      <c r="F40" s="451"/>
      <c r="G40" s="473"/>
      <c r="H40" s="473"/>
      <c r="I40" s="474"/>
      <c r="J40" s="475"/>
      <c r="K40" s="474"/>
      <c r="L40" s="474"/>
      <c r="M40" s="455"/>
      <c r="N40" s="456"/>
      <c r="O40" s="457"/>
      <c r="P40" s="455"/>
      <c r="Q40" s="455"/>
      <c r="R40" s="455"/>
      <c r="S40" s="455"/>
      <c r="T40" s="455"/>
      <c r="U40" s="455"/>
      <c r="V40" s="455"/>
      <c r="W40" s="455"/>
      <c r="X40" s="455"/>
      <c r="Y40" s="455"/>
      <c r="Z40" s="455"/>
      <c r="AA40" s="455"/>
      <c r="AB40" s="458"/>
      <c r="AC40" s="458"/>
      <c r="AD40" s="458"/>
      <c r="AE40" s="458"/>
      <c r="AF40" s="459"/>
      <c r="AG40" s="459"/>
      <c r="AH40" s="458"/>
      <c r="AI40" s="458"/>
      <c r="AJ40" s="458"/>
      <c r="AK40" s="458"/>
      <c r="AL40" s="458"/>
      <c r="AM40" s="458"/>
      <c r="AN40" s="458"/>
      <c r="AO40" s="460">
        <f t="shared" si="5"/>
        <v>0</v>
      </c>
      <c r="AP40" s="460">
        <f t="shared" si="5"/>
        <v>0</v>
      </c>
      <c r="AQ40" s="460">
        <f t="shared" si="5"/>
        <v>0</v>
      </c>
      <c r="AR40" s="460">
        <f t="shared" si="5"/>
        <v>0</v>
      </c>
      <c r="AS40" s="460">
        <f t="shared" si="5"/>
        <v>0</v>
      </c>
      <c r="AT40" s="460">
        <f t="shared" si="5"/>
        <v>0</v>
      </c>
      <c r="AU40" s="460">
        <f t="shared" si="5"/>
        <v>0</v>
      </c>
      <c r="AV40" s="460">
        <f t="shared" si="5"/>
        <v>0</v>
      </c>
    </row>
    <row r="41" spans="1:48" s="461" customFormat="1" ht="22.5" customHeight="1" x14ac:dyDescent="0.2">
      <c r="A41" s="750"/>
      <c r="B41" s="753"/>
      <c r="C41" s="473">
        <v>11</v>
      </c>
      <c r="D41" s="473" t="s">
        <v>687</v>
      </c>
      <c r="E41" s="450"/>
      <c r="F41" s="451"/>
      <c r="G41" s="473"/>
      <c r="H41" s="473"/>
      <c r="I41" s="474"/>
      <c r="J41" s="475"/>
      <c r="K41" s="474"/>
      <c r="L41" s="474"/>
      <c r="M41" s="455"/>
      <c r="N41" s="456"/>
      <c r="O41" s="457"/>
      <c r="P41" s="455"/>
      <c r="Q41" s="455"/>
      <c r="R41" s="455"/>
      <c r="S41" s="455"/>
      <c r="T41" s="455"/>
      <c r="U41" s="455"/>
      <c r="V41" s="455"/>
      <c r="W41" s="455"/>
      <c r="X41" s="455"/>
      <c r="Y41" s="455"/>
      <c r="Z41" s="455"/>
      <c r="AA41" s="455"/>
      <c r="AB41" s="458"/>
      <c r="AC41" s="458"/>
      <c r="AD41" s="458"/>
      <c r="AE41" s="458"/>
      <c r="AF41" s="459"/>
      <c r="AG41" s="459"/>
      <c r="AH41" s="458"/>
      <c r="AI41" s="458"/>
      <c r="AJ41" s="458"/>
      <c r="AK41" s="458"/>
      <c r="AL41" s="458"/>
      <c r="AM41" s="458"/>
      <c r="AN41" s="458"/>
      <c r="AO41" s="460">
        <f t="shared" si="5"/>
        <v>0</v>
      </c>
      <c r="AP41" s="460">
        <f t="shared" si="5"/>
        <v>0</v>
      </c>
      <c r="AQ41" s="460">
        <f t="shared" si="5"/>
        <v>0</v>
      </c>
      <c r="AR41" s="460">
        <f t="shared" si="5"/>
        <v>0</v>
      </c>
      <c r="AS41" s="460">
        <f t="shared" si="5"/>
        <v>0</v>
      </c>
      <c r="AT41" s="460">
        <f t="shared" si="5"/>
        <v>0</v>
      </c>
      <c r="AU41" s="460">
        <f t="shared" si="5"/>
        <v>0</v>
      </c>
      <c r="AV41" s="460">
        <f t="shared" si="5"/>
        <v>0</v>
      </c>
    </row>
    <row r="42" spans="1:48" s="461" customFormat="1" ht="22.5" customHeight="1" x14ac:dyDescent="0.2">
      <c r="A42" s="750"/>
      <c r="B42" s="753"/>
      <c r="C42" s="473">
        <v>12</v>
      </c>
      <c r="D42" s="473" t="s">
        <v>692</v>
      </c>
      <c r="E42" s="450"/>
      <c r="F42" s="451"/>
      <c r="G42" s="473"/>
      <c r="H42" s="473"/>
      <c r="I42" s="474"/>
      <c r="J42" s="475"/>
      <c r="K42" s="474"/>
      <c r="L42" s="474"/>
      <c r="M42" s="455"/>
      <c r="N42" s="456"/>
      <c r="O42" s="457"/>
      <c r="P42" s="455"/>
      <c r="Q42" s="455"/>
      <c r="R42" s="455"/>
      <c r="S42" s="455"/>
      <c r="T42" s="455"/>
      <c r="U42" s="455"/>
      <c r="V42" s="455"/>
      <c r="W42" s="455"/>
      <c r="X42" s="455"/>
      <c r="Y42" s="455"/>
      <c r="Z42" s="455"/>
      <c r="AA42" s="455"/>
      <c r="AB42" s="458"/>
      <c r="AC42" s="458"/>
      <c r="AD42" s="458"/>
      <c r="AE42" s="458"/>
      <c r="AF42" s="459"/>
      <c r="AG42" s="459"/>
      <c r="AH42" s="458"/>
      <c r="AI42" s="458"/>
      <c r="AJ42" s="458"/>
      <c r="AK42" s="458"/>
      <c r="AL42" s="458"/>
      <c r="AM42" s="458"/>
      <c r="AN42" s="458"/>
      <c r="AO42" s="460">
        <f t="shared" si="5"/>
        <v>0</v>
      </c>
      <c r="AP42" s="460">
        <f t="shared" si="5"/>
        <v>0</v>
      </c>
      <c r="AQ42" s="460">
        <f t="shared" si="5"/>
        <v>0</v>
      </c>
      <c r="AR42" s="460">
        <f t="shared" si="5"/>
        <v>0</v>
      </c>
      <c r="AS42" s="460">
        <f t="shared" si="5"/>
        <v>0</v>
      </c>
      <c r="AT42" s="460">
        <f t="shared" si="5"/>
        <v>0</v>
      </c>
      <c r="AU42" s="460">
        <f t="shared" si="5"/>
        <v>0</v>
      </c>
      <c r="AV42" s="460">
        <f t="shared" si="5"/>
        <v>0</v>
      </c>
    </row>
    <row r="43" spans="1:48" s="461" customFormat="1" ht="22.5" customHeight="1" x14ac:dyDescent="0.2">
      <c r="A43" s="750"/>
      <c r="B43" s="753"/>
      <c r="C43" s="473">
        <v>13</v>
      </c>
      <c r="D43" s="473" t="s">
        <v>697</v>
      </c>
      <c r="E43" s="450"/>
      <c r="F43" s="451"/>
      <c r="G43" s="473"/>
      <c r="H43" s="473"/>
      <c r="I43" s="474"/>
      <c r="J43" s="475"/>
      <c r="K43" s="474"/>
      <c r="L43" s="474"/>
      <c r="M43" s="455"/>
      <c r="N43" s="456"/>
      <c r="O43" s="457"/>
      <c r="P43" s="455"/>
      <c r="Q43" s="455"/>
      <c r="R43" s="455"/>
      <c r="S43" s="455"/>
      <c r="T43" s="455"/>
      <c r="U43" s="455"/>
      <c r="V43" s="455"/>
      <c r="W43" s="455"/>
      <c r="X43" s="455"/>
      <c r="Y43" s="455"/>
      <c r="Z43" s="455"/>
      <c r="AA43" s="455"/>
      <c r="AB43" s="458"/>
      <c r="AC43" s="458"/>
      <c r="AD43" s="458"/>
      <c r="AE43" s="458"/>
      <c r="AF43" s="459"/>
      <c r="AG43" s="459"/>
      <c r="AH43" s="458"/>
      <c r="AI43" s="458"/>
      <c r="AJ43" s="458"/>
      <c r="AK43" s="458"/>
      <c r="AL43" s="458"/>
      <c r="AM43" s="458"/>
      <c r="AN43" s="458"/>
      <c r="AO43" s="460">
        <f t="shared" si="5"/>
        <v>0</v>
      </c>
      <c r="AP43" s="460">
        <f t="shared" si="5"/>
        <v>0</v>
      </c>
      <c r="AQ43" s="460">
        <f t="shared" si="5"/>
        <v>0</v>
      </c>
      <c r="AR43" s="460">
        <f t="shared" si="5"/>
        <v>0</v>
      </c>
      <c r="AS43" s="460">
        <f t="shared" si="5"/>
        <v>0</v>
      </c>
      <c r="AT43" s="460">
        <f t="shared" si="5"/>
        <v>0</v>
      </c>
      <c r="AU43" s="460">
        <f t="shared" si="5"/>
        <v>0</v>
      </c>
      <c r="AV43" s="460">
        <f t="shared" si="5"/>
        <v>0</v>
      </c>
    </row>
    <row r="44" spans="1:48" s="461" customFormat="1" ht="22.5" customHeight="1" x14ac:dyDescent="0.2">
      <c r="A44" s="750"/>
      <c r="B44" s="753"/>
      <c r="C44" s="473">
        <v>14</v>
      </c>
      <c r="D44" s="473" t="s">
        <v>891</v>
      </c>
      <c r="E44" s="450"/>
      <c r="F44" s="451"/>
      <c r="G44" s="473"/>
      <c r="H44" s="473"/>
      <c r="I44" s="474"/>
      <c r="J44" s="475"/>
      <c r="K44" s="474"/>
      <c r="L44" s="474"/>
      <c r="M44" s="455"/>
      <c r="N44" s="456"/>
      <c r="O44" s="457"/>
      <c r="P44" s="455"/>
      <c r="Q44" s="455"/>
      <c r="R44" s="455"/>
      <c r="S44" s="455"/>
      <c r="T44" s="455"/>
      <c r="U44" s="455"/>
      <c r="V44" s="455"/>
      <c r="W44" s="455"/>
      <c r="X44" s="455"/>
      <c r="Y44" s="455"/>
      <c r="Z44" s="455"/>
      <c r="AA44" s="455"/>
      <c r="AB44" s="458"/>
      <c r="AC44" s="458"/>
      <c r="AD44" s="458"/>
      <c r="AE44" s="458"/>
      <c r="AF44" s="459"/>
      <c r="AG44" s="459"/>
      <c r="AH44" s="458"/>
      <c r="AI44" s="458"/>
      <c r="AJ44" s="458"/>
      <c r="AK44" s="458"/>
      <c r="AL44" s="458"/>
      <c r="AM44" s="458"/>
      <c r="AN44" s="458"/>
      <c r="AO44" s="460">
        <f t="shared" si="5"/>
        <v>0</v>
      </c>
      <c r="AP44" s="460">
        <f t="shared" si="5"/>
        <v>0</v>
      </c>
      <c r="AQ44" s="460">
        <f t="shared" si="5"/>
        <v>0</v>
      </c>
      <c r="AR44" s="460">
        <f t="shared" si="5"/>
        <v>0</v>
      </c>
      <c r="AS44" s="460">
        <f t="shared" si="5"/>
        <v>0</v>
      </c>
      <c r="AT44" s="460">
        <f t="shared" si="5"/>
        <v>0</v>
      </c>
      <c r="AU44" s="460">
        <f t="shared" si="5"/>
        <v>0</v>
      </c>
      <c r="AV44" s="460">
        <f t="shared" si="5"/>
        <v>0</v>
      </c>
    </row>
    <row r="45" spans="1:48" s="461" customFormat="1" ht="22.5" customHeight="1" x14ac:dyDescent="0.2">
      <c r="A45" s="750"/>
      <c r="B45" s="753"/>
      <c r="C45" s="473">
        <v>15</v>
      </c>
      <c r="D45" s="473" t="s">
        <v>706</v>
      </c>
      <c r="E45" s="450"/>
      <c r="F45" s="451"/>
      <c r="G45" s="473"/>
      <c r="H45" s="473"/>
      <c r="I45" s="474"/>
      <c r="J45" s="475"/>
      <c r="K45" s="474"/>
      <c r="L45" s="474"/>
      <c r="M45" s="455"/>
      <c r="N45" s="456"/>
      <c r="O45" s="457"/>
      <c r="P45" s="455"/>
      <c r="Q45" s="455"/>
      <c r="R45" s="455"/>
      <c r="S45" s="455"/>
      <c r="T45" s="455"/>
      <c r="U45" s="455"/>
      <c r="V45" s="455"/>
      <c r="W45" s="455"/>
      <c r="X45" s="455"/>
      <c r="Y45" s="455"/>
      <c r="Z45" s="455"/>
      <c r="AA45" s="455"/>
      <c r="AB45" s="458"/>
      <c r="AC45" s="458"/>
      <c r="AD45" s="458"/>
      <c r="AE45" s="458"/>
      <c r="AF45" s="459"/>
      <c r="AG45" s="459"/>
      <c r="AH45" s="458"/>
      <c r="AI45" s="458"/>
      <c r="AJ45" s="458"/>
      <c r="AK45" s="458"/>
      <c r="AL45" s="458"/>
      <c r="AM45" s="458"/>
      <c r="AN45" s="458"/>
      <c r="AO45" s="460">
        <f t="shared" si="5"/>
        <v>0</v>
      </c>
      <c r="AP45" s="460">
        <f t="shared" si="5"/>
        <v>0</v>
      </c>
      <c r="AQ45" s="460">
        <f t="shared" si="5"/>
        <v>0</v>
      </c>
      <c r="AR45" s="460">
        <f t="shared" si="5"/>
        <v>0</v>
      </c>
      <c r="AS45" s="460">
        <f t="shared" si="5"/>
        <v>0</v>
      </c>
      <c r="AT45" s="460">
        <f t="shared" si="5"/>
        <v>0</v>
      </c>
      <c r="AU45" s="460">
        <f t="shared" si="5"/>
        <v>0</v>
      </c>
      <c r="AV45" s="460">
        <f t="shared" si="5"/>
        <v>0</v>
      </c>
    </row>
    <row r="46" spans="1:48" s="461" customFormat="1" ht="22.5" customHeight="1" x14ac:dyDescent="0.2">
      <c r="A46" s="750"/>
      <c r="B46" s="753"/>
      <c r="C46" s="473">
        <v>16</v>
      </c>
      <c r="D46" s="473" t="s">
        <v>711</v>
      </c>
      <c r="E46" s="450"/>
      <c r="F46" s="451"/>
      <c r="G46" s="473"/>
      <c r="H46" s="473"/>
      <c r="I46" s="474"/>
      <c r="J46" s="475"/>
      <c r="K46" s="474"/>
      <c r="L46" s="474"/>
      <c r="M46" s="455"/>
      <c r="N46" s="456"/>
      <c r="O46" s="457"/>
      <c r="P46" s="455"/>
      <c r="Q46" s="455"/>
      <c r="R46" s="455"/>
      <c r="S46" s="455"/>
      <c r="T46" s="455"/>
      <c r="U46" s="455"/>
      <c r="V46" s="455"/>
      <c r="W46" s="455"/>
      <c r="X46" s="455"/>
      <c r="Y46" s="455"/>
      <c r="Z46" s="455"/>
      <c r="AA46" s="455"/>
      <c r="AB46" s="458"/>
      <c r="AC46" s="458"/>
      <c r="AD46" s="458"/>
      <c r="AE46" s="458"/>
      <c r="AF46" s="459"/>
      <c r="AG46" s="459"/>
      <c r="AH46" s="458"/>
      <c r="AI46" s="458"/>
      <c r="AJ46" s="458"/>
      <c r="AK46" s="458"/>
      <c r="AL46" s="458"/>
      <c r="AM46" s="458"/>
      <c r="AN46" s="458"/>
      <c r="AO46" s="460">
        <f t="shared" si="5"/>
        <v>0</v>
      </c>
      <c r="AP46" s="460">
        <f t="shared" si="5"/>
        <v>0</v>
      </c>
      <c r="AQ46" s="460">
        <f t="shared" si="5"/>
        <v>0</v>
      </c>
      <c r="AR46" s="460">
        <f t="shared" si="5"/>
        <v>0</v>
      </c>
      <c r="AS46" s="460">
        <f t="shared" si="5"/>
        <v>0</v>
      </c>
      <c r="AT46" s="460">
        <f t="shared" si="5"/>
        <v>0</v>
      </c>
      <c r="AU46" s="460">
        <f t="shared" si="5"/>
        <v>0</v>
      </c>
      <c r="AV46" s="460">
        <f t="shared" si="5"/>
        <v>0</v>
      </c>
    </row>
    <row r="47" spans="1:48" s="461" customFormat="1" ht="22.5" customHeight="1" x14ac:dyDescent="0.2">
      <c r="A47" s="750"/>
      <c r="B47" s="753"/>
      <c r="C47" s="473">
        <v>17</v>
      </c>
      <c r="D47" s="473" t="s">
        <v>716</v>
      </c>
      <c r="E47" s="450"/>
      <c r="F47" s="451"/>
      <c r="G47" s="473"/>
      <c r="H47" s="473"/>
      <c r="I47" s="474"/>
      <c r="J47" s="475"/>
      <c r="K47" s="474"/>
      <c r="L47" s="474"/>
      <c r="M47" s="455"/>
      <c r="N47" s="456"/>
      <c r="O47" s="457"/>
      <c r="P47" s="455"/>
      <c r="Q47" s="455"/>
      <c r="R47" s="455"/>
      <c r="S47" s="455"/>
      <c r="T47" s="455"/>
      <c r="U47" s="455"/>
      <c r="V47" s="455"/>
      <c r="W47" s="455"/>
      <c r="X47" s="455"/>
      <c r="Y47" s="455"/>
      <c r="Z47" s="455"/>
      <c r="AA47" s="455"/>
      <c r="AB47" s="458"/>
      <c r="AC47" s="458"/>
      <c r="AD47" s="458"/>
      <c r="AE47" s="458"/>
      <c r="AF47" s="459"/>
      <c r="AG47" s="459"/>
      <c r="AH47" s="458"/>
      <c r="AI47" s="458"/>
      <c r="AJ47" s="458"/>
      <c r="AK47" s="458"/>
      <c r="AL47" s="458"/>
      <c r="AM47" s="458"/>
      <c r="AN47" s="458"/>
      <c r="AO47" s="460">
        <f t="shared" si="5"/>
        <v>0</v>
      </c>
      <c r="AP47" s="460">
        <f t="shared" si="5"/>
        <v>0</v>
      </c>
      <c r="AQ47" s="460">
        <f t="shared" si="5"/>
        <v>0</v>
      </c>
      <c r="AR47" s="460">
        <f t="shared" si="5"/>
        <v>0</v>
      </c>
      <c r="AS47" s="460">
        <f t="shared" si="5"/>
        <v>0</v>
      </c>
      <c r="AT47" s="460">
        <f t="shared" si="5"/>
        <v>0</v>
      </c>
      <c r="AU47" s="460">
        <f t="shared" si="5"/>
        <v>0</v>
      </c>
      <c r="AV47" s="460">
        <f t="shared" si="5"/>
        <v>0</v>
      </c>
    </row>
    <row r="48" spans="1:48" s="461" customFormat="1" ht="22.5" customHeight="1" x14ac:dyDescent="0.2">
      <c r="A48" s="750"/>
      <c r="B48" s="753"/>
      <c r="C48" s="473">
        <v>18</v>
      </c>
      <c r="D48" s="473" t="s">
        <v>721</v>
      </c>
      <c r="E48" s="450"/>
      <c r="F48" s="451"/>
      <c r="G48" s="473"/>
      <c r="H48" s="473"/>
      <c r="I48" s="474"/>
      <c r="J48" s="475"/>
      <c r="K48" s="474"/>
      <c r="L48" s="474"/>
      <c r="M48" s="455"/>
      <c r="N48" s="456"/>
      <c r="O48" s="457"/>
      <c r="P48" s="455"/>
      <c r="Q48" s="455"/>
      <c r="R48" s="455"/>
      <c r="S48" s="455"/>
      <c r="T48" s="455"/>
      <c r="U48" s="455"/>
      <c r="V48" s="455"/>
      <c r="W48" s="455"/>
      <c r="X48" s="455"/>
      <c r="Y48" s="455"/>
      <c r="Z48" s="455"/>
      <c r="AA48" s="455"/>
      <c r="AB48" s="458"/>
      <c r="AC48" s="458"/>
      <c r="AD48" s="458"/>
      <c r="AE48" s="458"/>
      <c r="AF48" s="459"/>
      <c r="AG48" s="459"/>
      <c r="AH48" s="458"/>
      <c r="AI48" s="458"/>
      <c r="AJ48" s="458"/>
      <c r="AK48" s="458"/>
      <c r="AL48" s="458"/>
      <c r="AM48" s="458"/>
      <c r="AN48" s="458"/>
      <c r="AO48" s="460">
        <f t="shared" si="5"/>
        <v>0</v>
      </c>
      <c r="AP48" s="460">
        <f t="shared" si="5"/>
        <v>0</v>
      </c>
      <c r="AQ48" s="460">
        <f t="shared" si="5"/>
        <v>0</v>
      </c>
      <c r="AR48" s="460">
        <f t="shared" si="5"/>
        <v>0</v>
      </c>
      <c r="AS48" s="460">
        <f t="shared" si="5"/>
        <v>0</v>
      </c>
      <c r="AT48" s="460">
        <f t="shared" si="5"/>
        <v>0</v>
      </c>
      <c r="AU48" s="460">
        <f t="shared" si="5"/>
        <v>0</v>
      </c>
      <c r="AV48" s="460">
        <f t="shared" si="5"/>
        <v>0</v>
      </c>
    </row>
    <row r="49" spans="1:48" s="461" customFormat="1" ht="22.5" customHeight="1" x14ac:dyDescent="0.2">
      <c r="A49" s="750"/>
      <c r="B49" s="753"/>
      <c r="C49" s="473">
        <v>19</v>
      </c>
      <c r="D49" s="473" t="s">
        <v>726</v>
      </c>
      <c r="E49" s="450"/>
      <c r="F49" s="451"/>
      <c r="G49" s="473"/>
      <c r="H49" s="473"/>
      <c r="I49" s="474"/>
      <c r="J49" s="475"/>
      <c r="K49" s="474"/>
      <c r="L49" s="474"/>
      <c r="M49" s="455"/>
      <c r="N49" s="456"/>
      <c r="O49" s="457"/>
      <c r="P49" s="455"/>
      <c r="Q49" s="455"/>
      <c r="R49" s="455"/>
      <c r="S49" s="455"/>
      <c r="T49" s="455"/>
      <c r="U49" s="455"/>
      <c r="V49" s="455"/>
      <c r="W49" s="455"/>
      <c r="X49" s="455"/>
      <c r="Y49" s="455"/>
      <c r="Z49" s="455"/>
      <c r="AA49" s="455"/>
      <c r="AB49" s="458"/>
      <c r="AC49" s="458"/>
      <c r="AD49" s="458"/>
      <c r="AE49" s="458"/>
      <c r="AF49" s="459"/>
      <c r="AG49" s="459"/>
      <c r="AH49" s="458"/>
      <c r="AI49" s="458"/>
      <c r="AJ49" s="458"/>
      <c r="AK49" s="458"/>
      <c r="AL49" s="458"/>
      <c r="AM49" s="458"/>
      <c r="AN49" s="458"/>
      <c r="AO49" s="460">
        <f t="shared" si="5"/>
        <v>0</v>
      </c>
      <c r="AP49" s="460">
        <f t="shared" si="5"/>
        <v>0</v>
      </c>
      <c r="AQ49" s="460">
        <f t="shared" si="5"/>
        <v>0</v>
      </c>
      <c r="AR49" s="460">
        <f t="shared" si="5"/>
        <v>0</v>
      </c>
      <c r="AS49" s="460">
        <f t="shared" si="5"/>
        <v>0</v>
      </c>
      <c r="AT49" s="460">
        <f t="shared" si="5"/>
        <v>0</v>
      </c>
      <c r="AU49" s="460">
        <f t="shared" si="5"/>
        <v>0</v>
      </c>
      <c r="AV49" s="460">
        <f t="shared" si="5"/>
        <v>0</v>
      </c>
    </row>
    <row r="50" spans="1:48" s="461" customFormat="1" ht="22.5" customHeight="1" x14ac:dyDescent="0.2">
      <c r="A50" s="750"/>
      <c r="B50" s="753"/>
      <c r="C50" s="473">
        <v>20</v>
      </c>
      <c r="D50" s="473" t="s">
        <v>731</v>
      </c>
      <c r="E50" s="450"/>
      <c r="F50" s="451"/>
      <c r="G50" s="473"/>
      <c r="H50" s="473"/>
      <c r="I50" s="474"/>
      <c r="J50" s="475"/>
      <c r="K50" s="474"/>
      <c r="L50" s="474"/>
      <c r="M50" s="455"/>
      <c r="N50" s="456"/>
      <c r="O50" s="457"/>
      <c r="P50" s="455"/>
      <c r="Q50" s="455"/>
      <c r="R50" s="455"/>
      <c r="S50" s="455"/>
      <c r="T50" s="455"/>
      <c r="U50" s="455"/>
      <c r="V50" s="455"/>
      <c r="W50" s="455"/>
      <c r="X50" s="455"/>
      <c r="Y50" s="455"/>
      <c r="Z50" s="455"/>
      <c r="AA50" s="455"/>
      <c r="AB50" s="458"/>
      <c r="AC50" s="458"/>
      <c r="AD50" s="458"/>
      <c r="AE50" s="458"/>
      <c r="AF50" s="459"/>
      <c r="AG50" s="459"/>
      <c r="AH50" s="458"/>
      <c r="AI50" s="458"/>
      <c r="AJ50" s="458"/>
      <c r="AK50" s="458"/>
      <c r="AL50" s="458"/>
      <c r="AM50" s="458"/>
      <c r="AN50" s="458"/>
      <c r="AO50" s="460">
        <f t="shared" si="5"/>
        <v>0</v>
      </c>
      <c r="AP50" s="460">
        <f t="shared" si="5"/>
        <v>0</v>
      </c>
      <c r="AQ50" s="460">
        <f t="shared" si="5"/>
        <v>0</v>
      </c>
      <c r="AR50" s="460">
        <f t="shared" si="5"/>
        <v>0</v>
      </c>
      <c r="AS50" s="460">
        <f t="shared" si="5"/>
        <v>0</v>
      </c>
      <c r="AT50" s="460">
        <f t="shared" si="5"/>
        <v>0</v>
      </c>
      <c r="AU50" s="460">
        <f t="shared" si="5"/>
        <v>0</v>
      </c>
      <c r="AV50" s="460">
        <f t="shared" si="5"/>
        <v>0</v>
      </c>
    </row>
    <row r="51" spans="1:48" s="461" customFormat="1" ht="22.5" customHeight="1" x14ac:dyDescent="0.2">
      <c r="A51" s="750"/>
      <c r="B51" s="754"/>
      <c r="C51" s="473">
        <v>77</v>
      </c>
      <c r="D51" s="473" t="s">
        <v>745</v>
      </c>
      <c r="E51" s="450"/>
      <c r="F51" s="451"/>
      <c r="G51" s="473"/>
      <c r="H51" s="473"/>
      <c r="I51" s="474"/>
      <c r="J51" s="475"/>
      <c r="K51" s="474"/>
      <c r="L51" s="474"/>
      <c r="M51" s="455"/>
      <c r="N51" s="456"/>
      <c r="O51" s="457"/>
      <c r="P51" s="455"/>
      <c r="Q51" s="455"/>
      <c r="R51" s="455"/>
      <c r="S51" s="455"/>
      <c r="T51" s="455"/>
      <c r="U51" s="455"/>
      <c r="V51" s="455"/>
      <c r="W51" s="455"/>
      <c r="X51" s="455"/>
      <c r="Y51" s="455"/>
      <c r="Z51" s="455"/>
      <c r="AA51" s="455"/>
      <c r="AB51" s="458"/>
      <c r="AC51" s="458"/>
      <c r="AD51" s="458"/>
      <c r="AE51" s="458"/>
      <c r="AF51" s="459"/>
      <c r="AG51" s="459"/>
      <c r="AH51" s="458"/>
      <c r="AI51" s="458"/>
      <c r="AJ51" s="458"/>
      <c r="AK51" s="458"/>
      <c r="AL51" s="458"/>
      <c r="AM51" s="458"/>
      <c r="AN51" s="458"/>
      <c r="AO51" s="460">
        <f t="shared" si="5"/>
        <v>0</v>
      </c>
      <c r="AP51" s="460">
        <f t="shared" si="5"/>
        <v>0</v>
      </c>
      <c r="AQ51" s="460">
        <f t="shared" si="5"/>
        <v>0</v>
      </c>
      <c r="AR51" s="460">
        <f t="shared" si="5"/>
        <v>0</v>
      </c>
      <c r="AS51" s="460">
        <f t="shared" si="5"/>
        <v>0</v>
      </c>
      <c r="AT51" s="460">
        <f t="shared" si="5"/>
        <v>0</v>
      </c>
      <c r="AU51" s="460">
        <f t="shared" si="5"/>
        <v>0</v>
      </c>
      <c r="AV51" s="460">
        <f t="shared" si="5"/>
        <v>0</v>
      </c>
    </row>
    <row r="52" spans="1:48" s="71" customFormat="1" ht="22.5" customHeight="1" x14ac:dyDescent="0.2">
      <c r="A52" s="751"/>
      <c r="B52" s="476"/>
      <c r="C52" s="477"/>
      <c r="D52" s="478"/>
      <c r="E52" s="465">
        <f>SUM(E31:E51)</f>
        <v>0</v>
      </c>
      <c r="F52" s="479">
        <f t="shared" ref="F52:L52" si="6">SUM(F31:F51)</f>
        <v>0</v>
      </c>
      <c r="G52" s="480">
        <f t="shared" si="6"/>
        <v>0</v>
      </c>
      <c r="H52" s="480">
        <f t="shared" si="6"/>
        <v>0</v>
      </c>
      <c r="I52" s="465" t="e">
        <f>'[1]4.Magnitud_Presupuesto'!N25</f>
        <v>#REF!</v>
      </c>
      <c r="J52" s="466">
        <f t="shared" si="6"/>
        <v>0</v>
      </c>
      <c r="K52" s="467">
        <f t="shared" si="6"/>
        <v>0</v>
      </c>
      <c r="L52" s="467">
        <f t="shared" si="6"/>
        <v>0</v>
      </c>
      <c r="M52" s="468"/>
      <c r="N52" s="469">
        <f>SUM(N31:N51)</f>
        <v>0</v>
      </c>
      <c r="O52" s="470">
        <f t="shared" ref="O52:V52" si="7">SUM(O31:O51)</f>
        <v>0</v>
      </c>
      <c r="P52" s="471">
        <f t="shared" si="7"/>
        <v>0</v>
      </c>
      <c r="Q52" s="471">
        <f t="shared" si="7"/>
        <v>0</v>
      </c>
      <c r="R52" s="472">
        <f t="shared" si="7"/>
        <v>0</v>
      </c>
      <c r="S52" s="472">
        <f t="shared" si="7"/>
        <v>0</v>
      </c>
      <c r="T52" s="472">
        <f t="shared" si="7"/>
        <v>0</v>
      </c>
      <c r="U52" s="472">
        <f t="shared" si="7"/>
        <v>0</v>
      </c>
      <c r="V52" s="472">
        <f t="shared" si="7"/>
        <v>0</v>
      </c>
      <c r="W52" s="471">
        <f>SUM(W31:W51)</f>
        <v>0</v>
      </c>
      <c r="X52" s="472">
        <f t="shared" ref="X52:AE52" si="8">SUM(X31:X51)</f>
        <v>0</v>
      </c>
      <c r="Y52" s="471">
        <f t="shared" si="8"/>
        <v>0</v>
      </c>
      <c r="Z52" s="471">
        <f t="shared" si="8"/>
        <v>0</v>
      </c>
      <c r="AA52" s="472">
        <f t="shared" si="8"/>
        <v>0</v>
      </c>
      <c r="AB52" s="472">
        <f t="shared" si="8"/>
        <v>0</v>
      </c>
      <c r="AC52" s="472">
        <f t="shared" si="8"/>
        <v>0</v>
      </c>
      <c r="AD52" s="472">
        <f t="shared" si="8"/>
        <v>0</v>
      </c>
      <c r="AE52" s="472">
        <f t="shared" si="8"/>
        <v>0</v>
      </c>
      <c r="AF52" s="472">
        <f>SUM(AF31:AF51)</f>
        <v>0</v>
      </c>
      <c r="AG52" s="472">
        <f t="shared" ref="AG52:AN52" si="9">SUM(AG31:AG51)</f>
        <v>0</v>
      </c>
      <c r="AH52" s="471">
        <f t="shared" si="9"/>
        <v>0</v>
      </c>
      <c r="AI52" s="471">
        <f t="shared" si="9"/>
        <v>0</v>
      </c>
      <c r="AJ52" s="472">
        <f t="shared" si="9"/>
        <v>0</v>
      </c>
      <c r="AK52" s="472">
        <f t="shared" si="9"/>
        <v>0</v>
      </c>
      <c r="AL52" s="472">
        <f t="shared" si="9"/>
        <v>0</v>
      </c>
      <c r="AM52" s="472">
        <f t="shared" si="9"/>
        <v>0</v>
      </c>
      <c r="AN52" s="472">
        <f t="shared" si="9"/>
        <v>0</v>
      </c>
      <c r="AO52" s="472">
        <f>SUM(AO31:AO51)</f>
        <v>0</v>
      </c>
      <c r="AP52" s="472">
        <f t="shared" ref="AP52:AV52" si="10">SUM(AP31:AP51)</f>
        <v>0</v>
      </c>
      <c r="AQ52" s="472">
        <f t="shared" si="10"/>
        <v>0</v>
      </c>
      <c r="AR52" s="472">
        <f t="shared" si="10"/>
        <v>0</v>
      </c>
      <c r="AS52" s="472">
        <f t="shared" si="10"/>
        <v>0</v>
      </c>
      <c r="AT52" s="472">
        <f t="shared" si="10"/>
        <v>0</v>
      </c>
      <c r="AU52" s="472">
        <f t="shared" si="10"/>
        <v>0</v>
      </c>
      <c r="AV52" s="472">
        <f t="shared" si="10"/>
        <v>0</v>
      </c>
    </row>
    <row r="53" spans="1:48" s="461" customFormat="1" ht="22.5" customHeight="1" x14ac:dyDescent="0.2">
      <c r="A53" s="749"/>
      <c r="B53" s="752"/>
      <c r="C53" s="473">
        <v>1</v>
      </c>
      <c r="D53" s="473" t="s">
        <v>887</v>
      </c>
      <c r="E53" s="450"/>
      <c r="F53" s="451"/>
      <c r="G53" s="473"/>
      <c r="H53" s="473"/>
      <c r="I53" s="474"/>
      <c r="J53" s="475"/>
      <c r="K53" s="474"/>
      <c r="L53" s="474"/>
      <c r="M53" s="455"/>
      <c r="N53" s="456"/>
      <c r="O53" s="457"/>
      <c r="P53" s="455"/>
      <c r="Q53" s="455"/>
      <c r="R53" s="455"/>
      <c r="S53" s="455"/>
      <c r="T53" s="455"/>
      <c r="U53" s="455"/>
      <c r="V53" s="455"/>
      <c r="W53" s="455"/>
      <c r="X53" s="455"/>
      <c r="Y53" s="455"/>
      <c r="Z53" s="455"/>
      <c r="AA53" s="455"/>
      <c r="AB53" s="458"/>
      <c r="AC53" s="458"/>
      <c r="AD53" s="458"/>
      <c r="AE53" s="458"/>
      <c r="AF53" s="459"/>
      <c r="AG53" s="459"/>
      <c r="AH53" s="458"/>
      <c r="AI53" s="458"/>
      <c r="AJ53" s="458"/>
      <c r="AK53" s="458"/>
      <c r="AL53" s="458"/>
      <c r="AM53" s="458"/>
      <c r="AN53" s="458"/>
      <c r="AO53" s="460">
        <f t="shared" ref="AO53:AV73" si="11">+E53+N53+W53+AF53</f>
        <v>0</v>
      </c>
      <c r="AP53" s="460">
        <f t="shared" si="11"/>
        <v>0</v>
      </c>
      <c r="AQ53" s="460">
        <f t="shared" si="11"/>
        <v>0</v>
      </c>
      <c r="AR53" s="460">
        <f t="shared" si="11"/>
        <v>0</v>
      </c>
      <c r="AS53" s="460">
        <f t="shared" si="11"/>
        <v>0</v>
      </c>
      <c r="AT53" s="460">
        <f t="shared" si="11"/>
        <v>0</v>
      </c>
      <c r="AU53" s="460">
        <f t="shared" si="11"/>
        <v>0</v>
      </c>
      <c r="AV53" s="460">
        <f t="shared" si="11"/>
        <v>0</v>
      </c>
    </row>
    <row r="54" spans="1:48" s="461" customFormat="1" ht="22.5" customHeight="1" x14ac:dyDescent="0.2">
      <c r="A54" s="750"/>
      <c r="B54" s="753"/>
      <c r="C54" s="473">
        <v>2</v>
      </c>
      <c r="D54" s="473" t="s">
        <v>647</v>
      </c>
      <c r="E54" s="450"/>
      <c r="F54" s="451"/>
      <c r="G54" s="473"/>
      <c r="H54" s="473"/>
      <c r="I54" s="474"/>
      <c r="J54" s="475"/>
      <c r="K54" s="474"/>
      <c r="L54" s="474"/>
      <c r="M54" s="455"/>
      <c r="N54" s="456"/>
      <c r="O54" s="457"/>
      <c r="P54" s="455"/>
      <c r="Q54" s="455"/>
      <c r="R54" s="455"/>
      <c r="S54" s="455"/>
      <c r="T54" s="455"/>
      <c r="U54" s="455"/>
      <c r="V54" s="455"/>
      <c r="W54" s="455"/>
      <c r="X54" s="455"/>
      <c r="Y54" s="455"/>
      <c r="Z54" s="455"/>
      <c r="AA54" s="455"/>
      <c r="AB54" s="458"/>
      <c r="AC54" s="458"/>
      <c r="AD54" s="458"/>
      <c r="AE54" s="458"/>
      <c r="AF54" s="459"/>
      <c r="AG54" s="459"/>
      <c r="AH54" s="458"/>
      <c r="AI54" s="458"/>
      <c r="AJ54" s="458"/>
      <c r="AK54" s="458"/>
      <c r="AL54" s="458"/>
      <c r="AM54" s="458"/>
      <c r="AN54" s="458"/>
      <c r="AO54" s="460">
        <f t="shared" si="11"/>
        <v>0</v>
      </c>
      <c r="AP54" s="460">
        <f t="shared" si="11"/>
        <v>0</v>
      </c>
      <c r="AQ54" s="460">
        <f t="shared" si="11"/>
        <v>0</v>
      </c>
      <c r="AR54" s="460">
        <f t="shared" si="11"/>
        <v>0</v>
      </c>
      <c r="AS54" s="460">
        <f t="shared" si="11"/>
        <v>0</v>
      </c>
      <c r="AT54" s="460">
        <f t="shared" si="11"/>
        <v>0</v>
      </c>
      <c r="AU54" s="460">
        <f t="shared" si="11"/>
        <v>0</v>
      </c>
      <c r="AV54" s="460">
        <f t="shared" si="11"/>
        <v>0</v>
      </c>
    </row>
    <row r="55" spans="1:48" s="461" customFormat="1" ht="22.5" customHeight="1" x14ac:dyDescent="0.2">
      <c r="A55" s="750"/>
      <c r="B55" s="753"/>
      <c r="C55" s="473">
        <v>3</v>
      </c>
      <c r="D55" s="473" t="s">
        <v>652</v>
      </c>
      <c r="E55" s="450"/>
      <c r="F55" s="451"/>
      <c r="G55" s="473"/>
      <c r="H55" s="473"/>
      <c r="I55" s="474"/>
      <c r="J55" s="475"/>
      <c r="K55" s="474"/>
      <c r="L55" s="474"/>
      <c r="M55" s="455"/>
      <c r="N55" s="456"/>
      <c r="O55" s="457"/>
      <c r="P55" s="455"/>
      <c r="Q55" s="455"/>
      <c r="R55" s="455"/>
      <c r="S55" s="455"/>
      <c r="T55" s="455"/>
      <c r="U55" s="455"/>
      <c r="V55" s="455"/>
      <c r="W55" s="455"/>
      <c r="X55" s="455"/>
      <c r="Y55" s="455"/>
      <c r="Z55" s="455"/>
      <c r="AA55" s="455"/>
      <c r="AB55" s="458"/>
      <c r="AC55" s="458"/>
      <c r="AD55" s="458"/>
      <c r="AE55" s="458"/>
      <c r="AF55" s="459"/>
      <c r="AG55" s="459"/>
      <c r="AH55" s="458"/>
      <c r="AI55" s="458"/>
      <c r="AJ55" s="458"/>
      <c r="AK55" s="458"/>
      <c r="AL55" s="458"/>
      <c r="AM55" s="458"/>
      <c r="AN55" s="458"/>
      <c r="AO55" s="460">
        <f t="shared" si="11"/>
        <v>0</v>
      </c>
      <c r="AP55" s="460">
        <f t="shared" si="11"/>
        <v>0</v>
      </c>
      <c r="AQ55" s="460">
        <f t="shared" si="11"/>
        <v>0</v>
      </c>
      <c r="AR55" s="460">
        <f t="shared" si="11"/>
        <v>0</v>
      </c>
      <c r="AS55" s="460">
        <f t="shared" si="11"/>
        <v>0</v>
      </c>
      <c r="AT55" s="460">
        <f t="shared" si="11"/>
        <v>0</v>
      </c>
      <c r="AU55" s="460">
        <f t="shared" si="11"/>
        <v>0</v>
      </c>
      <c r="AV55" s="460">
        <f t="shared" si="11"/>
        <v>0</v>
      </c>
    </row>
    <row r="56" spans="1:48" s="461" customFormat="1" ht="22.5" customHeight="1" x14ac:dyDescent="0.2">
      <c r="A56" s="750"/>
      <c r="B56" s="753"/>
      <c r="C56" s="473">
        <v>4</v>
      </c>
      <c r="D56" s="473" t="s">
        <v>888</v>
      </c>
      <c r="E56" s="450"/>
      <c r="F56" s="451"/>
      <c r="G56" s="473"/>
      <c r="H56" s="473"/>
      <c r="I56" s="474"/>
      <c r="J56" s="475"/>
      <c r="K56" s="474"/>
      <c r="L56" s="474"/>
      <c r="M56" s="455"/>
      <c r="N56" s="456"/>
      <c r="O56" s="457"/>
      <c r="P56" s="455"/>
      <c r="Q56" s="455"/>
      <c r="R56" s="455"/>
      <c r="S56" s="455"/>
      <c r="T56" s="455"/>
      <c r="U56" s="455"/>
      <c r="V56" s="455"/>
      <c r="W56" s="455"/>
      <c r="X56" s="455"/>
      <c r="Y56" s="455"/>
      <c r="Z56" s="455"/>
      <c r="AA56" s="455"/>
      <c r="AB56" s="458"/>
      <c r="AC56" s="458"/>
      <c r="AD56" s="458"/>
      <c r="AE56" s="458"/>
      <c r="AF56" s="459"/>
      <c r="AG56" s="459"/>
      <c r="AH56" s="458"/>
      <c r="AI56" s="458"/>
      <c r="AJ56" s="458"/>
      <c r="AK56" s="458"/>
      <c r="AL56" s="458"/>
      <c r="AM56" s="458"/>
      <c r="AN56" s="458"/>
      <c r="AO56" s="460">
        <f t="shared" si="11"/>
        <v>0</v>
      </c>
      <c r="AP56" s="460">
        <f t="shared" si="11"/>
        <v>0</v>
      </c>
      <c r="AQ56" s="460">
        <f t="shared" si="11"/>
        <v>0</v>
      </c>
      <c r="AR56" s="460">
        <f t="shared" si="11"/>
        <v>0</v>
      </c>
      <c r="AS56" s="460">
        <f t="shared" si="11"/>
        <v>0</v>
      </c>
      <c r="AT56" s="460">
        <f t="shared" si="11"/>
        <v>0</v>
      </c>
      <c r="AU56" s="460">
        <f t="shared" si="11"/>
        <v>0</v>
      </c>
      <c r="AV56" s="460">
        <f t="shared" si="11"/>
        <v>0</v>
      </c>
    </row>
    <row r="57" spans="1:48" s="461" customFormat="1" ht="22.5" customHeight="1" x14ac:dyDescent="0.2">
      <c r="A57" s="750"/>
      <c r="B57" s="753"/>
      <c r="C57" s="473">
        <v>5</v>
      </c>
      <c r="D57" s="473" t="s">
        <v>660</v>
      </c>
      <c r="E57" s="450"/>
      <c r="F57" s="451"/>
      <c r="G57" s="473"/>
      <c r="H57" s="473"/>
      <c r="I57" s="474"/>
      <c r="J57" s="475"/>
      <c r="K57" s="474"/>
      <c r="L57" s="474"/>
      <c r="M57" s="455"/>
      <c r="N57" s="456"/>
      <c r="O57" s="457"/>
      <c r="P57" s="455"/>
      <c r="Q57" s="455"/>
      <c r="R57" s="455"/>
      <c r="S57" s="455"/>
      <c r="T57" s="455"/>
      <c r="U57" s="455"/>
      <c r="V57" s="455"/>
      <c r="W57" s="455"/>
      <c r="X57" s="455"/>
      <c r="Y57" s="455"/>
      <c r="Z57" s="455"/>
      <c r="AA57" s="455"/>
      <c r="AB57" s="458"/>
      <c r="AC57" s="458"/>
      <c r="AD57" s="458"/>
      <c r="AE57" s="458"/>
      <c r="AF57" s="459"/>
      <c r="AG57" s="459"/>
      <c r="AH57" s="458"/>
      <c r="AI57" s="458"/>
      <c r="AJ57" s="458"/>
      <c r="AK57" s="458"/>
      <c r="AL57" s="458"/>
      <c r="AM57" s="458"/>
      <c r="AN57" s="458"/>
      <c r="AO57" s="460">
        <f t="shared" si="11"/>
        <v>0</v>
      </c>
      <c r="AP57" s="460">
        <f t="shared" si="11"/>
        <v>0</v>
      </c>
      <c r="AQ57" s="460">
        <f t="shared" si="11"/>
        <v>0</v>
      </c>
      <c r="AR57" s="460">
        <f t="shared" si="11"/>
        <v>0</v>
      </c>
      <c r="AS57" s="460">
        <f t="shared" si="11"/>
        <v>0</v>
      </c>
      <c r="AT57" s="460">
        <f t="shared" si="11"/>
        <v>0</v>
      </c>
      <c r="AU57" s="460">
        <f t="shared" si="11"/>
        <v>0</v>
      </c>
      <c r="AV57" s="460">
        <f t="shared" si="11"/>
        <v>0</v>
      </c>
    </row>
    <row r="58" spans="1:48" s="461" customFormat="1" ht="22.5" customHeight="1" x14ac:dyDescent="0.2">
      <c r="A58" s="750"/>
      <c r="B58" s="753"/>
      <c r="C58" s="473">
        <v>6</v>
      </c>
      <c r="D58" s="473" t="s">
        <v>663</v>
      </c>
      <c r="E58" s="450"/>
      <c r="F58" s="451"/>
      <c r="G58" s="473"/>
      <c r="H58" s="473"/>
      <c r="I58" s="474"/>
      <c r="J58" s="475"/>
      <c r="K58" s="474"/>
      <c r="L58" s="474"/>
      <c r="M58" s="455"/>
      <c r="N58" s="456"/>
      <c r="O58" s="457"/>
      <c r="P58" s="455"/>
      <c r="Q58" s="455"/>
      <c r="R58" s="455"/>
      <c r="S58" s="455"/>
      <c r="T58" s="455"/>
      <c r="U58" s="455"/>
      <c r="V58" s="455"/>
      <c r="W58" s="455"/>
      <c r="X58" s="455"/>
      <c r="Y58" s="455"/>
      <c r="Z58" s="455"/>
      <c r="AA58" s="455"/>
      <c r="AB58" s="458"/>
      <c r="AC58" s="458"/>
      <c r="AD58" s="458"/>
      <c r="AE58" s="458"/>
      <c r="AF58" s="459"/>
      <c r="AG58" s="459"/>
      <c r="AH58" s="458"/>
      <c r="AI58" s="458"/>
      <c r="AJ58" s="458"/>
      <c r="AK58" s="458"/>
      <c r="AL58" s="458"/>
      <c r="AM58" s="458"/>
      <c r="AN58" s="458"/>
      <c r="AO58" s="460">
        <f t="shared" si="11"/>
        <v>0</v>
      </c>
      <c r="AP58" s="460">
        <f t="shared" si="11"/>
        <v>0</v>
      </c>
      <c r="AQ58" s="460">
        <f t="shared" si="11"/>
        <v>0</v>
      </c>
      <c r="AR58" s="460">
        <f t="shared" si="11"/>
        <v>0</v>
      </c>
      <c r="AS58" s="460">
        <f t="shared" si="11"/>
        <v>0</v>
      </c>
      <c r="AT58" s="460">
        <f t="shared" si="11"/>
        <v>0</v>
      </c>
      <c r="AU58" s="460">
        <f t="shared" si="11"/>
        <v>0</v>
      </c>
      <c r="AV58" s="460">
        <f t="shared" si="11"/>
        <v>0</v>
      </c>
    </row>
    <row r="59" spans="1:48" s="461" customFormat="1" ht="22.5" customHeight="1" x14ac:dyDescent="0.2">
      <c r="A59" s="750"/>
      <c r="B59" s="753"/>
      <c r="C59" s="473">
        <v>7</v>
      </c>
      <c r="D59" s="473" t="s">
        <v>667</v>
      </c>
      <c r="E59" s="450"/>
      <c r="F59" s="451"/>
      <c r="G59" s="473"/>
      <c r="H59" s="473"/>
      <c r="I59" s="474"/>
      <c r="J59" s="475"/>
      <c r="K59" s="474"/>
      <c r="L59" s="474"/>
      <c r="M59" s="455"/>
      <c r="N59" s="456"/>
      <c r="O59" s="457"/>
      <c r="P59" s="455"/>
      <c r="Q59" s="455"/>
      <c r="R59" s="455"/>
      <c r="S59" s="455"/>
      <c r="T59" s="455"/>
      <c r="U59" s="455"/>
      <c r="V59" s="455"/>
      <c r="W59" s="455"/>
      <c r="X59" s="455"/>
      <c r="Y59" s="455"/>
      <c r="Z59" s="455"/>
      <c r="AA59" s="455"/>
      <c r="AB59" s="458"/>
      <c r="AC59" s="458"/>
      <c r="AD59" s="458"/>
      <c r="AE59" s="458"/>
      <c r="AF59" s="459"/>
      <c r="AG59" s="459"/>
      <c r="AH59" s="458"/>
      <c r="AI59" s="458"/>
      <c r="AJ59" s="458"/>
      <c r="AK59" s="458"/>
      <c r="AL59" s="458"/>
      <c r="AM59" s="458"/>
      <c r="AN59" s="458"/>
      <c r="AO59" s="460">
        <f t="shared" si="11"/>
        <v>0</v>
      </c>
      <c r="AP59" s="460">
        <f t="shared" si="11"/>
        <v>0</v>
      </c>
      <c r="AQ59" s="460">
        <f t="shared" si="11"/>
        <v>0</v>
      </c>
      <c r="AR59" s="460">
        <f t="shared" si="11"/>
        <v>0</v>
      </c>
      <c r="AS59" s="460">
        <f t="shared" si="11"/>
        <v>0</v>
      </c>
      <c r="AT59" s="460">
        <f t="shared" si="11"/>
        <v>0</v>
      </c>
      <c r="AU59" s="460">
        <f t="shared" si="11"/>
        <v>0</v>
      </c>
      <c r="AV59" s="460">
        <f t="shared" si="11"/>
        <v>0</v>
      </c>
    </row>
    <row r="60" spans="1:48" s="461" customFormat="1" ht="22.5" customHeight="1" x14ac:dyDescent="0.2">
      <c r="A60" s="750"/>
      <c r="B60" s="753"/>
      <c r="C60" s="473">
        <v>8</v>
      </c>
      <c r="D60" s="473" t="s">
        <v>672</v>
      </c>
      <c r="E60" s="450"/>
      <c r="F60" s="451"/>
      <c r="G60" s="473"/>
      <c r="H60" s="473"/>
      <c r="I60" s="474"/>
      <c r="J60" s="475"/>
      <c r="K60" s="474"/>
      <c r="L60" s="474"/>
      <c r="M60" s="455"/>
      <c r="N60" s="456"/>
      <c r="O60" s="457"/>
      <c r="P60" s="455"/>
      <c r="Q60" s="455"/>
      <c r="R60" s="455"/>
      <c r="S60" s="455"/>
      <c r="T60" s="455"/>
      <c r="U60" s="455"/>
      <c r="V60" s="455"/>
      <c r="W60" s="455"/>
      <c r="X60" s="455"/>
      <c r="Y60" s="455"/>
      <c r="Z60" s="455"/>
      <c r="AA60" s="455"/>
      <c r="AB60" s="458"/>
      <c r="AC60" s="458"/>
      <c r="AD60" s="458"/>
      <c r="AE60" s="458"/>
      <c r="AF60" s="459"/>
      <c r="AG60" s="459"/>
      <c r="AH60" s="458"/>
      <c r="AI60" s="458"/>
      <c r="AJ60" s="458"/>
      <c r="AK60" s="458"/>
      <c r="AL60" s="458"/>
      <c r="AM60" s="458"/>
      <c r="AN60" s="458"/>
      <c r="AO60" s="460">
        <f t="shared" si="11"/>
        <v>0</v>
      </c>
      <c r="AP60" s="460">
        <f t="shared" si="11"/>
        <v>0</v>
      </c>
      <c r="AQ60" s="460">
        <f t="shared" si="11"/>
        <v>0</v>
      </c>
      <c r="AR60" s="460">
        <f t="shared" si="11"/>
        <v>0</v>
      </c>
      <c r="AS60" s="460">
        <f t="shared" si="11"/>
        <v>0</v>
      </c>
      <c r="AT60" s="460">
        <f t="shared" si="11"/>
        <v>0</v>
      </c>
      <c r="AU60" s="460">
        <f t="shared" si="11"/>
        <v>0</v>
      </c>
      <c r="AV60" s="460">
        <f t="shared" si="11"/>
        <v>0</v>
      </c>
    </row>
    <row r="61" spans="1:48" s="461" customFormat="1" ht="22.5" customHeight="1" x14ac:dyDescent="0.2">
      <c r="A61" s="750"/>
      <c r="B61" s="753"/>
      <c r="C61" s="473">
        <v>9</v>
      </c>
      <c r="D61" s="473" t="s">
        <v>889</v>
      </c>
      <c r="E61" s="450"/>
      <c r="F61" s="451"/>
      <c r="G61" s="473"/>
      <c r="H61" s="473"/>
      <c r="I61" s="474"/>
      <c r="J61" s="475"/>
      <c r="K61" s="474"/>
      <c r="L61" s="474"/>
      <c r="M61" s="455"/>
      <c r="N61" s="456"/>
      <c r="O61" s="457"/>
      <c r="P61" s="455"/>
      <c r="Q61" s="455"/>
      <c r="R61" s="455"/>
      <c r="S61" s="455"/>
      <c r="T61" s="455"/>
      <c r="U61" s="455"/>
      <c r="V61" s="455"/>
      <c r="W61" s="455"/>
      <c r="X61" s="455"/>
      <c r="Y61" s="455"/>
      <c r="Z61" s="455"/>
      <c r="AA61" s="455"/>
      <c r="AB61" s="458"/>
      <c r="AC61" s="458"/>
      <c r="AD61" s="458"/>
      <c r="AE61" s="458"/>
      <c r="AF61" s="459"/>
      <c r="AG61" s="459"/>
      <c r="AH61" s="458"/>
      <c r="AI61" s="458"/>
      <c r="AJ61" s="458"/>
      <c r="AK61" s="458"/>
      <c r="AL61" s="458"/>
      <c r="AM61" s="458"/>
      <c r="AN61" s="458"/>
      <c r="AO61" s="460">
        <f t="shared" si="11"/>
        <v>0</v>
      </c>
      <c r="AP61" s="460">
        <f t="shared" si="11"/>
        <v>0</v>
      </c>
      <c r="AQ61" s="460">
        <f t="shared" si="11"/>
        <v>0</v>
      </c>
      <c r="AR61" s="460">
        <f t="shared" si="11"/>
        <v>0</v>
      </c>
      <c r="AS61" s="460">
        <f t="shared" si="11"/>
        <v>0</v>
      </c>
      <c r="AT61" s="460">
        <f t="shared" si="11"/>
        <v>0</v>
      </c>
      <c r="AU61" s="460">
        <f t="shared" si="11"/>
        <v>0</v>
      </c>
      <c r="AV61" s="460">
        <f t="shared" si="11"/>
        <v>0</v>
      </c>
    </row>
    <row r="62" spans="1:48" s="461" customFormat="1" ht="22.5" customHeight="1" x14ac:dyDescent="0.2">
      <c r="A62" s="750"/>
      <c r="B62" s="753"/>
      <c r="C62" s="473">
        <v>10</v>
      </c>
      <c r="D62" s="473" t="s">
        <v>890</v>
      </c>
      <c r="E62" s="450"/>
      <c r="F62" s="451"/>
      <c r="G62" s="473"/>
      <c r="H62" s="473"/>
      <c r="I62" s="474"/>
      <c r="J62" s="475"/>
      <c r="K62" s="474"/>
      <c r="L62" s="474"/>
      <c r="M62" s="455"/>
      <c r="N62" s="456"/>
      <c r="O62" s="457"/>
      <c r="P62" s="455"/>
      <c r="Q62" s="455"/>
      <c r="R62" s="455"/>
      <c r="S62" s="455"/>
      <c r="T62" s="455"/>
      <c r="U62" s="455"/>
      <c r="V62" s="455"/>
      <c r="W62" s="455"/>
      <c r="X62" s="455"/>
      <c r="Y62" s="455"/>
      <c r="Z62" s="455"/>
      <c r="AA62" s="455"/>
      <c r="AB62" s="458"/>
      <c r="AC62" s="458"/>
      <c r="AD62" s="458"/>
      <c r="AE62" s="458"/>
      <c r="AF62" s="459"/>
      <c r="AG62" s="459"/>
      <c r="AH62" s="458"/>
      <c r="AI62" s="458"/>
      <c r="AJ62" s="458"/>
      <c r="AK62" s="458"/>
      <c r="AL62" s="458"/>
      <c r="AM62" s="458"/>
      <c r="AN62" s="458"/>
      <c r="AO62" s="460">
        <f t="shared" si="11"/>
        <v>0</v>
      </c>
      <c r="AP62" s="460">
        <f t="shared" si="11"/>
        <v>0</v>
      </c>
      <c r="AQ62" s="460">
        <f t="shared" si="11"/>
        <v>0</v>
      </c>
      <c r="AR62" s="460">
        <f t="shared" si="11"/>
        <v>0</v>
      </c>
      <c r="AS62" s="460">
        <f t="shared" si="11"/>
        <v>0</v>
      </c>
      <c r="AT62" s="460">
        <f t="shared" si="11"/>
        <v>0</v>
      </c>
      <c r="AU62" s="460">
        <f t="shared" si="11"/>
        <v>0</v>
      </c>
      <c r="AV62" s="460">
        <f t="shared" si="11"/>
        <v>0</v>
      </c>
    </row>
    <row r="63" spans="1:48" s="461" customFormat="1" ht="22.5" customHeight="1" x14ac:dyDescent="0.2">
      <c r="A63" s="750"/>
      <c r="B63" s="753"/>
      <c r="C63" s="473">
        <v>11</v>
      </c>
      <c r="D63" s="473" t="s">
        <v>687</v>
      </c>
      <c r="E63" s="450"/>
      <c r="F63" s="451"/>
      <c r="G63" s="473"/>
      <c r="H63" s="473"/>
      <c r="I63" s="474"/>
      <c r="J63" s="475"/>
      <c r="K63" s="474"/>
      <c r="L63" s="474"/>
      <c r="M63" s="455"/>
      <c r="N63" s="456"/>
      <c r="O63" s="457"/>
      <c r="P63" s="455"/>
      <c r="Q63" s="455"/>
      <c r="R63" s="455"/>
      <c r="S63" s="455"/>
      <c r="T63" s="455"/>
      <c r="U63" s="455"/>
      <c r="V63" s="455"/>
      <c r="W63" s="455"/>
      <c r="X63" s="455"/>
      <c r="Y63" s="455"/>
      <c r="Z63" s="455"/>
      <c r="AA63" s="455"/>
      <c r="AB63" s="458"/>
      <c r="AC63" s="458"/>
      <c r="AD63" s="458"/>
      <c r="AE63" s="458"/>
      <c r="AF63" s="459"/>
      <c r="AG63" s="459"/>
      <c r="AH63" s="458"/>
      <c r="AI63" s="458"/>
      <c r="AJ63" s="458"/>
      <c r="AK63" s="458"/>
      <c r="AL63" s="458"/>
      <c r="AM63" s="458"/>
      <c r="AN63" s="458"/>
      <c r="AO63" s="460">
        <f t="shared" si="11"/>
        <v>0</v>
      </c>
      <c r="AP63" s="460">
        <f t="shared" si="11"/>
        <v>0</v>
      </c>
      <c r="AQ63" s="460">
        <f t="shared" si="11"/>
        <v>0</v>
      </c>
      <c r="AR63" s="460">
        <f t="shared" si="11"/>
        <v>0</v>
      </c>
      <c r="AS63" s="460">
        <f t="shared" si="11"/>
        <v>0</v>
      </c>
      <c r="AT63" s="460">
        <f t="shared" si="11"/>
        <v>0</v>
      </c>
      <c r="AU63" s="460">
        <f t="shared" si="11"/>
        <v>0</v>
      </c>
      <c r="AV63" s="460">
        <f t="shared" si="11"/>
        <v>0</v>
      </c>
    </row>
    <row r="64" spans="1:48" s="461" customFormat="1" ht="22.5" customHeight="1" x14ac:dyDescent="0.2">
      <c r="A64" s="750"/>
      <c r="B64" s="753"/>
      <c r="C64" s="473">
        <v>12</v>
      </c>
      <c r="D64" s="473" t="s">
        <v>692</v>
      </c>
      <c r="E64" s="450"/>
      <c r="F64" s="451"/>
      <c r="G64" s="473"/>
      <c r="H64" s="473"/>
      <c r="I64" s="474"/>
      <c r="J64" s="475"/>
      <c r="K64" s="474"/>
      <c r="L64" s="474"/>
      <c r="M64" s="455"/>
      <c r="N64" s="456"/>
      <c r="O64" s="457"/>
      <c r="P64" s="455"/>
      <c r="Q64" s="455"/>
      <c r="R64" s="455"/>
      <c r="S64" s="455"/>
      <c r="T64" s="455"/>
      <c r="U64" s="455"/>
      <c r="V64" s="455"/>
      <c r="W64" s="455"/>
      <c r="X64" s="455"/>
      <c r="Y64" s="455"/>
      <c r="Z64" s="455"/>
      <c r="AA64" s="455"/>
      <c r="AB64" s="458"/>
      <c r="AC64" s="458"/>
      <c r="AD64" s="458"/>
      <c r="AE64" s="458"/>
      <c r="AF64" s="459"/>
      <c r="AG64" s="459"/>
      <c r="AH64" s="458"/>
      <c r="AI64" s="458"/>
      <c r="AJ64" s="458"/>
      <c r="AK64" s="458"/>
      <c r="AL64" s="458"/>
      <c r="AM64" s="458"/>
      <c r="AN64" s="458"/>
      <c r="AO64" s="460">
        <f t="shared" si="11"/>
        <v>0</v>
      </c>
      <c r="AP64" s="460">
        <f t="shared" si="11"/>
        <v>0</v>
      </c>
      <c r="AQ64" s="460">
        <f t="shared" si="11"/>
        <v>0</v>
      </c>
      <c r="AR64" s="460">
        <f t="shared" si="11"/>
        <v>0</v>
      </c>
      <c r="AS64" s="460">
        <f t="shared" si="11"/>
        <v>0</v>
      </c>
      <c r="AT64" s="460">
        <f t="shared" si="11"/>
        <v>0</v>
      </c>
      <c r="AU64" s="460">
        <f t="shared" si="11"/>
        <v>0</v>
      </c>
      <c r="AV64" s="460">
        <f t="shared" si="11"/>
        <v>0</v>
      </c>
    </row>
    <row r="65" spans="1:48" s="461" customFormat="1" ht="22.5" customHeight="1" x14ac:dyDescent="0.2">
      <c r="A65" s="750"/>
      <c r="B65" s="753"/>
      <c r="C65" s="473">
        <v>13</v>
      </c>
      <c r="D65" s="473" t="s">
        <v>697</v>
      </c>
      <c r="E65" s="450"/>
      <c r="F65" s="451"/>
      <c r="G65" s="473"/>
      <c r="H65" s="473"/>
      <c r="I65" s="474"/>
      <c r="J65" s="475"/>
      <c r="K65" s="474"/>
      <c r="L65" s="474"/>
      <c r="M65" s="455"/>
      <c r="N65" s="456"/>
      <c r="O65" s="457"/>
      <c r="P65" s="455"/>
      <c r="Q65" s="455"/>
      <c r="R65" s="455"/>
      <c r="S65" s="455"/>
      <c r="T65" s="455"/>
      <c r="U65" s="455"/>
      <c r="V65" s="455"/>
      <c r="W65" s="455"/>
      <c r="X65" s="455"/>
      <c r="Y65" s="455"/>
      <c r="Z65" s="455"/>
      <c r="AA65" s="455"/>
      <c r="AB65" s="458"/>
      <c r="AC65" s="458"/>
      <c r="AD65" s="458"/>
      <c r="AE65" s="458"/>
      <c r="AF65" s="459"/>
      <c r="AG65" s="459"/>
      <c r="AH65" s="458"/>
      <c r="AI65" s="458"/>
      <c r="AJ65" s="458"/>
      <c r="AK65" s="458"/>
      <c r="AL65" s="458"/>
      <c r="AM65" s="458"/>
      <c r="AN65" s="458"/>
      <c r="AO65" s="460">
        <f t="shared" si="11"/>
        <v>0</v>
      </c>
      <c r="AP65" s="460">
        <f t="shared" si="11"/>
        <v>0</v>
      </c>
      <c r="AQ65" s="460">
        <f t="shared" si="11"/>
        <v>0</v>
      </c>
      <c r="AR65" s="460">
        <f t="shared" si="11"/>
        <v>0</v>
      </c>
      <c r="AS65" s="460">
        <f t="shared" si="11"/>
        <v>0</v>
      </c>
      <c r="AT65" s="460">
        <f t="shared" si="11"/>
        <v>0</v>
      </c>
      <c r="AU65" s="460">
        <f t="shared" si="11"/>
        <v>0</v>
      </c>
      <c r="AV65" s="460">
        <f t="shared" si="11"/>
        <v>0</v>
      </c>
    </row>
    <row r="66" spans="1:48" s="461" customFormat="1" ht="22.5" customHeight="1" x14ac:dyDescent="0.2">
      <c r="A66" s="750"/>
      <c r="B66" s="753"/>
      <c r="C66" s="473">
        <v>14</v>
      </c>
      <c r="D66" s="473" t="s">
        <v>891</v>
      </c>
      <c r="E66" s="450"/>
      <c r="F66" s="451"/>
      <c r="G66" s="473"/>
      <c r="H66" s="473"/>
      <c r="I66" s="474"/>
      <c r="J66" s="475"/>
      <c r="K66" s="474"/>
      <c r="L66" s="474"/>
      <c r="M66" s="455"/>
      <c r="N66" s="456"/>
      <c r="O66" s="457"/>
      <c r="P66" s="455"/>
      <c r="Q66" s="455"/>
      <c r="R66" s="455"/>
      <c r="S66" s="455"/>
      <c r="T66" s="455"/>
      <c r="U66" s="455"/>
      <c r="V66" s="455"/>
      <c r="W66" s="455"/>
      <c r="X66" s="455"/>
      <c r="Y66" s="455"/>
      <c r="Z66" s="455"/>
      <c r="AA66" s="455"/>
      <c r="AB66" s="458"/>
      <c r="AC66" s="458"/>
      <c r="AD66" s="458"/>
      <c r="AE66" s="458"/>
      <c r="AF66" s="459"/>
      <c r="AG66" s="459"/>
      <c r="AH66" s="458"/>
      <c r="AI66" s="458"/>
      <c r="AJ66" s="458"/>
      <c r="AK66" s="458"/>
      <c r="AL66" s="458"/>
      <c r="AM66" s="458"/>
      <c r="AN66" s="458"/>
      <c r="AO66" s="460">
        <f t="shared" si="11"/>
        <v>0</v>
      </c>
      <c r="AP66" s="460">
        <f t="shared" si="11"/>
        <v>0</v>
      </c>
      <c r="AQ66" s="460">
        <f t="shared" si="11"/>
        <v>0</v>
      </c>
      <c r="AR66" s="460">
        <f t="shared" si="11"/>
        <v>0</v>
      </c>
      <c r="AS66" s="460">
        <f t="shared" si="11"/>
        <v>0</v>
      </c>
      <c r="AT66" s="460">
        <f t="shared" si="11"/>
        <v>0</v>
      </c>
      <c r="AU66" s="460">
        <f t="shared" si="11"/>
        <v>0</v>
      </c>
      <c r="AV66" s="460">
        <f t="shared" si="11"/>
        <v>0</v>
      </c>
    </row>
    <row r="67" spans="1:48" s="461" customFormat="1" ht="22.5" customHeight="1" x14ac:dyDescent="0.2">
      <c r="A67" s="750"/>
      <c r="B67" s="753"/>
      <c r="C67" s="473">
        <v>15</v>
      </c>
      <c r="D67" s="473" t="s">
        <v>706</v>
      </c>
      <c r="E67" s="450"/>
      <c r="F67" s="451"/>
      <c r="G67" s="473"/>
      <c r="H67" s="473"/>
      <c r="I67" s="474"/>
      <c r="J67" s="475"/>
      <c r="K67" s="474"/>
      <c r="L67" s="474"/>
      <c r="M67" s="455"/>
      <c r="N67" s="456"/>
      <c r="O67" s="457"/>
      <c r="P67" s="455"/>
      <c r="Q67" s="455"/>
      <c r="R67" s="455"/>
      <c r="S67" s="455"/>
      <c r="T67" s="455"/>
      <c r="U67" s="455"/>
      <c r="V67" s="455"/>
      <c r="W67" s="455"/>
      <c r="X67" s="455"/>
      <c r="Y67" s="455"/>
      <c r="Z67" s="455"/>
      <c r="AA67" s="455"/>
      <c r="AB67" s="458"/>
      <c r="AC67" s="458"/>
      <c r="AD67" s="458"/>
      <c r="AE67" s="458"/>
      <c r="AF67" s="459"/>
      <c r="AG67" s="459"/>
      <c r="AH67" s="458"/>
      <c r="AI67" s="458"/>
      <c r="AJ67" s="458"/>
      <c r="AK67" s="458"/>
      <c r="AL67" s="458"/>
      <c r="AM67" s="458"/>
      <c r="AN67" s="458"/>
      <c r="AO67" s="460">
        <f t="shared" si="11"/>
        <v>0</v>
      </c>
      <c r="AP67" s="460">
        <f t="shared" si="11"/>
        <v>0</v>
      </c>
      <c r="AQ67" s="460">
        <f t="shared" si="11"/>
        <v>0</v>
      </c>
      <c r="AR67" s="460">
        <f t="shared" si="11"/>
        <v>0</v>
      </c>
      <c r="AS67" s="460">
        <f t="shared" si="11"/>
        <v>0</v>
      </c>
      <c r="AT67" s="460">
        <f t="shared" si="11"/>
        <v>0</v>
      </c>
      <c r="AU67" s="460">
        <f t="shared" si="11"/>
        <v>0</v>
      </c>
      <c r="AV67" s="460">
        <f t="shared" si="11"/>
        <v>0</v>
      </c>
    </row>
    <row r="68" spans="1:48" s="461" customFormat="1" ht="22.5" customHeight="1" x14ac:dyDescent="0.2">
      <c r="A68" s="750"/>
      <c r="B68" s="753"/>
      <c r="C68" s="473">
        <v>16</v>
      </c>
      <c r="D68" s="473" t="s">
        <v>711</v>
      </c>
      <c r="E68" s="450"/>
      <c r="F68" s="451"/>
      <c r="G68" s="473"/>
      <c r="H68" s="473"/>
      <c r="I68" s="474"/>
      <c r="J68" s="475"/>
      <c r="K68" s="474"/>
      <c r="L68" s="474"/>
      <c r="M68" s="455"/>
      <c r="N68" s="456"/>
      <c r="O68" s="457"/>
      <c r="P68" s="455"/>
      <c r="Q68" s="455"/>
      <c r="R68" s="455"/>
      <c r="S68" s="455"/>
      <c r="T68" s="455"/>
      <c r="U68" s="455"/>
      <c r="V68" s="455"/>
      <c r="W68" s="455"/>
      <c r="X68" s="455"/>
      <c r="Y68" s="455"/>
      <c r="Z68" s="455"/>
      <c r="AA68" s="455"/>
      <c r="AB68" s="458"/>
      <c r="AC68" s="458"/>
      <c r="AD68" s="458"/>
      <c r="AE68" s="458"/>
      <c r="AF68" s="459"/>
      <c r="AG68" s="459"/>
      <c r="AH68" s="458"/>
      <c r="AI68" s="458"/>
      <c r="AJ68" s="458"/>
      <c r="AK68" s="458"/>
      <c r="AL68" s="458"/>
      <c r="AM68" s="458"/>
      <c r="AN68" s="458"/>
      <c r="AO68" s="460">
        <f t="shared" si="11"/>
        <v>0</v>
      </c>
      <c r="AP68" s="460">
        <f t="shared" si="11"/>
        <v>0</v>
      </c>
      <c r="AQ68" s="460">
        <f t="shared" si="11"/>
        <v>0</v>
      </c>
      <c r="AR68" s="460">
        <f t="shared" si="11"/>
        <v>0</v>
      </c>
      <c r="AS68" s="460">
        <f t="shared" si="11"/>
        <v>0</v>
      </c>
      <c r="AT68" s="460">
        <f t="shared" si="11"/>
        <v>0</v>
      </c>
      <c r="AU68" s="460">
        <f t="shared" si="11"/>
        <v>0</v>
      </c>
      <c r="AV68" s="460">
        <f t="shared" si="11"/>
        <v>0</v>
      </c>
    </row>
    <row r="69" spans="1:48" s="461" customFormat="1" ht="22.5" customHeight="1" x14ac:dyDescent="0.2">
      <c r="A69" s="750"/>
      <c r="B69" s="753"/>
      <c r="C69" s="473">
        <v>17</v>
      </c>
      <c r="D69" s="473" t="s">
        <v>716</v>
      </c>
      <c r="E69" s="450"/>
      <c r="F69" s="451"/>
      <c r="G69" s="473"/>
      <c r="H69" s="473"/>
      <c r="I69" s="474"/>
      <c r="J69" s="475"/>
      <c r="K69" s="474"/>
      <c r="L69" s="474"/>
      <c r="M69" s="455"/>
      <c r="N69" s="456"/>
      <c r="O69" s="457"/>
      <c r="P69" s="455"/>
      <c r="Q69" s="455"/>
      <c r="R69" s="455"/>
      <c r="S69" s="455"/>
      <c r="T69" s="455"/>
      <c r="U69" s="455"/>
      <c r="V69" s="455"/>
      <c r="W69" s="455"/>
      <c r="X69" s="455"/>
      <c r="Y69" s="455"/>
      <c r="Z69" s="455"/>
      <c r="AA69" s="455"/>
      <c r="AB69" s="458"/>
      <c r="AC69" s="458"/>
      <c r="AD69" s="458"/>
      <c r="AE69" s="458"/>
      <c r="AF69" s="459"/>
      <c r="AG69" s="459"/>
      <c r="AH69" s="458"/>
      <c r="AI69" s="458"/>
      <c r="AJ69" s="458"/>
      <c r="AK69" s="458"/>
      <c r="AL69" s="458"/>
      <c r="AM69" s="458"/>
      <c r="AN69" s="458"/>
      <c r="AO69" s="460">
        <f t="shared" si="11"/>
        <v>0</v>
      </c>
      <c r="AP69" s="460">
        <f t="shared" si="11"/>
        <v>0</v>
      </c>
      <c r="AQ69" s="460">
        <f t="shared" si="11"/>
        <v>0</v>
      </c>
      <c r="AR69" s="460">
        <f t="shared" si="11"/>
        <v>0</v>
      </c>
      <c r="AS69" s="460">
        <f t="shared" si="11"/>
        <v>0</v>
      </c>
      <c r="AT69" s="460">
        <f t="shared" si="11"/>
        <v>0</v>
      </c>
      <c r="AU69" s="460">
        <f t="shared" si="11"/>
        <v>0</v>
      </c>
      <c r="AV69" s="460">
        <f t="shared" si="11"/>
        <v>0</v>
      </c>
    </row>
    <row r="70" spans="1:48" s="461" customFormat="1" ht="22.5" customHeight="1" x14ac:dyDescent="0.2">
      <c r="A70" s="750"/>
      <c r="B70" s="753"/>
      <c r="C70" s="473">
        <v>18</v>
      </c>
      <c r="D70" s="473" t="s">
        <v>721</v>
      </c>
      <c r="E70" s="450"/>
      <c r="F70" s="451"/>
      <c r="G70" s="473"/>
      <c r="H70" s="473"/>
      <c r="I70" s="474"/>
      <c r="J70" s="475"/>
      <c r="K70" s="474"/>
      <c r="L70" s="474"/>
      <c r="M70" s="455"/>
      <c r="N70" s="456"/>
      <c r="O70" s="457"/>
      <c r="P70" s="455"/>
      <c r="Q70" s="455"/>
      <c r="R70" s="455"/>
      <c r="S70" s="455"/>
      <c r="T70" s="455"/>
      <c r="U70" s="455"/>
      <c r="V70" s="455"/>
      <c r="W70" s="455"/>
      <c r="X70" s="455"/>
      <c r="Y70" s="455"/>
      <c r="Z70" s="455"/>
      <c r="AA70" s="455"/>
      <c r="AB70" s="458"/>
      <c r="AC70" s="458"/>
      <c r="AD70" s="458"/>
      <c r="AE70" s="458"/>
      <c r="AF70" s="459"/>
      <c r="AG70" s="459"/>
      <c r="AH70" s="458"/>
      <c r="AI70" s="458"/>
      <c r="AJ70" s="458"/>
      <c r="AK70" s="458"/>
      <c r="AL70" s="458"/>
      <c r="AM70" s="458"/>
      <c r="AN70" s="458"/>
      <c r="AO70" s="460">
        <f t="shared" si="11"/>
        <v>0</v>
      </c>
      <c r="AP70" s="460">
        <f t="shared" si="11"/>
        <v>0</v>
      </c>
      <c r="AQ70" s="460">
        <f t="shared" si="11"/>
        <v>0</v>
      </c>
      <c r="AR70" s="460">
        <f t="shared" si="11"/>
        <v>0</v>
      </c>
      <c r="AS70" s="460">
        <f t="shared" si="11"/>
        <v>0</v>
      </c>
      <c r="AT70" s="460">
        <f t="shared" si="11"/>
        <v>0</v>
      </c>
      <c r="AU70" s="460">
        <f t="shared" si="11"/>
        <v>0</v>
      </c>
      <c r="AV70" s="460">
        <f t="shared" si="11"/>
        <v>0</v>
      </c>
    </row>
    <row r="71" spans="1:48" s="461" customFormat="1" ht="22.5" customHeight="1" x14ac:dyDescent="0.2">
      <c r="A71" s="750"/>
      <c r="B71" s="753"/>
      <c r="C71" s="473">
        <v>19</v>
      </c>
      <c r="D71" s="473" t="s">
        <v>726</v>
      </c>
      <c r="E71" s="450"/>
      <c r="F71" s="451"/>
      <c r="G71" s="473"/>
      <c r="H71" s="473"/>
      <c r="I71" s="474"/>
      <c r="J71" s="475"/>
      <c r="K71" s="474"/>
      <c r="L71" s="474"/>
      <c r="M71" s="455"/>
      <c r="N71" s="456"/>
      <c r="O71" s="457"/>
      <c r="P71" s="455"/>
      <c r="Q71" s="455"/>
      <c r="R71" s="455"/>
      <c r="S71" s="455"/>
      <c r="T71" s="455"/>
      <c r="U71" s="455"/>
      <c r="V71" s="455"/>
      <c r="W71" s="455"/>
      <c r="X71" s="455"/>
      <c r="Y71" s="455"/>
      <c r="Z71" s="455"/>
      <c r="AA71" s="455"/>
      <c r="AB71" s="458"/>
      <c r="AC71" s="458"/>
      <c r="AD71" s="458"/>
      <c r="AE71" s="458"/>
      <c r="AF71" s="459"/>
      <c r="AG71" s="459"/>
      <c r="AH71" s="458"/>
      <c r="AI71" s="458"/>
      <c r="AJ71" s="458"/>
      <c r="AK71" s="458"/>
      <c r="AL71" s="458"/>
      <c r="AM71" s="458"/>
      <c r="AN71" s="458"/>
      <c r="AO71" s="460">
        <f t="shared" si="11"/>
        <v>0</v>
      </c>
      <c r="AP71" s="460">
        <f t="shared" si="11"/>
        <v>0</v>
      </c>
      <c r="AQ71" s="460">
        <f t="shared" si="11"/>
        <v>0</v>
      </c>
      <c r="AR71" s="460">
        <f t="shared" si="11"/>
        <v>0</v>
      </c>
      <c r="AS71" s="460">
        <f t="shared" si="11"/>
        <v>0</v>
      </c>
      <c r="AT71" s="460">
        <f t="shared" si="11"/>
        <v>0</v>
      </c>
      <c r="AU71" s="460">
        <f t="shared" si="11"/>
        <v>0</v>
      </c>
      <c r="AV71" s="460">
        <f t="shared" si="11"/>
        <v>0</v>
      </c>
    </row>
    <row r="72" spans="1:48" s="461" customFormat="1" ht="22.5" customHeight="1" x14ac:dyDescent="0.2">
      <c r="A72" s="750"/>
      <c r="B72" s="753"/>
      <c r="C72" s="473">
        <v>20</v>
      </c>
      <c r="D72" s="473" t="s">
        <v>731</v>
      </c>
      <c r="E72" s="450"/>
      <c r="F72" s="451"/>
      <c r="G72" s="473"/>
      <c r="H72" s="473"/>
      <c r="I72" s="474"/>
      <c r="J72" s="475"/>
      <c r="K72" s="474"/>
      <c r="L72" s="474"/>
      <c r="M72" s="455"/>
      <c r="N72" s="456"/>
      <c r="O72" s="457"/>
      <c r="P72" s="455"/>
      <c r="Q72" s="455"/>
      <c r="R72" s="455"/>
      <c r="S72" s="455"/>
      <c r="T72" s="455"/>
      <c r="U72" s="455"/>
      <c r="V72" s="455"/>
      <c r="W72" s="455"/>
      <c r="X72" s="455"/>
      <c r="Y72" s="455"/>
      <c r="Z72" s="455"/>
      <c r="AA72" s="455"/>
      <c r="AB72" s="458"/>
      <c r="AC72" s="458"/>
      <c r="AD72" s="458"/>
      <c r="AE72" s="458"/>
      <c r="AF72" s="459"/>
      <c r="AG72" s="459"/>
      <c r="AH72" s="458"/>
      <c r="AI72" s="458"/>
      <c r="AJ72" s="458"/>
      <c r="AK72" s="458"/>
      <c r="AL72" s="458"/>
      <c r="AM72" s="458"/>
      <c r="AN72" s="458"/>
      <c r="AO72" s="460">
        <f t="shared" si="11"/>
        <v>0</v>
      </c>
      <c r="AP72" s="460">
        <f t="shared" si="11"/>
        <v>0</v>
      </c>
      <c r="AQ72" s="460">
        <f t="shared" si="11"/>
        <v>0</v>
      </c>
      <c r="AR72" s="460">
        <f t="shared" si="11"/>
        <v>0</v>
      </c>
      <c r="AS72" s="460">
        <f t="shared" si="11"/>
        <v>0</v>
      </c>
      <c r="AT72" s="460">
        <f t="shared" si="11"/>
        <v>0</v>
      </c>
      <c r="AU72" s="460">
        <f t="shared" si="11"/>
        <v>0</v>
      </c>
      <c r="AV72" s="460">
        <f t="shared" si="11"/>
        <v>0</v>
      </c>
    </row>
    <row r="73" spans="1:48" s="461" customFormat="1" ht="21.75" customHeight="1" x14ac:dyDescent="0.2">
      <c r="A73" s="750"/>
      <c r="B73" s="754"/>
      <c r="C73" s="473">
        <v>77</v>
      </c>
      <c r="D73" s="473" t="s">
        <v>745</v>
      </c>
      <c r="E73" s="450"/>
      <c r="F73" s="451"/>
      <c r="G73" s="473"/>
      <c r="H73" s="473"/>
      <c r="I73" s="474"/>
      <c r="J73" s="475"/>
      <c r="K73" s="474"/>
      <c r="L73" s="474"/>
      <c r="M73" s="455"/>
      <c r="N73" s="456"/>
      <c r="O73" s="457"/>
      <c r="P73" s="455"/>
      <c r="Q73" s="455"/>
      <c r="R73" s="455"/>
      <c r="S73" s="455"/>
      <c r="T73" s="455"/>
      <c r="U73" s="455"/>
      <c r="V73" s="455"/>
      <c r="W73" s="455"/>
      <c r="X73" s="455"/>
      <c r="Y73" s="455"/>
      <c r="Z73" s="455"/>
      <c r="AA73" s="455"/>
      <c r="AB73" s="458"/>
      <c r="AC73" s="458"/>
      <c r="AD73" s="458"/>
      <c r="AE73" s="458"/>
      <c r="AF73" s="459"/>
      <c r="AG73" s="459"/>
      <c r="AH73" s="458"/>
      <c r="AI73" s="458"/>
      <c r="AJ73" s="458"/>
      <c r="AK73" s="458"/>
      <c r="AL73" s="458"/>
      <c r="AM73" s="458"/>
      <c r="AN73" s="458"/>
      <c r="AO73" s="460">
        <f t="shared" si="11"/>
        <v>0</v>
      </c>
      <c r="AP73" s="460">
        <f t="shared" si="11"/>
        <v>0</v>
      </c>
      <c r="AQ73" s="460">
        <f t="shared" si="11"/>
        <v>0</v>
      </c>
      <c r="AR73" s="460">
        <f t="shared" si="11"/>
        <v>0</v>
      </c>
      <c r="AS73" s="460">
        <f t="shared" si="11"/>
        <v>0</v>
      </c>
      <c r="AT73" s="460">
        <f t="shared" si="11"/>
        <v>0</v>
      </c>
      <c r="AU73" s="460">
        <f t="shared" si="11"/>
        <v>0</v>
      </c>
      <c r="AV73" s="460">
        <f t="shared" si="11"/>
        <v>0</v>
      </c>
    </row>
    <row r="74" spans="1:48" s="71" customFormat="1" ht="21.75" customHeight="1" x14ac:dyDescent="0.2">
      <c r="A74" s="751"/>
      <c r="B74" s="476"/>
      <c r="C74" s="477"/>
      <c r="D74" s="478"/>
      <c r="E74" s="465">
        <f>SUM(E53:E73)</f>
        <v>0</v>
      </c>
      <c r="F74" s="479">
        <f t="shared" ref="F74:L74" si="12">SUM(F53:F73)</f>
        <v>0</v>
      </c>
      <c r="G74" s="480">
        <f t="shared" si="12"/>
        <v>0</v>
      </c>
      <c r="H74" s="480">
        <f t="shared" si="12"/>
        <v>0</v>
      </c>
      <c r="I74" s="465" t="e">
        <f>'[1]4.Magnitud_Presupuesto'!N47</f>
        <v>#REF!</v>
      </c>
      <c r="J74" s="466">
        <f t="shared" si="12"/>
        <v>0</v>
      </c>
      <c r="K74" s="467">
        <f t="shared" si="12"/>
        <v>0</v>
      </c>
      <c r="L74" s="467">
        <f t="shared" si="12"/>
        <v>0</v>
      </c>
      <c r="M74" s="468"/>
      <c r="N74" s="469">
        <f>SUM(N53:N73)</f>
        <v>0</v>
      </c>
      <c r="O74" s="470">
        <f t="shared" ref="O74:V74" si="13">SUM(O53:O73)</f>
        <v>0</v>
      </c>
      <c r="P74" s="471">
        <f t="shared" si="13"/>
        <v>0</v>
      </c>
      <c r="Q74" s="471">
        <f t="shared" si="13"/>
        <v>0</v>
      </c>
      <c r="R74" s="472">
        <f t="shared" si="13"/>
        <v>0</v>
      </c>
      <c r="S74" s="472">
        <f t="shared" si="13"/>
        <v>0</v>
      </c>
      <c r="T74" s="472">
        <f t="shared" si="13"/>
        <v>0</v>
      </c>
      <c r="U74" s="472">
        <f t="shared" si="13"/>
        <v>0</v>
      </c>
      <c r="V74" s="472">
        <f t="shared" si="13"/>
        <v>0</v>
      </c>
      <c r="W74" s="471">
        <f>SUM(W53:W73)</f>
        <v>0</v>
      </c>
      <c r="X74" s="472">
        <f t="shared" ref="X74:AE74" si="14">SUM(X53:X73)</f>
        <v>0</v>
      </c>
      <c r="Y74" s="471">
        <f t="shared" si="14"/>
        <v>0</v>
      </c>
      <c r="Z74" s="471">
        <f t="shared" si="14"/>
        <v>0</v>
      </c>
      <c r="AA74" s="472">
        <f t="shared" si="14"/>
        <v>0</v>
      </c>
      <c r="AB74" s="472">
        <f t="shared" si="14"/>
        <v>0</v>
      </c>
      <c r="AC74" s="472">
        <f t="shared" si="14"/>
        <v>0</v>
      </c>
      <c r="AD74" s="472">
        <f t="shared" si="14"/>
        <v>0</v>
      </c>
      <c r="AE74" s="472">
        <f t="shared" si="14"/>
        <v>0</v>
      </c>
      <c r="AF74" s="472">
        <f>SUM(AF53:AF73)</f>
        <v>0</v>
      </c>
      <c r="AG74" s="472">
        <f t="shared" ref="AG74:AN74" si="15">SUM(AG53:AG73)</f>
        <v>0</v>
      </c>
      <c r="AH74" s="471">
        <f t="shared" si="15"/>
        <v>0</v>
      </c>
      <c r="AI74" s="471">
        <f t="shared" si="15"/>
        <v>0</v>
      </c>
      <c r="AJ74" s="472">
        <f t="shared" si="15"/>
        <v>0</v>
      </c>
      <c r="AK74" s="472">
        <f t="shared" si="15"/>
        <v>0</v>
      </c>
      <c r="AL74" s="472">
        <f t="shared" si="15"/>
        <v>0</v>
      </c>
      <c r="AM74" s="472">
        <f t="shared" si="15"/>
        <v>0</v>
      </c>
      <c r="AN74" s="472">
        <f t="shared" si="15"/>
        <v>0</v>
      </c>
      <c r="AO74" s="472">
        <f>SUM(AO53:AO73)</f>
        <v>0</v>
      </c>
      <c r="AP74" s="472">
        <f t="shared" ref="AP74:AV74" si="16">SUM(AP53:AP73)</f>
        <v>0</v>
      </c>
      <c r="AQ74" s="472">
        <f t="shared" si="16"/>
        <v>0</v>
      </c>
      <c r="AR74" s="472">
        <f t="shared" si="16"/>
        <v>0</v>
      </c>
      <c r="AS74" s="472">
        <f t="shared" si="16"/>
        <v>0</v>
      </c>
      <c r="AT74" s="472">
        <f t="shared" si="16"/>
        <v>0</v>
      </c>
      <c r="AU74" s="472">
        <f t="shared" si="16"/>
        <v>0</v>
      </c>
      <c r="AV74" s="472">
        <f t="shared" si="16"/>
        <v>0</v>
      </c>
    </row>
    <row r="75" spans="1:48" s="461" customFormat="1" ht="21.75" customHeight="1" x14ac:dyDescent="0.2">
      <c r="A75" s="749"/>
      <c r="B75" s="755"/>
      <c r="C75" s="473">
        <v>1</v>
      </c>
      <c r="D75" s="473" t="s">
        <v>887</v>
      </c>
      <c r="E75" s="450"/>
      <c r="F75" s="451"/>
      <c r="G75" s="473"/>
      <c r="H75" s="481"/>
      <c r="I75" s="450"/>
      <c r="J75" s="475"/>
      <c r="K75" s="474"/>
      <c r="L75" s="474"/>
      <c r="M75" s="455"/>
      <c r="N75" s="456"/>
      <c r="O75" s="457"/>
      <c r="P75" s="455"/>
      <c r="Q75" s="455"/>
      <c r="R75" s="455"/>
      <c r="S75" s="455"/>
      <c r="T75" s="455"/>
      <c r="U75" s="455"/>
      <c r="V75" s="455"/>
      <c r="W75" s="455"/>
      <c r="X75" s="455"/>
      <c r="Y75" s="455"/>
      <c r="Z75" s="455"/>
      <c r="AA75" s="455"/>
      <c r="AB75" s="458"/>
      <c r="AC75" s="458"/>
      <c r="AD75" s="458"/>
      <c r="AE75" s="458"/>
      <c r="AF75" s="459"/>
      <c r="AG75" s="459"/>
      <c r="AH75" s="458"/>
      <c r="AI75" s="458"/>
      <c r="AJ75" s="458"/>
      <c r="AK75" s="458"/>
      <c r="AL75" s="458"/>
      <c r="AM75" s="458"/>
      <c r="AN75" s="458"/>
      <c r="AO75" s="460">
        <f t="shared" ref="AO75:AV95" si="17">+E75+N75+W75+AF75</f>
        <v>0</v>
      </c>
      <c r="AP75" s="460">
        <f t="shared" si="17"/>
        <v>0</v>
      </c>
      <c r="AQ75" s="460">
        <f t="shared" si="17"/>
        <v>0</v>
      </c>
      <c r="AR75" s="460">
        <f t="shared" si="17"/>
        <v>0</v>
      </c>
      <c r="AS75" s="460">
        <f t="shared" si="17"/>
        <v>0</v>
      </c>
      <c r="AT75" s="460">
        <f t="shared" si="17"/>
        <v>0</v>
      </c>
      <c r="AU75" s="460">
        <f t="shared" si="17"/>
        <v>0</v>
      </c>
      <c r="AV75" s="460">
        <f t="shared" si="17"/>
        <v>0</v>
      </c>
    </row>
    <row r="76" spans="1:48" s="461" customFormat="1" ht="21.75" customHeight="1" x14ac:dyDescent="0.2">
      <c r="A76" s="750"/>
      <c r="B76" s="756"/>
      <c r="C76" s="473">
        <v>2</v>
      </c>
      <c r="D76" s="473" t="s">
        <v>647</v>
      </c>
      <c r="E76" s="450"/>
      <c r="F76" s="451"/>
      <c r="G76" s="473"/>
      <c r="H76" s="481"/>
      <c r="I76" s="450"/>
      <c r="J76" s="475"/>
      <c r="K76" s="474"/>
      <c r="L76" s="474"/>
      <c r="M76" s="455"/>
      <c r="N76" s="456"/>
      <c r="O76" s="457"/>
      <c r="P76" s="455"/>
      <c r="Q76" s="455"/>
      <c r="R76" s="455"/>
      <c r="S76" s="455"/>
      <c r="T76" s="455"/>
      <c r="U76" s="455"/>
      <c r="V76" s="455"/>
      <c r="W76" s="455"/>
      <c r="X76" s="455"/>
      <c r="Y76" s="455"/>
      <c r="Z76" s="455"/>
      <c r="AA76" s="455"/>
      <c r="AB76" s="458"/>
      <c r="AC76" s="458"/>
      <c r="AD76" s="458"/>
      <c r="AE76" s="458"/>
      <c r="AF76" s="459"/>
      <c r="AG76" s="459"/>
      <c r="AH76" s="458"/>
      <c r="AI76" s="458"/>
      <c r="AJ76" s="458"/>
      <c r="AK76" s="458"/>
      <c r="AL76" s="458"/>
      <c r="AM76" s="458"/>
      <c r="AN76" s="458"/>
      <c r="AO76" s="460">
        <f t="shared" si="17"/>
        <v>0</v>
      </c>
      <c r="AP76" s="460">
        <f t="shared" si="17"/>
        <v>0</v>
      </c>
      <c r="AQ76" s="460">
        <f t="shared" si="17"/>
        <v>0</v>
      </c>
      <c r="AR76" s="460">
        <f t="shared" si="17"/>
        <v>0</v>
      </c>
      <c r="AS76" s="460">
        <f t="shared" si="17"/>
        <v>0</v>
      </c>
      <c r="AT76" s="460">
        <f t="shared" si="17"/>
        <v>0</v>
      </c>
      <c r="AU76" s="460">
        <f t="shared" si="17"/>
        <v>0</v>
      </c>
      <c r="AV76" s="460">
        <f t="shared" si="17"/>
        <v>0</v>
      </c>
    </row>
    <row r="77" spans="1:48" s="461" customFormat="1" ht="21.75" customHeight="1" x14ac:dyDescent="0.2">
      <c r="A77" s="750"/>
      <c r="B77" s="756"/>
      <c r="C77" s="473">
        <v>3</v>
      </c>
      <c r="D77" s="473" t="s">
        <v>652</v>
      </c>
      <c r="E77" s="450"/>
      <c r="F77" s="451"/>
      <c r="G77" s="473"/>
      <c r="H77" s="481"/>
      <c r="I77" s="450"/>
      <c r="J77" s="475"/>
      <c r="K77" s="474"/>
      <c r="L77" s="474"/>
      <c r="M77" s="455"/>
      <c r="N77" s="456"/>
      <c r="O77" s="457"/>
      <c r="P77" s="455"/>
      <c r="Q77" s="455"/>
      <c r="R77" s="455"/>
      <c r="S77" s="455"/>
      <c r="T77" s="455"/>
      <c r="U77" s="455"/>
      <c r="V77" s="455"/>
      <c r="W77" s="455"/>
      <c r="X77" s="455"/>
      <c r="Y77" s="455"/>
      <c r="Z77" s="455"/>
      <c r="AA77" s="455"/>
      <c r="AB77" s="458"/>
      <c r="AC77" s="458"/>
      <c r="AD77" s="458"/>
      <c r="AE77" s="458"/>
      <c r="AF77" s="459"/>
      <c r="AG77" s="459"/>
      <c r="AH77" s="458"/>
      <c r="AI77" s="458"/>
      <c r="AJ77" s="458"/>
      <c r="AK77" s="458"/>
      <c r="AL77" s="458"/>
      <c r="AM77" s="458"/>
      <c r="AN77" s="458"/>
      <c r="AO77" s="460">
        <f t="shared" si="17"/>
        <v>0</v>
      </c>
      <c r="AP77" s="460">
        <f t="shared" si="17"/>
        <v>0</v>
      </c>
      <c r="AQ77" s="460">
        <f t="shared" si="17"/>
        <v>0</v>
      </c>
      <c r="AR77" s="460">
        <f t="shared" si="17"/>
        <v>0</v>
      </c>
      <c r="AS77" s="460">
        <f t="shared" si="17"/>
        <v>0</v>
      </c>
      <c r="AT77" s="460">
        <f t="shared" si="17"/>
        <v>0</v>
      </c>
      <c r="AU77" s="460">
        <f t="shared" si="17"/>
        <v>0</v>
      </c>
      <c r="AV77" s="460">
        <f t="shared" si="17"/>
        <v>0</v>
      </c>
    </row>
    <row r="78" spans="1:48" s="461" customFormat="1" ht="21.75" customHeight="1" x14ac:dyDescent="0.2">
      <c r="A78" s="750"/>
      <c r="B78" s="756"/>
      <c r="C78" s="473">
        <v>4</v>
      </c>
      <c r="D78" s="473" t="s">
        <v>888</v>
      </c>
      <c r="E78" s="450"/>
      <c r="F78" s="451"/>
      <c r="G78" s="473"/>
      <c r="H78" s="481"/>
      <c r="I78" s="450"/>
      <c r="J78" s="475"/>
      <c r="K78" s="474"/>
      <c r="L78" s="474"/>
      <c r="M78" s="455"/>
      <c r="N78" s="456"/>
      <c r="O78" s="457"/>
      <c r="P78" s="455"/>
      <c r="Q78" s="455"/>
      <c r="R78" s="455"/>
      <c r="S78" s="455"/>
      <c r="T78" s="455"/>
      <c r="U78" s="455"/>
      <c r="V78" s="455"/>
      <c r="W78" s="455"/>
      <c r="X78" s="455"/>
      <c r="Y78" s="455"/>
      <c r="Z78" s="455"/>
      <c r="AA78" s="455"/>
      <c r="AB78" s="458"/>
      <c r="AC78" s="458"/>
      <c r="AD78" s="458"/>
      <c r="AE78" s="458"/>
      <c r="AF78" s="459"/>
      <c r="AG78" s="459"/>
      <c r="AH78" s="458"/>
      <c r="AI78" s="458"/>
      <c r="AJ78" s="458"/>
      <c r="AK78" s="458"/>
      <c r="AL78" s="458"/>
      <c r="AM78" s="458"/>
      <c r="AN78" s="458"/>
      <c r="AO78" s="460">
        <f t="shared" si="17"/>
        <v>0</v>
      </c>
      <c r="AP78" s="460">
        <f t="shared" si="17"/>
        <v>0</v>
      </c>
      <c r="AQ78" s="460">
        <f t="shared" si="17"/>
        <v>0</v>
      </c>
      <c r="AR78" s="460">
        <f t="shared" si="17"/>
        <v>0</v>
      </c>
      <c r="AS78" s="460">
        <f t="shared" si="17"/>
        <v>0</v>
      </c>
      <c r="AT78" s="460">
        <f t="shared" si="17"/>
        <v>0</v>
      </c>
      <c r="AU78" s="460">
        <f t="shared" si="17"/>
        <v>0</v>
      </c>
      <c r="AV78" s="460">
        <f t="shared" si="17"/>
        <v>0</v>
      </c>
    </row>
    <row r="79" spans="1:48" s="461" customFormat="1" ht="21.75" customHeight="1" x14ac:dyDescent="0.2">
      <c r="A79" s="750"/>
      <c r="B79" s="756"/>
      <c r="C79" s="473">
        <v>5</v>
      </c>
      <c r="D79" s="473" t="s">
        <v>660</v>
      </c>
      <c r="E79" s="450"/>
      <c r="F79" s="451"/>
      <c r="G79" s="473"/>
      <c r="H79" s="481"/>
      <c r="I79" s="450"/>
      <c r="J79" s="475"/>
      <c r="K79" s="474"/>
      <c r="L79" s="474"/>
      <c r="M79" s="455"/>
      <c r="N79" s="456"/>
      <c r="O79" s="457"/>
      <c r="P79" s="455"/>
      <c r="Q79" s="455"/>
      <c r="R79" s="455"/>
      <c r="S79" s="455"/>
      <c r="T79" s="455"/>
      <c r="U79" s="455"/>
      <c r="V79" s="455"/>
      <c r="W79" s="455"/>
      <c r="X79" s="455"/>
      <c r="Y79" s="455"/>
      <c r="Z79" s="455"/>
      <c r="AA79" s="455"/>
      <c r="AB79" s="458"/>
      <c r="AC79" s="458"/>
      <c r="AD79" s="458"/>
      <c r="AE79" s="458"/>
      <c r="AF79" s="459"/>
      <c r="AG79" s="459"/>
      <c r="AH79" s="458"/>
      <c r="AI79" s="458"/>
      <c r="AJ79" s="458"/>
      <c r="AK79" s="458"/>
      <c r="AL79" s="458"/>
      <c r="AM79" s="458"/>
      <c r="AN79" s="458"/>
      <c r="AO79" s="460">
        <f t="shared" si="17"/>
        <v>0</v>
      </c>
      <c r="AP79" s="460">
        <f t="shared" si="17"/>
        <v>0</v>
      </c>
      <c r="AQ79" s="460">
        <f t="shared" si="17"/>
        <v>0</v>
      </c>
      <c r="AR79" s="460">
        <f t="shared" si="17"/>
        <v>0</v>
      </c>
      <c r="AS79" s="460">
        <f t="shared" si="17"/>
        <v>0</v>
      </c>
      <c r="AT79" s="460">
        <f t="shared" si="17"/>
        <v>0</v>
      </c>
      <c r="AU79" s="460">
        <f t="shared" si="17"/>
        <v>0</v>
      </c>
      <c r="AV79" s="460">
        <f t="shared" si="17"/>
        <v>0</v>
      </c>
    </row>
    <row r="80" spans="1:48" s="461" customFormat="1" ht="21.75" customHeight="1" x14ac:dyDescent="0.2">
      <c r="A80" s="750"/>
      <c r="B80" s="756"/>
      <c r="C80" s="473">
        <v>6</v>
      </c>
      <c r="D80" s="473" t="s">
        <v>663</v>
      </c>
      <c r="E80" s="450"/>
      <c r="F80" s="451"/>
      <c r="G80" s="473"/>
      <c r="H80" s="481"/>
      <c r="I80" s="450"/>
      <c r="J80" s="475"/>
      <c r="K80" s="474"/>
      <c r="L80" s="474"/>
      <c r="M80" s="455"/>
      <c r="N80" s="456"/>
      <c r="O80" s="457"/>
      <c r="P80" s="455"/>
      <c r="Q80" s="455"/>
      <c r="R80" s="455"/>
      <c r="S80" s="455"/>
      <c r="T80" s="455"/>
      <c r="U80" s="455"/>
      <c r="V80" s="455"/>
      <c r="W80" s="455"/>
      <c r="X80" s="455"/>
      <c r="Y80" s="455"/>
      <c r="Z80" s="455"/>
      <c r="AA80" s="455"/>
      <c r="AB80" s="458"/>
      <c r="AC80" s="458"/>
      <c r="AD80" s="458"/>
      <c r="AE80" s="458"/>
      <c r="AF80" s="459"/>
      <c r="AG80" s="459"/>
      <c r="AH80" s="458"/>
      <c r="AI80" s="458"/>
      <c r="AJ80" s="458"/>
      <c r="AK80" s="458"/>
      <c r="AL80" s="458"/>
      <c r="AM80" s="458"/>
      <c r="AN80" s="458"/>
      <c r="AO80" s="460">
        <f t="shared" si="17"/>
        <v>0</v>
      </c>
      <c r="AP80" s="460">
        <f t="shared" si="17"/>
        <v>0</v>
      </c>
      <c r="AQ80" s="460">
        <f t="shared" si="17"/>
        <v>0</v>
      </c>
      <c r="AR80" s="460">
        <f t="shared" si="17"/>
        <v>0</v>
      </c>
      <c r="AS80" s="460">
        <f t="shared" si="17"/>
        <v>0</v>
      </c>
      <c r="AT80" s="460">
        <f t="shared" si="17"/>
        <v>0</v>
      </c>
      <c r="AU80" s="460">
        <f t="shared" si="17"/>
        <v>0</v>
      </c>
      <c r="AV80" s="460">
        <f t="shared" si="17"/>
        <v>0</v>
      </c>
    </row>
    <row r="81" spans="1:48" s="461" customFormat="1" ht="21.75" customHeight="1" x14ac:dyDescent="0.2">
      <c r="A81" s="750"/>
      <c r="B81" s="756"/>
      <c r="C81" s="473">
        <v>7</v>
      </c>
      <c r="D81" s="473" t="s">
        <v>667</v>
      </c>
      <c r="E81" s="450"/>
      <c r="F81" s="451"/>
      <c r="G81" s="473"/>
      <c r="H81" s="481"/>
      <c r="I81" s="450"/>
      <c r="J81" s="475"/>
      <c r="K81" s="474"/>
      <c r="L81" s="474"/>
      <c r="M81" s="455"/>
      <c r="N81" s="456"/>
      <c r="O81" s="457"/>
      <c r="P81" s="455"/>
      <c r="Q81" s="455"/>
      <c r="R81" s="455"/>
      <c r="S81" s="455"/>
      <c r="T81" s="455"/>
      <c r="U81" s="455"/>
      <c r="V81" s="455"/>
      <c r="W81" s="455"/>
      <c r="X81" s="455"/>
      <c r="Y81" s="455"/>
      <c r="Z81" s="455"/>
      <c r="AA81" s="455"/>
      <c r="AB81" s="458"/>
      <c r="AC81" s="458"/>
      <c r="AD81" s="458"/>
      <c r="AE81" s="458"/>
      <c r="AF81" s="459"/>
      <c r="AG81" s="459"/>
      <c r="AH81" s="458"/>
      <c r="AI81" s="458"/>
      <c r="AJ81" s="458"/>
      <c r="AK81" s="458"/>
      <c r="AL81" s="458"/>
      <c r="AM81" s="458"/>
      <c r="AN81" s="458"/>
      <c r="AO81" s="460">
        <f t="shared" si="17"/>
        <v>0</v>
      </c>
      <c r="AP81" s="460">
        <f t="shared" si="17"/>
        <v>0</v>
      </c>
      <c r="AQ81" s="460">
        <f t="shared" si="17"/>
        <v>0</v>
      </c>
      <c r="AR81" s="460">
        <f t="shared" si="17"/>
        <v>0</v>
      </c>
      <c r="AS81" s="460">
        <f t="shared" si="17"/>
        <v>0</v>
      </c>
      <c r="AT81" s="460">
        <f t="shared" si="17"/>
        <v>0</v>
      </c>
      <c r="AU81" s="460">
        <f t="shared" si="17"/>
        <v>0</v>
      </c>
      <c r="AV81" s="460">
        <f t="shared" si="17"/>
        <v>0</v>
      </c>
    </row>
    <row r="82" spans="1:48" s="461" customFormat="1" ht="21.75" customHeight="1" x14ac:dyDescent="0.2">
      <c r="A82" s="750"/>
      <c r="B82" s="756"/>
      <c r="C82" s="473">
        <v>8</v>
      </c>
      <c r="D82" s="473" t="s">
        <v>672</v>
      </c>
      <c r="E82" s="450"/>
      <c r="F82" s="451"/>
      <c r="G82" s="473"/>
      <c r="H82" s="481"/>
      <c r="I82" s="450"/>
      <c r="J82" s="475"/>
      <c r="K82" s="474"/>
      <c r="L82" s="474"/>
      <c r="M82" s="455"/>
      <c r="N82" s="456"/>
      <c r="O82" s="457"/>
      <c r="P82" s="455"/>
      <c r="Q82" s="455"/>
      <c r="R82" s="455"/>
      <c r="S82" s="455"/>
      <c r="T82" s="455"/>
      <c r="U82" s="455"/>
      <c r="V82" s="455"/>
      <c r="W82" s="455"/>
      <c r="X82" s="455"/>
      <c r="Y82" s="455"/>
      <c r="Z82" s="455"/>
      <c r="AA82" s="455"/>
      <c r="AB82" s="458"/>
      <c r="AC82" s="458"/>
      <c r="AD82" s="458"/>
      <c r="AE82" s="458"/>
      <c r="AF82" s="459"/>
      <c r="AG82" s="459"/>
      <c r="AH82" s="458"/>
      <c r="AI82" s="458"/>
      <c r="AJ82" s="458"/>
      <c r="AK82" s="458"/>
      <c r="AL82" s="458"/>
      <c r="AM82" s="458"/>
      <c r="AN82" s="458"/>
      <c r="AO82" s="460">
        <f t="shared" si="17"/>
        <v>0</v>
      </c>
      <c r="AP82" s="460">
        <f t="shared" si="17"/>
        <v>0</v>
      </c>
      <c r="AQ82" s="460">
        <f t="shared" si="17"/>
        <v>0</v>
      </c>
      <c r="AR82" s="460">
        <f t="shared" si="17"/>
        <v>0</v>
      </c>
      <c r="AS82" s="460">
        <f t="shared" si="17"/>
        <v>0</v>
      </c>
      <c r="AT82" s="460">
        <f t="shared" si="17"/>
        <v>0</v>
      </c>
      <c r="AU82" s="460">
        <f t="shared" si="17"/>
        <v>0</v>
      </c>
      <c r="AV82" s="460">
        <f t="shared" si="17"/>
        <v>0</v>
      </c>
    </row>
    <row r="83" spans="1:48" s="461" customFormat="1" ht="21.75" customHeight="1" x14ac:dyDescent="0.2">
      <c r="A83" s="750"/>
      <c r="B83" s="756"/>
      <c r="C83" s="473">
        <v>9</v>
      </c>
      <c r="D83" s="473" t="s">
        <v>889</v>
      </c>
      <c r="E83" s="450"/>
      <c r="F83" s="451"/>
      <c r="G83" s="473"/>
      <c r="H83" s="481"/>
      <c r="I83" s="450"/>
      <c r="J83" s="475"/>
      <c r="K83" s="474"/>
      <c r="L83" s="474"/>
      <c r="M83" s="455"/>
      <c r="N83" s="456"/>
      <c r="O83" s="457"/>
      <c r="P83" s="455"/>
      <c r="Q83" s="455"/>
      <c r="R83" s="455"/>
      <c r="S83" s="455"/>
      <c r="T83" s="455"/>
      <c r="U83" s="455"/>
      <c r="V83" s="455"/>
      <c r="W83" s="455"/>
      <c r="X83" s="455"/>
      <c r="Y83" s="455"/>
      <c r="Z83" s="455"/>
      <c r="AA83" s="455"/>
      <c r="AB83" s="458"/>
      <c r="AC83" s="458"/>
      <c r="AD83" s="458"/>
      <c r="AE83" s="458"/>
      <c r="AF83" s="459"/>
      <c r="AG83" s="459"/>
      <c r="AH83" s="458"/>
      <c r="AI83" s="458"/>
      <c r="AJ83" s="458"/>
      <c r="AK83" s="458"/>
      <c r="AL83" s="458"/>
      <c r="AM83" s="458"/>
      <c r="AN83" s="458"/>
      <c r="AO83" s="460">
        <f t="shared" si="17"/>
        <v>0</v>
      </c>
      <c r="AP83" s="460">
        <f t="shared" si="17"/>
        <v>0</v>
      </c>
      <c r="AQ83" s="460">
        <f t="shared" si="17"/>
        <v>0</v>
      </c>
      <c r="AR83" s="460">
        <f t="shared" si="17"/>
        <v>0</v>
      </c>
      <c r="AS83" s="460">
        <f t="shared" si="17"/>
        <v>0</v>
      </c>
      <c r="AT83" s="460">
        <f t="shared" si="17"/>
        <v>0</v>
      </c>
      <c r="AU83" s="460">
        <f t="shared" si="17"/>
        <v>0</v>
      </c>
      <c r="AV83" s="460">
        <f t="shared" si="17"/>
        <v>0</v>
      </c>
    </row>
    <row r="84" spans="1:48" s="461" customFormat="1" ht="21.75" customHeight="1" x14ac:dyDescent="0.2">
      <c r="A84" s="750"/>
      <c r="B84" s="756"/>
      <c r="C84" s="473">
        <v>10</v>
      </c>
      <c r="D84" s="473" t="s">
        <v>890</v>
      </c>
      <c r="E84" s="450"/>
      <c r="F84" s="451"/>
      <c r="G84" s="473"/>
      <c r="H84" s="481"/>
      <c r="I84" s="450"/>
      <c r="J84" s="475"/>
      <c r="K84" s="474"/>
      <c r="L84" s="474"/>
      <c r="M84" s="455"/>
      <c r="N84" s="456"/>
      <c r="O84" s="457"/>
      <c r="P84" s="455"/>
      <c r="Q84" s="455"/>
      <c r="R84" s="455"/>
      <c r="S84" s="455"/>
      <c r="T84" s="455"/>
      <c r="U84" s="455"/>
      <c r="V84" s="455"/>
      <c r="W84" s="455"/>
      <c r="X84" s="455"/>
      <c r="Y84" s="455"/>
      <c r="Z84" s="455"/>
      <c r="AA84" s="455"/>
      <c r="AB84" s="458"/>
      <c r="AC84" s="458"/>
      <c r="AD84" s="458"/>
      <c r="AE84" s="458"/>
      <c r="AF84" s="459"/>
      <c r="AG84" s="459"/>
      <c r="AH84" s="458"/>
      <c r="AI84" s="458"/>
      <c r="AJ84" s="458"/>
      <c r="AK84" s="458"/>
      <c r="AL84" s="458"/>
      <c r="AM84" s="458"/>
      <c r="AN84" s="458"/>
      <c r="AO84" s="460">
        <f t="shared" si="17"/>
        <v>0</v>
      </c>
      <c r="AP84" s="460">
        <f t="shared" si="17"/>
        <v>0</v>
      </c>
      <c r="AQ84" s="460">
        <f t="shared" si="17"/>
        <v>0</v>
      </c>
      <c r="AR84" s="460">
        <f t="shared" si="17"/>
        <v>0</v>
      </c>
      <c r="AS84" s="460">
        <f t="shared" si="17"/>
        <v>0</v>
      </c>
      <c r="AT84" s="460">
        <f t="shared" si="17"/>
        <v>0</v>
      </c>
      <c r="AU84" s="460">
        <f t="shared" si="17"/>
        <v>0</v>
      </c>
      <c r="AV84" s="460">
        <f t="shared" si="17"/>
        <v>0</v>
      </c>
    </row>
    <row r="85" spans="1:48" s="461" customFormat="1" ht="21.75" customHeight="1" x14ac:dyDescent="0.2">
      <c r="A85" s="750"/>
      <c r="B85" s="756"/>
      <c r="C85" s="473">
        <v>11</v>
      </c>
      <c r="D85" s="473" t="s">
        <v>687</v>
      </c>
      <c r="E85" s="450"/>
      <c r="F85" s="451"/>
      <c r="G85" s="473"/>
      <c r="H85" s="481"/>
      <c r="I85" s="450"/>
      <c r="J85" s="475"/>
      <c r="K85" s="474"/>
      <c r="L85" s="474"/>
      <c r="M85" s="455"/>
      <c r="N85" s="456"/>
      <c r="O85" s="457"/>
      <c r="P85" s="455"/>
      <c r="Q85" s="455"/>
      <c r="R85" s="455"/>
      <c r="S85" s="455"/>
      <c r="T85" s="455"/>
      <c r="U85" s="455"/>
      <c r="V85" s="455"/>
      <c r="W85" s="455"/>
      <c r="X85" s="455"/>
      <c r="Y85" s="455"/>
      <c r="Z85" s="455"/>
      <c r="AA85" s="455"/>
      <c r="AB85" s="458"/>
      <c r="AC85" s="458"/>
      <c r="AD85" s="458"/>
      <c r="AE85" s="458"/>
      <c r="AF85" s="459"/>
      <c r="AG85" s="459"/>
      <c r="AH85" s="458"/>
      <c r="AI85" s="458"/>
      <c r="AJ85" s="458"/>
      <c r="AK85" s="458"/>
      <c r="AL85" s="458"/>
      <c r="AM85" s="458"/>
      <c r="AN85" s="458"/>
      <c r="AO85" s="460">
        <f t="shared" si="17"/>
        <v>0</v>
      </c>
      <c r="AP85" s="460">
        <f t="shared" si="17"/>
        <v>0</v>
      </c>
      <c r="AQ85" s="460">
        <f t="shared" si="17"/>
        <v>0</v>
      </c>
      <c r="AR85" s="460">
        <f t="shared" si="17"/>
        <v>0</v>
      </c>
      <c r="AS85" s="460">
        <f t="shared" si="17"/>
        <v>0</v>
      </c>
      <c r="AT85" s="460">
        <f t="shared" si="17"/>
        <v>0</v>
      </c>
      <c r="AU85" s="460">
        <f t="shared" si="17"/>
        <v>0</v>
      </c>
      <c r="AV85" s="460">
        <f t="shared" si="17"/>
        <v>0</v>
      </c>
    </row>
    <row r="86" spans="1:48" s="461" customFormat="1" ht="21.75" customHeight="1" x14ac:dyDescent="0.2">
      <c r="A86" s="750"/>
      <c r="B86" s="756"/>
      <c r="C86" s="473">
        <v>12</v>
      </c>
      <c r="D86" s="473" t="s">
        <v>692</v>
      </c>
      <c r="E86" s="450"/>
      <c r="F86" s="451"/>
      <c r="G86" s="473"/>
      <c r="H86" s="481"/>
      <c r="I86" s="450"/>
      <c r="J86" s="475"/>
      <c r="K86" s="474"/>
      <c r="L86" s="474"/>
      <c r="M86" s="455"/>
      <c r="N86" s="456"/>
      <c r="O86" s="457"/>
      <c r="P86" s="455"/>
      <c r="Q86" s="455"/>
      <c r="R86" s="455"/>
      <c r="S86" s="455"/>
      <c r="T86" s="455"/>
      <c r="U86" s="455"/>
      <c r="V86" s="455"/>
      <c r="W86" s="455"/>
      <c r="X86" s="455"/>
      <c r="Y86" s="455"/>
      <c r="Z86" s="455"/>
      <c r="AA86" s="455"/>
      <c r="AB86" s="458"/>
      <c r="AC86" s="458"/>
      <c r="AD86" s="458"/>
      <c r="AE86" s="458"/>
      <c r="AF86" s="459"/>
      <c r="AG86" s="459"/>
      <c r="AH86" s="458"/>
      <c r="AI86" s="458"/>
      <c r="AJ86" s="458"/>
      <c r="AK86" s="458"/>
      <c r="AL86" s="458"/>
      <c r="AM86" s="458"/>
      <c r="AN86" s="458"/>
      <c r="AO86" s="460">
        <f t="shared" si="17"/>
        <v>0</v>
      </c>
      <c r="AP86" s="460">
        <f t="shared" si="17"/>
        <v>0</v>
      </c>
      <c r="AQ86" s="460">
        <f t="shared" si="17"/>
        <v>0</v>
      </c>
      <c r="AR86" s="460">
        <f t="shared" si="17"/>
        <v>0</v>
      </c>
      <c r="AS86" s="460">
        <f t="shared" si="17"/>
        <v>0</v>
      </c>
      <c r="AT86" s="460">
        <f t="shared" si="17"/>
        <v>0</v>
      </c>
      <c r="AU86" s="460">
        <f t="shared" si="17"/>
        <v>0</v>
      </c>
      <c r="AV86" s="460">
        <f t="shared" si="17"/>
        <v>0</v>
      </c>
    </row>
    <row r="87" spans="1:48" s="461" customFormat="1" ht="21.75" customHeight="1" x14ac:dyDescent="0.2">
      <c r="A87" s="750"/>
      <c r="B87" s="756"/>
      <c r="C87" s="473">
        <v>13</v>
      </c>
      <c r="D87" s="473" t="s">
        <v>697</v>
      </c>
      <c r="E87" s="450"/>
      <c r="F87" s="451"/>
      <c r="G87" s="473"/>
      <c r="H87" s="481"/>
      <c r="I87" s="450"/>
      <c r="J87" s="475"/>
      <c r="K87" s="474"/>
      <c r="L87" s="474"/>
      <c r="M87" s="455"/>
      <c r="N87" s="456"/>
      <c r="O87" s="457"/>
      <c r="P87" s="455"/>
      <c r="Q87" s="455"/>
      <c r="R87" s="455"/>
      <c r="S87" s="455"/>
      <c r="T87" s="455"/>
      <c r="U87" s="455"/>
      <c r="V87" s="455"/>
      <c r="W87" s="455"/>
      <c r="X87" s="455"/>
      <c r="Y87" s="455"/>
      <c r="Z87" s="455"/>
      <c r="AA87" s="455"/>
      <c r="AB87" s="458"/>
      <c r="AC87" s="458"/>
      <c r="AD87" s="458"/>
      <c r="AE87" s="458"/>
      <c r="AF87" s="459"/>
      <c r="AG87" s="459"/>
      <c r="AH87" s="458"/>
      <c r="AI87" s="458"/>
      <c r="AJ87" s="458"/>
      <c r="AK87" s="458"/>
      <c r="AL87" s="458"/>
      <c r="AM87" s="458"/>
      <c r="AN87" s="458"/>
      <c r="AO87" s="460">
        <f t="shared" si="17"/>
        <v>0</v>
      </c>
      <c r="AP87" s="460">
        <f t="shared" si="17"/>
        <v>0</v>
      </c>
      <c r="AQ87" s="460">
        <f t="shared" si="17"/>
        <v>0</v>
      </c>
      <c r="AR87" s="460">
        <f t="shared" si="17"/>
        <v>0</v>
      </c>
      <c r="AS87" s="460">
        <f t="shared" si="17"/>
        <v>0</v>
      </c>
      <c r="AT87" s="460">
        <f t="shared" si="17"/>
        <v>0</v>
      </c>
      <c r="AU87" s="460">
        <f t="shared" si="17"/>
        <v>0</v>
      </c>
      <c r="AV87" s="460">
        <f t="shared" si="17"/>
        <v>0</v>
      </c>
    </row>
    <row r="88" spans="1:48" s="461" customFormat="1" ht="21.75" customHeight="1" x14ac:dyDescent="0.2">
      <c r="A88" s="750"/>
      <c r="B88" s="756"/>
      <c r="C88" s="473">
        <v>14</v>
      </c>
      <c r="D88" s="473" t="s">
        <v>891</v>
      </c>
      <c r="E88" s="450"/>
      <c r="F88" s="451"/>
      <c r="G88" s="473"/>
      <c r="H88" s="481"/>
      <c r="I88" s="450"/>
      <c r="J88" s="475"/>
      <c r="K88" s="474"/>
      <c r="L88" s="474"/>
      <c r="M88" s="455"/>
      <c r="N88" s="456"/>
      <c r="O88" s="457"/>
      <c r="P88" s="455"/>
      <c r="Q88" s="455"/>
      <c r="R88" s="455"/>
      <c r="S88" s="455"/>
      <c r="T88" s="455"/>
      <c r="U88" s="455"/>
      <c r="V88" s="455"/>
      <c r="W88" s="455"/>
      <c r="X88" s="455"/>
      <c r="Y88" s="455"/>
      <c r="Z88" s="455"/>
      <c r="AA88" s="455"/>
      <c r="AB88" s="458"/>
      <c r="AC88" s="458"/>
      <c r="AD88" s="458"/>
      <c r="AE88" s="458"/>
      <c r="AF88" s="459"/>
      <c r="AG88" s="459"/>
      <c r="AH88" s="458"/>
      <c r="AI88" s="458"/>
      <c r="AJ88" s="458"/>
      <c r="AK88" s="458"/>
      <c r="AL88" s="458"/>
      <c r="AM88" s="458"/>
      <c r="AN88" s="458"/>
      <c r="AO88" s="460">
        <f t="shared" si="17"/>
        <v>0</v>
      </c>
      <c r="AP88" s="460">
        <f t="shared" si="17"/>
        <v>0</v>
      </c>
      <c r="AQ88" s="460">
        <f t="shared" si="17"/>
        <v>0</v>
      </c>
      <c r="AR88" s="460">
        <f t="shared" si="17"/>
        <v>0</v>
      </c>
      <c r="AS88" s="460">
        <f t="shared" si="17"/>
        <v>0</v>
      </c>
      <c r="AT88" s="460">
        <f t="shared" si="17"/>
        <v>0</v>
      </c>
      <c r="AU88" s="460">
        <f t="shared" si="17"/>
        <v>0</v>
      </c>
      <c r="AV88" s="460">
        <f t="shared" si="17"/>
        <v>0</v>
      </c>
    </row>
    <row r="89" spans="1:48" s="461" customFormat="1" ht="21.75" customHeight="1" x14ac:dyDescent="0.2">
      <c r="A89" s="750"/>
      <c r="B89" s="756"/>
      <c r="C89" s="473">
        <v>15</v>
      </c>
      <c r="D89" s="473" t="s">
        <v>706</v>
      </c>
      <c r="E89" s="450"/>
      <c r="F89" s="451"/>
      <c r="G89" s="473"/>
      <c r="H89" s="481"/>
      <c r="I89" s="450"/>
      <c r="J89" s="475"/>
      <c r="K89" s="474"/>
      <c r="L89" s="474"/>
      <c r="M89" s="455"/>
      <c r="N89" s="456"/>
      <c r="O89" s="457"/>
      <c r="P89" s="455"/>
      <c r="Q89" s="455"/>
      <c r="R89" s="455"/>
      <c r="S89" s="455"/>
      <c r="T89" s="455"/>
      <c r="U89" s="455"/>
      <c r="V89" s="455"/>
      <c r="W89" s="455"/>
      <c r="X89" s="455"/>
      <c r="Y89" s="455"/>
      <c r="Z89" s="455"/>
      <c r="AA89" s="455"/>
      <c r="AB89" s="458"/>
      <c r="AC89" s="458"/>
      <c r="AD89" s="458"/>
      <c r="AE89" s="458"/>
      <c r="AF89" s="459"/>
      <c r="AG89" s="459"/>
      <c r="AH89" s="458"/>
      <c r="AI89" s="458"/>
      <c r="AJ89" s="458"/>
      <c r="AK89" s="458"/>
      <c r="AL89" s="458"/>
      <c r="AM89" s="458"/>
      <c r="AN89" s="458"/>
      <c r="AO89" s="460">
        <f t="shared" si="17"/>
        <v>0</v>
      </c>
      <c r="AP89" s="460">
        <f t="shared" si="17"/>
        <v>0</v>
      </c>
      <c r="AQ89" s="460">
        <f t="shared" si="17"/>
        <v>0</v>
      </c>
      <c r="AR89" s="460">
        <f t="shared" si="17"/>
        <v>0</v>
      </c>
      <c r="AS89" s="460">
        <f t="shared" si="17"/>
        <v>0</v>
      </c>
      <c r="AT89" s="460">
        <f t="shared" si="17"/>
        <v>0</v>
      </c>
      <c r="AU89" s="460">
        <f t="shared" si="17"/>
        <v>0</v>
      </c>
      <c r="AV89" s="460">
        <f t="shared" si="17"/>
        <v>0</v>
      </c>
    </row>
    <row r="90" spans="1:48" s="461" customFormat="1" ht="21.75" customHeight="1" x14ac:dyDescent="0.2">
      <c r="A90" s="750"/>
      <c r="B90" s="756"/>
      <c r="C90" s="473">
        <v>16</v>
      </c>
      <c r="D90" s="473" t="s">
        <v>711</v>
      </c>
      <c r="E90" s="450"/>
      <c r="F90" s="451"/>
      <c r="G90" s="473"/>
      <c r="H90" s="481"/>
      <c r="I90" s="450"/>
      <c r="J90" s="475"/>
      <c r="K90" s="474"/>
      <c r="L90" s="474"/>
      <c r="M90" s="455"/>
      <c r="N90" s="456"/>
      <c r="O90" s="457"/>
      <c r="P90" s="455"/>
      <c r="Q90" s="455"/>
      <c r="R90" s="455"/>
      <c r="S90" s="455"/>
      <c r="T90" s="455"/>
      <c r="U90" s="455"/>
      <c r="V90" s="455"/>
      <c r="W90" s="455"/>
      <c r="X90" s="455"/>
      <c r="Y90" s="455"/>
      <c r="Z90" s="455"/>
      <c r="AA90" s="455"/>
      <c r="AB90" s="458"/>
      <c r="AC90" s="458"/>
      <c r="AD90" s="458"/>
      <c r="AE90" s="458"/>
      <c r="AF90" s="459"/>
      <c r="AG90" s="459"/>
      <c r="AH90" s="458"/>
      <c r="AI90" s="458"/>
      <c r="AJ90" s="458"/>
      <c r="AK90" s="458"/>
      <c r="AL90" s="458"/>
      <c r="AM90" s="458"/>
      <c r="AN90" s="458"/>
      <c r="AO90" s="460">
        <f t="shared" si="17"/>
        <v>0</v>
      </c>
      <c r="AP90" s="460">
        <f t="shared" si="17"/>
        <v>0</v>
      </c>
      <c r="AQ90" s="460">
        <f t="shared" si="17"/>
        <v>0</v>
      </c>
      <c r="AR90" s="460">
        <f t="shared" si="17"/>
        <v>0</v>
      </c>
      <c r="AS90" s="460">
        <f t="shared" si="17"/>
        <v>0</v>
      </c>
      <c r="AT90" s="460">
        <f t="shared" si="17"/>
        <v>0</v>
      </c>
      <c r="AU90" s="460">
        <f t="shared" si="17"/>
        <v>0</v>
      </c>
      <c r="AV90" s="460">
        <f t="shared" si="17"/>
        <v>0</v>
      </c>
    </row>
    <row r="91" spans="1:48" s="461" customFormat="1" ht="21.75" customHeight="1" x14ac:dyDescent="0.2">
      <c r="A91" s="750"/>
      <c r="B91" s="756"/>
      <c r="C91" s="473">
        <v>17</v>
      </c>
      <c r="D91" s="473" t="s">
        <v>716</v>
      </c>
      <c r="E91" s="450"/>
      <c r="F91" s="451"/>
      <c r="G91" s="473"/>
      <c r="H91" s="481"/>
      <c r="I91" s="450"/>
      <c r="J91" s="475"/>
      <c r="K91" s="474"/>
      <c r="L91" s="474"/>
      <c r="M91" s="455"/>
      <c r="N91" s="456"/>
      <c r="O91" s="457"/>
      <c r="P91" s="455"/>
      <c r="Q91" s="455"/>
      <c r="R91" s="455"/>
      <c r="S91" s="455"/>
      <c r="T91" s="455"/>
      <c r="U91" s="455"/>
      <c r="V91" s="455"/>
      <c r="W91" s="455"/>
      <c r="X91" s="455"/>
      <c r="Y91" s="455"/>
      <c r="Z91" s="455"/>
      <c r="AA91" s="455"/>
      <c r="AB91" s="458"/>
      <c r="AC91" s="458"/>
      <c r="AD91" s="458"/>
      <c r="AE91" s="458"/>
      <c r="AF91" s="459"/>
      <c r="AG91" s="459"/>
      <c r="AH91" s="458"/>
      <c r="AI91" s="458"/>
      <c r="AJ91" s="458"/>
      <c r="AK91" s="458"/>
      <c r="AL91" s="458"/>
      <c r="AM91" s="458"/>
      <c r="AN91" s="458"/>
      <c r="AO91" s="460">
        <f t="shared" si="17"/>
        <v>0</v>
      </c>
      <c r="AP91" s="460">
        <f t="shared" si="17"/>
        <v>0</v>
      </c>
      <c r="AQ91" s="460">
        <f t="shared" si="17"/>
        <v>0</v>
      </c>
      <c r="AR91" s="460">
        <f t="shared" si="17"/>
        <v>0</v>
      </c>
      <c r="AS91" s="460">
        <f t="shared" si="17"/>
        <v>0</v>
      </c>
      <c r="AT91" s="460">
        <f t="shared" si="17"/>
        <v>0</v>
      </c>
      <c r="AU91" s="460">
        <f t="shared" si="17"/>
        <v>0</v>
      </c>
      <c r="AV91" s="460">
        <f t="shared" si="17"/>
        <v>0</v>
      </c>
    </row>
    <row r="92" spans="1:48" s="461" customFormat="1" ht="21.75" customHeight="1" x14ac:dyDescent="0.2">
      <c r="A92" s="750"/>
      <c r="B92" s="756"/>
      <c r="C92" s="473">
        <v>18</v>
      </c>
      <c r="D92" s="473" t="s">
        <v>721</v>
      </c>
      <c r="E92" s="450"/>
      <c r="F92" s="451"/>
      <c r="G92" s="473"/>
      <c r="H92" s="481"/>
      <c r="I92" s="450"/>
      <c r="J92" s="475"/>
      <c r="K92" s="474"/>
      <c r="L92" s="474"/>
      <c r="M92" s="455"/>
      <c r="N92" s="456"/>
      <c r="O92" s="457"/>
      <c r="P92" s="455"/>
      <c r="Q92" s="455"/>
      <c r="R92" s="455"/>
      <c r="S92" s="455"/>
      <c r="T92" s="455"/>
      <c r="U92" s="455"/>
      <c r="V92" s="455"/>
      <c r="W92" s="455"/>
      <c r="X92" s="455"/>
      <c r="Y92" s="455"/>
      <c r="Z92" s="455"/>
      <c r="AA92" s="455"/>
      <c r="AB92" s="458"/>
      <c r="AC92" s="458"/>
      <c r="AD92" s="458"/>
      <c r="AE92" s="458"/>
      <c r="AF92" s="459"/>
      <c r="AG92" s="459"/>
      <c r="AH92" s="458"/>
      <c r="AI92" s="458"/>
      <c r="AJ92" s="458"/>
      <c r="AK92" s="458"/>
      <c r="AL92" s="458"/>
      <c r="AM92" s="458"/>
      <c r="AN92" s="458"/>
      <c r="AO92" s="460">
        <f t="shared" si="17"/>
        <v>0</v>
      </c>
      <c r="AP92" s="460">
        <f t="shared" si="17"/>
        <v>0</v>
      </c>
      <c r="AQ92" s="460">
        <f t="shared" si="17"/>
        <v>0</v>
      </c>
      <c r="AR92" s="460">
        <f t="shared" si="17"/>
        <v>0</v>
      </c>
      <c r="AS92" s="460">
        <f t="shared" si="17"/>
        <v>0</v>
      </c>
      <c r="AT92" s="460">
        <f t="shared" si="17"/>
        <v>0</v>
      </c>
      <c r="AU92" s="460">
        <f t="shared" si="17"/>
        <v>0</v>
      </c>
      <c r="AV92" s="460">
        <f t="shared" si="17"/>
        <v>0</v>
      </c>
    </row>
    <row r="93" spans="1:48" s="461" customFormat="1" ht="21.75" customHeight="1" x14ac:dyDescent="0.2">
      <c r="A93" s="750"/>
      <c r="B93" s="756"/>
      <c r="C93" s="473">
        <v>19</v>
      </c>
      <c r="D93" s="473" t="s">
        <v>726</v>
      </c>
      <c r="E93" s="450"/>
      <c r="F93" s="451"/>
      <c r="G93" s="473"/>
      <c r="H93" s="481"/>
      <c r="I93" s="450"/>
      <c r="J93" s="475"/>
      <c r="K93" s="474"/>
      <c r="L93" s="474"/>
      <c r="M93" s="455"/>
      <c r="N93" s="456"/>
      <c r="O93" s="457"/>
      <c r="P93" s="455"/>
      <c r="Q93" s="455"/>
      <c r="R93" s="455"/>
      <c r="S93" s="455"/>
      <c r="T93" s="455"/>
      <c r="U93" s="455"/>
      <c r="V93" s="455"/>
      <c r="W93" s="455"/>
      <c r="X93" s="455"/>
      <c r="Y93" s="455"/>
      <c r="Z93" s="455"/>
      <c r="AA93" s="455"/>
      <c r="AB93" s="458"/>
      <c r="AC93" s="458"/>
      <c r="AD93" s="458"/>
      <c r="AE93" s="458"/>
      <c r="AF93" s="459"/>
      <c r="AG93" s="459"/>
      <c r="AH93" s="458"/>
      <c r="AI93" s="458"/>
      <c r="AJ93" s="458"/>
      <c r="AK93" s="458"/>
      <c r="AL93" s="458"/>
      <c r="AM93" s="458"/>
      <c r="AN93" s="458"/>
      <c r="AO93" s="460">
        <f t="shared" si="17"/>
        <v>0</v>
      </c>
      <c r="AP93" s="460">
        <f t="shared" si="17"/>
        <v>0</v>
      </c>
      <c r="AQ93" s="460">
        <f t="shared" si="17"/>
        <v>0</v>
      </c>
      <c r="AR93" s="460">
        <f t="shared" si="17"/>
        <v>0</v>
      </c>
      <c r="AS93" s="460">
        <f t="shared" si="17"/>
        <v>0</v>
      </c>
      <c r="AT93" s="460">
        <f t="shared" si="17"/>
        <v>0</v>
      </c>
      <c r="AU93" s="460">
        <f t="shared" si="17"/>
        <v>0</v>
      </c>
      <c r="AV93" s="460">
        <f t="shared" si="17"/>
        <v>0</v>
      </c>
    </row>
    <row r="94" spans="1:48" s="461" customFormat="1" ht="21.75" customHeight="1" x14ac:dyDescent="0.2">
      <c r="A94" s="750"/>
      <c r="B94" s="756"/>
      <c r="C94" s="473">
        <v>20</v>
      </c>
      <c r="D94" s="473" t="s">
        <v>731</v>
      </c>
      <c r="E94" s="450"/>
      <c r="F94" s="451"/>
      <c r="G94" s="473"/>
      <c r="H94" s="481"/>
      <c r="I94" s="450"/>
      <c r="J94" s="475"/>
      <c r="K94" s="474"/>
      <c r="L94" s="474"/>
      <c r="M94" s="455"/>
      <c r="N94" s="456"/>
      <c r="O94" s="457"/>
      <c r="P94" s="455"/>
      <c r="Q94" s="455"/>
      <c r="R94" s="455"/>
      <c r="S94" s="455"/>
      <c r="T94" s="455"/>
      <c r="U94" s="455"/>
      <c r="V94" s="455"/>
      <c r="W94" s="455"/>
      <c r="X94" s="455"/>
      <c r="Y94" s="455"/>
      <c r="Z94" s="455"/>
      <c r="AA94" s="455"/>
      <c r="AB94" s="458"/>
      <c r="AC94" s="458"/>
      <c r="AD94" s="458"/>
      <c r="AE94" s="458"/>
      <c r="AF94" s="459"/>
      <c r="AG94" s="459"/>
      <c r="AH94" s="458"/>
      <c r="AI94" s="458"/>
      <c r="AJ94" s="458"/>
      <c r="AK94" s="458"/>
      <c r="AL94" s="458"/>
      <c r="AM94" s="458"/>
      <c r="AN94" s="458"/>
      <c r="AO94" s="460">
        <f t="shared" si="17"/>
        <v>0</v>
      </c>
      <c r="AP94" s="460">
        <f t="shared" si="17"/>
        <v>0</v>
      </c>
      <c r="AQ94" s="460">
        <f t="shared" si="17"/>
        <v>0</v>
      </c>
      <c r="AR94" s="460">
        <f t="shared" si="17"/>
        <v>0</v>
      </c>
      <c r="AS94" s="460">
        <f t="shared" si="17"/>
        <v>0</v>
      </c>
      <c r="AT94" s="460">
        <f t="shared" si="17"/>
        <v>0</v>
      </c>
      <c r="AU94" s="460">
        <f t="shared" si="17"/>
        <v>0</v>
      </c>
      <c r="AV94" s="460">
        <f t="shared" si="17"/>
        <v>0</v>
      </c>
    </row>
    <row r="95" spans="1:48" s="461" customFormat="1" ht="21.75" customHeight="1" x14ac:dyDescent="0.2">
      <c r="A95" s="750"/>
      <c r="B95" s="757"/>
      <c r="C95" s="473">
        <v>77</v>
      </c>
      <c r="D95" s="473" t="s">
        <v>745</v>
      </c>
      <c r="E95" s="450"/>
      <c r="F95" s="451"/>
      <c r="G95" s="473"/>
      <c r="H95" s="481"/>
      <c r="I95" s="450"/>
      <c r="J95" s="475"/>
      <c r="K95" s="474"/>
      <c r="L95" s="474"/>
      <c r="M95" s="455"/>
      <c r="N95" s="456"/>
      <c r="O95" s="457"/>
      <c r="P95" s="455"/>
      <c r="Q95" s="455"/>
      <c r="R95" s="455"/>
      <c r="S95" s="455"/>
      <c r="T95" s="455"/>
      <c r="U95" s="455"/>
      <c r="V95" s="455"/>
      <c r="W95" s="455"/>
      <c r="X95" s="455"/>
      <c r="Y95" s="455"/>
      <c r="Z95" s="455"/>
      <c r="AA95" s="455"/>
      <c r="AB95" s="458"/>
      <c r="AC95" s="458"/>
      <c r="AD95" s="458"/>
      <c r="AE95" s="458"/>
      <c r="AF95" s="459"/>
      <c r="AG95" s="459"/>
      <c r="AH95" s="458"/>
      <c r="AI95" s="458"/>
      <c r="AJ95" s="458"/>
      <c r="AK95" s="458"/>
      <c r="AL95" s="458"/>
      <c r="AM95" s="458"/>
      <c r="AN95" s="458"/>
      <c r="AO95" s="460">
        <f t="shared" si="17"/>
        <v>0</v>
      </c>
      <c r="AP95" s="460">
        <f t="shared" si="17"/>
        <v>0</v>
      </c>
      <c r="AQ95" s="460">
        <f t="shared" si="17"/>
        <v>0</v>
      </c>
      <c r="AR95" s="460">
        <f t="shared" si="17"/>
        <v>0</v>
      </c>
      <c r="AS95" s="460">
        <f t="shared" si="17"/>
        <v>0</v>
      </c>
      <c r="AT95" s="460">
        <f t="shared" si="17"/>
        <v>0</v>
      </c>
      <c r="AU95" s="460">
        <f t="shared" si="17"/>
        <v>0</v>
      </c>
      <c r="AV95" s="460">
        <f t="shared" si="17"/>
        <v>0</v>
      </c>
    </row>
    <row r="96" spans="1:48" s="71" customFormat="1" ht="21.75" customHeight="1" x14ac:dyDescent="0.2">
      <c r="A96" s="751"/>
      <c r="B96" s="476"/>
      <c r="C96" s="477"/>
      <c r="D96" s="478"/>
      <c r="E96" s="465">
        <f>SUM(E75:E95)</f>
        <v>0</v>
      </c>
      <c r="F96" s="479">
        <f t="shared" ref="F96:L96" si="18">SUM(F75:F95)</f>
        <v>0</v>
      </c>
      <c r="G96" s="480">
        <f t="shared" si="18"/>
        <v>0</v>
      </c>
      <c r="H96" s="480">
        <f t="shared" si="18"/>
        <v>0</v>
      </c>
      <c r="I96" s="465">
        <f>SUM(I75:I95)</f>
        <v>0</v>
      </c>
      <c r="J96" s="466">
        <f t="shared" si="18"/>
        <v>0</v>
      </c>
      <c r="K96" s="467">
        <f t="shared" si="18"/>
        <v>0</v>
      </c>
      <c r="L96" s="467">
        <f t="shared" si="18"/>
        <v>0</v>
      </c>
      <c r="M96" s="468"/>
      <c r="N96" s="469">
        <f>SUM(N75:N95)</f>
        <v>0</v>
      </c>
      <c r="O96" s="470">
        <f t="shared" ref="O96:V96" si="19">SUM(O75:O95)</f>
        <v>0</v>
      </c>
      <c r="P96" s="471">
        <f t="shared" si="19"/>
        <v>0</v>
      </c>
      <c r="Q96" s="471">
        <f t="shared" si="19"/>
        <v>0</v>
      </c>
      <c r="R96" s="472">
        <f t="shared" si="19"/>
        <v>0</v>
      </c>
      <c r="S96" s="472">
        <f t="shared" si="19"/>
        <v>0</v>
      </c>
      <c r="T96" s="472">
        <f t="shared" si="19"/>
        <v>0</v>
      </c>
      <c r="U96" s="472">
        <f t="shared" si="19"/>
        <v>0</v>
      </c>
      <c r="V96" s="472">
        <f t="shared" si="19"/>
        <v>0</v>
      </c>
      <c r="W96" s="471">
        <f>SUM(W75:W95)</f>
        <v>0</v>
      </c>
      <c r="X96" s="472">
        <f t="shared" ref="X96:AE96" si="20">SUM(X75:X95)</f>
        <v>0</v>
      </c>
      <c r="Y96" s="471">
        <f t="shared" si="20"/>
        <v>0</v>
      </c>
      <c r="Z96" s="471">
        <f t="shared" si="20"/>
        <v>0</v>
      </c>
      <c r="AA96" s="472">
        <f t="shared" si="20"/>
        <v>0</v>
      </c>
      <c r="AB96" s="472">
        <f t="shared" si="20"/>
        <v>0</v>
      </c>
      <c r="AC96" s="472">
        <f t="shared" si="20"/>
        <v>0</v>
      </c>
      <c r="AD96" s="472">
        <f t="shared" si="20"/>
        <v>0</v>
      </c>
      <c r="AE96" s="472">
        <f t="shared" si="20"/>
        <v>0</v>
      </c>
      <c r="AF96" s="472">
        <f>SUM(AF75:AF95)</f>
        <v>0</v>
      </c>
      <c r="AG96" s="472">
        <f t="shared" ref="AG96:AN96" si="21">SUM(AG75:AG95)</f>
        <v>0</v>
      </c>
      <c r="AH96" s="471">
        <f t="shared" si="21"/>
        <v>0</v>
      </c>
      <c r="AI96" s="471">
        <f t="shared" si="21"/>
        <v>0</v>
      </c>
      <c r="AJ96" s="472">
        <f t="shared" si="21"/>
        <v>0</v>
      </c>
      <c r="AK96" s="472">
        <f t="shared" si="21"/>
        <v>0</v>
      </c>
      <c r="AL96" s="472">
        <f t="shared" si="21"/>
        <v>0</v>
      </c>
      <c r="AM96" s="472">
        <f t="shared" si="21"/>
        <v>0</v>
      </c>
      <c r="AN96" s="472">
        <f t="shared" si="21"/>
        <v>0</v>
      </c>
      <c r="AO96" s="472">
        <f>SUM(AO75:AO95)</f>
        <v>0</v>
      </c>
      <c r="AP96" s="472">
        <f t="shared" ref="AP96:AV96" si="22">SUM(AP75:AP95)</f>
        <v>0</v>
      </c>
      <c r="AQ96" s="472">
        <f t="shared" si="22"/>
        <v>0</v>
      </c>
      <c r="AR96" s="472">
        <f t="shared" si="22"/>
        <v>0</v>
      </c>
      <c r="AS96" s="472">
        <f t="shared" si="22"/>
        <v>0</v>
      </c>
      <c r="AT96" s="472">
        <f t="shared" si="22"/>
        <v>0</v>
      </c>
      <c r="AU96" s="472">
        <f t="shared" si="22"/>
        <v>0</v>
      </c>
      <c r="AV96" s="472">
        <f t="shared" si="22"/>
        <v>0</v>
      </c>
    </row>
    <row r="97" spans="2:48" s="482" customFormat="1" ht="12.75" customHeight="1" x14ac:dyDescent="0.25">
      <c r="B97" s="483"/>
      <c r="C97" s="483"/>
      <c r="D97" s="483"/>
      <c r="E97" s="483"/>
      <c r="F97" s="483"/>
      <c r="G97" s="483"/>
      <c r="H97" s="483"/>
      <c r="I97" s="483"/>
      <c r="J97" s="483"/>
      <c r="K97" s="483"/>
      <c r="L97" s="483"/>
      <c r="M97" s="483"/>
      <c r="N97" s="483"/>
      <c r="O97" s="483"/>
      <c r="P97" s="483"/>
      <c r="Q97" s="483"/>
      <c r="R97" s="483"/>
      <c r="S97" s="483"/>
      <c r="T97" s="483"/>
      <c r="U97" s="483"/>
      <c r="V97" s="483"/>
      <c r="W97" s="483"/>
      <c r="X97" s="483"/>
      <c r="Y97" s="483"/>
      <c r="Z97" s="483"/>
      <c r="AA97" s="483"/>
      <c r="AB97" s="483"/>
      <c r="AC97" s="483"/>
      <c r="AD97" s="483"/>
      <c r="AE97" s="483"/>
      <c r="AF97" s="483"/>
      <c r="AG97" s="483"/>
      <c r="AH97" s="483"/>
      <c r="AI97" s="483"/>
      <c r="AJ97" s="483"/>
      <c r="AK97" s="483"/>
      <c r="AL97" s="483"/>
      <c r="AM97" s="483"/>
      <c r="AN97" s="483"/>
      <c r="AO97" s="483"/>
      <c r="AP97" s="483"/>
      <c r="AQ97" s="483"/>
      <c r="AR97" s="483"/>
      <c r="AS97" s="483"/>
      <c r="AT97" s="483"/>
      <c r="AU97" s="483"/>
      <c r="AV97" s="483"/>
    </row>
    <row r="98" spans="2:48" s="482" customFormat="1" ht="12.75" customHeight="1" x14ac:dyDescent="0.25">
      <c r="B98" s="483"/>
      <c r="C98" s="483"/>
      <c r="D98" s="483"/>
      <c r="E98" s="483"/>
      <c r="F98" s="483"/>
      <c r="G98" s="483"/>
      <c r="H98" s="483"/>
      <c r="I98" s="483"/>
      <c r="J98" s="483"/>
      <c r="K98" s="483"/>
      <c r="L98" s="483"/>
      <c r="M98" s="483"/>
      <c r="N98" s="483"/>
      <c r="O98" s="483"/>
      <c r="P98" s="483"/>
      <c r="Q98" s="483"/>
      <c r="R98" s="483"/>
      <c r="S98" s="483"/>
      <c r="T98" s="483"/>
      <c r="U98" s="483"/>
      <c r="V98" s="483"/>
      <c r="W98" s="483"/>
      <c r="X98" s="483"/>
      <c r="Y98" s="483"/>
      <c r="Z98" s="483"/>
      <c r="AA98" s="483"/>
      <c r="AB98" s="483"/>
      <c r="AC98" s="483"/>
      <c r="AD98" s="483"/>
      <c r="AE98" s="483"/>
      <c r="AF98" s="483"/>
      <c r="AG98" s="483"/>
      <c r="AH98" s="483"/>
      <c r="AI98" s="483"/>
      <c r="AJ98" s="483"/>
      <c r="AK98" s="483"/>
      <c r="AL98" s="483"/>
      <c r="AM98" s="483"/>
      <c r="AN98" s="483"/>
      <c r="AO98" s="483"/>
      <c r="AP98" s="483"/>
      <c r="AQ98" s="483"/>
      <c r="AR98" s="483"/>
      <c r="AS98" s="483"/>
      <c r="AT98" s="483"/>
      <c r="AU98" s="483"/>
      <c r="AV98" s="483"/>
    </row>
    <row r="99" spans="2:48" s="482" customFormat="1" ht="12.75" customHeight="1" x14ac:dyDescent="0.25">
      <c r="B99" s="483"/>
      <c r="C99" s="483"/>
      <c r="D99" s="483"/>
      <c r="E99" s="483"/>
      <c r="F99" s="483"/>
      <c r="G99" s="483"/>
      <c r="H99" s="483"/>
      <c r="I99" s="483"/>
      <c r="J99" s="483"/>
      <c r="K99" s="483"/>
      <c r="L99" s="483"/>
      <c r="M99" s="483"/>
      <c r="N99" s="483"/>
      <c r="O99" s="483"/>
      <c r="P99" s="483"/>
      <c r="Q99" s="483"/>
      <c r="R99" s="483"/>
      <c r="S99" s="483"/>
      <c r="T99" s="483"/>
      <c r="U99" s="483"/>
      <c r="V99" s="483"/>
      <c r="W99" s="483"/>
      <c r="X99" s="483"/>
      <c r="Y99" s="483"/>
      <c r="Z99" s="483"/>
      <c r="AA99" s="483"/>
      <c r="AB99" s="483"/>
      <c r="AC99" s="483"/>
      <c r="AD99" s="483"/>
      <c r="AE99" s="483"/>
      <c r="AF99" s="483"/>
      <c r="AG99" s="483"/>
      <c r="AH99" s="483"/>
      <c r="AI99" s="483"/>
      <c r="AJ99" s="483"/>
      <c r="AK99" s="483"/>
      <c r="AL99" s="483"/>
      <c r="AM99" s="483"/>
      <c r="AN99" s="483"/>
      <c r="AO99" s="483"/>
      <c r="AP99" s="483"/>
      <c r="AQ99" s="483"/>
      <c r="AR99" s="483"/>
      <c r="AS99" s="483"/>
      <c r="AT99" s="483"/>
      <c r="AU99" s="483"/>
      <c r="AV99" s="483"/>
    </row>
    <row r="100" spans="2:48" s="482" customFormat="1" ht="12.75" customHeight="1" x14ac:dyDescent="0.25">
      <c r="B100" s="483"/>
      <c r="C100" s="483"/>
      <c r="D100" s="483"/>
      <c r="E100" s="483"/>
      <c r="F100" s="483"/>
      <c r="G100" s="483"/>
      <c r="H100" s="483"/>
      <c r="I100" s="483"/>
      <c r="J100" s="483"/>
      <c r="K100" s="483"/>
      <c r="L100" s="483"/>
      <c r="M100" s="483"/>
      <c r="N100" s="483"/>
      <c r="O100" s="483"/>
      <c r="P100" s="483"/>
      <c r="Q100" s="483"/>
      <c r="R100" s="483"/>
      <c r="S100" s="483"/>
      <c r="T100" s="483"/>
      <c r="U100" s="483"/>
      <c r="V100" s="483"/>
      <c r="W100" s="483"/>
      <c r="X100" s="483"/>
      <c r="Y100" s="483"/>
      <c r="Z100" s="483"/>
      <c r="AA100" s="483"/>
      <c r="AB100" s="483"/>
      <c r="AC100" s="483"/>
      <c r="AD100" s="483"/>
      <c r="AE100" s="483"/>
      <c r="AF100" s="483"/>
      <c r="AG100" s="483"/>
      <c r="AH100" s="483"/>
      <c r="AI100" s="483"/>
      <c r="AJ100" s="483"/>
      <c r="AK100" s="483"/>
      <c r="AL100" s="483"/>
      <c r="AM100" s="483"/>
      <c r="AN100" s="483"/>
      <c r="AO100" s="483"/>
      <c r="AP100" s="483"/>
      <c r="AQ100" s="483"/>
      <c r="AR100" s="483"/>
      <c r="AS100" s="483"/>
      <c r="AT100" s="483"/>
      <c r="AU100" s="483"/>
      <c r="AV100" s="483"/>
    </row>
    <row r="101" spans="2:48" s="482" customFormat="1" ht="12.75" customHeight="1" x14ac:dyDescent="0.25">
      <c r="B101" s="483"/>
      <c r="C101" s="483"/>
      <c r="D101" s="483"/>
      <c r="E101" s="483"/>
      <c r="F101" s="483"/>
      <c r="G101" s="483"/>
      <c r="H101" s="483"/>
      <c r="I101" s="483"/>
      <c r="J101" s="483"/>
      <c r="K101" s="483"/>
      <c r="L101" s="483"/>
      <c r="M101" s="483"/>
      <c r="N101" s="483"/>
      <c r="O101" s="483"/>
      <c r="P101" s="483"/>
      <c r="Q101" s="483"/>
      <c r="R101" s="483"/>
      <c r="S101" s="483"/>
      <c r="T101" s="483"/>
      <c r="U101" s="483"/>
      <c r="V101" s="483"/>
      <c r="W101" s="483"/>
      <c r="X101" s="483"/>
      <c r="Y101" s="483"/>
      <c r="Z101" s="483"/>
      <c r="AA101" s="483"/>
      <c r="AB101" s="483"/>
      <c r="AC101" s="483"/>
      <c r="AD101" s="483"/>
      <c r="AE101" s="483"/>
      <c r="AF101" s="483"/>
      <c r="AG101" s="483"/>
      <c r="AH101" s="483"/>
      <c r="AI101" s="483"/>
      <c r="AJ101" s="483"/>
      <c r="AK101" s="483"/>
      <c r="AL101" s="483"/>
      <c r="AM101" s="483"/>
      <c r="AN101" s="483"/>
      <c r="AO101" s="483"/>
      <c r="AP101" s="483"/>
      <c r="AQ101" s="483"/>
      <c r="AR101" s="483"/>
      <c r="AS101" s="483"/>
      <c r="AT101" s="483"/>
      <c r="AU101" s="483"/>
      <c r="AV101" s="483"/>
    </row>
    <row r="102" spans="2:48" s="482" customFormat="1" ht="12.75" customHeight="1" x14ac:dyDescent="0.25">
      <c r="B102" s="483"/>
      <c r="C102" s="483"/>
      <c r="D102" s="483"/>
      <c r="E102" s="483"/>
      <c r="F102" s="483"/>
      <c r="G102" s="483"/>
      <c r="H102" s="483"/>
      <c r="I102" s="483"/>
      <c r="J102" s="483"/>
      <c r="K102" s="483"/>
      <c r="L102" s="483"/>
      <c r="M102" s="483"/>
      <c r="N102" s="483"/>
      <c r="O102" s="483"/>
      <c r="P102" s="483"/>
      <c r="Q102" s="483"/>
      <c r="R102" s="483"/>
      <c r="S102" s="483"/>
      <c r="T102" s="483"/>
      <c r="U102" s="483"/>
      <c r="V102" s="483"/>
      <c r="W102" s="483"/>
      <c r="X102" s="483"/>
      <c r="Y102" s="483"/>
      <c r="Z102" s="483"/>
      <c r="AA102" s="483"/>
      <c r="AB102" s="483"/>
      <c r="AC102" s="483"/>
      <c r="AD102" s="483"/>
      <c r="AE102" s="483"/>
      <c r="AF102" s="483"/>
      <c r="AG102" s="483"/>
      <c r="AH102" s="483"/>
      <c r="AI102" s="483"/>
      <c r="AJ102" s="483"/>
      <c r="AK102" s="483"/>
      <c r="AL102" s="483"/>
      <c r="AM102" s="483"/>
      <c r="AN102" s="483"/>
      <c r="AO102" s="483"/>
      <c r="AP102" s="483"/>
      <c r="AQ102" s="483"/>
      <c r="AR102" s="483"/>
      <c r="AS102" s="483"/>
      <c r="AT102" s="483"/>
      <c r="AU102" s="483"/>
      <c r="AV102" s="483"/>
    </row>
    <row r="103" spans="2:48" s="482" customFormat="1" ht="12.75" customHeight="1" x14ac:dyDescent="0.25">
      <c r="B103" s="483"/>
      <c r="C103" s="483"/>
      <c r="D103" s="483"/>
      <c r="E103" s="483"/>
      <c r="F103" s="483"/>
      <c r="G103" s="483"/>
      <c r="H103" s="483"/>
      <c r="I103" s="483"/>
      <c r="J103" s="483"/>
      <c r="K103" s="483"/>
      <c r="L103" s="483"/>
      <c r="M103" s="483"/>
      <c r="N103" s="483"/>
      <c r="O103" s="483"/>
      <c r="P103" s="483"/>
      <c r="Q103" s="483"/>
      <c r="R103" s="483"/>
      <c r="S103" s="483"/>
      <c r="T103" s="483"/>
      <c r="U103" s="483"/>
      <c r="V103" s="483"/>
      <c r="W103" s="483"/>
      <c r="X103" s="483"/>
      <c r="Y103" s="483"/>
      <c r="Z103" s="483"/>
      <c r="AA103" s="483"/>
      <c r="AB103" s="483"/>
      <c r="AC103" s="483"/>
      <c r="AD103" s="483"/>
      <c r="AE103" s="483"/>
      <c r="AF103" s="483"/>
      <c r="AG103" s="483"/>
      <c r="AH103" s="483"/>
      <c r="AI103" s="483"/>
      <c r="AJ103" s="483"/>
      <c r="AK103" s="483"/>
      <c r="AL103" s="483"/>
      <c r="AM103" s="483"/>
      <c r="AN103" s="483"/>
      <c r="AO103" s="483"/>
      <c r="AP103" s="483"/>
      <c r="AQ103" s="483"/>
      <c r="AR103" s="483"/>
      <c r="AS103" s="483"/>
      <c r="AT103" s="483"/>
      <c r="AU103" s="483"/>
      <c r="AV103" s="483"/>
    </row>
    <row r="104" spans="2:48" s="482" customFormat="1" ht="12.75" customHeight="1" x14ac:dyDescent="0.25">
      <c r="B104" s="483"/>
      <c r="C104" s="483"/>
      <c r="D104" s="483"/>
      <c r="E104" s="483"/>
      <c r="F104" s="483"/>
      <c r="G104" s="483"/>
      <c r="H104" s="483"/>
      <c r="I104" s="483"/>
      <c r="J104" s="483"/>
      <c r="K104" s="483"/>
      <c r="L104" s="483"/>
      <c r="M104" s="483"/>
      <c r="N104" s="483"/>
      <c r="O104" s="483"/>
      <c r="P104" s="483"/>
      <c r="Q104" s="483"/>
      <c r="R104" s="483"/>
      <c r="S104" s="483"/>
      <c r="T104" s="483"/>
      <c r="U104" s="483"/>
      <c r="V104" s="483"/>
      <c r="W104" s="483"/>
      <c r="X104" s="483"/>
      <c r="Y104" s="483"/>
      <c r="Z104" s="483"/>
      <c r="AA104" s="483"/>
      <c r="AB104" s="483"/>
      <c r="AC104" s="483"/>
      <c r="AD104" s="483"/>
      <c r="AE104" s="483"/>
      <c r="AF104" s="483"/>
      <c r="AG104" s="483"/>
      <c r="AH104" s="483"/>
      <c r="AI104" s="483"/>
      <c r="AJ104" s="483"/>
      <c r="AK104" s="483"/>
      <c r="AL104" s="483"/>
      <c r="AM104" s="483"/>
      <c r="AN104" s="483"/>
      <c r="AO104" s="483"/>
      <c r="AP104" s="483"/>
      <c r="AQ104" s="483"/>
      <c r="AR104" s="483"/>
      <c r="AS104" s="483"/>
      <c r="AT104" s="483"/>
      <c r="AU104" s="483"/>
      <c r="AV104" s="483"/>
    </row>
    <row r="105" spans="2:48" s="482" customFormat="1" ht="12.75" customHeight="1" x14ac:dyDescent="0.25">
      <c r="B105" s="483"/>
      <c r="C105" s="483"/>
      <c r="D105" s="483"/>
      <c r="E105" s="483"/>
      <c r="F105" s="483"/>
      <c r="G105" s="483"/>
      <c r="H105" s="483"/>
      <c r="I105" s="483"/>
      <c r="J105" s="483"/>
      <c r="K105" s="483"/>
      <c r="L105" s="483"/>
      <c r="M105" s="483"/>
      <c r="N105" s="483"/>
      <c r="O105" s="483"/>
      <c r="P105" s="483"/>
      <c r="Q105" s="483"/>
      <c r="R105" s="483"/>
      <c r="S105" s="483"/>
      <c r="T105" s="483"/>
      <c r="U105" s="483"/>
      <c r="V105" s="483"/>
      <c r="W105" s="483"/>
      <c r="X105" s="483"/>
      <c r="Y105" s="483"/>
      <c r="Z105" s="483"/>
      <c r="AA105" s="483"/>
      <c r="AB105" s="483"/>
      <c r="AC105" s="483"/>
      <c r="AD105" s="483"/>
      <c r="AE105" s="483"/>
      <c r="AF105" s="483"/>
      <c r="AG105" s="483"/>
      <c r="AH105" s="483"/>
      <c r="AI105" s="483"/>
      <c r="AJ105" s="483"/>
      <c r="AK105" s="483"/>
      <c r="AL105" s="483"/>
      <c r="AM105" s="483"/>
      <c r="AN105" s="483"/>
      <c r="AO105" s="483"/>
      <c r="AP105" s="483"/>
      <c r="AQ105" s="483"/>
      <c r="AR105" s="483"/>
      <c r="AS105" s="483"/>
      <c r="AT105" s="483"/>
      <c r="AU105" s="483"/>
      <c r="AV105" s="483"/>
    </row>
    <row r="106" spans="2:48" s="482" customFormat="1" ht="12.75" customHeight="1" x14ac:dyDescent="0.25">
      <c r="B106" s="483"/>
      <c r="C106" s="483"/>
      <c r="D106" s="483"/>
      <c r="E106" s="483"/>
      <c r="F106" s="483"/>
      <c r="G106" s="483"/>
      <c r="H106" s="483"/>
      <c r="I106" s="483"/>
      <c r="J106" s="483"/>
      <c r="K106" s="483"/>
      <c r="L106" s="483"/>
      <c r="M106" s="483"/>
      <c r="N106" s="483"/>
      <c r="O106" s="483"/>
      <c r="P106" s="483"/>
      <c r="Q106" s="483"/>
      <c r="R106" s="483"/>
      <c r="S106" s="483"/>
      <c r="T106" s="483"/>
      <c r="U106" s="483"/>
      <c r="V106" s="483"/>
      <c r="W106" s="483"/>
      <c r="X106" s="483"/>
      <c r="Y106" s="483"/>
      <c r="Z106" s="483"/>
      <c r="AA106" s="483"/>
      <c r="AB106" s="483"/>
      <c r="AC106" s="483"/>
      <c r="AD106" s="483"/>
      <c r="AE106" s="483"/>
      <c r="AF106" s="483"/>
      <c r="AG106" s="483"/>
      <c r="AH106" s="483"/>
      <c r="AI106" s="483"/>
      <c r="AJ106" s="483"/>
      <c r="AK106" s="483"/>
      <c r="AL106" s="483"/>
      <c r="AM106" s="483"/>
      <c r="AN106" s="483"/>
      <c r="AO106" s="483"/>
      <c r="AP106" s="483"/>
      <c r="AQ106" s="483"/>
      <c r="AR106" s="483"/>
      <c r="AS106" s="483"/>
      <c r="AT106" s="483"/>
      <c r="AU106" s="483"/>
      <c r="AV106" s="483"/>
    </row>
    <row r="107" spans="2:48" s="482" customFormat="1" ht="12.75" customHeight="1" x14ac:dyDescent="0.25">
      <c r="B107" s="483"/>
      <c r="C107" s="483"/>
      <c r="D107" s="483"/>
      <c r="E107" s="483"/>
      <c r="F107" s="483"/>
      <c r="G107" s="483"/>
      <c r="H107" s="483"/>
      <c r="I107" s="483"/>
      <c r="J107" s="483"/>
      <c r="K107" s="483"/>
      <c r="L107" s="483"/>
      <c r="M107" s="483"/>
      <c r="N107" s="483"/>
      <c r="O107" s="483"/>
      <c r="P107" s="483"/>
      <c r="Q107" s="483"/>
      <c r="R107" s="483"/>
      <c r="S107" s="483"/>
      <c r="T107" s="483"/>
      <c r="U107" s="483"/>
      <c r="V107" s="483"/>
      <c r="W107" s="483"/>
      <c r="X107" s="483"/>
      <c r="Y107" s="483"/>
      <c r="Z107" s="483"/>
      <c r="AA107" s="483"/>
      <c r="AB107" s="483"/>
      <c r="AC107" s="483"/>
      <c r="AD107" s="483"/>
      <c r="AE107" s="483"/>
      <c r="AF107" s="483"/>
      <c r="AG107" s="483"/>
      <c r="AH107" s="483"/>
      <c r="AI107" s="483"/>
      <c r="AJ107" s="483"/>
      <c r="AK107" s="483"/>
      <c r="AL107" s="483"/>
      <c r="AM107" s="483"/>
      <c r="AN107" s="483"/>
      <c r="AO107" s="483"/>
      <c r="AP107" s="483"/>
      <c r="AQ107" s="483"/>
      <c r="AR107" s="483"/>
      <c r="AS107" s="483"/>
      <c r="AT107" s="483"/>
      <c r="AU107" s="483"/>
      <c r="AV107" s="483"/>
    </row>
    <row r="108" spans="2:48" s="482" customFormat="1" ht="12.75" customHeight="1" x14ac:dyDescent="0.25">
      <c r="B108" s="483"/>
      <c r="C108" s="483"/>
      <c r="D108" s="483"/>
      <c r="E108" s="483"/>
      <c r="F108" s="483"/>
      <c r="G108" s="483"/>
      <c r="H108" s="483"/>
      <c r="I108" s="483"/>
      <c r="J108" s="483"/>
      <c r="K108" s="483"/>
      <c r="L108" s="483"/>
      <c r="M108" s="483"/>
      <c r="N108" s="483"/>
      <c r="O108" s="483"/>
      <c r="P108" s="483"/>
      <c r="Q108" s="483"/>
      <c r="R108" s="483"/>
      <c r="S108" s="483"/>
      <c r="T108" s="483"/>
      <c r="U108" s="483"/>
      <c r="V108" s="483"/>
      <c r="W108" s="483"/>
      <c r="X108" s="483"/>
      <c r="Y108" s="483"/>
      <c r="Z108" s="483"/>
      <c r="AA108" s="483"/>
      <c r="AB108" s="483"/>
      <c r="AC108" s="483"/>
      <c r="AD108" s="483"/>
      <c r="AE108" s="483"/>
      <c r="AF108" s="483"/>
      <c r="AG108" s="483"/>
      <c r="AH108" s="483"/>
      <c r="AI108" s="483"/>
      <c r="AJ108" s="483"/>
      <c r="AK108" s="483"/>
      <c r="AL108" s="483"/>
      <c r="AM108" s="483"/>
      <c r="AN108" s="483"/>
      <c r="AO108" s="483"/>
      <c r="AP108" s="483"/>
      <c r="AQ108" s="483"/>
      <c r="AR108" s="483"/>
      <c r="AS108" s="483"/>
      <c r="AT108" s="483"/>
      <c r="AU108" s="483"/>
      <c r="AV108" s="483"/>
    </row>
    <row r="109" spans="2:48" s="482" customFormat="1" ht="12.75" customHeight="1" x14ac:dyDescent="0.25">
      <c r="B109" s="483"/>
      <c r="C109" s="483"/>
      <c r="D109" s="483"/>
      <c r="E109" s="483"/>
      <c r="F109" s="483"/>
      <c r="G109" s="483"/>
      <c r="H109" s="483"/>
      <c r="I109" s="483"/>
      <c r="J109" s="483"/>
      <c r="K109" s="483"/>
      <c r="L109" s="483"/>
      <c r="M109" s="483"/>
      <c r="N109" s="483"/>
      <c r="O109" s="483"/>
      <c r="P109" s="483"/>
      <c r="Q109" s="483"/>
      <c r="R109" s="483"/>
      <c r="S109" s="483"/>
      <c r="T109" s="483"/>
      <c r="U109" s="483"/>
      <c r="V109" s="483"/>
      <c r="W109" s="483"/>
      <c r="X109" s="483"/>
      <c r="Y109" s="483"/>
      <c r="Z109" s="483"/>
      <c r="AA109" s="483"/>
      <c r="AB109" s="483"/>
      <c r="AC109" s="483"/>
      <c r="AD109" s="483"/>
      <c r="AE109" s="483"/>
      <c r="AF109" s="483"/>
      <c r="AG109" s="483"/>
      <c r="AH109" s="483"/>
      <c r="AI109" s="483"/>
      <c r="AJ109" s="483"/>
      <c r="AK109" s="483"/>
      <c r="AL109" s="483"/>
      <c r="AM109" s="483"/>
      <c r="AN109" s="483"/>
      <c r="AO109" s="483"/>
      <c r="AP109" s="483"/>
      <c r="AQ109" s="483"/>
      <c r="AR109" s="483"/>
      <c r="AS109" s="483"/>
      <c r="AT109" s="483"/>
      <c r="AU109" s="483"/>
      <c r="AV109" s="483"/>
    </row>
    <row r="110" spans="2:48" s="482" customFormat="1" ht="12.75" customHeight="1" x14ac:dyDescent="0.25">
      <c r="B110" s="483"/>
      <c r="C110" s="483"/>
      <c r="D110" s="483"/>
      <c r="E110" s="483"/>
      <c r="F110" s="483"/>
      <c r="G110" s="483"/>
      <c r="H110" s="483"/>
      <c r="I110" s="483"/>
      <c r="J110" s="483"/>
      <c r="K110" s="483"/>
      <c r="L110" s="483"/>
      <c r="M110" s="483"/>
      <c r="N110" s="483"/>
      <c r="O110" s="483"/>
      <c r="P110" s="483"/>
      <c r="Q110" s="483"/>
      <c r="R110" s="483"/>
      <c r="S110" s="483"/>
      <c r="T110" s="483"/>
      <c r="U110" s="483"/>
      <c r="V110" s="483"/>
      <c r="W110" s="483"/>
      <c r="X110" s="483"/>
      <c r="Y110" s="483"/>
      <c r="Z110" s="483"/>
      <c r="AA110" s="483"/>
      <c r="AB110" s="483"/>
      <c r="AC110" s="483"/>
      <c r="AD110" s="483"/>
      <c r="AE110" s="483"/>
      <c r="AF110" s="483"/>
      <c r="AG110" s="483"/>
      <c r="AH110" s="483"/>
      <c r="AI110" s="483"/>
      <c r="AJ110" s="483"/>
      <c r="AK110" s="483"/>
      <c r="AL110" s="483"/>
      <c r="AM110" s="483"/>
      <c r="AN110" s="483"/>
      <c r="AO110" s="483"/>
      <c r="AP110" s="483"/>
      <c r="AQ110" s="483"/>
      <c r="AR110" s="483"/>
      <c r="AS110" s="483"/>
      <c r="AT110" s="483"/>
      <c r="AU110" s="483"/>
      <c r="AV110" s="483"/>
    </row>
    <row r="111" spans="2:48" s="482" customFormat="1" ht="12.75" customHeight="1" x14ac:dyDescent="0.25">
      <c r="B111" s="483"/>
      <c r="C111" s="483"/>
      <c r="D111" s="483"/>
      <c r="E111" s="483"/>
      <c r="F111" s="483"/>
      <c r="G111" s="483"/>
      <c r="H111" s="483"/>
      <c r="I111" s="483"/>
      <c r="J111" s="483"/>
      <c r="K111" s="483"/>
      <c r="L111" s="483"/>
      <c r="M111" s="483"/>
      <c r="N111" s="483"/>
      <c r="O111" s="483"/>
      <c r="P111" s="483"/>
      <c r="Q111" s="483"/>
      <c r="R111" s="483"/>
      <c r="S111" s="483"/>
      <c r="T111" s="483"/>
      <c r="U111" s="483"/>
      <c r="V111" s="483"/>
      <c r="W111" s="483"/>
      <c r="X111" s="483"/>
      <c r="Y111" s="483"/>
      <c r="Z111" s="483"/>
      <c r="AA111" s="483"/>
      <c r="AB111" s="483"/>
      <c r="AC111" s="483"/>
      <c r="AD111" s="483"/>
      <c r="AE111" s="483"/>
      <c r="AF111" s="483"/>
      <c r="AG111" s="483"/>
      <c r="AH111" s="483"/>
      <c r="AI111" s="483"/>
      <c r="AJ111" s="483"/>
      <c r="AK111" s="483"/>
      <c r="AL111" s="483"/>
      <c r="AM111" s="483"/>
      <c r="AN111" s="483"/>
      <c r="AO111" s="483"/>
      <c r="AP111" s="483"/>
      <c r="AQ111" s="483"/>
      <c r="AR111" s="483"/>
      <c r="AS111" s="483"/>
      <c r="AT111" s="483"/>
      <c r="AU111" s="483"/>
      <c r="AV111" s="483"/>
    </row>
    <row r="112" spans="2:48" s="482" customFormat="1" ht="12.75" customHeight="1" x14ac:dyDescent="0.25">
      <c r="B112" s="483"/>
      <c r="C112" s="483"/>
      <c r="D112" s="483"/>
      <c r="E112" s="483"/>
      <c r="F112" s="483"/>
      <c r="G112" s="483"/>
      <c r="H112" s="483"/>
      <c r="I112" s="483"/>
      <c r="J112" s="483"/>
      <c r="K112" s="483"/>
      <c r="L112" s="483"/>
      <c r="M112" s="483"/>
      <c r="N112" s="483"/>
      <c r="O112" s="483"/>
      <c r="P112" s="483"/>
      <c r="Q112" s="483"/>
      <c r="R112" s="483"/>
      <c r="S112" s="483"/>
      <c r="T112" s="483"/>
      <c r="U112" s="483"/>
      <c r="V112" s="483"/>
      <c r="W112" s="483"/>
      <c r="X112" s="483"/>
      <c r="Y112" s="483"/>
      <c r="Z112" s="483"/>
      <c r="AA112" s="483"/>
      <c r="AB112" s="483"/>
      <c r="AC112" s="483"/>
      <c r="AD112" s="483"/>
      <c r="AE112" s="483"/>
      <c r="AF112" s="483"/>
      <c r="AG112" s="483"/>
      <c r="AH112" s="483"/>
      <c r="AI112" s="483"/>
      <c r="AJ112" s="483"/>
      <c r="AK112" s="483"/>
      <c r="AL112" s="483"/>
      <c r="AM112" s="483"/>
      <c r="AN112" s="483"/>
      <c r="AO112" s="483"/>
      <c r="AP112" s="483"/>
      <c r="AQ112" s="483"/>
      <c r="AR112" s="483"/>
      <c r="AS112" s="483"/>
      <c r="AT112" s="483"/>
      <c r="AU112" s="483"/>
      <c r="AV112" s="483"/>
    </row>
    <row r="113" spans="1:48" s="482" customFormat="1" ht="12.75" customHeight="1" x14ac:dyDescent="0.25">
      <c r="B113" s="483"/>
      <c r="C113" s="483"/>
      <c r="D113" s="483"/>
      <c r="E113" s="483"/>
      <c r="F113" s="483"/>
      <c r="G113" s="483"/>
      <c r="H113" s="483"/>
      <c r="I113" s="483"/>
      <c r="J113" s="483"/>
      <c r="K113" s="483"/>
      <c r="L113" s="483"/>
      <c r="M113" s="483"/>
      <c r="N113" s="483"/>
      <c r="O113" s="483"/>
      <c r="P113" s="483"/>
      <c r="Q113" s="483"/>
      <c r="R113" s="483"/>
      <c r="S113" s="483"/>
      <c r="T113" s="483"/>
      <c r="U113" s="483"/>
      <c r="V113" s="483"/>
      <c r="W113" s="483"/>
      <c r="X113" s="483"/>
      <c r="Y113" s="483"/>
      <c r="Z113" s="483"/>
      <c r="AA113" s="483"/>
      <c r="AB113" s="483"/>
      <c r="AC113" s="483"/>
      <c r="AD113" s="483"/>
      <c r="AE113" s="483"/>
      <c r="AF113" s="483"/>
      <c r="AG113" s="483"/>
      <c r="AH113" s="483"/>
      <c r="AI113" s="483"/>
      <c r="AJ113" s="483"/>
      <c r="AK113" s="483"/>
      <c r="AL113" s="483"/>
      <c r="AM113" s="483"/>
      <c r="AN113" s="483"/>
      <c r="AO113" s="483"/>
      <c r="AP113" s="483"/>
      <c r="AQ113" s="483"/>
      <c r="AR113" s="483"/>
      <c r="AS113" s="483"/>
      <c r="AT113" s="483"/>
      <c r="AU113" s="483"/>
      <c r="AV113" s="483"/>
    </row>
    <row r="114" spans="1:48" s="482" customFormat="1" ht="12.75" customHeight="1" x14ac:dyDescent="0.25">
      <c r="B114" s="483"/>
      <c r="C114" s="483"/>
      <c r="D114" s="483"/>
      <c r="E114" s="483"/>
      <c r="F114" s="483"/>
      <c r="G114" s="483"/>
      <c r="H114" s="483"/>
      <c r="I114" s="483"/>
      <c r="J114" s="483"/>
      <c r="K114" s="483"/>
      <c r="L114" s="483"/>
      <c r="M114" s="483"/>
      <c r="N114" s="483"/>
      <c r="O114" s="483"/>
      <c r="P114" s="483"/>
      <c r="Q114" s="483"/>
      <c r="R114" s="483"/>
      <c r="S114" s="483"/>
      <c r="T114" s="483"/>
      <c r="U114" s="483"/>
      <c r="V114" s="483"/>
      <c r="W114" s="483"/>
      <c r="X114" s="483"/>
      <c r="Y114" s="483"/>
      <c r="Z114" s="483"/>
      <c r="AA114" s="483"/>
      <c r="AB114" s="483"/>
      <c r="AC114" s="483"/>
      <c r="AD114" s="483"/>
      <c r="AE114" s="483"/>
      <c r="AF114" s="483"/>
      <c r="AG114" s="483"/>
      <c r="AH114" s="483"/>
      <c r="AI114" s="483"/>
      <c r="AJ114" s="483"/>
      <c r="AK114" s="483"/>
      <c r="AL114" s="483"/>
      <c r="AM114" s="483"/>
      <c r="AN114" s="483"/>
      <c r="AO114" s="483"/>
      <c r="AP114" s="483"/>
      <c r="AQ114" s="483"/>
      <c r="AR114" s="483"/>
      <c r="AS114" s="483"/>
      <c r="AT114" s="483"/>
      <c r="AU114" s="483"/>
      <c r="AV114" s="483"/>
    </row>
    <row r="115" spans="1:48" s="482" customFormat="1" ht="12.75" customHeight="1" x14ac:dyDescent="0.25">
      <c r="B115" s="483"/>
      <c r="C115" s="483"/>
      <c r="D115" s="483"/>
      <c r="E115" s="483"/>
      <c r="F115" s="483"/>
      <c r="G115" s="483"/>
      <c r="H115" s="483"/>
      <c r="I115" s="483"/>
      <c r="J115" s="483"/>
      <c r="K115" s="483"/>
      <c r="L115" s="483"/>
      <c r="M115" s="483"/>
      <c r="N115" s="483"/>
      <c r="O115" s="483"/>
      <c r="P115" s="483"/>
      <c r="Q115" s="483"/>
      <c r="R115" s="483"/>
      <c r="S115" s="483"/>
      <c r="T115" s="483"/>
      <c r="U115" s="483"/>
      <c r="V115" s="483"/>
      <c r="W115" s="483"/>
      <c r="X115" s="483"/>
      <c r="Y115" s="483"/>
      <c r="Z115" s="483"/>
      <c r="AA115" s="483"/>
      <c r="AB115" s="483"/>
      <c r="AC115" s="483"/>
      <c r="AD115" s="483"/>
      <c r="AE115" s="483"/>
      <c r="AF115" s="483"/>
      <c r="AG115" s="483"/>
      <c r="AH115" s="483"/>
      <c r="AI115" s="483"/>
      <c r="AJ115" s="483"/>
      <c r="AK115" s="483"/>
      <c r="AL115" s="483"/>
      <c r="AM115" s="483"/>
      <c r="AN115" s="483"/>
      <c r="AO115" s="483"/>
      <c r="AP115" s="483"/>
      <c r="AQ115" s="483"/>
      <c r="AR115" s="483"/>
      <c r="AS115" s="483"/>
      <c r="AT115" s="483"/>
      <c r="AU115" s="483"/>
      <c r="AV115" s="483"/>
    </row>
    <row r="116" spans="1:48" s="482" customFormat="1" ht="12.75" customHeight="1" x14ac:dyDescent="0.25">
      <c r="B116" s="483"/>
      <c r="C116" s="483"/>
      <c r="D116" s="483"/>
      <c r="E116" s="483"/>
      <c r="F116" s="483"/>
      <c r="G116" s="483"/>
      <c r="H116" s="483"/>
      <c r="I116" s="483"/>
      <c r="J116" s="483"/>
      <c r="K116" s="483"/>
      <c r="L116" s="483"/>
      <c r="M116" s="483"/>
      <c r="N116" s="483"/>
      <c r="O116" s="483"/>
      <c r="P116" s="483"/>
      <c r="Q116" s="483"/>
      <c r="R116" s="483"/>
      <c r="S116" s="483"/>
      <c r="T116" s="483"/>
      <c r="U116" s="483"/>
      <c r="V116" s="483"/>
      <c r="W116" s="483"/>
      <c r="X116" s="483"/>
      <c r="Y116" s="483"/>
      <c r="Z116" s="483"/>
      <c r="AA116" s="483"/>
      <c r="AB116" s="483"/>
      <c r="AC116" s="483"/>
      <c r="AD116" s="483"/>
      <c r="AE116" s="483"/>
      <c r="AF116" s="483"/>
      <c r="AG116" s="483"/>
      <c r="AH116" s="483"/>
      <c r="AI116" s="483"/>
      <c r="AJ116" s="483"/>
      <c r="AK116" s="483"/>
      <c r="AL116" s="483"/>
      <c r="AM116" s="483"/>
      <c r="AN116" s="483"/>
      <c r="AO116" s="483"/>
      <c r="AP116" s="483"/>
      <c r="AQ116" s="483"/>
      <c r="AR116" s="483"/>
      <c r="AS116" s="483"/>
      <c r="AT116" s="483"/>
      <c r="AU116" s="483"/>
      <c r="AV116" s="483"/>
    </row>
    <row r="117" spans="1:48" s="482" customFormat="1" ht="12.75" customHeight="1" x14ac:dyDescent="0.25">
      <c r="B117" s="483"/>
      <c r="C117" s="483"/>
      <c r="D117" s="483"/>
      <c r="E117" s="483"/>
      <c r="F117" s="483"/>
      <c r="G117" s="483"/>
      <c r="H117" s="483"/>
      <c r="I117" s="483"/>
      <c r="J117" s="483"/>
      <c r="K117" s="483"/>
      <c r="L117" s="483"/>
      <c r="M117" s="483"/>
      <c r="N117" s="483"/>
      <c r="O117" s="483"/>
      <c r="P117" s="483"/>
      <c r="Q117" s="483"/>
      <c r="R117" s="483"/>
      <c r="S117" s="483"/>
      <c r="T117" s="483"/>
      <c r="U117" s="483"/>
      <c r="V117" s="483"/>
      <c r="W117" s="483"/>
      <c r="X117" s="483"/>
      <c r="Y117" s="483"/>
      <c r="Z117" s="483"/>
      <c r="AA117" s="483"/>
      <c r="AB117" s="483"/>
      <c r="AC117" s="483"/>
      <c r="AD117" s="483"/>
      <c r="AE117" s="483"/>
      <c r="AF117" s="483"/>
      <c r="AG117" s="483"/>
      <c r="AH117" s="483"/>
      <c r="AI117" s="483"/>
      <c r="AJ117" s="483"/>
      <c r="AK117" s="483"/>
      <c r="AL117" s="483"/>
      <c r="AM117" s="483"/>
      <c r="AN117" s="483"/>
      <c r="AO117" s="483"/>
      <c r="AP117" s="483"/>
      <c r="AQ117" s="483"/>
      <c r="AR117" s="483"/>
      <c r="AS117" s="483"/>
      <c r="AT117" s="483"/>
      <c r="AU117" s="483"/>
      <c r="AV117" s="483"/>
    </row>
    <row r="118" spans="1:48" s="482" customFormat="1" ht="12.75" customHeight="1" x14ac:dyDescent="0.25">
      <c r="B118" s="483"/>
      <c r="C118" s="483"/>
      <c r="D118" s="483"/>
      <c r="E118" s="483"/>
      <c r="F118" s="483"/>
      <c r="G118" s="483"/>
      <c r="H118" s="483"/>
      <c r="I118" s="483"/>
      <c r="J118" s="483"/>
      <c r="K118" s="483"/>
      <c r="L118" s="483"/>
      <c r="M118" s="483"/>
      <c r="N118" s="483"/>
      <c r="O118" s="483"/>
      <c r="P118" s="483"/>
      <c r="Q118" s="483"/>
      <c r="R118" s="483"/>
      <c r="S118" s="483"/>
      <c r="T118" s="483"/>
      <c r="U118" s="483"/>
      <c r="V118" s="483"/>
      <c r="W118" s="483"/>
      <c r="X118" s="483"/>
      <c r="Y118" s="483"/>
      <c r="Z118" s="483"/>
      <c r="AA118" s="483"/>
      <c r="AB118" s="483"/>
      <c r="AC118" s="483"/>
      <c r="AD118" s="483"/>
      <c r="AE118" s="483"/>
      <c r="AF118" s="483"/>
      <c r="AG118" s="483"/>
      <c r="AH118" s="483"/>
      <c r="AI118" s="483"/>
      <c r="AJ118" s="483"/>
      <c r="AK118" s="483"/>
      <c r="AL118" s="483"/>
      <c r="AM118" s="483"/>
      <c r="AN118" s="483"/>
      <c r="AO118" s="483"/>
      <c r="AP118" s="483"/>
      <c r="AQ118" s="483"/>
      <c r="AR118" s="483"/>
      <c r="AS118" s="483"/>
      <c r="AT118" s="483"/>
      <c r="AU118" s="483"/>
      <c r="AV118" s="483"/>
    </row>
    <row r="119" spans="1:48" s="482" customFormat="1" ht="12.75" customHeight="1" x14ac:dyDescent="0.25">
      <c r="B119" s="483"/>
      <c r="C119" s="483"/>
      <c r="D119" s="483"/>
      <c r="E119" s="483"/>
      <c r="F119" s="483"/>
      <c r="G119" s="483"/>
      <c r="H119" s="483"/>
      <c r="I119" s="483"/>
      <c r="J119" s="483"/>
      <c r="K119" s="483"/>
      <c r="L119" s="483"/>
      <c r="M119" s="483"/>
      <c r="N119" s="483"/>
      <c r="O119" s="483"/>
      <c r="P119" s="483"/>
      <c r="Q119" s="483"/>
      <c r="R119" s="483"/>
      <c r="S119" s="483"/>
      <c r="T119" s="483"/>
      <c r="U119" s="483"/>
      <c r="V119" s="483"/>
      <c r="W119" s="483"/>
      <c r="X119" s="483"/>
      <c r="Y119" s="483"/>
      <c r="Z119" s="483"/>
      <c r="AA119" s="483"/>
      <c r="AB119" s="483"/>
      <c r="AC119" s="483"/>
      <c r="AD119" s="483"/>
      <c r="AE119" s="483"/>
      <c r="AF119" s="483"/>
      <c r="AG119" s="483"/>
      <c r="AH119" s="483"/>
      <c r="AI119" s="483"/>
      <c r="AJ119" s="483"/>
      <c r="AK119" s="483"/>
      <c r="AL119" s="483"/>
      <c r="AM119" s="483"/>
      <c r="AN119" s="483"/>
      <c r="AO119" s="483"/>
      <c r="AP119" s="483"/>
      <c r="AQ119" s="483"/>
      <c r="AR119" s="483"/>
      <c r="AS119" s="483"/>
      <c r="AT119" s="483"/>
      <c r="AU119" s="483"/>
      <c r="AV119" s="483"/>
    </row>
    <row r="120" spans="1:48" s="482" customFormat="1" ht="12.75" customHeight="1" x14ac:dyDescent="0.25">
      <c r="B120" s="483"/>
      <c r="C120" s="483"/>
      <c r="D120" s="483"/>
      <c r="E120" s="483"/>
      <c r="F120" s="483"/>
      <c r="G120" s="483"/>
      <c r="H120" s="483"/>
      <c r="I120" s="483"/>
      <c r="J120" s="483"/>
      <c r="K120" s="483"/>
      <c r="L120" s="483"/>
      <c r="M120" s="483"/>
      <c r="N120" s="483"/>
      <c r="O120" s="483"/>
      <c r="P120" s="483"/>
      <c r="Q120" s="483"/>
      <c r="R120" s="483"/>
      <c r="S120" s="483"/>
      <c r="T120" s="483"/>
      <c r="U120" s="483"/>
      <c r="V120" s="483"/>
      <c r="W120" s="483"/>
      <c r="X120" s="483"/>
      <c r="Y120" s="483"/>
      <c r="Z120" s="483"/>
      <c r="AA120" s="483"/>
      <c r="AB120" s="483"/>
      <c r="AC120" s="483"/>
      <c r="AD120" s="483"/>
      <c r="AE120" s="483"/>
      <c r="AF120" s="483"/>
      <c r="AG120" s="483"/>
      <c r="AH120" s="483"/>
      <c r="AI120" s="483"/>
      <c r="AJ120" s="483"/>
      <c r="AK120" s="483"/>
      <c r="AL120" s="483"/>
      <c r="AM120" s="483"/>
      <c r="AN120" s="483"/>
      <c r="AO120" s="483"/>
      <c r="AP120" s="483"/>
      <c r="AQ120" s="483"/>
      <c r="AR120" s="483"/>
      <c r="AS120" s="483"/>
      <c r="AT120" s="483"/>
      <c r="AU120" s="483"/>
      <c r="AV120" s="483"/>
    </row>
    <row r="121" spans="1:48" s="482" customFormat="1" ht="12.75" customHeight="1" x14ac:dyDescent="0.25">
      <c r="B121" s="483"/>
      <c r="C121" s="483"/>
      <c r="D121" s="483"/>
      <c r="E121" s="483"/>
      <c r="F121" s="483"/>
      <c r="G121" s="483"/>
      <c r="H121" s="483"/>
      <c r="I121" s="483"/>
      <c r="J121" s="483"/>
      <c r="K121" s="483"/>
      <c r="L121" s="483"/>
      <c r="M121" s="483"/>
      <c r="N121" s="483"/>
      <c r="O121" s="483"/>
      <c r="P121" s="483"/>
      <c r="Q121" s="483"/>
      <c r="R121" s="483"/>
      <c r="S121" s="483"/>
      <c r="T121" s="483"/>
      <c r="U121" s="483"/>
      <c r="V121" s="483"/>
      <c r="W121" s="483"/>
      <c r="X121" s="483"/>
      <c r="Y121" s="483"/>
      <c r="Z121" s="483"/>
      <c r="AA121" s="483"/>
      <c r="AB121" s="483"/>
      <c r="AC121" s="483"/>
      <c r="AD121" s="483"/>
      <c r="AE121" s="483"/>
      <c r="AF121" s="483"/>
      <c r="AG121" s="483"/>
      <c r="AH121" s="483"/>
      <c r="AI121" s="483"/>
      <c r="AJ121" s="483"/>
      <c r="AK121" s="483"/>
      <c r="AL121" s="483"/>
      <c r="AM121" s="483"/>
      <c r="AN121" s="483"/>
      <c r="AO121" s="483"/>
      <c r="AP121" s="483"/>
      <c r="AQ121" s="483"/>
      <c r="AR121" s="483"/>
      <c r="AS121" s="483"/>
      <c r="AT121" s="483"/>
      <c r="AU121" s="483"/>
      <c r="AV121" s="483"/>
    </row>
    <row r="122" spans="1:48" s="482" customFormat="1" ht="12.75" customHeight="1" x14ac:dyDescent="0.25">
      <c r="B122" s="483"/>
      <c r="C122" s="483"/>
      <c r="D122" s="483"/>
      <c r="E122" s="483"/>
      <c r="F122" s="483"/>
      <c r="G122" s="483"/>
      <c r="H122" s="483"/>
      <c r="I122" s="483"/>
      <c r="J122" s="483"/>
      <c r="K122" s="483"/>
      <c r="L122" s="483"/>
      <c r="M122" s="483"/>
      <c r="N122" s="483"/>
      <c r="O122" s="483"/>
      <c r="P122" s="483"/>
      <c r="Q122" s="483"/>
      <c r="R122" s="483"/>
      <c r="S122" s="483"/>
      <c r="T122" s="483"/>
      <c r="U122" s="483"/>
      <c r="V122" s="483"/>
      <c r="W122" s="483"/>
      <c r="X122" s="483"/>
      <c r="Y122" s="483"/>
      <c r="Z122" s="483"/>
      <c r="AA122" s="483"/>
      <c r="AB122" s="483"/>
      <c r="AC122" s="483"/>
      <c r="AD122" s="483"/>
      <c r="AE122" s="483"/>
      <c r="AF122" s="483"/>
      <c r="AG122" s="483"/>
      <c r="AH122" s="483"/>
      <c r="AI122" s="483"/>
      <c r="AJ122" s="483"/>
      <c r="AK122" s="483"/>
      <c r="AL122" s="483"/>
      <c r="AM122" s="483"/>
      <c r="AN122" s="483"/>
      <c r="AO122" s="483"/>
      <c r="AP122" s="483"/>
      <c r="AQ122" s="483"/>
      <c r="AR122" s="483"/>
      <c r="AS122" s="483"/>
      <c r="AT122" s="483"/>
      <c r="AU122" s="483"/>
      <c r="AV122" s="483"/>
    </row>
    <row r="123" spans="1:48" s="482" customFormat="1" ht="12.75" customHeight="1" x14ac:dyDescent="0.25">
      <c r="B123" s="483"/>
      <c r="C123" s="483"/>
      <c r="D123" s="483"/>
      <c r="E123" s="483"/>
      <c r="F123" s="483"/>
      <c r="G123" s="483"/>
      <c r="H123" s="483"/>
      <c r="I123" s="483"/>
      <c r="J123" s="483"/>
      <c r="K123" s="483"/>
      <c r="L123" s="483"/>
      <c r="M123" s="483"/>
      <c r="N123" s="483"/>
      <c r="O123" s="483"/>
      <c r="P123" s="483"/>
      <c r="Q123" s="483"/>
      <c r="R123" s="483"/>
      <c r="S123" s="483"/>
      <c r="T123" s="483"/>
      <c r="U123" s="483"/>
      <c r="V123" s="483"/>
      <c r="W123" s="483"/>
      <c r="X123" s="483"/>
      <c r="Y123" s="483"/>
      <c r="Z123" s="483"/>
      <c r="AA123" s="483"/>
      <c r="AB123" s="483"/>
      <c r="AC123" s="483"/>
      <c r="AD123" s="483"/>
      <c r="AE123" s="483"/>
      <c r="AF123" s="483"/>
      <c r="AG123" s="483"/>
      <c r="AH123" s="483"/>
      <c r="AI123" s="483"/>
      <c r="AJ123" s="483"/>
      <c r="AK123" s="483"/>
      <c r="AL123" s="483"/>
      <c r="AM123" s="483"/>
      <c r="AN123" s="483"/>
      <c r="AO123" s="483"/>
      <c r="AP123" s="483"/>
      <c r="AQ123" s="483"/>
      <c r="AR123" s="483"/>
      <c r="AS123" s="483"/>
      <c r="AT123" s="483"/>
      <c r="AU123" s="483"/>
      <c r="AV123" s="483"/>
    </row>
    <row r="124" spans="1:48" s="482" customFormat="1" ht="12.75" customHeight="1" x14ac:dyDescent="0.25">
      <c r="B124" s="483"/>
      <c r="C124" s="483"/>
      <c r="D124" s="483"/>
      <c r="E124" s="483"/>
      <c r="F124" s="483"/>
      <c r="G124" s="483"/>
      <c r="H124" s="483"/>
      <c r="I124" s="483"/>
      <c r="J124" s="483"/>
      <c r="K124" s="483"/>
      <c r="L124" s="483"/>
      <c r="M124" s="483"/>
      <c r="N124" s="483"/>
      <c r="O124" s="483"/>
      <c r="P124" s="483"/>
      <c r="Q124" s="483"/>
      <c r="R124" s="483"/>
      <c r="S124" s="483"/>
      <c r="T124" s="483"/>
      <c r="U124" s="483"/>
      <c r="V124" s="483"/>
      <c r="W124" s="483"/>
      <c r="X124" s="483"/>
      <c r="Y124" s="483"/>
      <c r="Z124" s="483"/>
      <c r="AA124" s="483"/>
      <c r="AB124" s="483"/>
      <c r="AC124" s="483"/>
      <c r="AD124" s="483"/>
      <c r="AE124" s="483"/>
      <c r="AF124" s="483"/>
      <c r="AG124" s="483"/>
      <c r="AH124" s="483"/>
      <c r="AI124" s="483"/>
      <c r="AJ124" s="483"/>
      <c r="AK124" s="483"/>
      <c r="AL124" s="483"/>
      <c r="AM124" s="483"/>
      <c r="AN124" s="483"/>
      <c r="AO124" s="483"/>
      <c r="AP124" s="483"/>
      <c r="AQ124" s="483"/>
      <c r="AR124" s="483"/>
      <c r="AS124" s="483"/>
      <c r="AT124" s="483"/>
      <c r="AU124" s="483"/>
      <c r="AV124" s="483"/>
    </row>
    <row r="125" spans="1:48" s="482" customFormat="1" ht="12.75" customHeight="1" x14ac:dyDescent="0.25">
      <c r="B125" s="483"/>
      <c r="C125" s="483"/>
      <c r="D125" s="483"/>
      <c r="E125" s="483"/>
      <c r="F125" s="483"/>
      <c r="G125" s="483"/>
      <c r="H125" s="483"/>
      <c r="I125" s="483"/>
      <c r="J125" s="483"/>
      <c r="K125" s="483"/>
      <c r="L125" s="483"/>
      <c r="M125" s="483"/>
      <c r="N125" s="483"/>
      <c r="O125" s="483"/>
      <c r="P125" s="483"/>
      <c r="Q125" s="483"/>
      <c r="R125" s="483"/>
      <c r="S125" s="483"/>
      <c r="T125" s="483"/>
      <c r="U125" s="483"/>
      <c r="V125" s="483"/>
      <c r="W125" s="483"/>
      <c r="X125" s="483"/>
      <c r="Y125" s="483"/>
      <c r="Z125" s="483"/>
      <c r="AA125" s="483"/>
      <c r="AB125" s="483"/>
      <c r="AC125" s="483"/>
      <c r="AD125" s="483"/>
      <c r="AE125" s="483"/>
      <c r="AF125" s="483"/>
      <c r="AG125" s="483"/>
      <c r="AH125" s="483"/>
      <c r="AI125" s="483"/>
      <c r="AJ125" s="483"/>
      <c r="AK125" s="483"/>
      <c r="AL125" s="483"/>
      <c r="AM125" s="483"/>
      <c r="AN125" s="483"/>
      <c r="AO125" s="483"/>
      <c r="AP125" s="483"/>
      <c r="AQ125" s="483"/>
      <c r="AR125" s="483"/>
      <c r="AS125" s="483"/>
      <c r="AT125" s="483"/>
      <c r="AU125" s="483"/>
      <c r="AV125" s="483"/>
    </row>
    <row r="126" spans="1:48" s="482" customFormat="1" ht="12.75" customHeight="1" x14ac:dyDescent="0.25">
      <c r="B126" s="483"/>
      <c r="C126" s="483"/>
      <c r="D126" s="483"/>
      <c r="E126" s="483"/>
      <c r="F126" s="483"/>
      <c r="G126" s="483"/>
      <c r="H126" s="483"/>
      <c r="I126" s="483"/>
      <c r="J126" s="483"/>
      <c r="K126" s="483"/>
      <c r="L126" s="483"/>
      <c r="M126" s="483"/>
      <c r="N126" s="483"/>
      <c r="O126" s="483"/>
      <c r="P126" s="483"/>
      <c r="Q126" s="483"/>
      <c r="R126" s="483"/>
      <c r="S126" s="483"/>
      <c r="T126" s="483"/>
      <c r="U126" s="483"/>
      <c r="V126" s="483"/>
      <c r="W126" s="483"/>
      <c r="X126" s="483"/>
      <c r="Y126" s="483"/>
      <c r="Z126" s="483"/>
      <c r="AA126" s="483"/>
      <c r="AB126" s="483"/>
      <c r="AC126" s="483"/>
      <c r="AD126" s="483"/>
      <c r="AE126" s="483"/>
      <c r="AF126" s="483"/>
      <c r="AG126" s="483"/>
      <c r="AH126" s="483"/>
      <c r="AI126" s="483"/>
      <c r="AJ126" s="483"/>
      <c r="AK126" s="483"/>
      <c r="AL126" s="483"/>
      <c r="AM126" s="483"/>
      <c r="AN126" s="483"/>
      <c r="AO126" s="483"/>
      <c r="AP126" s="483"/>
      <c r="AQ126" s="483"/>
      <c r="AR126" s="483"/>
      <c r="AS126" s="483"/>
      <c r="AT126" s="483"/>
      <c r="AU126" s="483"/>
      <c r="AV126" s="483"/>
    </row>
    <row r="127" spans="1:48" ht="12.75" customHeight="1" x14ac:dyDescent="0.25">
      <c r="A127" s="291"/>
      <c r="B127" s="291"/>
      <c r="C127" s="291"/>
      <c r="D127" s="291"/>
      <c r="E127" s="291"/>
      <c r="F127" s="291"/>
      <c r="G127" s="291"/>
      <c r="H127" s="291"/>
      <c r="I127" s="291"/>
      <c r="J127" s="291"/>
      <c r="K127" s="291"/>
      <c r="L127" s="291"/>
      <c r="M127" s="291"/>
      <c r="N127" s="291"/>
      <c r="O127" s="291"/>
      <c r="P127" s="291"/>
      <c r="Q127" s="291"/>
      <c r="R127" s="291"/>
      <c r="S127" s="291"/>
      <c r="T127" s="291"/>
      <c r="U127" s="291"/>
      <c r="V127" s="291"/>
      <c r="W127" s="291"/>
      <c r="X127" s="291"/>
      <c r="Y127" s="291"/>
      <c r="Z127" s="291"/>
      <c r="AA127" s="291"/>
      <c r="AB127" s="291"/>
      <c r="AC127" s="291"/>
      <c r="AD127" s="291"/>
      <c r="AE127" s="291"/>
      <c r="AF127" s="291"/>
      <c r="AG127" s="291"/>
      <c r="AH127" s="291"/>
      <c r="AI127" s="291"/>
      <c r="AJ127" s="291"/>
      <c r="AK127" s="291"/>
      <c r="AL127" s="291"/>
      <c r="AM127" s="291"/>
      <c r="AN127" s="291"/>
      <c r="AO127" s="291"/>
      <c r="AP127" s="291"/>
      <c r="AQ127" s="291"/>
      <c r="AR127" s="291"/>
      <c r="AS127" s="291"/>
      <c r="AT127" s="291"/>
      <c r="AU127" s="291"/>
    </row>
    <row r="128" spans="1:48" ht="12.75" customHeight="1" x14ac:dyDescent="0.25">
      <c r="A128" s="291"/>
      <c r="B128" s="291"/>
      <c r="C128" s="291"/>
      <c r="D128" s="291"/>
      <c r="E128" s="291"/>
      <c r="F128" s="291"/>
      <c r="G128" s="291"/>
      <c r="H128" s="291"/>
      <c r="I128" s="291"/>
      <c r="J128" s="291"/>
      <c r="K128" s="291"/>
      <c r="L128" s="291"/>
      <c r="M128" s="291"/>
      <c r="N128" s="291"/>
      <c r="O128" s="291"/>
      <c r="P128" s="291"/>
      <c r="Q128" s="291"/>
      <c r="R128" s="291"/>
      <c r="S128" s="291"/>
      <c r="T128" s="291"/>
      <c r="U128" s="291"/>
      <c r="V128" s="291"/>
      <c r="W128" s="291"/>
      <c r="X128" s="291"/>
      <c r="Y128" s="291"/>
      <c r="Z128" s="291"/>
      <c r="AA128" s="291"/>
      <c r="AB128" s="291"/>
      <c r="AC128" s="291"/>
      <c r="AD128" s="291"/>
      <c r="AE128" s="291"/>
      <c r="AF128" s="291"/>
      <c r="AG128" s="291"/>
      <c r="AH128" s="291"/>
      <c r="AI128" s="291"/>
      <c r="AJ128" s="291"/>
      <c r="AK128" s="291"/>
      <c r="AL128" s="291"/>
      <c r="AM128" s="291"/>
      <c r="AN128" s="291"/>
      <c r="AO128" s="291"/>
      <c r="AP128" s="291"/>
      <c r="AQ128" s="291"/>
      <c r="AR128" s="291"/>
      <c r="AS128" s="291"/>
      <c r="AT128" s="291"/>
      <c r="AU128" s="291"/>
    </row>
    <row r="129" spans="1:47" ht="12.75" customHeight="1" x14ac:dyDescent="0.25">
      <c r="A129" s="291"/>
      <c r="B129" s="291"/>
      <c r="C129" s="291"/>
      <c r="D129" s="291"/>
      <c r="E129" s="291"/>
      <c r="F129" s="291"/>
      <c r="G129" s="291"/>
      <c r="H129" s="291"/>
      <c r="I129" s="291"/>
      <c r="J129" s="291"/>
      <c r="K129" s="291"/>
      <c r="L129" s="291"/>
      <c r="M129" s="291"/>
      <c r="N129" s="291"/>
      <c r="O129" s="291"/>
      <c r="P129" s="291"/>
      <c r="Q129" s="291"/>
      <c r="R129" s="291"/>
      <c r="S129" s="291"/>
      <c r="T129" s="291"/>
      <c r="U129" s="291"/>
      <c r="V129" s="291"/>
      <c r="W129" s="291"/>
      <c r="X129" s="291"/>
      <c r="Y129" s="291"/>
      <c r="Z129" s="291"/>
      <c r="AA129" s="291"/>
      <c r="AB129" s="291"/>
      <c r="AC129" s="291"/>
      <c r="AD129" s="291"/>
      <c r="AE129" s="291"/>
      <c r="AF129" s="291"/>
      <c r="AG129" s="291"/>
      <c r="AH129" s="291"/>
      <c r="AI129" s="291"/>
      <c r="AJ129" s="291"/>
      <c r="AK129" s="291"/>
      <c r="AL129" s="291"/>
      <c r="AM129" s="291"/>
      <c r="AN129" s="291"/>
      <c r="AO129" s="291"/>
      <c r="AP129" s="291"/>
      <c r="AQ129" s="291"/>
      <c r="AR129" s="291"/>
      <c r="AS129" s="291"/>
      <c r="AT129" s="291"/>
      <c r="AU129" s="291"/>
    </row>
    <row r="130" spans="1:47" ht="12.75" customHeight="1" x14ac:dyDescent="0.25">
      <c r="A130" s="291"/>
      <c r="B130" s="291"/>
      <c r="C130" s="291"/>
      <c r="D130" s="291"/>
      <c r="E130" s="291"/>
      <c r="F130" s="291"/>
      <c r="G130" s="291"/>
      <c r="H130" s="291"/>
      <c r="I130" s="291"/>
      <c r="J130" s="291"/>
      <c r="K130" s="291"/>
      <c r="L130" s="291"/>
      <c r="M130" s="291"/>
      <c r="N130" s="291"/>
      <c r="O130" s="291"/>
      <c r="P130" s="291"/>
      <c r="Q130" s="291"/>
      <c r="R130" s="291"/>
      <c r="S130" s="291"/>
      <c r="T130" s="291"/>
      <c r="U130" s="291"/>
      <c r="V130" s="291"/>
      <c r="W130" s="291"/>
      <c r="X130" s="291"/>
      <c r="Y130" s="291"/>
      <c r="Z130" s="291"/>
      <c r="AA130" s="291"/>
      <c r="AB130" s="291"/>
      <c r="AC130" s="291"/>
      <c r="AD130" s="291"/>
      <c r="AE130" s="291"/>
      <c r="AF130" s="291"/>
      <c r="AG130" s="291"/>
      <c r="AH130" s="291"/>
      <c r="AI130" s="291"/>
      <c r="AJ130" s="291"/>
      <c r="AK130" s="291"/>
      <c r="AL130" s="291"/>
      <c r="AM130" s="291"/>
      <c r="AN130" s="291"/>
      <c r="AO130" s="291"/>
      <c r="AP130" s="291"/>
      <c r="AQ130" s="291"/>
      <c r="AR130" s="291"/>
      <c r="AS130" s="291"/>
      <c r="AT130" s="291"/>
      <c r="AU130" s="291"/>
    </row>
    <row r="131" spans="1:47" ht="12.75" customHeight="1" x14ac:dyDescent="0.25">
      <c r="A131" s="291"/>
      <c r="B131" s="291"/>
      <c r="C131" s="291"/>
      <c r="D131" s="291"/>
      <c r="E131" s="291"/>
      <c r="F131" s="291"/>
      <c r="G131" s="291"/>
      <c r="H131" s="291"/>
      <c r="I131" s="291"/>
      <c r="J131" s="291"/>
      <c r="K131" s="291"/>
      <c r="L131" s="291"/>
      <c r="M131" s="291"/>
      <c r="N131" s="291"/>
      <c r="O131" s="291"/>
      <c r="P131" s="291"/>
      <c r="Q131" s="291"/>
      <c r="R131" s="291"/>
      <c r="S131" s="291"/>
      <c r="T131" s="291"/>
      <c r="U131" s="291"/>
      <c r="V131" s="291"/>
      <c r="W131" s="291"/>
      <c r="X131" s="291"/>
      <c r="Y131" s="291"/>
      <c r="Z131" s="291"/>
      <c r="AA131" s="291"/>
      <c r="AB131" s="291"/>
      <c r="AC131" s="291"/>
      <c r="AD131" s="291"/>
      <c r="AE131" s="291"/>
      <c r="AF131" s="291"/>
      <c r="AG131" s="291"/>
      <c r="AH131" s="291"/>
      <c r="AI131" s="291"/>
      <c r="AJ131" s="291"/>
      <c r="AK131" s="291"/>
      <c r="AL131" s="291"/>
      <c r="AM131" s="291"/>
      <c r="AN131" s="291"/>
      <c r="AO131" s="291"/>
      <c r="AP131" s="291"/>
      <c r="AQ131" s="291"/>
      <c r="AR131" s="291"/>
      <c r="AS131" s="291"/>
      <c r="AT131" s="291"/>
      <c r="AU131" s="291"/>
    </row>
    <row r="132" spans="1:47" ht="12.75" customHeight="1" x14ac:dyDescent="0.25">
      <c r="A132" s="291"/>
      <c r="B132" s="291"/>
      <c r="C132" s="291"/>
      <c r="D132" s="291"/>
      <c r="E132" s="291"/>
      <c r="F132" s="291"/>
      <c r="G132" s="291"/>
      <c r="H132" s="291"/>
      <c r="I132" s="291"/>
      <c r="J132" s="291"/>
      <c r="K132" s="291"/>
      <c r="L132" s="291"/>
      <c r="M132" s="291"/>
      <c r="N132" s="291"/>
      <c r="O132" s="291"/>
      <c r="P132" s="291"/>
      <c r="Q132" s="291"/>
      <c r="R132" s="291"/>
      <c r="S132" s="291"/>
      <c r="T132" s="291"/>
      <c r="U132" s="291"/>
      <c r="V132" s="291"/>
      <c r="W132" s="291"/>
      <c r="X132" s="291"/>
      <c r="Y132" s="291"/>
      <c r="Z132" s="291"/>
      <c r="AA132" s="291"/>
      <c r="AB132" s="291"/>
      <c r="AC132" s="291"/>
      <c r="AD132" s="291"/>
      <c r="AE132" s="291"/>
      <c r="AF132" s="291"/>
      <c r="AG132" s="291"/>
      <c r="AH132" s="291"/>
      <c r="AI132" s="291"/>
      <c r="AJ132" s="291"/>
      <c r="AK132" s="291"/>
      <c r="AL132" s="291"/>
      <c r="AM132" s="291"/>
      <c r="AN132" s="291"/>
      <c r="AO132" s="291"/>
      <c r="AP132" s="291"/>
      <c r="AQ132" s="291"/>
      <c r="AR132" s="291"/>
      <c r="AS132" s="291"/>
      <c r="AT132" s="291"/>
      <c r="AU132" s="291"/>
    </row>
    <row r="133" spans="1:47" ht="12.75" customHeight="1" x14ac:dyDescent="0.25">
      <c r="A133" s="291"/>
      <c r="B133" s="291"/>
      <c r="C133" s="291"/>
      <c r="D133" s="291"/>
      <c r="E133" s="291"/>
      <c r="F133" s="291"/>
      <c r="G133" s="291"/>
      <c r="H133" s="291"/>
      <c r="I133" s="291"/>
      <c r="J133" s="291"/>
      <c r="K133" s="291"/>
      <c r="L133" s="291"/>
      <c r="M133" s="291"/>
      <c r="N133" s="291"/>
      <c r="O133" s="291"/>
      <c r="P133" s="291"/>
      <c r="Q133" s="291"/>
      <c r="R133" s="291"/>
      <c r="S133" s="291"/>
      <c r="T133" s="291"/>
      <c r="U133" s="291"/>
      <c r="V133" s="291"/>
      <c r="W133" s="291"/>
      <c r="X133" s="291"/>
      <c r="Y133" s="291"/>
      <c r="Z133" s="291"/>
      <c r="AA133" s="291"/>
      <c r="AB133" s="291"/>
      <c r="AC133" s="291"/>
      <c r="AD133" s="291"/>
      <c r="AE133" s="291"/>
      <c r="AF133" s="291"/>
      <c r="AG133" s="291"/>
      <c r="AH133" s="291"/>
      <c r="AI133" s="291"/>
      <c r="AJ133" s="291"/>
      <c r="AK133" s="291"/>
      <c r="AL133" s="291"/>
      <c r="AM133" s="291"/>
      <c r="AN133" s="291"/>
      <c r="AO133" s="291"/>
      <c r="AP133" s="291"/>
      <c r="AQ133" s="291"/>
      <c r="AR133" s="291"/>
      <c r="AS133" s="291"/>
      <c r="AT133" s="291"/>
      <c r="AU133" s="291"/>
    </row>
    <row r="134" spans="1:47" ht="12.75" customHeight="1" x14ac:dyDescent="0.25">
      <c r="A134" s="291"/>
      <c r="B134" s="291"/>
      <c r="C134" s="291"/>
      <c r="D134" s="291"/>
      <c r="E134" s="291"/>
      <c r="F134" s="291"/>
      <c r="G134" s="291"/>
      <c r="H134" s="291"/>
      <c r="I134" s="291"/>
      <c r="J134" s="291"/>
      <c r="K134" s="291"/>
      <c r="L134" s="291"/>
      <c r="M134" s="291"/>
      <c r="N134" s="291"/>
      <c r="O134" s="291"/>
      <c r="P134" s="291"/>
      <c r="Q134" s="291"/>
      <c r="R134" s="291"/>
      <c r="S134" s="291"/>
      <c r="T134" s="291"/>
      <c r="U134" s="291"/>
      <c r="V134" s="291"/>
      <c r="W134" s="291"/>
      <c r="X134" s="291"/>
      <c r="Y134" s="291"/>
      <c r="Z134" s="291"/>
      <c r="AA134" s="291"/>
      <c r="AB134" s="291"/>
      <c r="AC134" s="291"/>
      <c r="AD134" s="291"/>
      <c r="AE134" s="291"/>
      <c r="AF134" s="291"/>
      <c r="AG134" s="291"/>
      <c r="AH134" s="291"/>
      <c r="AI134" s="291"/>
      <c r="AJ134" s="291"/>
      <c r="AK134" s="291"/>
      <c r="AL134" s="291"/>
      <c r="AM134" s="291"/>
      <c r="AN134" s="291"/>
      <c r="AO134" s="291"/>
      <c r="AP134" s="291"/>
      <c r="AQ134" s="291"/>
      <c r="AR134" s="291"/>
      <c r="AS134" s="291"/>
      <c r="AT134" s="291"/>
      <c r="AU134" s="291"/>
    </row>
    <row r="135" spans="1:47" ht="12.75" customHeight="1" x14ac:dyDescent="0.25">
      <c r="A135" s="291"/>
      <c r="B135" s="291"/>
      <c r="C135" s="291"/>
      <c r="D135" s="291"/>
      <c r="E135" s="291"/>
      <c r="F135" s="291"/>
      <c r="G135" s="291"/>
      <c r="H135" s="291"/>
      <c r="I135" s="291"/>
      <c r="J135" s="291"/>
      <c r="K135" s="291"/>
      <c r="L135" s="291"/>
      <c r="M135" s="291"/>
      <c r="N135" s="291"/>
      <c r="O135" s="291"/>
      <c r="P135" s="291"/>
      <c r="Q135" s="291"/>
      <c r="R135" s="291"/>
      <c r="S135" s="291"/>
      <c r="T135" s="291"/>
      <c r="U135" s="291"/>
      <c r="V135" s="291"/>
      <c r="W135" s="291"/>
      <c r="X135" s="291"/>
      <c r="Y135" s="291"/>
      <c r="Z135" s="291"/>
      <c r="AA135" s="291"/>
      <c r="AB135" s="291"/>
      <c r="AC135" s="291"/>
      <c r="AD135" s="291"/>
      <c r="AE135" s="291"/>
      <c r="AF135" s="291"/>
      <c r="AG135" s="291"/>
      <c r="AH135" s="291"/>
      <c r="AI135" s="291"/>
      <c r="AJ135" s="291"/>
      <c r="AK135" s="291"/>
      <c r="AL135" s="291"/>
      <c r="AM135" s="291"/>
      <c r="AN135" s="291"/>
      <c r="AO135" s="291"/>
      <c r="AP135" s="291"/>
      <c r="AQ135" s="291"/>
      <c r="AR135" s="291"/>
      <c r="AS135" s="291"/>
      <c r="AT135" s="291"/>
      <c r="AU135" s="291"/>
    </row>
    <row r="136" spans="1:47" ht="12.75" customHeight="1" x14ac:dyDescent="0.25">
      <c r="A136" s="291"/>
      <c r="B136" s="291"/>
      <c r="C136" s="291"/>
      <c r="D136" s="291"/>
      <c r="E136" s="291"/>
      <c r="F136" s="291"/>
      <c r="G136" s="291"/>
      <c r="H136" s="291"/>
      <c r="I136" s="291"/>
      <c r="J136" s="291"/>
      <c r="K136" s="291"/>
      <c r="L136" s="291"/>
      <c r="M136" s="291"/>
      <c r="N136" s="291"/>
      <c r="O136" s="291"/>
      <c r="P136" s="291"/>
      <c r="Q136" s="291"/>
      <c r="R136" s="291"/>
      <c r="S136" s="291"/>
      <c r="T136" s="291"/>
      <c r="U136" s="291"/>
      <c r="V136" s="291"/>
      <c r="W136" s="291"/>
      <c r="X136" s="291"/>
      <c r="Y136" s="291"/>
      <c r="Z136" s="291"/>
      <c r="AA136" s="291"/>
      <c r="AB136" s="291"/>
      <c r="AC136" s="291"/>
      <c r="AD136" s="291"/>
      <c r="AE136" s="291"/>
      <c r="AF136" s="291"/>
      <c r="AG136" s="291"/>
      <c r="AH136" s="291"/>
      <c r="AI136" s="291"/>
      <c r="AJ136" s="291"/>
      <c r="AK136" s="291"/>
      <c r="AL136" s="291"/>
      <c r="AM136" s="291"/>
      <c r="AN136" s="291"/>
      <c r="AO136" s="291"/>
      <c r="AP136" s="291"/>
      <c r="AQ136" s="291"/>
      <c r="AR136" s="291"/>
      <c r="AS136" s="291"/>
      <c r="AT136" s="291"/>
      <c r="AU136" s="291"/>
    </row>
    <row r="137" spans="1:47" ht="12.75" customHeight="1" x14ac:dyDescent="0.25">
      <c r="A137" s="291"/>
      <c r="B137" s="291"/>
      <c r="C137" s="291"/>
      <c r="D137" s="291"/>
      <c r="E137" s="291"/>
      <c r="F137" s="291"/>
      <c r="G137" s="291"/>
      <c r="H137" s="291"/>
      <c r="I137" s="291"/>
      <c r="J137" s="291"/>
      <c r="K137" s="291"/>
      <c r="L137" s="291"/>
      <c r="M137" s="291"/>
      <c r="N137" s="291"/>
      <c r="O137" s="291"/>
      <c r="P137" s="291"/>
      <c r="Q137" s="291"/>
      <c r="R137" s="291"/>
      <c r="S137" s="291"/>
      <c r="T137" s="291"/>
      <c r="U137" s="291"/>
      <c r="V137" s="291"/>
      <c r="W137" s="291"/>
      <c r="X137" s="291"/>
      <c r="Y137" s="291"/>
      <c r="Z137" s="291"/>
      <c r="AA137" s="291"/>
      <c r="AB137" s="291"/>
      <c r="AC137" s="291"/>
      <c r="AD137" s="291"/>
      <c r="AE137" s="291"/>
      <c r="AF137" s="291"/>
      <c r="AG137" s="291"/>
      <c r="AH137" s="291"/>
      <c r="AI137" s="291"/>
      <c r="AJ137" s="291"/>
      <c r="AK137" s="291"/>
      <c r="AL137" s="291"/>
      <c r="AM137" s="291"/>
      <c r="AN137" s="291"/>
      <c r="AO137" s="291"/>
      <c r="AP137" s="291"/>
      <c r="AQ137" s="291"/>
      <c r="AR137" s="291"/>
      <c r="AS137" s="291"/>
      <c r="AT137" s="291"/>
      <c r="AU137" s="291"/>
    </row>
    <row r="138" spans="1:47" ht="12.75" customHeight="1" x14ac:dyDescent="0.25">
      <c r="A138" s="291"/>
      <c r="B138" s="291"/>
      <c r="C138" s="291"/>
      <c r="D138" s="291"/>
      <c r="E138" s="291"/>
      <c r="F138" s="291"/>
      <c r="G138" s="291"/>
      <c r="H138" s="291"/>
      <c r="I138" s="291"/>
      <c r="J138" s="291"/>
      <c r="K138" s="291"/>
      <c r="L138" s="291"/>
      <c r="M138" s="291"/>
      <c r="N138" s="291"/>
      <c r="O138" s="291"/>
      <c r="P138" s="291"/>
      <c r="Q138" s="291"/>
      <c r="R138" s="291"/>
      <c r="S138" s="291"/>
      <c r="T138" s="291"/>
      <c r="U138" s="291"/>
      <c r="V138" s="291"/>
      <c r="W138" s="291"/>
      <c r="X138" s="291"/>
      <c r="Y138" s="291"/>
      <c r="Z138" s="291"/>
      <c r="AA138" s="291"/>
      <c r="AB138" s="291"/>
      <c r="AC138" s="291"/>
      <c r="AD138" s="291"/>
      <c r="AE138" s="291"/>
      <c r="AF138" s="291"/>
      <c r="AG138" s="291"/>
      <c r="AH138" s="291"/>
      <c r="AI138" s="291"/>
      <c r="AJ138" s="291"/>
      <c r="AK138" s="291"/>
      <c r="AL138" s="291"/>
      <c r="AM138" s="291"/>
      <c r="AN138" s="291"/>
      <c r="AO138" s="291"/>
      <c r="AP138" s="291"/>
      <c r="AQ138" s="291"/>
      <c r="AR138" s="291"/>
      <c r="AS138" s="291"/>
      <c r="AT138" s="291"/>
      <c r="AU138" s="291"/>
    </row>
    <row r="139" spans="1:47" ht="12.75" customHeight="1" x14ac:dyDescent="0.25">
      <c r="A139" s="291"/>
      <c r="B139" s="291"/>
      <c r="C139" s="291"/>
      <c r="D139" s="291"/>
      <c r="E139" s="291"/>
      <c r="F139" s="291"/>
      <c r="G139" s="291"/>
      <c r="H139" s="291"/>
      <c r="I139" s="291"/>
      <c r="J139" s="291"/>
      <c r="K139" s="291"/>
      <c r="L139" s="291"/>
      <c r="M139" s="291"/>
      <c r="N139" s="291"/>
      <c r="O139" s="291"/>
      <c r="P139" s="291"/>
      <c r="Q139" s="291"/>
      <c r="R139" s="291"/>
      <c r="S139" s="291"/>
      <c r="T139" s="291"/>
      <c r="U139" s="291"/>
      <c r="V139" s="291"/>
      <c r="W139" s="291"/>
      <c r="X139" s="291"/>
      <c r="Y139" s="291"/>
      <c r="Z139" s="291"/>
      <c r="AA139" s="291"/>
      <c r="AB139" s="291"/>
      <c r="AC139" s="291"/>
      <c r="AD139" s="291"/>
      <c r="AE139" s="291"/>
      <c r="AF139" s="291"/>
      <c r="AG139" s="291"/>
      <c r="AH139" s="291"/>
      <c r="AI139" s="291"/>
      <c r="AJ139" s="291"/>
      <c r="AK139" s="291"/>
      <c r="AL139" s="291"/>
      <c r="AM139" s="291"/>
      <c r="AN139" s="291"/>
      <c r="AO139" s="291"/>
      <c r="AP139" s="291"/>
      <c r="AQ139" s="291"/>
      <c r="AR139" s="291"/>
      <c r="AS139" s="291"/>
      <c r="AT139" s="291"/>
      <c r="AU139" s="291"/>
    </row>
    <row r="140" spans="1:47" ht="12.75" customHeight="1" x14ac:dyDescent="0.25">
      <c r="A140" s="291"/>
      <c r="B140" s="291"/>
      <c r="C140" s="291"/>
      <c r="D140" s="291"/>
      <c r="E140" s="291"/>
      <c r="F140" s="291"/>
      <c r="G140" s="291"/>
      <c r="H140" s="291"/>
      <c r="I140" s="291"/>
      <c r="J140" s="291"/>
      <c r="K140" s="291"/>
      <c r="L140" s="291"/>
      <c r="M140" s="291"/>
      <c r="N140" s="291"/>
      <c r="O140" s="291"/>
      <c r="P140" s="291"/>
      <c r="Q140" s="291"/>
      <c r="R140" s="291"/>
      <c r="S140" s="291"/>
      <c r="T140" s="291"/>
      <c r="U140" s="291"/>
      <c r="V140" s="291"/>
      <c r="W140" s="291"/>
      <c r="X140" s="291"/>
      <c r="Y140" s="291"/>
      <c r="Z140" s="291"/>
      <c r="AA140" s="291"/>
      <c r="AB140" s="291"/>
      <c r="AC140" s="291"/>
      <c r="AD140" s="291"/>
      <c r="AE140" s="291"/>
      <c r="AF140" s="291"/>
      <c r="AG140" s="291"/>
      <c r="AH140" s="291"/>
      <c r="AI140" s="291"/>
      <c r="AJ140" s="291"/>
      <c r="AK140" s="291"/>
      <c r="AL140" s="291"/>
      <c r="AM140" s="291"/>
      <c r="AN140" s="291"/>
      <c r="AO140" s="291"/>
      <c r="AP140" s="291"/>
      <c r="AQ140" s="291"/>
      <c r="AR140" s="291"/>
      <c r="AS140" s="291"/>
      <c r="AT140" s="291"/>
      <c r="AU140" s="291"/>
    </row>
    <row r="141" spans="1:47" ht="12.75" customHeight="1" x14ac:dyDescent="0.25">
      <c r="A141" s="291"/>
      <c r="B141" s="291"/>
      <c r="C141" s="291"/>
      <c r="D141" s="291"/>
      <c r="E141" s="291"/>
      <c r="F141" s="291"/>
      <c r="G141" s="291"/>
      <c r="H141" s="291"/>
      <c r="I141" s="291"/>
      <c r="J141" s="291"/>
      <c r="K141" s="291"/>
      <c r="L141" s="291"/>
      <c r="M141" s="291"/>
      <c r="N141" s="291"/>
      <c r="O141" s="291"/>
      <c r="P141" s="291"/>
      <c r="Q141" s="291"/>
      <c r="R141" s="291"/>
      <c r="S141" s="291"/>
      <c r="T141" s="291"/>
      <c r="U141" s="291"/>
      <c r="V141" s="291"/>
      <c r="W141" s="291"/>
      <c r="X141" s="291"/>
      <c r="Y141" s="291"/>
      <c r="Z141" s="291"/>
      <c r="AA141" s="291"/>
      <c r="AB141" s="291"/>
      <c r="AC141" s="291"/>
      <c r="AD141" s="291"/>
      <c r="AE141" s="291"/>
      <c r="AF141" s="291"/>
      <c r="AG141" s="291"/>
      <c r="AH141" s="291"/>
      <c r="AI141" s="291"/>
      <c r="AJ141" s="291"/>
      <c r="AK141" s="291"/>
      <c r="AL141" s="291"/>
      <c r="AM141" s="291"/>
      <c r="AN141" s="291"/>
      <c r="AO141" s="291"/>
      <c r="AP141" s="291"/>
      <c r="AQ141" s="291"/>
      <c r="AR141" s="291"/>
      <c r="AS141" s="291"/>
      <c r="AT141" s="291"/>
      <c r="AU141" s="291"/>
    </row>
    <row r="142" spans="1:47" ht="12.75" customHeight="1" x14ac:dyDescent="0.25">
      <c r="A142" s="291"/>
      <c r="B142" s="291"/>
      <c r="C142" s="291"/>
      <c r="D142" s="291"/>
      <c r="E142" s="291"/>
      <c r="F142" s="291"/>
      <c r="G142" s="291"/>
      <c r="H142" s="291"/>
      <c r="I142" s="291"/>
      <c r="J142" s="291"/>
      <c r="K142" s="291"/>
      <c r="L142" s="291"/>
      <c r="M142" s="291"/>
      <c r="N142" s="291"/>
      <c r="O142" s="291"/>
      <c r="P142" s="291"/>
      <c r="Q142" s="291"/>
      <c r="R142" s="291"/>
      <c r="S142" s="291"/>
      <c r="T142" s="291"/>
      <c r="U142" s="291"/>
      <c r="V142" s="291"/>
      <c r="W142" s="291"/>
      <c r="X142" s="291"/>
      <c r="Y142" s="291"/>
      <c r="Z142" s="291"/>
      <c r="AA142" s="291"/>
      <c r="AB142" s="291"/>
      <c r="AC142" s="291"/>
      <c r="AD142" s="291"/>
      <c r="AE142" s="291"/>
      <c r="AF142" s="291"/>
      <c r="AG142" s="291"/>
      <c r="AH142" s="291"/>
      <c r="AI142" s="291"/>
      <c r="AJ142" s="291"/>
      <c r="AK142" s="291"/>
      <c r="AL142" s="291"/>
      <c r="AM142" s="291"/>
      <c r="AN142" s="291"/>
      <c r="AO142" s="291"/>
      <c r="AP142" s="291"/>
      <c r="AQ142" s="291"/>
      <c r="AR142" s="291"/>
      <c r="AS142" s="291"/>
      <c r="AT142" s="291"/>
      <c r="AU142" s="291"/>
    </row>
    <row r="143" spans="1:47" ht="12.75" customHeight="1" x14ac:dyDescent="0.25">
      <c r="A143" s="291"/>
      <c r="B143" s="291"/>
      <c r="C143" s="291"/>
      <c r="D143" s="291"/>
      <c r="E143" s="291"/>
      <c r="F143" s="291"/>
      <c r="G143" s="291"/>
      <c r="H143" s="291"/>
      <c r="I143" s="291"/>
      <c r="J143" s="291"/>
      <c r="K143" s="291"/>
      <c r="L143" s="291"/>
      <c r="M143" s="291"/>
      <c r="N143" s="291"/>
      <c r="O143" s="291"/>
      <c r="P143" s="291"/>
      <c r="Q143" s="291"/>
      <c r="R143" s="291"/>
      <c r="S143" s="291"/>
      <c r="T143" s="291"/>
      <c r="U143" s="291"/>
      <c r="V143" s="291"/>
      <c r="W143" s="291"/>
      <c r="X143" s="291"/>
      <c r="Y143" s="291"/>
      <c r="Z143" s="291"/>
      <c r="AA143" s="291"/>
      <c r="AB143" s="291"/>
      <c r="AC143" s="291"/>
      <c r="AD143" s="291"/>
      <c r="AE143" s="291"/>
      <c r="AF143" s="291"/>
      <c r="AG143" s="291"/>
      <c r="AH143" s="291"/>
      <c r="AI143" s="291"/>
      <c r="AJ143" s="291"/>
      <c r="AK143" s="291"/>
      <c r="AL143" s="291"/>
      <c r="AM143" s="291"/>
      <c r="AN143" s="291"/>
      <c r="AO143" s="291"/>
      <c r="AP143" s="291"/>
      <c r="AQ143" s="291"/>
      <c r="AR143" s="291"/>
      <c r="AS143" s="291"/>
      <c r="AT143" s="291"/>
      <c r="AU143" s="291"/>
    </row>
    <row r="144" spans="1:47" ht="12.75" customHeight="1" x14ac:dyDescent="0.25">
      <c r="A144" s="291"/>
      <c r="B144" s="291"/>
      <c r="C144" s="291"/>
      <c r="D144" s="291"/>
      <c r="E144" s="291"/>
      <c r="F144" s="291"/>
      <c r="G144" s="291"/>
      <c r="H144" s="291"/>
      <c r="I144" s="291"/>
      <c r="J144" s="291"/>
      <c r="K144" s="291"/>
      <c r="L144" s="291"/>
      <c r="M144" s="291"/>
      <c r="N144" s="291"/>
      <c r="O144" s="291"/>
      <c r="P144" s="291"/>
      <c r="Q144" s="291"/>
      <c r="R144" s="291"/>
      <c r="S144" s="291"/>
      <c r="T144" s="291"/>
      <c r="U144" s="291"/>
      <c r="V144" s="291"/>
      <c r="W144" s="291"/>
      <c r="X144" s="291"/>
      <c r="Y144" s="291"/>
      <c r="Z144" s="291"/>
      <c r="AA144" s="291"/>
      <c r="AB144" s="291"/>
      <c r="AC144" s="291"/>
      <c r="AD144" s="291"/>
      <c r="AE144" s="291"/>
      <c r="AF144" s="291"/>
      <c r="AG144" s="291"/>
      <c r="AH144" s="291"/>
      <c r="AI144" s="291"/>
      <c r="AJ144" s="291"/>
      <c r="AK144" s="291"/>
      <c r="AL144" s="291"/>
      <c r="AM144" s="291"/>
      <c r="AN144" s="291"/>
      <c r="AO144" s="291"/>
      <c r="AP144" s="291"/>
      <c r="AQ144" s="291"/>
      <c r="AR144" s="291"/>
      <c r="AS144" s="291"/>
      <c r="AT144" s="291"/>
      <c r="AU144" s="291"/>
    </row>
    <row r="145" spans="1:47" ht="12.75" customHeight="1" x14ac:dyDescent="0.25">
      <c r="A145" s="291"/>
      <c r="B145" s="291"/>
      <c r="C145" s="291"/>
      <c r="D145" s="291"/>
      <c r="E145" s="291"/>
      <c r="F145" s="291"/>
      <c r="G145" s="291"/>
      <c r="H145" s="291"/>
      <c r="I145" s="291"/>
      <c r="J145" s="291"/>
      <c r="K145" s="291"/>
      <c r="L145" s="291"/>
      <c r="M145" s="291"/>
      <c r="N145" s="291"/>
      <c r="O145" s="291"/>
      <c r="P145" s="291"/>
      <c r="Q145" s="291"/>
      <c r="R145" s="291"/>
      <c r="S145" s="291"/>
      <c r="T145" s="291"/>
      <c r="U145" s="291"/>
      <c r="V145" s="291"/>
      <c r="W145" s="291"/>
      <c r="X145" s="291"/>
      <c r="Y145" s="291"/>
      <c r="Z145" s="291"/>
      <c r="AA145" s="291"/>
      <c r="AB145" s="291"/>
      <c r="AC145" s="291"/>
      <c r="AD145" s="291"/>
      <c r="AE145" s="291"/>
      <c r="AF145" s="291"/>
      <c r="AG145" s="291"/>
      <c r="AH145" s="291"/>
      <c r="AI145" s="291"/>
      <c r="AJ145" s="291"/>
      <c r="AK145" s="291"/>
      <c r="AL145" s="291"/>
      <c r="AM145" s="291"/>
      <c r="AN145" s="291"/>
      <c r="AO145" s="291"/>
      <c r="AP145" s="291"/>
      <c r="AQ145" s="291"/>
      <c r="AR145" s="291"/>
      <c r="AS145" s="291"/>
      <c r="AT145" s="291"/>
      <c r="AU145" s="291"/>
    </row>
    <row r="146" spans="1:47" ht="12.75" customHeight="1" x14ac:dyDescent="0.25">
      <c r="A146" s="291"/>
      <c r="B146" s="291"/>
      <c r="C146" s="291"/>
      <c r="D146" s="291"/>
      <c r="E146" s="291"/>
      <c r="F146" s="291"/>
      <c r="G146" s="291"/>
      <c r="H146" s="291"/>
      <c r="I146" s="291"/>
      <c r="J146" s="291"/>
      <c r="K146" s="291"/>
      <c r="L146" s="291"/>
      <c r="M146" s="291"/>
      <c r="N146" s="291"/>
      <c r="O146" s="291"/>
      <c r="P146" s="291"/>
      <c r="Q146" s="291"/>
      <c r="R146" s="291"/>
      <c r="S146" s="291"/>
      <c r="T146" s="291"/>
      <c r="U146" s="291"/>
      <c r="V146" s="291"/>
      <c r="W146" s="291"/>
      <c r="X146" s="291"/>
      <c r="Y146" s="291"/>
      <c r="Z146" s="291"/>
      <c r="AA146" s="291"/>
      <c r="AB146" s="291"/>
      <c r="AC146" s="291"/>
      <c r="AD146" s="291"/>
      <c r="AE146" s="291"/>
      <c r="AF146" s="291"/>
      <c r="AG146" s="291"/>
      <c r="AH146" s="291"/>
      <c r="AI146" s="291"/>
      <c r="AJ146" s="291"/>
      <c r="AK146" s="291"/>
      <c r="AL146" s="291"/>
      <c r="AM146" s="291"/>
      <c r="AN146" s="291"/>
      <c r="AO146" s="291"/>
      <c r="AP146" s="291"/>
      <c r="AQ146" s="291"/>
      <c r="AR146" s="291"/>
      <c r="AS146" s="291"/>
      <c r="AT146" s="291"/>
      <c r="AU146" s="291"/>
    </row>
    <row r="147" spans="1:47" ht="12.75" customHeight="1" x14ac:dyDescent="0.25">
      <c r="A147" s="291"/>
      <c r="B147" s="291"/>
      <c r="C147" s="291"/>
      <c r="D147" s="291"/>
      <c r="E147" s="291"/>
      <c r="F147" s="291"/>
      <c r="G147" s="291"/>
      <c r="H147" s="291"/>
      <c r="I147" s="291"/>
      <c r="J147" s="291"/>
      <c r="K147" s="291"/>
      <c r="L147" s="291"/>
      <c r="M147" s="291"/>
      <c r="N147" s="291"/>
      <c r="O147" s="291"/>
      <c r="P147" s="291"/>
      <c r="Q147" s="291"/>
      <c r="R147" s="291"/>
      <c r="S147" s="291"/>
      <c r="T147" s="291"/>
      <c r="U147" s="291"/>
      <c r="V147" s="291"/>
      <c r="W147" s="291"/>
      <c r="X147" s="291"/>
      <c r="Y147" s="291"/>
      <c r="Z147" s="291"/>
      <c r="AA147" s="291"/>
      <c r="AB147" s="291"/>
      <c r="AC147" s="291"/>
      <c r="AD147" s="291"/>
      <c r="AE147" s="291"/>
      <c r="AF147" s="291"/>
      <c r="AG147" s="291"/>
      <c r="AH147" s="291"/>
      <c r="AI147" s="291"/>
      <c r="AJ147" s="291"/>
      <c r="AK147" s="291"/>
      <c r="AL147" s="291"/>
      <c r="AM147" s="291"/>
      <c r="AN147" s="291"/>
      <c r="AO147" s="291"/>
      <c r="AP147" s="291"/>
      <c r="AQ147" s="291"/>
      <c r="AR147" s="291"/>
      <c r="AS147" s="291"/>
      <c r="AT147" s="291"/>
      <c r="AU147" s="291"/>
    </row>
    <row r="148" spans="1:47" ht="12.75" customHeight="1" x14ac:dyDescent="0.25">
      <c r="A148" s="291"/>
      <c r="B148" s="291"/>
      <c r="C148" s="291"/>
      <c r="D148" s="291"/>
      <c r="E148" s="291"/>
      <c r="F148" s="291"/>
      <c r="G148" s="291"/>
      <c r="H148" s="291"/>
      <c r="I148" s="291"/>
      <c r="J148" s="291"/>
      <c r="K148" s="291"/>
      <c r="L148" s="291"/>
      <c r="M148" s="291"/>
      <c r="N148" s="291"/>
      <c r="O148" s="291"/>
      <c r="P148" s="291"/>
      <c r="Q148" s="291"/>
      <c r="R148" s="291"/>
      <c r="S148" s="291"/>
      <c r="T148" s="291"/>
      <c r="U148" s="291"/>
      <c r="V148" s="291"/>
      <c r="W148" s="291"/>
      <c r="X148" s="291"/>
      <c r="Y148" s="291"/>
      <c r="Z148" s="291"/>
      <c r="AA148" s="291"/>
      <c r="AB148" s="291"/>
      <c r="AC148" s="291"/>
      <c r="AD148" s="291"/>
      <c r="AE148" s="291"/>
      <c r="AF148" s="291"/>
      <c r="AG148" s="291"/>
      <c r="AH148" s="291"/>
      <c r="AI148" s="291"/>
      <c r="AJ148" s="291"/>
      <c r="AK148" s="291"/>
      <c r="AL148" s="291"/>
      <c r="AM148" s="291"/>
      <c r="AN148" s="291"/>
      <c r="AO148" s="291"/>
      <c r="AP148" s="291"/>
      <c r="AQ148" s="291"/>
      <c r="AR148" s="291"/>
      <c r="AS148" s="291"/>
      <c r="AT148" s="291"/>
      <c r="AU148" s="291"/>
    </row>
    <row r="149" spans="1:47" ht="12.75" customHeight="1" x14ac:dyDescent="0.25">
      <c r="A149" s="291"/>
      <c r="B149" s="291"/>
      <c r="C149" s="291"/>
      <c r="D149" s="291"/>
      <c r="E149" s="291"/>
      <c r="F149" s="291"/>
      <c r="G149" s="291"/>
      <c r="H149" s="291"/>
      <c r="I149" s="291"/>
      <c r="J149" s="291"/>
      <c r="K149" s="291"/>
      <c r="L149" s="291"/>
      <c r="M149" s="291"/>
      <c r="N149" s="291"/>
      <c r="O149" s="291"/>
      <c r="P149" s="291"/>
      <c r="Q149" s="291"/>
      <c r="R149" s="291"/>
      <c r="S149" s="291"/>
      <c r="T149" s="291"/>
      <c r="U149" s="291"/>
      <c r="V149" s="291"/>
      <c r="W149" s="291"/>
      <c r="X149" s="291"/>
      <c r="Y149" s="291"/>
      <c r="Z149" s="291"/>
      <c r="AA149" s="291"/>
      <c r="AB149" s="291"/>
      <c r="AC149" s="291"/>
      <c r="AD149" s="291"/>
      <c r="AE149" s="291"/>
      <c r="AF149" s="291"/>
      <c r="AG149" s="291"/>
      <c r="AH149" s="291"/>
      <c r="AI149" s="291"/>
      <c r="AJ149" s="291"/>
      <c r="AK149" s="291"/>
      <c r="AL149" s="291"/>
      <c r="AM149" s="291"/>
      <c r="AN149" s="291"/>
      <c r="AO149" s="291"/>
      <c r="AP149" s="291"/>
      <c r="AQ149" s="291"/>
      <c r="AR149" s="291"/>
      <c r="AS149" s="291"/>
      <c r="AT149" s="291"/>
      <c r="AU149" s="291"/>
    </row>
    <row r="150" spans="1:47" ht="12.75" customHeight="1" x14ac:dyDescent="0.25">
      <c r="A150" s="291"/>
      <c r="B150" s="291"/>
      <c r="C150" s="291"/>
      <c r="D150" s="291"/>
      <c r="E150" s="291"/>
      <c r="F150" s="291"/>
      <c r="G150" s="291"/>
      <c r="H150" s="291"/>
      <c r="I150" s="291"/>
      <c r="J150" s="291"/>
      <c r="K150" s="291"/>
      <c r="L150" s="291"/>
      <c r="M150" s="291"/>
      <c r="N150" s="291"/>
      <c r="O150" s="291"/>
      <c r="P150" s="291"/>
      <c r="Q150" s="291"/>
      <c r="R150" s="291"/>
      <c r="S150" s="291"/>
      <c r="T150" s="291"/>
      <c r="U150" s="291"/>
      <c r="V150" s="291"/>
      <c r="W150" s="291"/>
      <c r="X150" s="291"/>
      <c r="Y150" s="291"/>
      <c r="Z150" s="291"/>
      <c r="AA150" s="291"/>
      <c r="AB150" s="291"/>
      <c r="AC150" s="291"/>
      <c r="AD150" s="291"/>
      <c r="AE150" s="291"/>
      <c r="AF150" s="291"/>
      <c r="AG150" s="291"/>
      <c r="AH150" s="291"/>
      <c r="AI150" s="291"/>
      <c r="AJ150" s="291"/>
      <c r="AK150" s="291"/>
      <c r="AL150" s="291"/>
      <c r="AM150" s="291"/>
      <c r="AN150" s="291"/>
      <c r="AO150" s="291"/>
      <c r="AP150" s="291"/>
      <c r="AQ150" s="291"/>
      <c r="AR150" s="291"/>
      <c r="AS150" s="291"/>
      <c r="AT150" s="291"/>
      <c r="AU150" s="291"/>
    </row>
    <row r="151" spans="1:47" ht="12.75" customHeight="1" x14ac:dyDescent="0.25">
      <c r="A151" s="291"/>
      <c r="B151" s="291"/>
      <c r="C151" s="291"/>
      <c r="D151" s="291"/>
      <c r="E151" s="291"/>
      <c r="F151" s="291"/>
      <c r="G151" s="291"/>
      <c r="H151" s="291"/>
      <c r="I151" s="291"/>
      <c r="J151" s="291"/>
      <c r="K151" s="291"/>
      <c r="L151" s="291"/>
      <c r="M151" s="291"/>
      <c r="N151" s="291"/>
      <c r="O151" s="291"/>
      <c r="P151" s="291"/>
      <c r="Q151" s="291"/>
      <c r="R151" s="291"/>
      <c r="S151" s="291"/>
      <c r="T151" s="291"/>
      <c r="U151" s="291"/>
      <c r="V151" s="291"/>
      <c r="W151" s="291"/>
      <c r="X151" s="291"/>
      <c r="Y151" s="291"/>
      <c r="Z151" s="291"/>
      <c r="AA151" s="291"/>
      <c r="AB151" s="291"/>
      <c r="AC151" s="291"/>
      <c r="AD151" s="291"/>
      <c r="AE151" s="291"/>
      <c r="AF151" s="291"/>
      <c r="AG151" s="291"/>
      <c r="AH151" s="291"/>
      <c r="AI151" s="291"/>
      <c r="AJ151" s="291"/>
      <c r="AK151" s="291"/>
      <c r="AL151" s="291"/>
      <c r="AM151" s="291"/>
      <c r="AN151" s="291"/>
      <c r="AO151" s="291"/>
      <c r="AP151" s="291"/>
      <c r="AQ151" s="291"/>
      <c r="AR151" s="291"/>
      <c r="AS151" s="291"/>
      <c r="AT151" s="291"/>
      <c r="AU151" s="291"/>
    </row>
    <row r="152" spans="1:47" ht="12.75" customHeight="1" x14ac:dyDescent="0.25">
      <c r="A152" s="291"/>
      <c r="B152" s="291"/>
      <c r="C152" s="291"/>
      <c r="D152" s="291"/>
      <c r="E152" s="291"/>
      <c r="F152" s="291"/>
      <c r="G152" s="291"/>
      <c r="H152" s="291"/>
      <c r="I152" s="291"/>
      <c r="J152" s="291"/>
      <c r="K152" s="291"/>
      <c r="L152" s="291"/>
      <c r="M152" s="291"/>
      <c r="N152" s="291"/>
      <c r="O152" s="291"/>
      <c r="P152" s="291"/>
      <c r="Q152" s="291"/>
      <c r="R152" s="291"/>
      <c r="S152" s="291"/>
      <c r="T152" s="291"/>
      <c r="U152" s="291"/>
      <c r="V152" s="291"/>
      <c r="W152" s="291"/>
      <c r="X152" s="291"/>
      <c r="Y152" s="291"/>
      <c r="Z152" s="291"/>
      <c r="AA152" s="291"/>
      <c r="AB152" s="291"/>
      <c r="AC152" s="291"/>
      <c r="AD152" s="291"/>
      <c r="AE152" s="291"/>
      <c r="AF152" s="291"/>
      <c r="AG152" s="291"/>
      <c r="AH152" s="291"/>
      <c r="AI152" s="291"/>
      <c r="AJ152" s="291"/>
      <c r="AK152" s="291"/>
      <c r="AL152" s="291"/>
      <c r="AM152" s="291"/>
      <c r="AN152" s="291"/>
      <c r="AO152" s="291"/>
      <c r="AP152" s="291"/>
      <c r="AQ152" s="291"/>
      <c r="AR152" s="291"/>
      <c r="AS152" s="291"/>
      <c r="AT152" s="291"/>
      <c r="AU152" s="291"/>
    </row>
    <row r="153" spans="1:47" ht="12.75" customHeight="1" x14ac:dyDescent="0.25">
      <c r="A153" s="291"/>
      <c r="B153" s="291"/>
      <c r="C153" s="291"/>
      <c r="D153" s="291"/>
      <c r="E153" s="291"/>
      <c r="F153" s="291"/>
      <c r="G153" s="291"/>
      <c r="H153" s="291"/>
      <c r="I153" s="291"/>
      <c r="J153" s="291"/>
      <c r="K153" s="291"/>
      <c r="L153" s="291"/>
      <c r="M153" s="291"/>
      <c r="N153" s="291"/>
      <c r="O153" s="291"/>
      <c r="P153" s="291"/>
      <c r="Q153" s="291"/>
      <c r="R153" s="291"/>
      <c r="S153" s="291"/>
      <c r="T153" s="291"/>
      <c r="U153" s="291"/>
      <c r="V153" s="291"/>
      <c r="W153" s="291"/>
      <c r="X153" s="291"/>
      <c r="Y153" s="291"/>
      <c r="Z153" s="291"/>
      <c r="AA153" s="291"/>
      <c r="AB153" s="291"/>
      <c r="AC153" s="291"/>
      <c r="AD153" s="291"/>
      <c r="AE153" s="291"/>
      <c r="AF153" s="291"/>
      <c r="AG153" s="291"/>
      <c r="AH153" s="291"/>
      <c r="AI153" s="291"/>
      <c r="AJ153" s="291"/>
      <c r="AK153" s="291"/>
      <c r="AL153" s="291"/>
      <c r="AM153" s="291"/>
      <c r="AN153" s="291"/>
      <c r="AO153" s="291"/>
      <c r="AP153" s="291"/>
      <c r="AQ153" s="291"/>
      <c r="AR153" s="291"/>
      <c r="AS153" s="291"/>
      <c r="AT153" s="291"/>
      <c r="AU153" s="291"/>
    </row>
    <row r="154" spans="1:47" ht="12.75" customHeight="1" x14ac:dyDescent="0.25">
      <c r="A154" s="291"/>
      <c r="B154" s="291"/>
      <c r="C154" s="291"/>
      <c r="D154" s="291"/>
      <c r="E154" s="291"/>
      <c r="F154" s="291"/>
      <c r="G154" s="291"/>
      <c r="H154" s="291"/>
      <c r="I154" s="291"/>
      <c r="J154" s="291"/>
      <c r="K154" s="291"/>
      <c r="L154" s="291"/>
      <c r="M154" s="291"/>
      <c r="N154" s="291"/>
      <c r="O154" s="291"/>
      <c r="P154" s="291"/>
      <c r="Q154" s="291"/>
      <c r="R154" s="291"/>
      <c r="S154" s="291"/>
      <c r="T154" s="291"/>
      <c r="U154" s="291"/>
      <c r="V154" s="291"/>
      <c r="W154" s="291"/>
      <c r="X154" s="291"/>
      <c r="Y154" s="291"/>
      <c r="Z154" s="291"/>
      <c r="AA154" s="291"/>
      <c r="AB154" s="291"/>
      <c r="AC154" s="291"/>
      <c r="AD154" s="291"/>
      <c r="AE154" s="291"/>
      <c r="AF154" s="291"/>
      <c r="AG154" s="291"/>
      <c r="AH154" s="291"/>
      <c r="AI154" s="291"/>
      <c r="AJ154" s="291"/>
      <c r="AK154" s="291"/>
      <c r="AL154" s="291"/>
      <c r="AM154" s="291"/>
      <c r="AN154" s="291"/>
      <c r="AO154" s="291"/>
      <c r="AP154" s="291"/>
      <c r="AQ154" s="291"/>
      <c r="AR154" s="291"/>
      <c r="AS154" s="291"/>
      <c r="AT154" s="291"/>
      <c r="AU154" s="291"/>
    </row>
    <row r="155" spans="1:47" ht="12.75" customHeight="1" x14ac:dyDescent="0.25">
      <c r="A155" s="291"/>
      <c r="B155" s="291"/>
      <c r="C155" s="291"/>
      <c r="D155" s="291"/>
      <c r="E155" s="291"/>
      <c r="F155" s="291"/>
      <c r="G155" s="291"/>
      <c r="H155" s="291"/>
      <c r="I155" s="291"/>
      <c r="J155" s="291"/>
      <c r="K155" s="291"/>
      <c r="L155" s="291"/>
      <c r="M155" s="291"/>
      <c r="N155" s="291"/>
      <c r="O155" s="291"/>
      <c r="P155" s="291"/>
      <c r="Q155" s="291"/>
      <c r="R155" s="291"/>
      <c r="S155" s="291"/>
      <c r="T155" s="291"/>
      <c r="U155" s="291"/>
      <c r="V155" s="291"/>
      <c r="W155" s="291"/>
      <c r="X155" s="291"/>
      <c r="Y155" s="291"/>
      <c r="Z155" s="291"/>
      <c r="AA155" s="291"/>
      <c r="AB155" s="291"/>
      <c r="AC155" s="291"/>
      <c r="AD155" s="291"/>
      <c r="AE155" s="291"/>
      <c r="AF155" s="291"/>
      <c r="AG155" s="291"/>
      <c r="AH155" s="291"/>
      <c r="AI155" s="291"/>
      <c r="AJ155" s="291"/>
      <c r="AK155" s="291"/>
      <c r="AL155" s="291"/>
      <c r="AM155" s="291"/>
      <c r="AN155" s="291"/>
      <c r="AO155" s="291"/>
      <c r="AP155" s="291"/>
      <c r="AQ155" s="291"/>
      <c r="AR155" s="291"/>
      <c r="AS155" s="291"/>
      <c r="AT155" s="291"/>
      <c r="AU155" s="291"/>
    </row>
    <row r="156" spans="1:47" ht="12.75" customHeight="1" x14ac:dyDescent="0.25">
      <c r="A156" s="291"/>
      <c r="B156" s="291"/>
      <c r="C156" s="291"/>
      <c r="D156" s="291"/>
      <c r="E156" s="291"/>
      <c r="F156" s="291"/>
      <c r="G156" s="291"/>
      <c r="H156" s="291"/>
      <c r="I156" s="291"/>
      <c r="J156" s="291"/>
      <c r="K156" s="291"/>
      <c r="L156" s="291"/>
      <c r="M156" s="291"/>
      <c r="N156" s="291"/>
      <c r="O156" s="291"/>
      <c r="P156" s="291"/>
      <c r="Q156" s="291"/>
      <c r="R156" s="291"/>
      <c r="S156" s="291"/>
      <c r="T156" s="291"/>
      <c r="U156" s="291"/>
      <c r="V156" s="291"/>
      <c r="W156" s="291"/>
      <c r="X156" s="291"/>
      <c r="Y156" s="291"/>
      <c r="Z156" s="291"/>
      <c r="AA156" s="291"/>
      <c r="AB156" s="291"/>
      <c r="AC156" s="291"/>
      <c r="AD156" s="291"/>
      <c r="AE156" s="291"/>
      <c r="AF156" s="291"/>
      <c r="AG156" s="291"/>
      <c r="AH156" s="291"/>
      <c r="AI156" s="291"/>
      <c r="AJ156" s="291"/>
      <c r="AK156" s="291"/>
      <c r="AL156" s="291"/>
      <c r="AM156" s="291"/>
      <c r="AN156" s="291"/>
      <c r="AO156" s="291"/>
      <c r="AP156" s="291"/>
      <c r="AQ156" s="291"/>
      <c r="AR156" s="291"/>
      <c r="AS156" s="291"/>
      <c r="AT156" s="291"/>
      <c r="AU156" s="291"/>
    </row>
    <row r="157" spans="1:47" ht="12.75" customHeight="1" x14ac:dyDescent="0.25">
      <c r="A157" s="291"/>
      <c r="B157" s="291"/>
      <c r="C157" s="291"/>
      <c r="D157" s="291"/>
      <c r="E157" s="291"/>
      <c r="F157" s="291"/>
      <c r="G157" s="291"/>
      <c r="H157" s="291"/>
      <c r="I157" s="291"/>
      <c r="J157" s="291"/>
      <c r="K157" s="291"/>
      <c r="L157" s="291"/>
      <c r="M157" s="291"/>
      <c r="N157" s="291"/>
      <c r="O157" s="291"/>
      <c r="P157" s="291"/>
      <c r="Q157" s="291"/>
      <c r="R157" s="291"/>
      <c r="S157" s="291"/>
      <c r="T157" s="291"/>
      <c r="U157" s="291"/>
      <c r="V157" s="291"/>
      <c r="W157" s="291"/>
      <c r="X157" s="291"/>
      <c r="Y157" s="291"/>
      <c r="Z157" s="291"/>
      <c r="AA157" s="291"/>
      <c r="AB157" s="291"/>
      <c r="AC157" s="291"/>
      <c r="AD157" s="291"/>
      <c r="AE157" s="291"/>
      <c r="AF157" s="291"/>
      <c r="AG157" s="291"/>
      <c r="AH157" s="291"/>
      <c r="AI157" s="291"/>
      <c r="AJ157" s="291"/>
      <c r="AK157" s="291"/>
      <c r="AL157" s="291"/>
      <c r="AM157" s="291"/>
      <c r="AN157" s="291"/>
      <c r="AO157" s="291"/>
      <c r="AP157" s="291"/>
      <c r="AQ157" s="291"/>
      <c r="AR157" s="291"/>
      <c r="AS157" s="291"/>
      <c r="AT157" s="291"/>
      <c r="AU157" s="291"/>
    </row>
    <row r="158" spans="1:47" ht="12.75" customHeight="1" x14ac:dyDescent="0.25">
      <c r="A158" s="291"/>
      <c r="B158" s="291"/>
      <c r="C158" s="291"/>
      <c r="D158" s="291"/>
      <c r="E158" s="291"/>
      <c r="F158" s="291"/>
      <c r="G158" s="291"/>
      <c r="H158" s="291"/>
      <c r="I158" s="291"/>
      <c r="J158" s="291"/>
      <c r="K158" s="291"/>
      <c r="L158" s="291"/>
      <c r="M158" s="291"/>
      <c r="N158" s="291"/>
      <c r="O158" s="291"/>
      <c r="P158" s="291"/>
      <c r="Q158" s="291"/>
      <c r="R158" s="291"/>
      <c r="S158" s="291"/>
      <c r="T158" s="291"/>
      <c r="U158" s="291"/>
      <c r="V158" s="291"/>
      <c r="W158" s="291"/>
      <c r="X158" s="291"/>
      <c r="Y158" s="291"/>
      <c r="Z158" s="291"/>
      <c r="AA158" s="291"/>
      <c r="AB158" s="291"/>
      <c r="AC158" s="291"/>
      <c r="AD158" s="291"/>
      <c r="AE158" s="291"/>
      <c r="AF158" s="291"/>
      <c r="AG158" s="291"/>
      <c r="AH158" s="291"/>
      <c r="AI158" s="291"/>
      <c r="AJ158" s="291"/>
      <c r="AK158" s="291"/>
      <c r="AL158" s="291"/>
      <c r="AM158" s="291"/>
      <c r="AN158" s="291"/>
      <c r="AO158" s="291"/>
      <c r="AP158" s="291"/>
      <c r="AQ158" s="291"/>
      <c r="AR158" s="291"/>
      <c r="AS158" s="291"/>
      <c r="AT158" s="291"/>
      <c r="AU158" s="291"/>
    </row>
    <row r="159" spans="1:47" ht="12.75" customHeight="1" x14ac:dyDescent="0.25">
      <c r="A159" s="291"/>
      <c r="B159" s="291"/>
      <c r="C159" s="291"/>
      <c r="D159" s="291"/>
      <c r="E159" s="291"/>
      <c r="F159" s="291"/>
      <c r="G159" s="291"/>
      <c r="H159" s="291"/>
      <c r="I159" s="291"/>
      <c r="J159" s="291"/>
      <c r="K159" s="291"/>
      <c r="L159" s="291"/>
      <c r="M159" s="291"/>
      <c r="N159" s="291"/>
      <c r="O159" s="291"/>
      <c r="P159" s="291"/>
      <c r="Q159" s="291"/>
      <c r="R159" s="291"/>
      <c r="S159" s="291"/>
      <c r="T159" s="291"/>
      <c r="U159" s="291"/>
      <c r="V159" s="291"/>
      <c r="W159" s="291"/>
      <c r="X159" s="291"/>
      <c r="Y159" s="291"/>
      <c r="Z159" s="291"/>
      <c r="AA159" s="291"/>
      <c r="AB159" s="291"/>
      <c r="AC159" s="291"/>
      <c r="AD159" s="291"/>
      <c r="AE159" s="291"/>
      <c r="AF159" s="291"/>
      <c r="AG159" s="291"/>
      <c r="AH159" s="291"/>
      <c r="AI159" s="291"/>
      <c r="AJ159" s="291"/>
      <c r="AK159" s="291"/>
      <c r="AL159" s="291"/>
      <c r="AM159" s="291"/>
      <c r="AN159" s="291"/>
      <c r="AO159" s="291"/>
      <c r="AP159" s="291"/>
      <c r="AQ159" s="291"/>
      <c r="AR159" s="291"/>
      <c r="AS159" s="291"/>
      <c r="AT159" s="291"/>
      <c r="AU159" s="291"/>
    </row>
    <row r="160" spans="1:47" ht="12.75" customHeight="1" x14ac:dyDescent="0.25">
      <c r="A160" s="291"/>
      <c r="B160" s="291"/>
      <c r="C160" s="291"/>
      <c r="D160" s="291"/>
      <c r="E160" s="291"/>
      <c r="F160" s="291"/>
      <c r="G160" s="291"/>
      <c r="H160" s="291"/>
      <c r="I160" s="291"/>
      <c r="J160" s="291"/>
      <c r="K160" s="291"/>
      <c r="L160" s="291"/>
      <c r="M160" s="291"/>
      <c r="N160" s="291"/>
      <c r="O160" s="291"/>
      <c r="P160" s="291"/>
      <c r="Q160" s="291"/>
      <c r="R160" s="291"/>
      <c r="S160" s="291"/>
      <c r="T160" s="291"/>
      <c r="U160" s="291"/>
      <c r="V160" s="291"/>
      <c r="W160" s="291"/>
      <c r="X160" s="291"/>
      <c r="Y160" s="291"/>
      <c r="Z160" s="291"/>
      <c r="AA160" s="291"/>
      <c r="AB160" s="291"/>
      <c r="AC160" s="291"/>
      <c r="AD160" s="291"/>
      <c r="AE160" s="291"/>
      <c r="AF160" s="291"/>
      <c r="AG160" s="291"/>
      <c r="AH160" s="291"/>
      <c r="AI160" s="291"/>
      <c r="AJ160" s="291"/>
      <c r="AK160" s="291"/>
      <c r="AL160" s="291"/>
      <c r="AM160" s="291"/>
      <c r="AN160" s="291"/>
      <c r="AO160" s="291"/>
      <c r="AP160" s="291"/>
      <c r="AQ160" s="291"/>
      <c r="AR160" s="291"/>
      <c r="AS160" s="291"/>
      <c r="AT160" s="291"/>
      <c r="AU160" s="291"/>
    </row>
    <row r="161" spans="1:47" ht="12.75" customHeight="1" x14ac:dyDescent="0.25">
      <c r="A161" s="291"/>
      <c r="B161" s="291"/>
      <c r="C161" s="291"/>
      <c r="D161" s="291"/>
      <c r="E161" s="291"/>
      <c r="F161" s="291"/>
      <c r="G161" s="291"/>
      <c r="H161" s="291"/>
      <c r="I161" s="291"/>
      <c r="J161" s="291"/>
      <c r="K161" s="291"/>
      <c r="L161" s="291"/>
      <c r="M161" s="291"/>
      <c r="N161" s="291"/>
      <c r="O161" s="291"/>
      <c r="P161" s="291"/>
      <c r="Q161" s="291"/>
      <c r="R161" s="291"/>
      <c r="S161" s="291"/>
      <c r="T161" s="291"/>
      <c r="U161" s="291"/>
      <c r="V161" s="291"/>
      <c r="W161" s="291"/>
      <c r="X161" s="291"/>
      <c r="Y161" s="291"/>
      <c r="Z161" s="291"/>
      <c r="AA161" s="291"/>
      <c r="AB161" s="291"/>
      <c r="AC161" s="291"/>
      <c r="AD161" s="291"/>
      <c r="AE161" s="291"/>
      <c r="AF161" s="291"/>
      <c r="AG161" s="291"/>
      <c r="AH161" s="291"/>
      <c r="AI161" s="291"/>
      <c r="AJ161" s="291"/>
      <c r="AK161" s="291"/>
      <c r="AL161" s="291"/>
      <c r="AM161" s="291"/>
      <c r="AN161" s="291"/>
      <c r="AO161" s="291"/>
      <c r="AP161" s="291"/>
      <c r="AQ161" s="291"/>
      <c r="AR161" s="291"/>
      <c r="AS161" s="291"/>
      <c r="AT161" s="291"/>
      <c r="AU161" s="291"/>
    </row>
    <row r="162" spans="1:47" ht="12.75" customHeight="1" x14ac:dyDescent="0.25">
      <c r="A162" s="291"/>
      <c r="B162" s="291"/>
      <c r="C162" s="291"/>
      <c r="D162" s="291"/>
      <c r="E162" s="291"/>
      <c r="F162" s="291"/>
      <c r="G162" s="291"/>
      <c r="H162" s="291"/>
      <c r="I162" s="291"/>
      <c r="J162" s="291"/>
      <c r="K162" s="291"/>
      <c r="L162" s="291"/>
      <c r="M162" s="291"/>
      <c r="N162" s="291"/>
      <c r="O162" s="291"/>
      <c r="P162" s="291"/>
      <c r="Q162" s="291"/>
      <c r="R162" s="291"/>
      <c r="S162" s="291"/>
      <c r="T162" s="291"/>
      <c r="U162" s="291"/>
      <c r="V162" s="291"/>
      <c r="W162" s="291"/>
      <c r="X162" s="291"/>
      <c r="Y162" s="291"/>
      <c r="Z162" s="291"/>
      <c r="AA162" s="291"/>
      <c r="AB162" s="291"/>
      <c r="AC162" s="291"/>
      <c r="AD162" s="291"/>
      <c r="AE162" s="291"/>
      <c r="AF162" s="291"/>
      <c r="AG162" s="291"/>
      <c r="AH162" s="291"/>
      <c r="AI162" s="291"/>
      <c r="AJ162" s="291"/>
      <c r="AK162" s="291"/>
      <c r="AL162" s="291"/>
      <c r="AM162" s="291"/>
      <c r="AN162" s="291"/>
      <c r="AO162" s="291"/>
      <c r="AP162" s="291"/>
      <c r="AQ162" s="291"/>
      <c r="AR162" s="291"/>
      <c r="AS162" s="291"/>
      <c r="AT162" s="291"/>
      <c r="AU162" s="291"/>
    </row>
    <row r="163" spans="1:47" ht="12.75" customHeight="1" x14ac:dyDescent="0.25">
      <c r="A163" s="291"/>
      <c r="B163" s="291"/>
      <c r="C163" s="291"/>
      <c r="D163" s="291"/>
      <c r="E163" s="291"/>
      <c r="F163" s="291"/>
      <c r="G163" s="291"/>
      <c r="H163" s="291"/>
      <c r="I163" s="291"/>
      <c r="J163" s="291"/>
      <c r="K163" s="291"/>
      <c r="L163" s="291"/>
      <c r="M163" s="291"/>
      <c r="N163" s="291"/>
      <c r="O163" s="291"/>
      <c r="P163" s="291"/>
      <c r="Q163" s="291"/>
      <c r="R163" s="291"/>
      <c r="S163" s="291"/>
      <c r="T163" s="291"/>
      <c r="U163" s="291"/>
      <c r="V163" s="291"/>
      <c r="W163" s="291"/>
      <c r="X163" s="291"/>
      <c r="Y163" s="291"/>
      <c r="Z163" s="291"/>
      <c r="AA163" s="291"/>
      <c r="AB163" s="291"/>
      <c r="AC163" s="291"/>
      <c r="AD163" s="291"/>
      <c r="AE163" s="291"/>
      <c r="AF163" s="291"/>
      <c r="AG163" s="291"/>
      <c r="AH163" s="291"/>
      <c r="AI163" s="291"/>
      <c r="AJ163" s="291"/>
      <c r="AK163" s="291"/>
      <c r="AL163" s="291"/>
      <c r="AM163" s="291"/>
      <c r="AN163" s="291"/>
      <c r="AO163" s="291"/>
      <c r="AP163" s="291"/>
      <c r="AQ163" s="291"/>
      <c r="AR163" s="291"/>
      <c r="AS163" s="291"/>
      <c r="AT163" s="291"/>
      <c r="AU163" s="291"/>
    </row>
    <row r="164" spans="1:47" ht="12.75" customHeight="1" x14ac:dyDescent="0.25">
      <c r="A164" s="291"/>
      <c r="B164" s="291"/>
      <c r="C164" s="291"/>
      <c r="D164" s="291"/>
      <c r="E164" s="291"/>
      <c r="F164" s="291"/>
      <c r="G164" s="291"/>
      <c r="H164" s="291"/>
      <c r="I164" s="291"/>
      <c r="J164" s="291"/>
      <c r="K164" s="291"/>
      <c r="L164" s="291"/>
      <c r="M164" s="291"/>
      <c r="N164" s="291"/>
      <c r="O164" s="291"/>
      <c r="P164" s="291"/>
      <c r="Q164" s="291"/>
      <c r="R164" s="291"/>
      <c r="S164" s="291"/>
      <c r="T164" s="291"/>
      <c r="U164" s="291"/>
      <c r="V164" s="291"/>
      <c r="W164" s="291"/>
      <c r="X164" s="291"/>
      <c r="Y164" s="291"/>
      <c r="Z164" s="291"/>
      <c r="AA164" s="291"/>
      <c r="AB164" s="291"/>
      <c r="AC164" s="291"/>
      <c r="AD164" s="291"/>
      <c r="AE164" s="291"/>
      <c r="AF164" s="291"/>
      <c r="AG164" s="291"/>
      <c r="AH164" s="291"/>
      <c r="AI164" s="291"/>
      <c r="AJ164" s="291"/>
      <c r="AK164" s="291"/>
      <c r="AL164" s="291"/>
      <c r="AM164" s="291"/>
      <c r="AN164" s="291"/>
      <c r="AO164" s="291"/>
      <c r="AP164" s="291"/>
      <c r="AQ164" s="291"/>
      <c r="AR164" s="291"/>
      <c r="AS164" s="291"/>
      <c r="AT164" s="291"/>
      <c r="AU164" s="291"/>
    </row>
    <row r="165" spans="1:47" ht="12.75" customHeight="1" x14ac:dyDescent="0.25">
      <c r="A165" s="291"/>
      <c r="B165" s="291"/>
      <c r="C165" s="291"/>
      <c r="D165" s="291"/>
      <c r="E165" s="291"/>
      <c r="F165" s="291"/>
      <c r="G165" s="291"/>
      <c r="H165" s="291"/>
      <c r="I165" s="291"/>
      <c r="J165" s="291"/>
      <c r="K165" s="291"/>
      <c r="L165" s="291"/>
      <c r="M165" s="291"/>
      <c r="N165" s="291"/>
      <c r="O165" s="291"/>
      <c r="P165" s="291"/>
      <c r="Q165" s="291"/>
      <c r="R165" s="291"/>
      <c r="S165" s="291"/>
      <c r="T165" s="291"/>
      <c r="U165" s="291"/>
      <c r="V165" s="291"/>
      <c r="W165" s="291"/>
      <c r="X165" s="291"/>
      <c r="Y165" s="291"/>
      <c r="Z165" s="291"/>
      <c r="AA165" s="291"/>
      <c r="AB165" s="291"/>
      <c r="AC165" s="291"/>
      <c r="AD165" s="291"/>
      <c r="AE165" s="291"/>
      <c r="AF165" s="291"/>
      <c r="AG165" s="291"/>
      <c r="AH165" s="291"/>
      <c r="AI165" s="291"/>
      <c r="AJ165" s="291"/>
      <c r="AK165" s="291"/>
      <c r="AL165" s="291"/>
      <c r="AM165" s="291"/>
      <c r="AN165" s="291"/>
      <c r="AO165" s="291"/>
      <c r="AP165" s="291"/>
      <c r="AQ165" s="291"/>
      <c r="AR165" s="291"/>
      <c r="AS165" s="291"/>
      <c r="AT165" s="291"/>
      <c r="AU165" s="291"/>
    </row>
    <row r="166" spans="1:47" ht="12.75" customHeight="1" x14ac:dyDescent="0.25">
      <c r="A166" s="291"/>
      <c r="B166" s="291"/>
      <c r="C166" s="291"/>
      <c r="D166" s="291"/>
      <c r="E166" s="291"/>
      <c r="F166" s="291"/>
      <c r="G166" s="291"/>
      <c r="H166" s="291"/>
      <c r="I166" s="291"/>
      <c r="J166" s="291"/>
      <c r="K166" s="291"/>
      <c r="L166" s="291"/>
      <c r="M166" s="291"/>
      <c r="N166" s="291"/>
      <c r="O166" s="291"/>
      <c r="P166" s="291"/>
      <c r="Q166" s="291"/>
      <c r="R166" s="291"/>
      <c r="S166" s="291"/>
      <c r="T166" s="291"/>
      <c r="U166" s="291"/>
      <c r="V166" s="291"/>
      <c r="W166" s="291"/>
      <c r="X166" s="291"/>
      <c r="Y166" s="291"/>
      <c r="Z166" s="291"/>
      <c r="AA166" s="291"/>
      <c r="AB166" s="291"/>
      <c r="AC166" s="291"/>
      <c r="AD166" s="291"/>
      <c r="AE166" s="291"/>
      <c r="AF166" s="291"/>
      <c r="AG166" s="291"/>
      <c r="AH166" s="291"/>
      <c r="AI166" s="291"/>
      <c r="AJ166" s="291"/>
      <c r="AK166" s="291"/>
      <c r="AL166" s="291"/>
      <c r="AM166" s="291"/>
      <c r="AN166" s="291"/>
      <c r="AO166" s="291"/>
      <c r="AP166" s="291"/>
      <c r="AQ166" s="291"/>
      <c r="AR166" s="291"/>
      <c r="AS166" s="291"/>
      <c r="AT166" s="291"/>
      <c r="AU166" s="291"/>
    </row>
    <row r="167" spans="1:47" ht="12.75" customHeight="1" x14ac:dyDescent="0.25">
      <c r="A167" s="291"/>
      <c r="B167" s="291"/>
      <c r="C167" s="291"/>
      <c r="D167" s="291"/>
      <c r="E167" s="291"/>
      <c r="F167" s="291"/>
      <c r="G167" s="291"/>
      <c r="H167" s="291"/>
      <c r="I167" s="291"/>
      <c r="J167" s="291"/>
      <c r="K167" s="291"/>
      <c r="L167" s="291"/>
      <c r="M167" s="291"/>
      <c r="N167" s="291"/>
      <c r="O167" s="291"/>
      <c r="P167" s="291"/>
      <c r="Q167" s="291"/>
      <c r="R167" s="291"/>
      <c r="S167" s="291"/>
      <c r="T167" s="291"/>
      <c r="U167" s="291"/>
      <c r="V167" s="291"/>
      <c r="W167" s="291"/>
      <c r="X167" s="291"/>
      <c r="Y167" s="291"/>
      <c r="Z167" s="291"/>
      <c r="AA167" s="291"/>
      <c r="AB167" s="291"/>
      <c r="AC167" s="291"/>
      <c r="AD167" s="291"/>
      <c r="AE167" s="291"/>
      <c r="AF167" s="291"/>
      <c r="AG167" s="291"/>
      <c r="AH167" s="291"/>
      <c r="AI167" s="291"/>
      <c r="AJ167" s="291"/>
      <c r="AK167" s="291"/>
      <c r="AL167" s="291"/>
      <c r="AM167" s="291"/>
      <c r="AN167" s="291"/>
      <c r="AO167" s="291"/>
      <c r="AP167" s="291"/>
      <c r="AQ167" s="291"/>
      <c r="AR167" s="291"/>
      <c r="AS167" s="291"/>
      <c r="AT167" s="291"/>
      <c r="AU167" s="291"/>
    </row>
    <row r="168" spans="1:47" ht="12.75" customHeight="1" x14ac:dyDescent="0.25">
      <c r="A168" s="291"/>
      <c r="B168" s="291"/>
      <c r="C168" s="291"/>
      <c r="D168" s="291"/>
      <c r="E168" s="291"/>
      <c r="F168" s="291"/>
      <c r="G168" s="291"/>
      <c r="H168" s="291"/>
      <c r="I168" s="291"/>
      <c r="J168" s="291"/>
      <c r="K168" s="291"/>
      <c r="L168" s="291"/>
      <c r="M168" s="291"/>
      <c r="N168" s="291"/>
      <c r="O168" s="291"/>
      <c r="P168" s="291"/>
      <c r="Q168" s="291"/>
      <c r="R168" s="291"/>
      <c r="S168" s="291"/>
      <c r="T168" s="291"/>
      <c r="U168" s="291"/>
      <c r="V168" s="291"/>
      <c r="W168" s="291"/>
      <c r="X168" s="291"/>
      <c r="Y168" s="291"/>
      <c r="Z168" s="291"/>
      <c r="AA168" s="291"/>
      <c r="AB168" s="291"/>
      <c r="AC168" s="291"/>
      <c r="AD168" s="291"/>
      <c r="AE168" s="291"/>
      <c r="AF168" s="291"/>
      <c r="AG168" s="291"/>
      <c r="AH168" s="291"/>
      <c r="AI168" s="291"/>
      <c r="AJ168" s="291"/>
      <c r="AK168" s="291"/>
      <c r="AL168" s="291"/>
      <c r="AM168" s="291"/>
      <c r="AN168" s="291"/>
      <c r="AO168" s="291"/>
      <c r="AP168" s="291"/>
      <c r="AQ168" s="291"/>
      <c r="AR168" s="291"/>
      <c r="AS168" s="291"/>
      <c r="AT168" s="291"/>
      <c r="AU168" s="291"/>
    </row>
    <row r="169" spans="1:47" ht="12.75" customHeight="1" x14ac:dyDescent="0.25">
      <c r="A169" s="291"/>
      <c r="B169" s="291"/>
      <c r="C169" s="291"/>
      <c r="D169" s="291"/>
      <c r="E169" s="291"/>
      <c r="F169" s="291"/>
      <c r="G169" s="291"/>
      <c r="H169" s="291"/>
      <c r="I169" s="291"/>
      <c r="J169" s="291"/>
      <c r="K169" s="291"/>
      <c r="L169" s="291"/>
      <c r="M169" s="291"/>
      <c r="N169" s="291"/>
      <c r="O169" s="291"/>
      <c r="P169" s="291"/>
      <c r="Q169" s="291"/>
      <c r="R169" s="291"/>
      <c r="S169" s="291"/>
      <c r="T169" s="291"/>
      <c r="U169" s="291"/>
      <c r="V169" s="291"/>
      <c r="W169" s="291"/>
      <c r="X169" s="291"/>
      <c r="Y169" s="291"/>
      <c r="Z169" s="291"/>
      <c r="AA169" s="291"/>
      <c r="AB169" s="291"/>
      <c r="AC169" s="291"/>
      <c r="AD169" s="291"/>
      <c r="AE169" s="291"/>
      <c r="AF169" s="291"/>
      <c r="AG169" s="291"/>
      <c r="AH169" s="291"/>
      <c r="AI169" s="291"/>
      <c r="AJ169" s="291"/>
      <c r="AK169" s="291"/>
      <c r="AL169" s="291"/>
      <c r="AM169" s="291"/>
      <c r="AN169" s="291"/>
      <c r="AO169" s="291"/>
      <c r="AP169" s="291"/>
      <c r="AQ169" s="291"/>
      <c r="AR169" s="291"/>
      <c r="AS169" s="291"/>
      <c r="AT169" s="291"/>
      <c r="AU169" s="291"/>
    </row>
    <row r="170" spans="1:47" ht="12.75" customHeight="1" x14ac:dyDescent="0.25">
      <c r="A170" s="291"/>
      <c r="B170" s="291"/>
      <c r="C170" s="291"/>
      <c r="D170" s="291"/>
      <c r="E170" s="291"/>
      <c r="F170" s="291"/>
      <c r="G170" s="291"/>
      <c r="H170" s="291"/>
      <c r="I170" s="291"/>
      <c r="J170" s="291"/>
      <c r="K170" s="291"/>
      <c r="L170" s="291"/>
      <c r="M170" s="291"/>
      <c r="N170" s="291"/>
      <c r="O170" s="291"/>
      <c r="P170" s="291"/>
      <c r="Q170" s="291"/>
      <c r="R170" s="291"/>
      <c r="S170" s="291"/>
      <c r="T170" s="291"/>
      <c r="U170" s="291"/>
      <c r="V170" s="291"/>
      <c r="W170" s="291"/>
      <c r="X170" s="291"/>
      <c r="Y170" s="291"/>
      <c r="Z170" s="291"/>
      <c r="AA170" s="291"/>
      <c r="AB170" s="291"/>
      <c r="AC170" s="291"/>
      <c r="AD170" s="291"/>
      <c r="AE170" s="291"/>
      <c r="AF170" s="291"/>
      <c r="AG170" s="291"/>
      <c r="AH170" s="291"/>
      <c r="AI170" s="291"/>
      <c r="AJ170" s="291"/>
      <c r="AK170" s="291"/>
      <c r="AL170" s="291"/>
      <c r="AM170" s="291"/>
      <c r="AN170" s="291"/>
      <c r="AO170" s="291"/>
      <c r="AP170" s="291"/>
      <c r="AQ170" s="291"/>
      <c r="AR170" s="291"/>
      <c r="AS170" s="291"/>
      <c r="AT170" s="291"/>
      <c r="AU170" s="291"/>
    </row>
    <row r="171" spans="1:47" ht="12.75" customHeight="1" x14ac:dyDescent="0.25">
      <c r="A171" s="291"/>
      <c r="B171" s="291"/>
      <c r="C171" s="291"/>
      <c r="D171" s="291"/>
      <c r="E171" s="291"/>
      <c r="F171" s="291"/>
      <c r="G171" s="291"/>
      <c r="H171" s="291"/>
      <c r="I171" s="291"/>
      <c r="J171" s="291"/>
      <c r="K171" s="291"/>
      <c r="L171" s="291"/>
      <c r="M171" s="291"/>
      <c r="N171" s="291"/>
      <c r="O171" s="291"/>
      <c r="P171" s="291"/>
      <c r="Q171" s="291"/>
      <c r="R171" s="291"/>
      <c r="S171" s="291"/>
      <c r="T171" s="291"/>
      <c r="U171" s="291"/>
      <c r="V171" s="291"/>
      <c r="W171" s="291"/>
      <c r="X171" s="291"/>
      <c r="Y171" s="291"/>
      <c r="Z171" s="291"/>
      <c r="AA171" s="291"/>
      <c r="AB171" s="291"/>
      <c r="AC171" s="291"/>
      <c r="AD171" s="291"/>
      <c r="AE171" s="291"/>
      <c r="AF171" s="291"/>
      <c r="AG171" s="291"/>
      <c r="AH171" s="291"/>
      <c r="AI171" s="291"/>
      <c r="AJ171" s="291"/>
      <c r="AK171" s="291"/>
      <c r="AL171" s="291"/>
      <c r="AM171" s="291"/>
      <c r="AN171" s="291"/>
      <c r="AO171" s="291"/>
      <c r="AP171" s="291"/>
      <c r="AQ171" s="291"/>
      <c r="AR171" s="291"/>
      <c r="AS171" s="291"/>
      <c r="AT171" s="291"/>
      <c r="AU171" s="291"/>
    </row>
    <row r="172" spans="1:47" ht="12.75" customHeight="1" x14ac:dyDescent="0.25">
      <c r="A172" s="291"/>
      <c r="B172" s="291"/>
      <c r="C172" s="291"/>
      <c r="D172" s="291"/>
      <c r="E172" s="291"/>
      <c r="F172" s="291"/>
      <c r="G172" s="291"/>
      <c r="H172" s="291"/>
      <c r="I172" s="291"/>
      <c r="J172" s="291"/>
      <c r="K172" s="291"/>
      <c r="L172" s="291"/>
      <c r="M172" s="291"/>
      <c r="N172" s="291"/>
      <c r="O172" s="291"/>
      <c r="P172" s="291"/>
      <c r="Q172" s="291"/>
      <c r="R172" s="291"/>
      <c r="S172" s="291"/>
      <c r="T172" s="291"/>
      <c r="U172" s="291"/>
      <c r="V172" s="291"/>
      <c r="W172" s="291"/>
      <c r="X172" s="291"/>
      <c r="Y172" s="291"/>
      <c r="Z172" s="291"/>
      <c r="AA172" s="291"/>
      <c r="AB172" s="291"/>
      <c r="AC172" s="291"/>
      <c r="AD172" s="291"/>
      <c r="AE172" s="291"/>
      <c r="AF172" s="291"/>
      <c r="AG172" s="291"/>
      <c r="AH172" s="291"/>
      <c r="AI172" s="291"/>
      <c r="AJ172" s="291"/>
      <c r="AK172" s="291"/>
      <c r="AL172" s="291"/>
      <c r="AM172" s="291"/>
      <c r="AN172" s="291"/>
      <c r="AO172" s="291"/>
      <c r="AP172" s="291"/>
      <c r="AQ172" s="291"/>
      <c r="AR172" s="291"/>
      <c r="AS172" s="291"/>
      <c r="AT172" s="291"/>
      <c r="AU172" s="291"/>
    </row>
    <row r="173" spans="1:47" ht="12.75" customHeight="1" x14ac:dyDescent="0.25">
      <c r="A173" s="291"/>
      <c r="B173" s="291"/>
      <c r="C173" s="291"/>
      <c r="D173" s="291"/>
      <c r="E173" s="291"/>
      <c r="F173" s="291"/>
      <c r="G173" s="291"/>
      <c r="H173" s="291"/>
      <c r="I173" s="291"/>
      <c r="J173" s="291"/>
      <c r="K173" s="291"/>
      <c r="L173" s="291"/>
      <c r="M173" s="291"/>
      <c r="N173" s="291"/>
      <c r="O173" s="291"/>
      <c r="P173" s="291"/>
      <c r="Q173" s="291"/>
      <c r="R173" s="291"/>
      <c r="S173" s="291"/>
      <c r="T173" s="291"/>
      <c r="U173" s="291"/>
      <c r="V173" s="291"/>
      <c r="W173" s="291"/>
      <c r="X173" s="291"/>
      <c r="Y173" s="291"/>
      <c r="Z173" s="291"/>
      <c r="AA173" s="291"/>
      <c r="AB173" s="291"/>
      <c r="AC173" s="291"/>
      <c r="AD173" s="291"/>
      <c r="AE173" s="291"/>
      <c r="AF173" s="291"/>
      <c r="AG173" s="291"/>
      <c r="AH173" s="291"/>
      <c r="AI173" s="291"/>
      <c r="AJ173" s="291"/>
      <c r="AK173" s="291"/>
      <c r="AL173" s="291"/>
      <c r="AM173" s="291"/>
      <c r="AN173" s="291"/>
      <c r="AO173" s="291"/>
      <c r="AP173" s="291"/>
      <c r="AQ173" s="291"/>
      <c r="AR173" s="291"/>
      <c r="AS173" s="291"/>
      <c r="AT173" s="291"/>
      <c r="AU173" s="291"/>
    </row>
    <row r="174" spans="1:47" ht="12.75" customHeight="1" x14ac:dyDescent="0.25">
      <c r="A174" s="291"/>
      <c r="B174" s="291"/>
      <c r="C174" s="291"/>
      <c r="D174" s="291"/>
      <c r="E174" s="291"/>
      <c r="F174" s="291"/>
      <c r="G174" s="291"/>
      <c r="H174" s="291"/>
      <c r="I174" s="291"/>
      <c r="J174" s="291"/>
      <c r="K174" s="291"/>
      <c r="L174" s="291"/>
      <c r="M174" s="291"/>
      <c r="N174" s="291"/>
      <c r="O174" s="291"/>
      <c r="P174" s="291"/>
      <c r="Q174" s="291"/>
      <c r="R174" s="291"/>
      <c r="S174" s="291"/>
      <c r="T174" s="291"/>
      <c r="U174" s="291"/>
      <c r="V174" s="291"/>
      <c r="W174" s="291"/>
      <c r="X174" s="291"/>
      <c r="Y174" s="291"/>
      <c r="Z174" s="291"/>
      <c r="AA174" s="291"/>
      <c r="AB174" s="291"/>
      <c r="AC174" s="291"/>
      <c r="AD174" s="291"/>
      <c r="AE174" s="291"/>
      <c r="AF174" s="291"/>
      <c r="AG174" s="291"/>
      <c r="AH174" s="291"/>
      <c r="AI174" s="291"/>
      <c r="AJ174" s="291"/>
      <c r="AK174" s="291"/>
      <c r="AL174" s="291"/>
      <c r="AM174" s="291"/>
      <c r="AN174" s="291"/>
      <c r="AO174" s="291"/>
      <c r="AP174" s="291"/>
      <c r="AQ174" s="291"/>
      <c r="AR174" s="291"/>
      <c r="AS174" s="291"/>
      <c r="AT174" s="291"/>
      <c r="AU174" s="291"/>
    </row>
    <row r="175" spans="1:47" ht="12.75" customHeight="1" x14ac:dyDescent="0.25">
      <c r="A175" s="291"/>
      <c r="B175" s="291"/>
      <c r="C175" s="291"/>
      <c r="D175" s="291"/>
      <c r="E175" s="291"/>
      <c r="F175" s="291"/>
      <c r="G175" s="291"/>
      <c r="H175" s="291"/>
      <c r="I175" s="291"/>
      <c r="J175" s="291"/>
      <c r="K175" s="291"/>
      <c r="L175" s="291"/>
      <c r="M175" s="291"/>
      <c r="N175" s="291"/>
      <c r="O175" s="291"/>
      <c r="P175" s="291"/>
      <c r="Q175" s="291"/>
      <c r="R175" s="291"/>
      <c r="S175" s="291"/>
      <c r="T175" s="291"/>
      <c r="U175" s="291"/>
      <c r="V175" s="291"/>
      <c r="W175" s="291"/>
      <c r="X175" s="291"/>
      <c r="Y175" s="291"/>
      <c r="Z175" s="291"/>
      <c r="AA175" s="291"/>
      <c r="AB175" s="291"/>
      <c r="AC175" s="291"/>
      <c r="AD175" s="291"/>
      <c r="AE175" s="291"/>
      <c r="AF175" s="291"/>
      <c r="AG175" s="291"/>
      <c r="AH175" s="291"/>
      <c r="AI175" s="291"/>
      <c r="AJ175" s="291"/>
      <c r="AK175" s="291"/>
      <c r="AL175" s="291"/>
      <c r="AM175" s="291"/>
      <c r="AN175" s="291"/>
      <c r="AO175" s="291"/>
      <c r="AP175" s="291"/>
      <c r="AQ175" s="291"/>
      <c r="AR175" s="291"/>
      <c r="AS175" s="291"/>
      <c r="AT175" s="291"/>
      <c r="AU175" s="291"/>
    </row>
    <row r="176" spans="1:47" ht="12.75" customHeight="1" x14ac:dyDescent="0.25">
      <c r="A176" s="291"/>
      <c r="B176" s="291"/>
      <c r="C176" s="291"/>
      <c r="D176" s="291"/>
      <c r="E176" s="291"/>
      <c r="F176" s="291"/>
      <c r="G176" s="291"/>
      <c r="H176" s="291"/>
      <c r="I176" s="291"/>
      <c r="J176" s="291"/>
      <c r="K176" s="291"/>
      <c r="L176" s="291"/>
      <c r="M176" s="291"/>
      <c r="N176" s="291"/>
      <c r="O176" s="291"/>
      <c r="P176" s="291"/>
      <c r="Q176" s="291"/>
      <c r="R176" s="291"/>
      <c r="S176" s="291"/>
      <c r="T176" s="291"/>
      <c r="U176" s="291"/>
      <c r="V176" s="291"/>
      <c r="W176" s="291"/>
      <c r="X176" s="291"/>
      <c r="Y176" s="291"/>
      <c r="Z176" s="291"/>
      <c r="AA176" s="291"/>
      <c r="AB176" s="291"/>
      <c r="AC176" s="291"/>
      <c r="AD176" s="291"/>
      <c r="AE176" s="291"/>
      <c r="AF176" s="291"/>
      <c r="AG176" s="291"/>
      <c r="AH176" s="291"/>
      <c r="AI176" s="291"/>
      <c r="AJ176" s="291"/>
      <c r="AK176" s="291"/>
      <c r="AL176" s="291"/>
      <c r="AM176" s="291"/>
      <c r="AN176" s="291"/>
      <c r="AO176" s="291"/>
      <c r="AP176" s="291"/>
      <c r="AQ176" s="291"/>
      <c r="AR176" s="291"/>
      <c r="AS176" s="291"/>
      <c r="AT176" s="291"/>
      <c r="AU176" s="291"/>
    </row>
    <row r="177" spans="1:47" ht="12.75" customHeight="1" x14ac:dyDescent="0.25">
      <c r="A177" s="291"/>
      <c r="B177" s="291"/>
      <c r="C177" s="291"/>
      <c r="D177" s="291"/>
      <c r="E177" s="291"/>
      <c r="F177" s="291"/>
      <c r="G177" s="291"/>
      <c r="H177" s="291"/>
      <c r="I177" s="291"/>
      <c r="J177" s="291"/>
      <c r="K177" s="291"/>
      <c r="L177" s="291"/>
      <c r="M177" s="291"/>
      <c r="N177" s="291"/>
      <c r="O177" s="291"/>
      <c r="P177" s="291"/>
      <c r="Q177" s="291"/>
      <c r="R177" s="291"/>
      <c r="S177" s="291"/>
      <c r="T177" s="291"/>
      <c r="U177" s="291"/>
      <c r="V177" s="291"/>
      <c r="W177" s="291"/>
      <c r="X177" s="291"/>
      <c r="Y177" s="291"/>
      <c r="Z177" s="291"/>
      <c r="AA177" s="291"/>
      <c r="AB177" s="291"/>
      <c r="AC177" s="291"/>
      <c r="AD177" s="291"/>
      <c r="AE177" s="291"/>
      <c r="AF177" s="291"/>
      <c r="AG177" s="291"/>
      <c r="AH177" s="291"/>
      <c r="AI177" s="291"/>
      <c r="AJ177" s="291"/>
      <c r="AK177" s="291"/>
      <c r="AL177" s="291"/>
      <c r="AM177" s="291"/>
      <c r="AN177" s="291"/>
      <c r="AO177" s="291"/>
      <c r="AP177" s="291"/>
      <c r="AQ177" s="291"/>
      <c r="AR177" s="291"/>
      <c r="AS177" s="291"/>
      <c r="AT177" s="291"/>
      <c r="AU177" s="291"/>
    </row>
    <row r="178" spans="1:47" ht="12.75" customHeight="1" x14ac:dyDescent="0.25">
      <c r="A178" s="291"/>
      <c r="B178" s="291"/>
      <c r="C178" s="291"/>
      <c r="D178" s="291"/>
      <c r="E178" s="291"/>
      <c r="F178" s="291"/>
      <c r="G178" s="291"/>
      <c r="H178" s="291"/>
      <c r="I178" s="291"/>
      <c r="J178" s="291"/>
      <c r="K178" s="291"/>
      <c r="L178" s="291"/>
      <c r="M178" s="291"/>
      <c r="N178" s="291"/>
      <c r="O178" s="291"/>
      <c r="P178" s="291"/>
      <c r="Q178" s="291"/>
      <c r="R178" s="291"/>
      <c r="S178" s="291"/>
      <c r="T178" s="291"/>
      <c r="U178" s="291"/>
      <c r="V178" s="291"/>
      <c r="W178" s="291"/>
      <c r="X178" s="291"/>
      <c r="Y178" s="291"/>
      <c r="Z178" s="291"/>
      <c r="AA178" s="291"/>
      <c r="AB178" s="291"/>
      <c r="AC178" s="291"/>
      <c r="AD178" s="291"/>
      <c r="AE178" s="291"/>
      <c r="AF178" s="291"/>
      <c r="AG178" s="291"/>
      <c r="AH178" s="291"/>
      <c r="AI178" s="291"/>
      <c r="AJ178" s="291"/>
      <c r="AK178" s="291"/>
      <c r="AL178" s="291"/>
      <c r="AM178" s="291"/>
      <c r="AN178" s="291"/>
      <c r="AO178" s="291"/>
      <c r="AP178" s="291"/>
      <c r="AQ178" s="291"/>
      <c r="AR178" s="291"/>
      <c r="AS178" s="291"/>
      <c r="AT178" s="291"/>
      <c r="AU178" s="291"/>
    </row>
    <row r="179" spans="1:47" ht="12.75" customHeight="1" x14ac:dyDescent="0.25">
      <c r="A179" s="291"/>
      <c r="B179" s="291"/>
      <c r="C179" s="291"/>
      <c r="D179" s="291"/>
      <c r="E179" s="291"/>
      <c r="F179" s="291"/>
      <c r="G179" s="291"/>
      <c r="H179" s="291"/>
      <c r="I179" s="291"/>
      <c r="J179" s="291"/>
      <c r="K179" s="291"/>
      <c r="L179" s="291"/>
      <c r="M179" s="291"/>
      <c r="N179" s="291"/>
      <c r="O179" s="291"/>
      <c r="P179" s="291"/>
      <c r="Q179" s="291"/>
      <c r="R179" s="291"/>
      <c r="S179" s="291"/>
      <c r="T179" s="291"/>
      <c r="U179" s="291"/>
      <c r="V179" s="291"/>
      <c r="W179" s="291"/>
      <c r="X179" s="291"/>
      <c r="Y179" s="291"/>
      <c r="Z179" s="291"/>
      <c r="AA179" s="291"/>
      <c r="AB179" s="291"/>
      <c r="AC179" s="291"/>
      <c r="AD179" s="291"/>
      <c r="AE179" s="291"/>
      <c r="AF179" s="291"/>
      <c r="AG179" s="291"/>
      <c r="AH179" s="291"/>
      <c r="AI179" s="291"/>
      <c r="AJ179" s="291"/>
      <c r="AK179" s="291"/>
      <c r="AL179" s="291"/>
      <c r="AM179" s="291"/>
      <c r="AN179" s="291"/>
      <c r="AO179" s="291"/>
      <c r="AP179" s="291"/>
      <c r="AQ179" s="291"/>
      <c r="AR179" s="291"/>
      <c r="AS179" s="291"/>
      <c r="AT179" s="291"/>
      <c r="AU179" s="291"/>
    </row>
    <row r="180" spans="1:47" ht="12.75" customHeight="1" x14ac:dyDescent="0.25">
      <c r="A180" s="291"/>
      <c r="B180" s="291"/>
      <c r="C180" s="291"/>
      <c r="D180" s="291"/>
      <c r="E180" s="291"/>
      <c r="F180" s="291"/>
      <c r="G180" s="291"/>
      <c r="H180" s="291"/>
      <c r="I180" s="291"/>
      <c r="J180" s="291"/>
      <c r="K180" s="291"/>
      <c r="L180" s="291"/>
      <c r="M180" s="291"/>
      <c r="N180" s="291"/>
      <c r="O180" s="291"/>
      <c r="P180" s="291"/>
      <c r="Q180" s="291"/>
      <c r="R180" s="291"/>
      <c r="S180" s="291"/>
      <c r="T180" s="291"/>
      <c r="U180" s="291"/>
      <c r="V180" s="291"/>
      <c r="W180" s="291"/>
      <c r="X180" s="291"/>
      <c r="Y180" s="291"/>
      <c r="Z180" s="291"/>
      <c r="AA180" s="291"/>
      <c r="AB180" s="291"/>
      <c r="AC180" s="291"/>
      <c r="AD180" s="291"/>
      <c r="AE180" s="291"/>
      <c r="AF180" s="291"/>
      <c r="AG180" s="291"/>
      <c r="AH180" s="291"/>
      <c r="AI180" s="291"/>
      <c r="AJ180" s="291"/>
      <c r="AK180" s="291"/>
      <c r="AL180" s="291"/>
      <c r="AM180" s="291"/>
      <c r="AN180" s="291"/>
      <c r="AO180" s="291"/>
      <c r="AP180" s="291"/>
      <c r="AQ180" s="291"/>
      <c r="AR180" s="291"/>
      <c r="AS180" s="291"/>
      <c r="AT180" s="291"/>
      <c r="AU180" s="291"/>
    </row>
    <row r="181" spans="1:47" ht="12.75" customHeight="1" x14ac:dyDescent="0.25">
      <c r="A181" s="291"/>
      <c r="B181" s="291"/>
      <c r="C181" s="291"/>
      <c r="D181" s="291"/>
      <c r="E181" s="291"/>
      <c r="F181" s="291"/>
      <c r="G181" s="291"/>
      <c r="H181" s="291"/>
      <c r="I181" s="291"/>
      <c r="J181" s="291"/>
      <c r="K181" s="291"/>
      <c r="L181" s="291"/>
      <c r="M181" s="291"/>
      <c r="N181" s="291"/>
      <c r="O181" s="291"/>
      <c r="P181" s="291"/>
      <c r="Q181" s="291"/>
      <c r="R181" s="291"/>
      <c r="S181" s="291"/>
      <c r="T181" s="291"/>
      <c r="U181" s="291"/>
      <c r="V181" s="291"/>
      <c r="W181" s="291"/>
      <c r="X181" s="291"/>
      <c r="Y181" s="291"/>
      <c r="Z181" s="291"/>
      <c r="AA181" s="291"/>
      <c r="AB181" s="291"/>
      <c r="AC181" s="291"/>
      <c r="AD181" s="291"/>
      <c r="AE181" s="291"/>
      <c r="AF181" s="291"/>
      <c r="AG181" s="291"/>
      <c r="AH181" s="291"/>
      <c r="AI181" s="291"/>
      <c r="AJ181" s="291"/>
      <c r="AK181" s="291"/>
      <c r="AL181" s="291"/>
      <c r="AM181" s="291"/>
      <c r="AN181" s="291"/>
      <c r="AO181" s="291"/>
      <c r="AP181" s="291"/>
      <c r="AQ181" s="291"/>
      <c r="AR181" s="291"/>
      <c r="AS181" s="291"/>
      <c r="AT181" s="291"/>
      <c r="AU181" s="291"/>
    </row>
    <row r="182" spans="1:47" ht="12.75" customHeight="1" x14ac:dyDescent="0.25">
      <c r="A182" s="291"/>
      <c r="B182" s="291"/>
      <c r="C182" s="291"/>
      <c r="D182" s="291"/>
      <c r="E182" s="291"/>
      <c r="F182" s="291"/>
      <c r="G182" s="291"/>
      <c r="H182" s="291"/>
      <c r="I182" s="291"/>
      <c r="J182" s="291"/>
      <c r="K182" s="291"/>
      <c r="L182" s="291"/>
      <c r="M182" s="291"/>
      <c r="N182" s="291"/>
      <c r="O182" s="291"/>
      <c r="P182" s="291"/>
      <c r="Q182" s="291"/>
      <c r="R182" s="291"/>
      <c r="S182" s="291"/>
      <c r="T182" s="291"/>
      <c r="U182" s="291"/>
      <c r="V182" s="291"/>
      <c r="W182" s="291"/>
      <c r="X182" s="291"/>
      <c r="Y182" s="291"/>
      <c r="Z182" s="291"/>
      <c r="AA182" s="291"/>
      <c r="AB182" s="291"/>
      <c r="AC182" s="291"/>
      <c r="AD182" s="291"/>
      <c r="AE182" s="291"/>
      <c r="AF182" s="291"/>
      <c r="AG182" s="291"/>
      <c r="AH182" s="291"/>
      <c r="AI182" s="291"/>
      <c r="AJ182" s="291"/>
      <c r="AK182" s="291"/>
      <c r="AL182" s="291"/>
      <c r="AM182" s="291"/>
      <c r="AN182" s="291"/>
      <c r="AO182" s="291"/>
      <c r="AP182" s="291"/>
      <c r="AQ182" s="291"/>
      <c r="AR182" s="291"/>
      <c r="AS182" s="291"/>
      <c r="AT182" s="291"/>
      <c r="AU182" s="291"/>
    </row>
    <row r="183" spans="1:47" ht="12.75" customHeight="1" x14ac:dyDescent="0.25">
      <c r="A183" s="291"/>
      <c r="B183" s="291"/>
      <c r="C183" s="291"/>
      <c r="D183" s="291"/>
      <c r="E183" s="291"/>
      <c r="F183" s="291"/>
      <c r="G183" s="291"/>
      <c r="H183" s="291"/>
      <c r="I183" s="291"/>
      <c r="J183" s="291"/>
      <c r="K183" s="291"/>
      <c r="L183" s="291"/>
      <c r="M183" s="291"/>
      <c r="N183" s="291"/>
      <c r="O183" s="291"/>
      <c r="P183" s="291"/>
      <c r="Q183" s="291"/>
      <c r="R183" s="291"/>
      <c r="S183" s="291"/>
      <c r="T183" s="291"/>
      <c r="U183" s="291"/>
      <c r="V183" s="291"/>
      <c r="W183" s="291"/>
      <c r="X183" s="291"/>
      <c r="Y183" s="291"/>
      <c r="Z183" s="291"/>
      <c r="AA183" s="291"/>
      <c r="AB183" s="291"/>
      <c r="AC183" s="291"/>
      <c r="AD183" s="291"/>
      <c r="AE183" s="291"/>
      <c r="AF183" s="291"/>
      <c r="AG183" s="291"/>
      <c r="AH183" s="291"/>
      <c r="AI183" s="291"/>
      <c r="AJ183" s="291"/>
      <c r="AK183" s="291"/>
      <c r="AL183" s="291"/>
      <c r="AM183" s="291"/>
      <c r="AN183" s="291"/>
      <c r="AO183" s="291"/>
      <c r="AP183" s="291"/>
      <c r="AQ183" s="291"/>
      <c r="AR183" s="291"/>
      <c r="AS183" s="291"/>
      <c r="AT183" s="291"/>
      <c r="AU183" s="291"/>
    </row>
    <row r="184" spans="1:47" ht="12.75" customHeight="1" x14ac:dyDescent="0.25">
      <c r="A184" s="291"/>
      <c r="B184" s="291"/>
      <c r="C184" s="291"/>
      <c r="D184" s="291"/>
      <c r="E184" s="291"/>
      <c r="F184" s="291"/>
      <c r="G184" s="291"/>
      <c r="H184" s="291"/>
      <c r="I184" s="291"/>
      <c r="J184" s="291"/>
      <c r="K184" s="291"/>
      <c r="L184" s="291"/>
      <c r="M184" s="291"/>
      <c r="N184" s="291"/>
      <c r="O184" s="291"/>
      <c r="P184" s="291"/>
      <c r="Q184" s="291"/>
      <c r="R184" s="291"/>
      <c r="S184" s="291"/>
      <c r="T184" s="291"/>
      <c r="U184" s="291"/>
      <c r="V184" s="291"/>
      <c r="W184" s="291"/>
      <c r="X184" s="291"/>
      <c r="Y184" s="291"/>
      <c r="Z184" s="291"/>
      <c r="AA184" s="291"/>
      <c r="AB184" s="291"/>
      <c r="AC184" s="291"/>
      <c r="AD184" s="291"/>
      <c r="AE184" s="291"/>
      <c r="AF184" s="291"/>
      <c r="AG184" s="291"/>
      <c r="AH184" s="291"/>
      <c r="AI184" s="291"/>
      <c r="AJ184" s="291"/>
      <c r="AK184" s="291"/>
      <c r="AL184" s="291"/>
      <c r="AM184" s="291"/>
      <c r="AN184" s="291"/>
      <c r="AO184" s="291"/>
      <c r="AP184" s="291"/>
      <c r="AQ184" s="291"/>
      <c r="AR184" s="291"/>
      <c r="AS184" s="291"/>
      <c r="AT184" s="291"/>
      <c r="AU184" s="291"/>
    </row>
    <row r="185" spans="1:47" ht="12.75" customHeight="1" x14ac:dyDescent="0.25">
      <c r="A185" s="291"/>
      <c r="B185" s="291"/>
      <c r="C185" s="291"/>
      <c r="D185" s="291"/>
      <c r="E185" s="291"/>
      <c r="F185" s="291"/>
      <c r="G185" s="291"/>
      <c r="H185" s="291"/>
      <c r="I185" s="291"/>
      <c r="J185" s="291"/>
      <c r="K185" s="291"/>
      <c r="L185" s="291"/>
      <c r="M185" s="291"/>
      <c r="N185" s="291"/>
      <c r="O185" s="291"/>
      <c r="P185" s="291"/>
      <c r="Q185" s="291"/>
      <c r="R185" s="291"/>
      <c r="S185" s="291"/>
      <c r="T185" s="291"/>
      <c r="U185" s="291"/>
      <c r="V185" s="291"/>
      <c r="W185" s="291"/>
      <c r="X185" s="291"/>
      <c r="Y185" s="291"/>
      <c r="Z185" s="291"/>
      <c r="AA185" s="291"/>
      <c r="AB185" s="291"/>
      <c r="AC185" s="291"/>
      <c r="AD185" s="291"/>
      <c r="AE185" s="291"/>
      <c r="AF185" s="291"/>
      <c r="AG185" s="291"/>
      <c r="AH185" s="291"/>
      <c r="AI185" s="291"/>
      <c r="AJ185" s="291"/>
      <c r="AK185" s="291"/>
      <c r="AL185" s="291"/>
      <c r="AM185" s="291"/>
      <c r="AN185" s="291"/>
      <c r="AO185" s="291"/>
      <c r="AP185" s="291"/>
      <c r="AQ185" s="291"/>
      <c r="AR185" s="291"/>
      <c r="AS185" s="291"/>
      <c r="AT185" s="291"/>
      <c r="AU185" s="291"/>
    </row>
    <row r="186" spans="1:47" ht="12.75" customHeight="1" x14ac:dyDescent="0.25">
      <c r="A186" s="291"/>
      <c r="B186" s="291"/>
      <c r="C186" s="291"/>
      <c r="D186" s="291"/>
      <c r="E186" s="291"/>
      <c r="F186" s="291"/>
      <c r="G186" s="291"/>
      <c r="H186" s="291"/>
      <c r="I186" s="291"/>
      <c r="J186" s="291"/>
      <c r="K186" s="291"/>
      <c r="L186" s="291"/>
      <c r="M186" s="291"/>
      <c r="N186" s="291"/>
      <c r="O186" s="291"/>
      <c r="P186" s="291"/>
      <c r="Q186" s="291"/>
      <c r="R186" s="291"/>
      <c r="S186" s="291"/>
      <c r="T186" s="291"/>
      <c r="U186" s="291"/>
      <c r="V186" s="291"/>
      <c r="W186" s="291"/>
      <c r="X186" s="291"/>
      <c r="Y186" s="291"/>
      <c r="Z186" s="291"/>
      <c r="AA186" s="291"/>
      <c r="AB186" s="291"/>
      <c r="AC186" s="291"/>
      <c r="AD186" s="291"/>
      <c r="AE186" s="291"/>
      <c r="AF186" s="291"/>
      <c r="AG186" s="291"/>
      <c r="AH186" s="291"/>
      <c r="AI186" s="291"/>
      <c r="AJ186" s="291"/>
      <c r="AK186" s="291"/>
      <c r="AL186" s="291"/>
      <c r="AM186" s="291"/>
      <c r="AN186" s="291"/>
      <c r="AO186" s="291"/>
      <c r="AP186" s="291"/>
      <c r="AQ186" s="291"/>
      <c r="AR186" s="291"/>
      <c r="AS186" s="291"/>
      <c r="AT186" s="291"/>
      <c r="AU186" s="291"/>
    </row>
    <row r="187" spans="1:47" ht="12.75" customHeight="1" x14ac:dyDescent="0.25">
      <c r="A187" s="291"/>
      <c r="B187" s="291"/>
      <c r="C187" s="291"/>
      <c r="D187" s="291"/>
      <c r="E187" s="291"/>
      <c r="F187" s="291"/>
      <c r="G187" s="291"/>
      <c r="H187" s="291"/>
      <c r="I187" s="291"/>
      <c r="J187" s="291"/>
      <c r="K187" s="291"/>
      <c r="L187" s="291"/>
      <c r="M187" s="291"/>
      <c r="N187" s="291"/>
      <c r="O187" s="291"/>
      <c r="P187" s="291"/>
      <c r="Q187" s="291"/>
      <c r="R187" s="291"/>
      <c r="S187" s="291"/>
      <c r="T187" s="291"/>
      <c r="U187" s="291"/>
      <c r="V187" s="291"/>
      <c r="W187" s="291"/>
      <c r="X187" s="291"/>
      <c r="Y187" s="291"/>
      <c r="Z187" s="291"/>
      <c r="AA187" s="291"/>
      <c r="AB187" s="291"/>
      <c r="AC187" s="291"/>
      <c r="AD187" s="291"/>
      <c r="AE187" s="291"/>
      <c r="AF187" s="291"/>
      <c r="AG187" s="291"/>
      <c r="AH187" s="291"/>
      <c r="AI187" s="291"/>
      <c r="AJ187" s="291"/>
      <c r="AK187" s="291"/>
      <c r="AL187" s="291"/>
      <c r="AM187" s="291"/>
      <c r="AN187" s="291"/>
      <c r="AO187" s="291"/>
      <c r="AP187" s="291"/>
      <c r="AQ187" s="291"/>
      <c r="AR187" s="291"/>
      <c r="AS187" s="291"/>
      <c r="AT187" s="291"/>
      <c r="AU187" s="291"/>
    </row>
    <row r="188" spans="1:47" ht="12.75" customHeight="1" x14ac:dyDescent="0.25">
      <c r="A188" s="291"/>
      <c r="B188" s="291"/>
      <c r="C188" s="291"/>
      <c r="D188" s="291"/>
      <c r="E188" s="291"/>
      <c r="F188" s="291"/>
      <c r="G188" s="291"/>
      <c r="H188" s="291"/>
      <c r="I188" s="291"/>
      <c r="J188" s="291"/>
      <c r="K188" s="291"/>
      <c r="L188" s="291"/>
      <c r="M188" s="291"/>
      <c r="N188" s="291"/>
      <c r="O188" s="291"/>
      <c r="P188" s="291"/>
      <c r="Q188" s="291"/>
      <c r="R188" s="291"/>
      <c r="S188" s="291"/>
      <c r="T188" s="291"/>
      <c r="U188" s="291"/>
      <c r="V188" s="291"/>
      <c r="W188" s="291"/>
      <c r="X188" s="291"/>
      <c r="Y188" s="291"/>
      <c r="Z188" s="291"/>
      <c r="AA188" s="291"/>
      <c r="AB188" s="291"/>
      <c r="AC188" s="291"/>
      <c r="AD188" s="291"/>
      <c r="AE188" s="291"/>
      <c r="AF188" s="291"/>
      <c r="AG188" s="291"/>
      <c r="AH188" s="291"/>
      <c r="AI188" s="291"/>
      <c r="AJ188" s="291"/>
      <c r="AK188" s="291"/>
      <c r="AL188" s="291"/>
      <c r="AM188" s="291"/>
      <c r="AN188" s="291"/>
      <c r="AO188" s="291"/>
      <c r="AP188" s="291"/>
      <c r="AQ188" s="291"/>
      <c r="AR188" s="291"/>
      <c r="AS188" s="291"/>
      <c r="AT188" s="291"/>
      <c r="AU188" s="291"/>
    </row>
    <row r="189" spans="1:47" ht="12.75" customHeight="1" x14ac:dyDescent="0.25">
      <c r="A189" s="291"/>
      <c r="B189" s="291"/>
      <c r="C189" s="291"/>
      <c r="D189" s="291"/>
      <c r="E189" s="291"/>
      <c r="F189" s="291"/>
      <c r="G189" s="291"/>
      <c r="H189" s="291"/>
      <c r="I189" s="291"/>
      <c r="J189" s="291"/>
      <c r="K189" s="291"/>
      <c r="L189" s="291"/>
      <c r="M189" s="291"/>
      <c r="N189" s="291"/>
      <c r="O189" s="291"/>
      <c r="P189" s="291"/>
      <c r="Q189" s="291"/>
      <c r="R189" s="291"/>
      <c r="S189" s="291"/>
      <c r="T189" s="291"/>
      <c r="U189" s="291"/>
      <c r="V189" s="291"/>
      <c r="W189" s="291"/>
      <c r="X189" s="291"/>
      <c r="Y189" s="291"/>
      <c r="Z189" s="291"/>
      <c r="AA189" s="291"/>
      <c r="AB189" s="291"/>
      <c r="AC189" s="291"/>
      <c r="AD189" s="291"/>
      <c r="AE189" s="291"/>
      <c r="AF189" s="291"/>
      <c r="AG189" s="291"/>
      <c r="AH189" s="291"/>
      <c r="AI189" s="291"/>
      <c r="AJ189" s="291"/>
      <c r="AK189" s="291"/>
      <c r="AL189" s="291"/>
      <c r="AM189" s="291"/>
      <c r="AN189" s="291"/>
      <c r="AO189" s="291"/>
      <c r="AP189" s="291"/>
      <c r="AQ189" s="291"/>
      <c r="AR189" s="291"/>
      <c r="AS189" s="291"/>
      <c r="AT189" s="291"/>
      <c r="AU189" s="291"/>
    </row>
    <row r="190" spans="1:47" ht="12.75" customHeight="1" x14ac:dyDescent="0.25">
      <c r="A190" s="291"/>
      <c r="B190" s="291"/>
      <c r="C190" s="291"/>
      <c r="D190" s="291"/>
      <c r="E190" s="291"/>
      <c r="F190" s="291"/>
      <c r="G190" s="291"/>
      <c r="H190" s="291"/>
      <c r="I190" s="291"/>
      <c r="J190" s="291"/>
      <c r="K190" s="291"/>
      <c r="L190" s="291"/>
      <c r="M190" s="291"/>
      <c r="N190" s="291"/>
      <c r="O190" s="291"/>
      <c r="P190" s="291"/>
      <c r="Q190" s="291"/>
      <c r="R190" s="291"/>
      <c r="S190" s="291"/>
      <c r="T190" s="291"/>
      <c r="U190" s="291"/>
      <c r="V190" s="291"/>
      <c r="W190" s="291"/>
      <c r="X190" s="291"/>
      <c r="Y190" s="291"/>
      <c r="Z190" s="291"/>
      <c r="AA190" s="291"/>
      <c r="AB190" s="291"/>
      <c r="AC190" s="291"/>
      <c r="AD190" s="291"/>
      <c r="AE190" s="291"/>
      <c r="AF190" s="291"/>
      <c r="AG190" s="291"/>
      <c r="AH190" s="291"/>
      <c r="AI190" s="291"/>
      <c r="AJ190" s="291"/>
      <c r="AK190" s="291"/>
      <c r="AL190" s="291"/>
      <c r="AM190" s="291"/>
      <c r="AN190" s="291"/>
      <c r="AO190" s="291"/>
      <c r="AP190" s="291"/>
      <c r="AQ190" s="291"/>
      <c r="AR190" s="291"/>
      <c r="AS190" s="291"/>
      <c r="AT190" s="291"/>
      <c r="AU190" s="291"/>
    </row>
    <row r="191" spans="1:47" ht="12.75" customHeight="1" x14ac:dyDescent="0.25">
      <c r="A191" s="291"/>
      <c r="B191" s="291"/>
      <c r="C191" s="291"/>
      <c r="D191" s="291"/>
      <c r="E191" s="291"/>
      <c r="F191" s="291"/>
      <c r="G191" s="291"/>
      <c r="H191" s="291"/>
      <c r="I191" s="291"/>
      <c r="J191" s="291"/>
      <c r="K191" s="291"/>
      <c r="L191" s="291"/>
      <c r="M191" s="291"/>
      <c r="N191" s="291"/>
      <c r="O191" s="291"/>
      <c r="P191" s="291"/>
      <c r="Q191" s="291"/>
      <c r="R191" s="291"/>
      <c r="S191" s="291"/>
      <c r="T191" s="291"/>
      <c r="U191" s="291"/>
      <c r="V191" s="291"/>
      <c r="W191" s="291"/>
      <c r="X191" s="291"/>
      <c r="Y191" s="291"/>
      <c r="Z191" s="291"/>
      <c r="AA191" s="291"/>
      <c r="AB191" s="291"/>
      <c r="AC191" s="291"/>
      <c r="AD191" s="291"/>
      <c r="AE191" s="291"/>
      <c r="AF191" s="291"/>
      <c r="AG191" s="291"/>
      <c r="AH191" s="291"/>
      <c r="AI191" s="291"/>
      <c r="AJ191" s="291"/>
      <c r="AK191" s="291"/>
      <c r="AL191" s="291"/>
      <c r="AM191" s="291"/>
      <c r="AN191" s="291"/>
      <c r="AO191" s="291"/>
      <c r="AP191" s="291"/>
      <c r="AQ191" s="291"/>
      <c r="AR191" s="291"/>
      <c r="AS191" s="291"/>
      <c r="AT191" s="291"/>
      <c r="AU191" s="291"/>
    </row>
    <row r="192" spans="1:47" ht="12.75" customHeight="1" x14ac:dyDescent="0.25">
      <c r="A192" s="291"/>
      <c r="B192" s="291"/>
      <c r="C192" s="291"/>
      <c r="D192" s="291"/>
      <c r="E192" s="291"/>
      <c r="F192" s="291"/>
      <c r="G192" s="291"/>
      <c r="H192" s="291"/>
      <c r="I192" s="291"/>
      <c r="J192" s="291"/>
      <c r="K192" s="291"/>
      <c r="L192" s="291"/>
      <c r="M192" s="291"/>
      <c r="N192" s="291"/>
      <c r="O192" s="291"/>
      <c r="P192" s="291"/>
      <c r="Q192" s="291"/>
      <c r="R192" s="291"/>
      <c r="S192" s="291"/>
      <c r="T192" s="291"/>
      <c r="U192" s="291"/>
      <c r="V192" s="291"/>
      <c r="W192" s="291"/>
      <c r="X192" s="291"/>
      <c r="Y192" s="291"/>
      <c r="Z192" s="291"/>
      <c r="AA192" s="291"/>
      <c r="AB192" s="291"/>
      <c r="AC192" s="291"/>
      <c r="AD192" s="291"/>
      <c r="AE192" s="291"/>
      <c r="AF192" s="291"/>
      <c r="AG192" s="291"/>
      <c r="AH192" s="291"/>
      <c r="AI192" s="291"/>
      <c r="AJ192" s="291"/>
      <c r="AK192" s="291"/>
      <c r="AL192" s="291"/>
      <c r="AM192" s="291"/>
      <c r="AN192" s="291"/>
      <c r="AO192" s="291"/>
      <c r="AP192" s="291"/>
      <c r="AQ192" s="291"/>
      <c r="AR192" s="291"/>
      <c r="AS192" s="291"/>
      <c r="AT192" s="291"/>
      <c r="AU192" s="291"/>
    </row>
    <row r="193" spans="1:47" ht="12.75" customHeight="1" x14ac:dyDescent="0.25">
      <c r="A193" s="291"/>
      <c r="B193" s="291"/>
      <c r="C193" s="291"/>
      <c r="D193" s="291"/>
      <c r="E193" s="291"/>
      <c r="F193" s="291"/>
      <c r="G193" s="291"/>
      <c r="H193" s="291"/>
      <c r="I193" s="291"/>
      <c r="J193" s="291"/>
      <c r="K193" s="291"/>
      <c r="L193" s="291"/>
      <c r="M193" s="291"/>
      <c r="N193" s="291"/>
      <c r="O193" s="291"/>
      <c r="P193" s="291"/>
      <c r="Q193" s="291"/>
      <c r="R193" s="291"/>
      <c r="S193" s="291"/>
      <c r="T193" s="291"/>
      <c r="U193" s="291"/>
      <c r="V193" s="291"/>
      <c r="W193" s="291"/>
      <c r="X193" s="291"/>
      <c r="Y193" s="291"/>
      <c r="Z193" s="291"/>
      <c r="AA193" s="291"/>
      <c r="AB193" s="291"/>
      <c r="AC193" s="291"/>
      <c r="AD193" s="291"/>
      <c r="AE193" s="291"/>
      <c r="AF193" s="291"/>
      <c r="AG193" s="291"/>
      <c r="AH193" s="291"/>
      <c r="AI193" s="291"/>
      <c r="AJ193" s="291"/>
      <c r="AK193" s="291"/>
      <c r="AL193" s="291"/>
      <c r="AM193" s="291"/>
      <c r="AN193" s="291"/>
      <c r="AO193" s="291"/>
      <c r="AP193" s="291"/>
      <c r="AQ193" s="291"/>
      <c r="AR193" s="291"/>
      <c r="AS193" s="291"/>
      <c r="AT193" s="291"/>
      <c r="AU193" s="291"/>
    </row>
    <row r="194" spans="1:47" ht="12.75" customHeight="1" x14ac:dyDescent="0.25">
      <c r="A194" s="291"/>
      <c r="B194" s="291"/>
      <c r="C194" s="291"/>
      <c r="D194" s="291"/>
      <c r="E194" s="291"/>
      <c r="F194" s="291"/>
      <c r="G194" s="291"/>
      <c r="H194" s="291"/>
      <c r="I194" s="291"/>
      <c r="J194" s="291"/>
      <c r="K194" s="291"/>
      <c r="L194" s="291"/>
      <c r="M194" s="291"/>
      <c r="N194" s="291"/>
      <c r="O194" s="291"/>
      <c r="P194" s="291"/>
      <c r="Q194" s="291"/>
      <c r="R194" s="291"/>
      <c r="S194" s="291"/>
      <c r="T194" s="291"/>
      <c r="U194" s="291"/>
      <c r="V194" s="291"/>
      <c r="W194" s="291"/>
      <c r="X194" s="291"/>
      <c r="Y194" s="291"/>
      <c r="Z194" s="291"/>
      <c r="AA194" s="291"/>
      <c r="AB194" s="291"/>
      <c r="AC194" s="291"/>
      <c r="AD194" s="291"/>
      <c r="AE194" s="291"/>
      <c r="AF194" s="291"/>
      <c r="AG194" s="291"/>
      <c r="AH194" s="291"/>
      <c r="AI194" s="291"/>
      <c r="AJ194" s="291"/>
      <c r="AK194" s="291"/>
      <c r="AL194" s="291"/>
      <c r="AM194" s="291"/>
      <c r="AN194" s="291"/>
      <c r="AO194" s="291"/>
      <c r="AP194" s="291"/>
      <c r="AQ194" s="291"/>
      <c r="AR194" s="291"/>
      <c r="AS194" s="291"/>
      <c r="AT194" s="291"/>
      <c r="AU194" s="291"/>
    </row>
    <row r="195" spans="1:47" ht="12.75" customHeight="1" x14ac:dyDescent="0.25">
      <c r="A195" s="291"/>
      <c r="B195" s="291"/>
      <c r="C195" s="291"/>
      <c r="D195" s="291"/>
      <c r="E195" s="291"/>
      <c r="F195" s="291"/>
      <c r="G195" s="291"/>
      <c r="H195" s="291"/>
      <c r="I195" s="291"/>
      <c r="J195" s="291"/>
      <c r="K195" s="291"/>
      <c r="L195" s="291"/>
      <c r="M195" s="291"/>
      <c r="N195" s="291"/>
      <c r="O195" s="291"/>
      <c r="P195" s="291"/>
      <c r="Q195" s="291"/>
      <c r="R195" s="291"/>
      <c r="S195" s="291"/>
      <c r="T195" s="291"/>
      <c r="U195" s="291"/>
      <c r="V195" s="291"/>
      <c r="W195" s="291"/>
      <c r="X195" s="291"/>
      <c r="Y195" s="291"/>
      <c r="Z195" s="291"/>
      <c r="AA195" s="291"/>
      <c r="AB195" s="291"/>
      <c r="AC195" s="291"/>
      <c r="AD195" s="291"/>
      <c r="AE195" s="291"/>
      <c r="AF195" s="291"/>
      <c r="AG195" s="291"/>
      <c r="AH195" s="291"/>
      <c r="AI195" s="291"/>
      <c r="AJ195" s="291"/>
      <c r="AK195" s="291"/>
      <c r="AL195" s="291"/>
      <c r="AM195" s="291"/>
      <c r="AN195" s="291"/>
      <c r="AO195" s="291"/>
      <c r="AP195" s="291"/>
      <c r="AQ195" s="291"/>
      <c r="AR195" s="291"/>
      <c r="AS195" s="291"/>
      <c r="AT195" s="291"/>
      <c r="AU195" s="291"/>
    </row>
    <row r="196" spans="1:47" ht="12.75" customHeight="1" x14ac:dyDescent="0.25">
      <c r="A196" s="291"/>
      <c r="B196" s="291"/>
      <c r="C196" s="291"/>
      <c r="D196" s="291"/>
      <c r="E196" s="291"/>
      <c r="F196" s="291"/>
      <c r="G196" s="291"/>
      <c r="H196" s="291"/>
      <c r="I196" s="291"/>
      <c r="J196" s="291"/>
      <c r="K196" s="291"/>
      <c r="L196" s="291"/>
      <c r="M196" s="291"/>
      <c r="N196" s="291"/>
      <c r="O196" s="291"/>
      <c r="P196" s="291"/>
      <c r="Q196" s="291"/>
      <c r="R196" s="291"/>
      <c r="S196" s="291"/>
      <c r="T196" s="291"/>
      <c r="U196" s="291"/>
      <c r="V196" s="291"/>
      <c r="W196" s="291"/>
      <c r="X196" s="291"/>
      <c r="Y196" s="291"/>
      <c r="Z196" s="291"/>
      <c r="AA196" s="291"/>
      <c r="AB196" s="291"/>
      <c r="AC196" s="291"/>
      <c r="AD196" s="291"/>
      <c r="AE196" s="291"/>
      <c r="AF196" s="291"/>
      <c r="AG196" s="291"/>
      <c r="AH196" s="291"/>
      <c r="AI196" s="291"/>
      <c r="AJ196" s="291"/>
      <c r="AK196" s="291"/>
      <c r="AL196" s="291"/>
      <c r="AM196" s="291"/>
      <c r="AN196" s="291"/>
      <c r="AO196" s="291"/>
      <c r="AP196" s="291"/>
      <c r="AQ196" s="291"/>
      <c r="AR196" s="291"/>
      <c r="AS196" s="291"/>
      <c r="AT196" s="291"/>
      <c r="AU196" s="291"/>
    </row>
    <row r="197" spans="1:47" ht="12.75" customHeight="1" x14ac:dyDescent="0.25">
      <c r="A197" s="291"/>
      <c r="B197" s="291"/>
      <c r="C197" s="291"/>
      <c r="D197" s="291"/>
      <c r="E197" s="291"/>
      <c r="F197" s="291"/>
      <c r="G197" s="291"/>
      <c r="H197" s="291"/>
      <c r="I197" s="291"/>
      <c r="J197" s="291"/>
      <c r="K197" s="291"/>
      <c r="L197" s="291"/>
      <c r="M197" s="291"/>
      <c r="N197" s="291"/>
      <c r="O197" s="291"/>
      <c r="P197" s="291"/>
      <c r="Q197" s="291"/>
      <c r="R197" s="291"/>
      <c r="S197" s="291"/>
      <c r="T197" s="291"/>
      <c r="U197" s="291"/>
      <c r="V197" s="291"/>
      <c r="W197" s="291"/>
      <c r="X197" s="291"/>
      <c r="Y197" s="291"/>
      <c r="Z197" s="291"/>
      <c r="AA197" s="291"/>
      <c r="AB197" s="291"/>
      <c r="AC197" s="291"/>
      <c r="AD197" s="291"/>
      <c r="AE197" s="291"/>
      <c r="AF197" s="291"/>
      <c r="AG197" s="291"/>
      <c r="AH197" s="291"/>
      <c r="AI197" s="291"/>
      <c r="AJ197" s="291"/>
      <c r="AK197" s="291"/>
      <c r="AL197" s="291"/>
      <c r="AM197" s="291"/>
      <c r="AN197" s="291"/>
      <c r="AO197" s="291"/>
      <c r="AP197" s="291"/>
      <c r="AQ197" s="291"/>
      <c r="AR197" s="291"/>
      <c r="AS197" s="291"/>
      <c r="AT197" s="291"/>
      <c r="AU197" s="291"/>
    </row>
    <row r="198" spans="1:47" ht="12.75" customHeight="1" x14ac:dyDescent="0.25">
      <c r="A198" s="291"/>
      <c r="B198" s="291"/>
      <c r="C198" s="291"/>
      <c r="D198" s="291"/>
      <c r="E198" s="291"/>
      <c r="F198" s="291"/>
      <c r="G198" s="291"/>
      <c r="H198" s="291"/>
      <c r="I198" s="291"/>
      <c r="J198" s="291"/>
      <c r="K198" s="291"/>
      <c r="L198" s="291"/>
      <c r="M198" s="291"/>
      <c r="N198" s="291"/>
      <c r="O198" s="291"/>
      <c r="P198" s="291"/>
      <c r="Q198" s="291"/>
      <c r="R198" s="291"/>
      <c r="S198" s="291"/>
      <c r="T198" s="291"/>
      <c r="U198" s="291"/>
      <c r="V198" s="291"/>
      <c r="W198" s="291"/>
      <c r="X198" s="291"/>
      <c r="Y198" s="291"/>
      <c r="Z198" s="291"/>
      <c r="AA198" s="291"/>
      <c r="AB198" s="291"/>
      <c r="AC198" s="291"/>
      <c r="AD198" s="291"/>
      <c r="AE198" s="291"/>
      <c r="AF198" s="291"/>
      <c r="AG198" s="291"/>
      <c r="AH198" s="291"/>
      <c r="AI198" s="291"/>
      <c r="AJ198" s="291"/>
      <c r="AK198" s="291"/>
      <c r="AL198" s="291"/>
      <c r="AM198" s="291"/>
      <c r="AN198" s="291"/>
      <c r="AO198" s="291"/>
      <c r="AP198" s="291"/>
      <c r="AQ198" s="291"/>
      <c r="AR198" s="291"/>
      <c r="AS198" s="291"/>
      <c r="AT198" s="291"/>
      <c r="AU198" s="291"/>
    </row>
    <row r="199" spans="1:47" ht="12.75" customHeight="1" x14ac:dyDescent="0.25">
      <c r="A199" s="291"/>
      <c r="B199" s="291"/>
      <c r="C199" s="291"/>
      <c r="D199" s="291"/>
      <c r="E199" s="291"/>
      <c r="F199" s="291"/>
      <c r="G199" s="291"/>
      <c r="H199" s="291"/>
      <c r="I199" s="291"/>
      <c r="J199" s="291"/>
      <c r="K199" s="291"/>
      <c r="L199" s="291"/>
      <c r="M199" s="291"/>
      <c r="N199" s="291"/>
      <c r="O199" s="291"/>
      <c r="P199" s="291"/>
      <c r="Q199" s="291"/>
      <c r="R199" s="291"/>
      <c r="S199" s="291"/>
      <c r="T199" s="291"/>
      <c r="U199" s="291"/>
      <c r="V199" s="291"/>
      <c r="W199" s="291"/>
      <c r="X199" s="291"/>
      <c r="Y199" s="291"/>
      <c r="Z199" s="291"/>
      <c r="AA199" s="291"/>
      <c r="AB199" s="291"/>
      <c r="AC199" s="291"/>
      <c r="AD199" s="291"/>
      <c r="AE199" s="291"/>
      <c r="AF199" s="291"/>
      <c r="AG199" s="291"/>
      <c r="AH199" s="291"/>
      <c r="AI199" s="291"/>
      <c r="AJ199" s="291"/>
      <c r="AK199" s="291"/>
      <c r="AL199" s="291"/>
      <c r="AM199" s="291"/>
      <c r="AN199" s="291"/>
      <c r="AO199" s="291"/>
      <c r="AP199" s="291"/>
      <c r="AQ199" s="291"/>
      <c r="AR199" s="291"/>
      <c r="AS199" s="291"/>
      <c r="AT199" s="291"/>
      <c r="AU199" s="291"/>
    </row>
    <row r="200" spans="1:47" ht="12.75" customHeight="1" x14ac:dyDescent="0.25">
      <c r="A200" s="291"/>
      <c r="B200" s="291"/>
      <c r="C200" s="291"/>
      <c r="D200" s="291"/>
      <c r="E200" s="291"/>
      <c r="F200" s="291"/>
      <c r="G200" s="291"/>
      <c r="H200" s="291"/>
      <c r="I200" s="291"/>
      <c r="J200" s="291"/>
      <c r="K200" s="291"/>
      <c r="L200" s="291"/>
      <c r="M200" s="291"/>
      <c r="N200" s="291"/>
      <c r="O200" s="291"/>
      <c r="P200" s="291"/>
      <c r="Q200" s="291"/>
      <c r="R200" s="291"/>
      <c r="S200" s="291"/>
      <c r="T200" s="291"/>
      <c r="U200" s="291"/>
      <c r="V200" s="291"/>
      <c r="W200" s="291"/>
      <c r="X200" s="291"/>
      <c r="Y200" s="291"/>
      <c r="Z200" s="291"/>
      <c r="AA200" s="291"/>
      <c r="AB200" s="291"/>
      <c r="AC200" s="291"/>
      <c r="AD200" s="291"/>
      <c r="AE200" s="291"/>
      <c r="AF200" s="291"/>
      <c r="AG200" s="291"/>
      <c r="AH200" s="291"/>
      <c r="AI200" s="291"/>
      <c r="AJ200" s="291"/>
      <c r="AK200" s="291"/>
      <c r="AL200" s="291"/>
      <c r="AM200" s="291"/>
      <c r="AN200" s="291"/>
      <c r="AO200" s="291"/>
      <c r="AP200" s="291"/>
      <c r="AQ200" s="291"/>
      <c r="AR200" s="291"/>
      <c r="AS200" s="291"/>
      <c r="AT200" s="291"/>
      <c r="AU200" s="291"/>
    </row>
    <row r="201" spans="1:47" ht="12.75" customHeight="1" x14ac:dyDescent="0.25">
      <c r="A201" s="291"/>
      <c r="B201" s="291"/>
      <c r="C201" s="291"/>
      <c r="D201" s="291"/>
      <c r="E201" s="291"/>
      <c r="F201" s="291"/>
      <c r="G201" s="291"/>
      <c r="H201" s="291"/>
      <c r="I201" s="291"/>
      <c r="J201" s="291"/>
      <c r="K201" s="291"/>
      <c r="L201" s="291"/>
      <c r="M201" s="291"/>
      <c r="N201" s="291"/>
      <c r="O201" s="291"/>
      <c r="P201" s="291"/>
      <c r="Q201" s="291"/>
      <c r="R201" s="291"/>
      <c r="S201" s="291"/>
      <c r="T201" s="291"/>
      <c r="U201" s="291"/>
      <c r="V201" s="291"/>
      <c r="W201" s="291"/>
      <c r="X201" s="291"/>
      <c r="Y201" s="291"/>
      <c r="Z201" s="291"/>
      <c r="AA201" s="291"/>
      <c r="AB201" s="291"/>
      <c r="AC201" s="291"/>
      <c r="AD201" s="291"/>
      <c r="AE201" s="291"/>
      <c r="AF201" s="291"/>
      <c r="AG201" s="291"/>
      <c r="AH201" s="291"/>
      <c r="AI201" s="291"/>
      <c r="AJ201" s="291"/>
      <c r="AK201" s="291"/>
      <c r="AL201" s="291"/>
      <c r="AM201" s="291"/>
      <c r="AN201" s="291"/>
      <c r="AO201" s="291"/>
      <c r="AP201" s="291"/>
      <c r="AQ201" s="291"/>
      <c r="AR201" s="291"/>
      <c r="AS201" s="291"/>
      <c r="AT201" s="291"/>
      <c r="AU201" s="291"/>
    </row>
    <row r="202" spans="1:47" ht="12.75" customHeight="1" x14ac:dyDescent="0.25">
      <c r="A202" s="291"/>
      <c r="B202" s="291"/>
      <c r="C202" s="291"/>
      <c r="D202" s="291"/>
      <c r="E202" s="291"/>
      <c r="F202" s="291"/>
      <c r="G202" s="291"/>
      <c r="H202" s="291"/>
      <c r="I202" s="291"/>
      <c r="J202" s="291"/>
      <c r="K202" s="291"/>
      <c r="L202" s="291"/>
      <c r="M202" s="291"/>
      <c r="N202" s="291"/>
      <c r="O202" s="291"/>
      <c r="P202" s="291"/>
      <c r="Q202" s="291"/>
      <c r="R202" s="291"/>
      <c r="S202" s="291"/>
      <c r="T202" s="291"/>
      <c r="U202" s="291"/>
      <c r="V202" s="291"/>
      <c r="W202" s="291"/>
      <c r="X202" s="291"/>
      <c r="Y202" s="291"/>
      <c r="Z202" s="291"/>
      <c r="AA202" s="291"/>
      <c r="AB202" s="291"/>
      <c r="AC202" s="291"/>
      <c r="AD202" s="291"/>
      <c r="AE202" s="291"/>
      <c r="AF202" s="291"/>
      <c r="AG202" s="291"/>
      <c r="AH202" s="291"/>
      <c r="AI202" s="291"/>
      <c r="AJ202" s="291"/>
      <c r="AK202" s="291"/>
      <c r="AL202" s="291"/>
      <c r="AM202" s="291"/>
      <c r="AN202" s="291"/>
      <c r="AO202" s="291"/>
      <c r="AP202" s="291"/>
      <c r="AQ202" s="291"/>
      <c r="AR202" s="291"/>
      <c r="AS202" s="291"/>
      <c r="AT202" s="291"/>
      <c r="AU202" s="291"/>
    </row>
    <row r="203" spans="1:47" ht="12.75" customHeight="1" x14ac:dyDescent="0.25">
      <c r="A203" s="291"/>
      <c r="B203" s="291"/>
      <c r="C203" s="291"/>
      <c r="D203" s="291"/>
      <c r="E203" s="291"/>
      <c r="F203" s="291"/>
      <c r="G203" s="291"/>
      <c r="H203" s="291"/>
      <c r="I203" s="291"/>
      <c r="J203" s="291"/>
      <c r="K203" s="291"/>
      <c r="L203" s="291"/>
      <c r="M203" s="291"/>
      <c r="N203" s="291"/>
      <c r="O203" s="291"/>
      <c r="P203" s="291"/>
      <c r="Q203" s="291"/>
      <c r="R203" s="291"/>
      <c r="S203" s="291"/>
      <c r="T203" s="291"/>
      <c r="U203" s="291"/>
      <c r="V203" s="291"/>
      <c r="W203" s="291"/>
      <c r="X203" s="291"/>
      <c r="Y203" s="291"/>
      <c r="Z203" s="291"/>
      <c r="AA203" s="291"/>
      <c r="AB203" s="291"/>
      <c r="AC203" s="291"/>
      <c r="AD203" s="291"/>
      <c r="AE203" s="291"/>
      <c r="AF203" s="291"/>
      <c r="AG203" s="291"/>
      <c r="AH203" s="291"/>
      <c r="AI203" s="291"/>
      <c r="AJ203" s="291"/>
      <c r="AK203" s="291"/>
      <c r="AL203" s="291"/>
      <c r="AM203" s="291"/>
      <c r="AN203" s="291"/>
      <c r="AO203" s="291"/>
      <c r="AP203" s="291"/>
      <c r="AQ203" s="291"/>
      <c r="AR203" s="291"/>
      <c r="AS203" s="291"/>
      <c r="AT203" s="291"/>
      <c r="AU203" s="291"/>
    </row>
    <row r="204" spans="1:47" ht="12.75" customHeight="1" x14ac:dyDescent="0.25">
      <c r="A204" s="291"/>
      <c r="B204" s="291"/>
      <c r="C204" s="291"/>
      <c r="D204" s="291"/>
      <c r="E204" s="291"/>
      <c r="F204" s="291"/>
      <c r="G204" s="291"/>
      <c r="H204" s="291"/>
      <c r="I204" s="291"/>
      <c r="J204" s="291"/>
      <c r="K204" s="291"/>
      <c r="L204" s="291"/>
      <c r="M204" s="291"/>
      <c r="N204" s="291"/>
      <c r="O204" s="291"/>
      <c r="P204" s="291"/>
      <c r="Q204" s="291"/>
      <c r="R204" s="291"/>
      <c r="S204" s="291"/>
      <c r="T204" s="291"/>
      <c r="U204" s="291"/>
      <c r="V204" s="291"/>
      <c r="W204" s="291"/>
      <c r="X204" s="291"/>
      <c r="Y204" s="291"/>
      <c r="Z204" s="291"/>
      <c r="AA204" s="291"/>
      <c r="AB204" s="291"/>
      <c r="AC204" s="291"/>
      <c r="AD204" s="291"/>
      <c r="AE204" s="291"/>
      <c r="AF204" s="291"/>
      <c r="AG204" s="291"/>
      <c r="AH204" s="291"/>
      <c r="AI204" s="291"/>
      <c r="AJ204" s="291"/>
      <c r="AK204" s="291"/>
      <c r="AL204" s="291"/>
      <c r="AM204" s="291"/>
      <c r="AN204" s="291"/>
      <c r="AO204" s="291"/>
      <c r="AP204" s="291"/>
      <c r="AQ204" s="291"/>
      <c r="AR204" s="291"/>
      <c r="AS204" s="291"/>
      <c r="AT204" s="291"/>
      <c r="AU204" s="291"/>
    </row>
    <row r="205" spans="1:47" ht="12.75" customHeight="1" x14ac:dyDescent="0.25">
      <c r="A205" s="291"/>
      <c r="B205" s="291"/>
      <c r="C205" s="291"/>
      <c r="D205" s="291"/>
      <c r="E205" s="291"/>
      <c r="F205" s="291"/>
      <c r="G205" s="291"/>
      <c r="H205" s="291"/>
      <c r="I205" s="291"/>
      <c r="J205" s="291"/>
      <c r="K205" s="291"/>
      <c r="L205" s="291"/>
      <c r="M205" s="291"/>
      <c r="N205" s="291"/>
      <c r="O205" s="291"/>
      <c r="P205" s="291"/>
      <c r="Q205" s="291"/>
      <c r="R205" s="291"/>
      <c r="S205" s="291"/>
      <c r="T205" s="291"/>
      <c r="U205" s="291"/>
      <c r="V205" s="291"/>
      <c r="W205" s="291"/>
      <c r="X205" s="291"/>
      <c r="Y205" s="291"/>
      <c r="Z205" s="291"/>
      <c r="AA205" s="291"/>
      <c r="AB205" s="291"/>
      <c r="AC205" s="291"/>
      <c r="AD205" s="291"/>
      <c r="AE205" s="291"/>
      <c r="AF205" s="291"/>
      <c r="AG205" s="291"/>
      <c r="AH205" s="291"/>
      <c r="AI205" s="291"/>
      <c r="AJ205" s="291"/>
      <c r="AK205" s="291"/>
      <c r="AL205" s="291"/>
      <c r="AM205" s="291"/>
      <c r="AN205" s="291"/>
      <c r="AO205" s="291"/>
      <c r="AP205" s="291"/>
      <c r="AQ205" s="291"/>
      <c r="AR205" s="291"/>
      <c r="AS205" s="291"/>
      <c r="AT205" s="291"/>
      <c r="AU205" s="291"/>
    </row>
    <row r="206" spans="1:47" ht="12.75" customHeight="1" x14ac:dyDescent="0.25">
      <c r="A206" s="291"/>
      <c r="B206" s="291"/>
      <c r="C206" s="291"/>
      <c r="D206" s="291"/>
      <c r="E206" s="291"/>
      <c r="F206" s="291"/>
      <c r="G206" s="291"/>
      <c r="H206" s="291"/>
      <c r="I206" s="291"/>
      <c r="J206" s="291"/>
      <c r="K206" s="291"/>
      <c r="L206" s="291"/>
      <c r="M206" s="291"/>
      <c r="N206" s="291"/>
      <c r="O206" s="291"/>
      <c r="P206" s="291"/>
      <c r="Q206" s="291"/>
      <c r="R206" s="291"/>
      <c r="S206" s="291"/>
      <c r="T206" s="291"/>
      <c r="U206" s="291"/>
      <c r="V206" s="291"/>
      <c r="W206" s="291"/>
      <c r="X206" s="291"/>
      <c r="Y206" s="291"/>
      <c r="Z206" s="291"/>
      <c r="AA206" s="291"/>
      <c r="AB206" s="291"/>
      <c r="AC206" s="291"/>
      <c r="AD206" s="291"/>
      <c r="AE206" s="291"/>
      <c r="AF206" s="291"/>
      <c r="AG206" s="291"/>
      <c r="AH206" s="291"/>
      <c r="AI206" s="291"/>
      <c r="AJ206" s="291"/>
      <c r="AK206" s="291"/>
      <c r="AL206" s="291"/>
      <c r="AM206" s="291"/>
      <c r="AN206" s="291"/>
      <c r="AO206" s="291"/>
      <c r="AP206" s="291"/>
      <c r="AQ206" s="291"/>
      <c r="AR206" s="291"/>
      <c r="AS206" s="291"/>
      <c r="AT206" s="291"/>
      <c r="AU206" s="291"/>
    </row>
    <row r="207" spans="1:47" ht="12.75" customHeight="1" x14ac:dyDescent="0.25">
      <c r="A207" s="291"/>
      <c r="B207" s="291"/>
      <c r="C207" s="291"/>
      <c r="D207" s="291"/>
      <c r="E207" s="291"/>
      <c r="F207" s="291"/>
      <c r="G207" s="291"/>
      <c r="H207" s="291"/>
      <c r="I207" s="291"/>
      <c r="J207" s="291"/>
      <c r="K207" s="291"/>
      <c r="L207" s="291"/>
      <c r="M207" s="291"/>
      <c r="N207" s="291"/>
      <c r="O207" s="291"/>
      <c r="P207" s="291"/>
      <c r="Q207" s="291"/>
      <c r="R207" s="291"/>
      <c r="S207" s="291"/>
      <c r="T207" s="291"/>
      <c r="U207" s="291"/>
      <c r="V207" s="291"/>
      <c r="W207" s="291"/>
      <c r="X207" s="291"/>
      <c r="Y207" s="291"/>
      <c r="Z207" s="291"/>
      <c r="AA207" s="291"/>
      <c r="AB207" s="291"/>
      <c r="AC207" s="291"/>
      <c r="AD207" s="291"/>
      <c r="AE207" s="291"/>
      <c r="AF207" s="291"/>
      <c r="AG207" s="291"/>
      <c r="AH207" s="291"/>
      <c r="AI207" s="291"/>
      <c r="AJ207" s="291"/>
      <c r="AK207" s="291"/>
      <c r="AL207" s="291"/>
      <c r="AM207" s="291"/>
      <c r="AN207" s="291"/>
      <c r="AO207" s="291"/>
      <c r="AP207" s="291"/>
      <c r="AQ207" s="291"/>
      <c r="AR207" s="291"/>
      <c r="AS207" s="291"/>
      <c r="AT207" s="291"/>
      <c r="AU207" s="291"/>
    </row>
    <row r="208" spans="1:47" ht="12.75" customHeight="1" x14ac:dyDescent="0.25">
      <c r="A208" s="291"/>
      <c r="B208" s="291"/>
      <c r="C208" s="291"/>
      <c r="D208" s="291"/>
      <c r="E208" s="291"/>
      <c r="F208" s="291"/>
      <c r="G208" s="291"/>
      <c r="H208" s="291"/>
      <c r="I208" s="291"/>
      <c r="J208" s="291"/>
      <c r="K208" s="291"/>
      <c r="L208" s="291"/>
      <c r="M208" s="291"/>
      <c r="N208" s="291"/>
      <c r="O208" s="291"/>
      <c r="P208" s="291"/>
      <c r="Q208" s="291"/>
      <c r="R208" s="291"/>
      <c r="S208" s="291"/>
      <c r="T208" s="291"/>
      <c r="U208" s="291"/>
      <c r="V208" s="291"/>
      <c r="W208" s="291"/>
      <c r="X208" s="291"/>
      <c r="Y208" s="291"/>
      <c r="Z208" s="291"/>
      <c r="AA208" s="291"/>
      <c r="AB208" s="291"/>
      <c r="AC208" s="291"/>
      <c r="AD208" s="291"/>
      <c r="AE208" s="291"/>
      <c r="AF208" s="291"/>
      <c r="AG208" s="291"/>
      <c r="AH208" s="291"/>
      <c r="AI208" s="291"/>
      <c r="AJ208" s="291"/>
      <c r="AK208" s="291"/>
      <c r="AL208" s="291"/>
      <c r="AM208" s="291"/>
      <c r="AN208" s="291"/>
      <c r="AO208" s="291"/>
      <c r="AP208" s="291"/>
      <c r="AQ208" s="291"/>
      <c r="AR208" s="291"/>
      <c r="AS208" s="291"/>
      <c r="AT208" s="291"/>
      <c r="AU208" s="291"/>
    </row>
    <row r="209" spans="1:47" ht="12.75" customHeight="1" x14ac:dyDescent="0.25">
      <c r="A209" s="291"/>
      <c r="B209" s="291"/>
      <c r="C209" s="291"/>
      <c r="D209" s="291"/>
      <c r="E209" s="291"/>
      <c r="F209" s="291"/>
      <c r="G209" s="291"/>
      <c r="H209" s="291"/>
      <c r="I209" s="291"/>
      <c r="J209" s="291"/>
      <c r="K209" s="291"/>
      <c r="L209" s="291"/>
      <c r="M209" s="291"/>
      <c r="N209" s="291"/>
      <c r="O209" s="291"/>
      <c r="P209" s="291"/>
      <c r="Q209" s="291"/>
      <c r="R209" s="291"/>
      <c r="S209" s="291"/>
      <c r="T209" s="291"/>
      <c r="U209" s="291"/>
      <c r="V209" s="291"/>
      <c r="W209" s="291"/>
      <c r="X209" s="291"/>
      <c r="Y209" s="291"/>
      <c r="Z209" s="291"/>
      <c r="AA209" s="291"/>
      <c r="AB209" s="291"/>
      <c r="AC209" s="291"/>
      <c r="AD209" s="291"/>
      <c r="AE209" s="291"/>
      <c r="AF209" s="291"/>
      <c r="AG209" s="291"/>
      <c r="AH209" s="291"/>
      <c r="AI209" s="291"/>
      <c r="AJ209" s="291"/>
      <c r="AK209" s="291"/>
      <c r="AL209" s="291"/>
      <c r="AM209" s="291"/>
      <c r="AN209" s="291"/>
      <c r="AO209" s="291"/>
      <c r="AP209" s="291"/>
      <c r="AQ209" s="291"/>
      <c r="AR209" s="291"/>
      <c r="AS209" s="291"/>
      <c r="AT209" s="291"/>
      <c r="AU209" s="291"/>
    </row>
    <row r="210" spans="1:47" ht="12.75" customHeight="1" x14ac:dyDescent="0.25">
      <c r="A210" s="291"/>
      <c r="B210" s="291"/>
      <c r="C210" s="291"/>
      <c r="D210" s="291"/>
      <c r="E210" s="291"/>
      <c r="F210" s="291"/>
      <c r="G210" s="291"/>
      <c r="H210" s="291"/>
      <c r="I210" s="291"/>
      <c r="J210" s="291"/>
      <c r="K210" s="291"/>
      <c r="L210" s="291"/>
      <c r="M210" s="291"/>
      <c r="N210" s="291"/>
      <c r="O210" s="291"/>
      <c r="P210" s="291"/>
      <c r="Q210" s="291"/>
      <c r="R210" s="291"/>
      <c r="S210" s="291"/>
      <c r="T210" s="291"/>
      <c r="U210" s="291"/>
      <c r="V210" s="291"/>
      <c r="W210" s="291"/>
      <c r="X210" s="291"/>
      <c r="Y210" s="291"/>
      <c r="Z210" s="291"/>
      <c r="AA210" s="291"/>
      <c r="AB210" s="291"/>
      <c r="AC210" s="291"/>
      <c r="AD210" s="291"/>
      <c r="AE210" s="291"/>
      <c r="AF210" s="291"/>
      <c r="AG210" s="291"/>
      <c r="AH210" s="291"/>
      <c r="AI210" s="291"/>
      <c r="AJ210" s="291"/>
      <c r="AK210" s="291"/>
      <c r="AL210" s="291"/>
      <c r="AM210" s="291"/>
      <c r="AN210" s="291"/>
      <c r="AO210" s="291"/>
      <c r="AP210" s="291"/>
      <c r="AQ210" s="291"/>
      <c r="AR210" s="291"/>
      <c r="AS210" s="291"/>
      <c r="AT210" s="291"/>
      <c r="AU210" s="291"/>
    </row>
    <row r="211" spans="1:47" ht="12.75" customHeight="1" x14ac:dyDescent="0.25">
      <c r="A211" s="291"/>
      <c r="B211" s="291"/>
      <c r="C211" s="291"/>
      <c r="D211" s="291"/>
      <c r="E211" s="291"/>
      <c r="F211" s="291"/>
      <c r="G211" s="291"/>
      <c r="H211" s="291"/>
      <c r="I211" s="291"/>
      <c r="J211" s="291"/>
      <c r="K211" s="291"/>
      <c r="L211" s="291"/>
      <c r="M211" s="291"/>
      <c r="N211" s="291"/>
      <c r="O211" s="291"/>
      <c r="P211" s="291"/>
      <c r="Q211" s="291"/>
      <c r="R211" s="291"/>
      <c r="S211" s="291"/>
      <c r="T211" s="291"/>
      <c r="U211" s="291"/>
      <c r="V211" s="291"/>
      <c r="W211" s="291"/>
      <c r="X211" s="291"/>
      <c r="Y211" s="291"/>
      <c r="Z211" s="291"/>
      <c r="AA211" s="291"/>
      <c r="AB211" s="291"/>
      <c r="AC211" s="291"/>
      <c r="AD211" s="291"/>
      <c r="AE211" s="291"/>
      <c r="AF211" s="291"/>
      <c r="AG211" s="291"/>
      <c r="AH211" s="291"/>
      <c r="AI211" s="291"/>
      <c r="AJ211" s="291"/>
      <c r="AK211" s="291"/>
      <c r="AL211" s="291"/>
      <c r="AM211" s="291"/>
      <c r="AN211" s="291"/>
      <c r="AO211" s="291"/>
      <c r="AP211" s="291"/>
      <c r="AQ211" s="291"/>
      <c r="AR211" s="291"/>
      <c r="AS211" s="291"/>
      <c r="AT211" s="291"/>
      <c r="AU211" s="291"/>
    </row>
    <row r="212" spans="1:47" ht="12.75" customHeight="1" x14ac:dyDescent="0.25">
      <c r="A212" s="291"/>
      <c r="B212" s="291"/>
      <c r="C212" s="291"/>
      <c r="D212" s="291"/>
      <c r="E212" s="291"/>
      <c r="F212" s="291"/>
      <c r="G212" s="291"/>
      <c r="H212" s="291"/>
      <c r="I212" s="291"/>
      <c r="J212" s="291"/>
      <c r="K212" s="291"/>
      <c r="L212" s="291"/>
      <c r="M212" s="291"/>
      <c r="N212" s="291"/>
      <c r="O212" s="291"/>
      <c r="P212" s="291"/>
      <c r="Q212" s="291"/>
      <c r="R212" s="291"/>
      <c r="S212" s="291"/>
      <c r="T212" s="291"/>
      <c r="U212" s="291"/>
      <c r="V212" s="291"/>
      <c r="W212" s="291"/>
      <c r="X212" s="291"/>
      <c r="Y212" s="291"/>
      <c r="Z212" s="291"/>
      <c r="AA212" s="291"/>
      <c r="AB212" s="291"/>
      <c r="AC212" s="291"/>
      <c r="AD212" s="291"/>
      <c r="AE212" s="291"/>
      <c r="AF212" s="291"/>
      <c r="AG212" s="291"/>
      <c r="AH212" s="291"/>
      <c r="AI212" s="291"/>
      <c r="AJ212" s="291"/>
      <c r="AK212" s="291"/>
      <c r="AL212" s="291"/>
      <c r="AM212" s="291"/>
      <c r="AN212" s="291"/>
      <c r="AO212" s="291"/>
      <c r="AP212" s="291"/>
      <c r="AQ212" s="291"/>
      <c r="AR212" s="291"/>
      <c r="AS212" s="291"/>
      <c r="AT212" s="291"/>
      <c r="AU212" s="291"/>
    </row>
    <row r="213" spans="1:47" ht="12.75" customHeight="1" x14ac:dyDescent="0.25">
      <c r="A213" s="291"/>
      <c r="B213" s="291"/>
      <c r="C213" s="291"/>
      <c r="D213" s="291"/>
      <c r="E213" s="291"/>
      <c r="F213" s="291"/>
      <c r="G213" s="291"/>
      <c r="H213" s="291"/>
      <c r="I213" s="291"/>
      <c r="J213" s="291"/>
      <c r="K213" s="291"/>
      <c r="L213" s="291"/>
      <c r="M213" s="291"/>
      <c r="N213" s="291"/>
      <c r="O213" s="291"/>
      <c r="P213" s="291"/>
      <c r="Q213" s="291"/>
      <c r="R213" s="291"/>
      <c r="S213" s="291"/>
      <c r="T213" s="291"/>
      <c r="U213" s="291"/>
      <c r="V213" s="291"/>
      <c r="W213" s="291"/>
      <c r="X213" s="291"/>
      <c r="Y213" s="291"/>
      <c r="Z213" s="291"/>
      <c r="AA213" s="291"/>
      <c r="AB213" s="291"/>
      <c r="AC213" s="291"/>
      <c r="AD213" s="291"/>
      <c r="AE213" s="291"/>
      <c r="AF213" s="291"/>
      <c r="AG213" s="291"/>
      <c r="AH213" s="291"/>
      <c r="AI213" s="291"/>
      <c r="AJ213" s="291"/>
      <c r="AK213" s="291"/>
      <c r="AL213" s="291"/>
      <c r="AM213" s="291"/>
      <c r="AN213" s="291"/>
      <c r="AO213" s="291"/>
      <c r="AP213" s="291"/>
      <c r="AQ213" s="291"/>
      <c r="AR213" s="291"/>
      <c r="AS213" s="291"/>
      <c r="AT213" s="291"/>
      <c r="AU213" s="291"/>
    </row>
    <row r="214" spans="1:47" ht="12.75" customHeight="1" x14ac:dyDescent="0.25">
      <c r="A214" s="291"/>
      <c r="B214" s="291"/>
      <c r="C214" s="291"/>
      <c r="D214" s="291"/>
      <c r="E214" s="291"/>
      <c r="F214" s="291"/>
      <c r="G214" s="291"/>
      <c r="H214" s="291"/>
      <c r="I214" s="291"/>
      <c r="J214" s="291"/>
      <c r="K214" s="291"/>
      <c r="L214" s="291"/>
      <c r="M214" s="291"/>
      <c r="N214" s="291"/>
      <c r="O214" s="291"/>
      <c r="P214" s="291"/>
      <c r="Q214" s="291"/>
      <c r="R214" s="291"/>
      <c r="S214" s="291"/>
      <c r="T214" s="291"/>
      <c r="U214" s="291"/>
      <c r="V214" s="291"/>
      <c r="W214" s="291"/>
      <c r="X214" s="291"/>
      <c r="Y214" s="291"/>
      <c r="Z214" s="291"/>
      <c r="AA214" s="291"/>
      <c r="AB214" s="291"/>
      <c r="AC214" s="291"/>
      <c r="AD214" s="291"/>
      <c r="AE214" s="291"/>
      <c r="AF214" s="291"/>
      <c r="AG214" s="291"/>
      <c r="AH214" s="291"/>
      <c r="AI214" s="291"/>
      <c r="AJ214" s="291"/>
      <c r="AK214" s="291"/>
      <c r="AL214" s="291"/>
      <c r="AM214" s="291"/>
      <c r="AN214" s="291"/>
      <c r="AO214" s="291"/>
      <c r="AP214" s="291"/>
      <c r="AQ214" s="291"/>
      <c r="AR214" s="291"/>
      <c r="AS214" s="291"/>
      <c r="AT214" s="291"/>
      <c r="AU214" s="291"/>
    </row>
    <row r="215" spans="1:47" ht="12.75" customHeight="1" x14ac:dyDescent="0.25">
      <c r="A215" s="291"/>
      <c r="B215" s="291"/>
      <c r="C215" s="291"/>
      <c r="D215" s="291"/>
      <c r="E215" s="291"/>
      <c r="F215" s="291"/>
      <c r="G215" s="291"/>
      <c r="H215" s="291"/>
      <c r="I215" s="291"/>
      <c r="J215" s="291"/>
      <c r="K215" s="291"/>
      <c r="L215" s="291"/>
      <c r="M215" s="291"/>
      <c r="N215" s="291"/>
      <c r="O215" s="291"/>
      <c r="P215" s="291"/>
      <c r="Q215" s="291"/>
      <c r="R215" s="291"/>
      <c r="S215" s="291"/>
      <c r="T215" s="291"/>
      <c r="U215" s="291"/>
      <c r="V215" s="291"/>
      <c r="W215" s="291"/>
      <c r="X215" s="291"/>
      <c r="Y215" s="291"/>
      <c r="Z215" s="291"/>
      <c r="AA215" s="291"/>
      <c r="AB215" s="291"/>
      <c r="AC215" s="291"/>
      <c r="AD215" s="291"/>
      <c r="AE215" s="291"/>
      <c r="AF215" s="291"/>
      <c r="AG215" s="291"/>
      <c r="AH215" s="291"/>
      <c r="AI215" s="291"/>
      <c r="AJ215" s="291"/>
      <c r="AK215" s="291"/>
      <c r="AL215" s="291"/>
      <c r="AM215" s="291"/>
      <c r="AN215" s="291"/>
      <c r="AO215" s="291"/>
      <c r="AP215" s="291"/>
      <c r="AQ215" s="291"/>
      <c r="AR215" s="291"/>
      <c r="AS215" s="291"/>
      <c r="AT215" s="291"/>
      <c r="AU215" s="291"/>
    </row>
    <row r="216" spans="1:47" ht="12.75" customHeight="1" x14ac:dyDescent="0.25">
      <c r="A216" s="291"/>
      <c r="B216" s="291"/>
      <c r="C216" s="291"/>
      <c r="D216" s="291"/>
      <c r="E216" s="291"/>
      <c r="F216" s="291"/>
      <c r="G216" s="291"/>
      <c r="H216" s="291"/>
      <c r="I216" s="291"/>
      <c r="J216" s="291"/>
      <c r="K216" s="291"/>
      <c r="L216" s="291"/>
      <c r="M216" s="291"/>
      <c r="N216" s="291"/>
      <c r="O216" s="291"/>
      <c r="P216" s="291"/>
      <c r="Q216" s="291"/>
      <c r="R216" s="291"/>
      <c r="S216" s="291"/>
      <c r="T216" s="291"/>
      <c r="U216" s="291"/>
      <c r="V216" s="291"/>
      <c r="W216" s="291"/>
      <c r="X216" s="291"/>
      <c r="Y216" s="291"/>
      <c r="Z216" s="291"/>
      <c r="AA216" s="291"/>
      <c r="AB216" s="291"/>
      <c r="AC216" s="291"/>
      <c r="AD216" s="291"/>
      <c r="AE216" s="291"/>
      <c r="AF216" s="291"/>
      <c r="AG216" s="291"/>
      <c r="AH216" s="291"/>
      <c r="AI216" s="291"/>
      <c r="AJ216" s="291"/>
      <c r="AK216" s="291"/>
      <c r="AL216" s="291"/>
      <c r="AM216" s="291"/>
      <c r="AN216" s="291"/>
      <c r="AO216" s="291"/>
      <c r="AP216" s="291"/>
      <c r="AQ216" s="291"/>
      <c r="AR216" s="291"/>
      <c r="AS216" s="291"/>
      <c r="AT216" s="291"/>
      <c r="AU216" s="291"/>
    </row>
    <row r="217" spans="1:47" ht="12.75" customHeight="1" x14ac:dyDescent="0.25">
      <c r="A217" s="291"/>
      <c r="B217" s="291"/>
      <c r="C217" s="291"/>
      <c r="D217" s="291"/>
      <c r="E217" s="291"/>
      <c r="F217" s="291"/>
      <c r="G217" s="291"/>
      <c r="H217" s="291"/>
      <c r="I217" s="291"/>
      <c r="J217" s="291"/>
      <c r="K217" s="291"/>
      <c r="L217" s="291"/>
      <c r="M217" s="291"/>
      <c r="N217" s="291"/>
      <c r="O217" s="291"/>
      <c r="P217" s="291"/>
      <c r="Q217" s="291"/>
      <c r="R217" s="291"/>
      <c r="S217" s="291"/>
      <c r="T217" s="291"/>
      <c r="U217" s="291"/>
      <c r="V217" s="291"/>
      <c r="W217" s="291"/>
      <c r="X217" s="291"/>
      <c r="Y217" s="291"/>
      <c r="Z217" s="291"/>
      <c r="AA217" s="291"/>
      <c r="AB217" s="291"/>
      <c r="AC217" s="291"/>
      <c r="AD217" s="291"/>
      <c r="AE217" s="291"/>
      <c r="AF217" s="291"/>
      <c r="AG217" s="291"/>
      <c r="AH217" s="291"/>
      <c r="AI217" s="291"/>
      <c r="AJ217" s="291"/>
      <c r="AK217" s="291"/>
      <c r="AL217" s="291"/>
      <c r="AM217" s="291"/>
      <c r="AN217" s="291"/>
      <c r="AO217" s="291"/>
      <c r="AP217" s="291"/>
      <c r="AQ217" s="291"/>
      <c r="AR217" s="291"/>
      <c r="AS217" s="291"/>
      <c r="AT217" s="291"/>
      <c r="AU217" s="291"/>
    </row>
    <row r="218" spans="1:47" ht="12.75" customHeight="1" x14ac:dyDescent="0.25">
      <c r="A218" s="291"/>
      <c r="B218" s="291"/>
      <c r="C218" s="291"/>
      <c r="D218" s="291"/>
      <c r="E218" s="291"/>
      <c r="F218" s="291"/>
      <c r="G218" s="291"/>
      <c r="H218" s="291"/>
      <c r="I218" s="291"/>
      <c r="J218" s="291"/>
      <c r="K218" s="291"/>
      <c r="L218" s="291"/>
      <c r="M218" s="291"/>
      <c r="N218" s="291"/>
      <c r="O218" s="291"/>
      <c r="P218" s="291"/>
      <c r="Q218" s="291"/>
      <c r="R218" s="291"/>
      <c r="S218" s="291"/>
      <c r="T218" s="291"/>
      <c r="U218" s="291"/>
      <c r="V218" s="291"/>
      <c r="W218" s="291"/>
      <c r="X218" s="291"/>
      <c r="Y218" s="291"/>
      <c r="Z218" s="291"/>
      <c r="AA218" s="291"/>
      <c r="AB218" s="291"/>
      <c r="AC218" s="291"/>
      <c r="AD218" s="291"/>
      <c r="AE218" s="291"/>
      <c r="AF218" s="291"/>
      <c r="AG218" s="291"/>
      <c r="AH218" s="291"/>
      <c r="AI218" s="291"/>
      <c r="AJ218" s="291"/>
      <c r="AK218" s="291"/>
      <c r="AL218" s="291"/>
      <c r="AM218" s="291"/>
      <c r="AN218" s="291"/>
      <c r="AO218" s="291"/>
      <c r="AP218" s="291"/>
      <c r="AQ218" s="291"/>
      <c r="AR218" s="291"/>
      <c r="AS218" s="291"/>
      <c r="AT218" s="291"/>
      <c r="AU218" s="291"/>
    </row>
    <row r="219" spans="1:47" ht="12.75" customHeight="1" x14ac:dyDescent="0.25">
      <c r="A219" s="291"/>
      <c r="B219" s="291"/>
      <c r="C219" s="291"/>
      <c r="D219" s="291"/>
      <c r="E219" s="291"/>
      <c r="F219" s="291"/>
      <c r="G219" s="291"/>
      <c r="H219" s="291"/>
      <c r="I219" s="291"/>
      <c r="J219" s="291"/>
      <c r="K219" s="291"/>
      <c r="L219" s="291"/>
      <c r="M219" s="291"/>
      <c r="N219" s="291"/>
      <c r="O219" s="291"/>
      <c r="P219" s="291"/>
      <c r="Q219" s="291"/>
      <c r="R219" s="291"/>
      <c r="S219" s="291"/>
      <c r="T219" s="291"/>
      <c r="U219" s="291"/>
      <c r="V219" s="291"/>
      <c r="W219" s="291"/>
      <c r="X219" s="291"/>
      <c r="Y219" s="291"/>
      <c r="Z219" s="291"/>
      <c r="AA219" s="291"/>
      <c r="AB219" s="291"/>
      <c r="AC219" s="291"/>
      <c r="AD219" s="291"/>
      <c r="AE219" s="291"/>
      <c r="AF219" s="291"/>
      <c r="AG219" s="291"/>
      <c r="AH219" s="291"/>
      <c r="AI219" s="291"/>
      <c r="AJ219" s="291"/>
      <c r="AK219" s="291"/>
      <c r="AL219" s="291"/>
      <c r="AM219" s="291"/>
      <c r="AN219" s="291"/>
      <c r="AO219" s="291"/>
      <c r="AP219" s="291"/>
      <c r="AQ219" s="291"/>
      <c r="AR219" s="291"/>
      <c r="AS219" s="291"/>
      <c r="AT219" s="291"/>
      <c r="AU219" s="291"/>
    </row>
    <row r="220" spans="1:47" ht="12.75" customHeight="1" x14ac:dyDescent="0.25">
      <c r="A220" s="291"/>
      <c r="B220" s="291"/>
      <c r="C220" s="291"/>
      <c r="D220" s="291"/>
      <c r="E220" s="291"/>
      <c r="F220" s="291"/>
      <c r="G220" s="291"/>
      <c r="H220" s="291"/>
      <c r="I220" s="291"/>
      <c r="J220" s="291"/>
      <c r="K220" s="291"/>
      <c r="L220" s="291"/>
      <c r="M220" s="291"/>
      <c r="N220" s="291"/>
      <c r="O220" s="291"/>
      <c r="P220" s="291"/>
      <c r="Q220" s="291"/>
      <c r="R220" s="291"/>
      <c r="S220" s="291"/>
      <c r="T220" s="291"/>
      <c r="U220" s="291"/>
      <c r="V220" s="291"/>
      <c r="W220" s="291"/>
      <c r="X220" s="291"/>
      <c r="Y220" s="291"/>
      <c r="Z220" s="291"/>
      <c r="AA220" s="291"/>
      <c r="AB220" s="291"/>
      <c r="AC220" s="291"/>
      <c r="AD220" s="291"/>
      <c r="AE220" s="291"/>
      <c r="AF220" s="291"/>
      <c r="AG220" s="291"/>
      <c r="AH220" s="291"/>
      <c r="AI220" s="291"/>
      <c r="AJ220" s="291"/>
      <c r="AK220" s="291"/>
      <c r="AL220" s="291"/>
      <c r="AM220" s="291"/>
      <c r="AN220" s="291"/>
      <c r="AO220" s="291"/>
      <c r="AP220" s="291"/>
      <c r="AQ220" s="291"/>
      <c r="AR220" s="291"/>
      <c r="AS220" s="291"/>
      <c r="AT220" s="291"/>
      <c r="AU220" s="291"/>
    </row>
    <row r="221" spans="1:47" ht="12.75" customHeight="1" x14ac:dyDescent="0.25">
      <c r="A221" s="291"/>
      <c r="B221" s="291"/>
      <c r="C221" s="291"/>
      <c r="D221" s="291"/>
      <c r="E221" s="291"/>
      <c r="F221" s="291"/>
      <c r="G221" s="291"/>
      <c r="H221" s="291"/>
      <c r="I221" s="291"/>
      <c r="J221" s="291"/>
      <c r="K221" s="291"/>
      <c r="L221" s="291"/>
      <c r="M221" s="291"/>
      <c r="N221" s="291"/>
      <c r="O221" s="291"/>
      <c r="P221" s="291"/>
      <c r="Q221" s="291"/>
      <c r="R221" s="291"/>
      <c r="S221" s="291"/>
      <c r="T221" s="291"/>
      <c r="U221" s="291"/>
      <c r="V221" s="291"/>
      <c r="W221" s="291"/>
      <c r="X221" s="291"/>
      <c r="Y221" s="291"/>
      <c r="Z221" s="291"/>
      <c r="AA221" s="291"/>
      <c r="AB221" s="291"/>
      <c r="AC221" s="291"/>
      <c r="AD221" s="291"/>
      <c r="AE221" s="291"/>
      <c r="AF221" s="291"/>
      <c r="AG221" s="291"/>
      <c r="AH221" s="291"/>
      <c r="AI221" s="291"/>
      <c r="AJ221" s="291"/>
      <c r="AK221" s="291"/>
      <c r="AL221" s="291"/>
      <c r="AM221" s="291"/>
      <c r="AN221" s="291"/>
      <c r="AO221" s="291"/>
      <c r="AP221" s="291"/>
      <c r="AQ221" s="291"/>
      <c r="AR221" s="291"/>
      <c r="AS221" s="291"/>
      <c r="AT221" s="291"/>
      <c r="AU221" s="291"/>
    </row>
    <row r="222" spans="1:47" ht="12.75" customHeight="1" x14ac:dyDescent="0.25">
      <c r="A222" s="291"/>
      <c r="B222" s="291"/>
      <c r="C222" s="291"/>
      <c r="D222" s="291"/>
      <c r="E222" s="291"/>
      <c r="F222" s="291"/>
      <c r="G222" s="291"/>
      <c r="H222" s="291"/>
      <c r="I222" s="291"/>
      <c r="J222" s="291"/>
      <c r="K222" s="291"/>
      <c r="L222" s="291"/>
      <c r="M222" s="291"/>
      <c r="N222" s="291"/>
      <c r="O222" s="291"/>
      <c r="P222" s="291"/>
      <c r="Q222" s="291"/>
      <c r="R222" s="291"/>
      <c r="S222" s="291"/>
      <c r="T222" s="291"/>
      <c r="U222" s="291"/>
      <c r="V222" s="291"/>
      <c r="W222" s="291"/>
      <c r="X222" s="291"/>
      <c r="Y222" s="291"/>
      <c r="Z222" s="291"/>
      <c r="AA222" s="291"/>
      <c r="AB222" s="291"/>
      <c r="AC222" s="291"/>
      <c r="AD222" s="291"/>
      <c r="AE222" s="291"/>
      <c r="AF222" s="291"/>
      <c r="AG222" s="291"/>
      <c r="AH222" s="291"/>
      <c r="AI222" s="291"/>
      <c r="AJ222" s="291"/>
      <c r="AK222" s="291"/>
      <c r="AL222" s="291"/>
      <c r="AM222" s="291"/>
      <c r="AN222" s="291"/>
      <c r="AO222" s="291"/>
      <c r="AP222" s="291"/>
      <c r="AQ222" s="291"/>
      <c r="AR222" s="291"/>
      <c r="AS222" s="291"/>
      <c r="AT222" s="291"/>
      <c r="AU222" s="291"/>
    </row>
    <row r="223" spans="1:47" ht="12.75" customHeight="1" x14ac:dyDescent="0.25">
      <c r="A223" s="291"/>
      <c r="B223" s="291"/>
      <c r="C223" s="291"/>
      <c r="D223" s="291"/>
      <c r="E223" s="291"/>
      <c r="F223" s="291"/>
      <c r="G223" s="291"/>
      <c r="H223" s="291"/>
      <c r="I223" s="291"/>
      <c r="J223" s="291"/>
      <c r="K223" s="291"/>
      <c r="L223" s="291"/>
      <c r="M223" s="291"/>
      <c r="N223" s="291"/>
      <c r="O223" s="291"/>
      <c r="P223" s="291"/>
      <c r="Q223" s="291"/>
      <c r="R223" s="291"/>
      <c r="S223" s="291"/>
      <c r="T223" s="291"/>
      <c r="U223" s="291"/>
      <c r="V223" s="291"/>
      <c r="W223" s="291"/>
      <c r="X223" s="291"/>
      <c r="Y223" s="291"/>
      <c r="Z223" s="291"/>
      <c r="AA223" s="291"/>
      <c r="AB223" s="291"/>
      <c r="AC223" s="291"/>
      <c r="AD223" s="291"/>
      <c r="AE223" s="291"/>
      <c r="AF223" s="291"/>
      <c r="AG223" s="291"/>
      <c r="AH223" s="291"/>
      <c r="AI223" s="291"/>
      <c r="AJ223" s="291"/>
      <c r="AK223" s="291"/>
      <c r="AL223" s="291"/>
      <c r="AM223" s="291"/>
      <c r="AN223" s="291"/>
      <c r="AO223" s="291"/>
      <c r="AP223" s="291"/>
      <c r="AQ223" s="291"/>
      <c r="AR223" s="291"/>
      <c r="AS223" s="291"/>
      <c r="AT223" s="291"/>
      <c r="AU223" s="291"/>
    </row>
    <row r="224" spans="1:47" ht="12.75" customHeight="1" x14ac:dyDescent="0.25">
      <c r="A224" s="291"/>
      <c r="B224" s="291"/>
      <c r="C224" s="291"/>
      <c r="D224" s="291"/>
      <c r="E224" s="291"/>
      <c r="F224" s="291"/>
      <c r="G224" s="291"/>
      <c r="H224" s="291"/>
      <c r="I224" s="291"/>
      <c r="J224" s="291"/>
      <c r="K224" s="291"/>
      <c r="L224" s="291"/>
      <c r="M224" s="291"/>
      <c r="N224" s="291"/>
      <c r="O224" s="291"/>
      <c r="P224" s="291"/>
      <c r="Q224" s="291"/>
      <c r="R224" s="291"/>
      <c r="S224" s="291"/>
      <c r="T224" s="291"/>
      <c r="U224" s="291"/>
      <c r="V224" s="291"/>
      <c r="W224" s="291"/>
      <c r="X224" s="291"/>
      <c r="Y224" s="291"/>
      <c r="Z224" s="291"/>
      <c r="AA224" s="291"/>
      <c r="AB224" s="291"/>
      <c r="AC224" s="291"/>
      <c r="AD224" s="291"/>
      <c r="AE224" s="291"/>
      <c r="AF224" s="291"/>
      <c r="AG224" s="291"/>
      <c r="AH224" s="291"/>
      <c r="AI224" s="291"/>
      <c r="AJ224" s="291"/>
      <c r="AK224" s="291"/>
      <c r="AL224" s="291"/>
      <c r="AM224" s="291"/>
      <c r="AN224" s="291"/>
      <c r="AO224" s="291"/>
      <c r="AP224" s="291"/>
      <c r="AQ224" s="291"/>
      <c r="AR224" s="291"/>
      <c r="AS224" s="291"/>
      <c r="AT224" s="291"/>
      <c r="AU224" s="291"/>
    </row>
    <row r="225" spans="1:47" ht="12.75" customHeight="1" x14ac:dyDescent="0.25">
      <c r="A225" s="291"/>
      <c r="B225" s="291"/>
      <c r="C225" s="291"/>
      <c r="D225" s="291"/>
      <c r="E225" s="291"/>
      <c r="F225" s="291"/>
      <c r="G225" s="291"/>
      <c r="H225" s="291"/>
      <c r="I225" s="291"/>
      <c r="J225" s="291"/>
      <c r="K225" s="291"/>
      <c r="L225" s="291"/>
      <c r="M225" s="291"/>
      <c r="N225" s="291"/>
      <c r="O225" s="291"/>
      <c r="P225" s="291"/>
      <c r="Q225" s="291"/>
      <c r="R225" s="291"/>
      <c r="S225" s="291"/>
      <c r="T225" s="291"/>
      <c r="U225" s="291"/>
      <c r="V225" s="291"/>
      <c r="W225" s="291"/>
      <c r="X225" s="291"/>
      <c r="Y225" s="291"/>
      <c r="Z225" s="291"/>
      <c r="AA225" s="291"/>
      <c r="AB225" s="291"/>
      <c r="AC225" s="291"/>
      <c r="AD225" s="291"/>
      <c r="AE225" s="291"/>
      <c r="AF225" s="291"/>
      <c r="AG225" s="291"/>
      <c r="AH225" s="291"/>
      <c r="AI225" s="291"/>
      <c r="AJ225" s="291"/>
      <c r="AK225" s="291"/>
      <c r="AL225" s="291"/>
      <c r="AM225" s="291"/>
      <c r="AN225" s="291"/>
      <c r="AO225" s="291"/>
      <c r="AP225" s="291"/>
      <c r="AQ225" s="291"/>
      <c r="AR225" s="291"/>
      <c r="AS225" s="291"/>
      <c r="AT225" s="291"/>
      <c r="AU225" s="291"/>
    </row>
    <row r="226" spans="1:47" ht="12.75" customHeight="1" x14ac:dyDescent="0.25">
      <c r="A226" s="291"/>
      <c r="B226" s="291"/>
      <c r="C226" s="291"/>
      <c r="D226" s="291"/>
      <c r="E226" s="291"/>
      <c r="F226" s="291"/>
      <c r="G226" s="291"/>
      <c r="H226" s="291"/>
      <c r="I226" s="291"/>
      <c r="J226" s="291"/>
      <c r="K226" s="291"/>
      <c r="L226" s="291"/>
      <c r="M226" s="291"/>
      <c r="N226" s="291"/>
      <c r="O226" s="291"/>
      <c r="P226" s="291"/>
      <c r="Q226" s="291"/>
      <c r="R226" s="291"/>
      <c r="S226" s="291"/>
      <c r="T226" s="291"/>
      <c r="U226" s="291"/>
      <c r="V226" s="291"/>
      <c r="W226" s="291"/>
      <c r="X226" s="291"/>
      <c r="Y226" s="291"/>
      <c r="Z226" s="291"/>
      <c r="AA226" s="291"/>
      <c r="AB226" s="291"/>
      <c r="AC226" s="291"/>
      <c r="AD226" s="291"/>
      <c r="AE226" s="291"/>
      <c r="AF226" s="291"/>
      <c r="AG226" s="291"/>
      <c r="AH226" s="291"/>
      <c r="AI226" s="291"/>
      <c r="AJ226" s="291"/>
      <c r="AK226" s="291"/>
      <c r="AL226" s="291"/>
      <c r="AM226" s="291"/>
      <c r="AN226" s="291"/>
      <c r="AO226" s="291"/>
      <c r="AP226" s="291"/>
      <c r="AQ226" s="291"/>
      <c r="AR226" s="291"/>
      <c r="AS226" s="291"/>
      <c r="AT226" s="291"/>
      <c r="AU226" s="291"/>
    </row>
    <row r="227" spans="1:47" ht="12.75" customHeight="1" x14ac:dyDescent="0.25">
      <c r="A227" s="291"/>
      <c r="B227" s="291"/>
      <c r="C227" s="291"/>
      <c r="D227" s="291"/>
      <c r="E227" s="291"/>
      <c r="F227" s="291"/>
      <c r="G227" s="291"/>
      <c r="H227" s="291"/>
      <c r="I227" s="291"/>
      <c r="J227" s="291"/>
      <c r="K227" s="291"/>
      <c r="L227" s="291"/>
      <c r="M227" s="291"/>
      <c r="N227" s="291"/>
      <c r="O227" s="291"/>
      <c r="P227" s="291"/>
      <c r="Q227" s="291"/>
      <c r="R227" s="291"/>
      <c r="S227" s="291"/>
      <c r="T227" s="291"/>
      <c r="U227" s="291"/>
      <c r="V227" s="291"/>
      <c r="W227" s="291"/>
      <c r="X227" s="291"/>
      <c r="Y227" s="291"/>
      <c r="Z227" s="291"/>
      <c r="AA227" s="291"/>
      <c r="AB227" s="291"/>
      <c r="AC227" s="291"/>
      <c r="AD227" s="291"/>
      <c r="AE227" s="291"/>
      <c r="AF227" s="291"/>
      <c r="AG227" s="291"/>
      <c r="AH227" s="291"/>
      <c r="AI227" s="291"/>
      <c r="AJ227" s="291"/>
      <c r="AK227" s="291"/>
      <c r="AL227" s="291"/>
      <c r="AM227" s="291"/>
      <c r="AN227" s="291"/>
      <c r="AO227" s="291"/>
      <c r="AP227" s="291"/>
      <c r="AQ227" s="291"/>
      <c r="AR227" s="291"/>
      <c r="AS227" s="291"/>
      <c r="AT227" s="291"/>
      <c r="AU227" s="291"/>
    </row>
    <row r="228" spans="1:47" ht="12.75" customHeight="1" x14ac:dyDescent="0.25">
      <c r="A228" s="291"/>
      <c r="B228" s="291"/>
      <c r="C228" s="291"/>
      <c r="D228" s="291"/>
      <c r="E228" s="291"/>
      <c r="F228" s="291"/>
      <c r="G228" s="291"/>
      <c r="H228" s="291"/>
      <c r="I228" s="291"/>
      <c r="J228" s="291"/>
      <c r="K228" s="291"/>
      <c r="L228" s="291"/>
      <c r="M228" s="291"/>
      <c r="N228" s="291"/>
      <c r="O228" s="291"/>
      <c r="P228" s="291"/>
      <c r="Q228" s="291"/>
      <c r="R228" s="291"/>
      <c r="S228" s="291"/>
      <c r="T228" s="291"/>
      <c r="U228" s="291"/>
      <c r="V228" s="291"/>
      <c r="W228" s="291"/>
      <c r="X228" s="291"/>
      <c r="Y228" s="291"/>
      <c r="Z228" s="291"/>
      <c r="AA228" s="291"/>
      <c r="AB228" s="291"/>
      <c r="AC228" s="291"/>
      <c r="AD228" s="291"/>
      <c r="AE228" s="291"/>
      <c r="AF228" s="291"/>
      <c r="AG228" s="291"/>
      <c r="AH228" s="291"/>
      <c r="AI228" s="291"/>
      <c r="AJ228" s="291"/>
      <c r="AK228" s="291"/>
      <c r="AL228" s="291"/>
      <c r="AM228" s="291"/>
      <c r="AN228" s="291"/>
      <c r="AO228" s="291"/>
      <c r="AP228" s="291"/>
      <c r="AQ228" s="291"/>
      <c r="AR228" s="291"/>
      <c r="AS228" s="291"/>
      <c r="AT228" s="291"/>
      <c r="AU228" s="291"/>
    </row>
    <row r="229" spans="1:47" ht="12.75" customHeight="1" x14ac:dyDescent="0.25">
      <c r="A229" s="291"/>
      <c r="B229" s="291"/>
      <c r="C229" s="291"/>
      <c r="D229" s="291"/>
      <c r="E229" s="291"/>
      <c r="F229" s="291"/>
      <c r="G229" s="291"/>
      <c r="H229" s="291"/>
      <c r="I229" s="291"/>
      <c r="J229" s="291"/>
      <c r="K229" s="291"/>
      <c r="L229" s="291"/>
      <c r="M229" s="291"/>
      <c r="N229" s="291"/>
      <c r="O229" s="291"/>
      <c r="P229" s="291"/>
      <c r="Q229" s="291"/>
      <c r="R229" s="291"/>
      <c r="S229" s="291"/>
      <c r="T229" s="291"/>
      <c r="U229" s="291"/>
      <c r="V229" s="291"/>
      <c r="W229" s="291"/>
      <c r="X229" s="291"/>
      <c r="Y229" s="291"/>
      <c r="Z229" s="291"/>
      <c r="AA229" s="291"/>
      <c r="AB229" s="291"/>
      <c r="AC229" s="291"/>
      <c r="AD229" s="291"/>
      <c r="AE229" s="291"/>
      <c r="AF229" s="291"/>
      <c r="AG229" s="291"/>
      <c r="AH229" s="291"/>
      <c r="AI229" s="291"/>
      <c r="AJ229" s="291"/>
      <c r="AK229" s="291"/>
      <c r="AL229" s="291"/>
      <c r="AM229" s="291"/>
      <c r="AN229" s="291"/>
      <c r="AO229" s="291"/>
      <c r="AP229" s="291"/>
      <c r="AQ229" s="291"/>
      <c r="AR229" s="291"/>
      <c r="AS229" s="291"/>
      <c r="AT229" s="291"/>
      <c r="AU229" s="291"/>
    </row>
    <row r="230" spans="1:47" ht="12.75" customHeight="1" x14ac:dyDescent="0.25">
      <c r="A230" s="291"/>
      <c r="B230" s="291"/>
      <c r="C230" s="291"/>
      <c r="D230" s="291"/>
      <c r="E230" s="291"/>
      <c r="F230" s="291"/>
      <c r="G230" s="291"/>
      <c r="H230" s="291"/>
      <c r="I230" s="291"/>
      <c r="J230" s="291"/>
      <c r="K230" s="291"/>
      <c r="L230" s="291"/>
      <c r="M230" s="291"/>
      <c r="N230" s="291"/>
      <c r="O230" s="291"/>
      <c r="P230" s="291"/>
      <c r="Q230" s="291"/>
      <c r="R230" s="291"/>
      <c r="S230" s="291"/>
      <c r="T230" s="291"/>
      <c r="U230" s="291"/>
      <c r="V230" s="291"/>
      <c r="W230" s="291"/>
      <c r="X230" s="291"/>
      <c r="Y230" s="291"/>
      <c r="Z230" s="291"/>
      <c r="AA230" s="291"/>
      <c r="AB230" s="291"/>
      <c r="AC230" s="291"/>
      <c r="AD230" s="291"/>
      <c r="AE230" s="291"/>
      <c r="AF230" s="291"/>
      <c r="AG230" s="291"/>
      <c r="AH230" s="291"/>
      <c r="AI230" s="291"/>
      <c r="AJ230" s="291"/>
      <c r="AK230" s="291"/>
      <c r="AL230" s="291"/>
      <c r="AM230" s="291"/>
      <c r="AN230" s="291"/>
      <c r="AO230" s="291"/>
      <c r="AP230" s="291"/>
      <c r="AQ230" s="291"/>
      <c r="AR230" s="291"/>
      <c r="AS230" s="291"/>
      <c r="AT230" s="291"/>
      <c r="AU230" s="291"/>
    </row>
    <row r="231" spans="1:47" ht="15.75" customHeight="1" x14ac:dyDescent="0.25"/>
    <row r="232" spans="1:47" ht="15.75" customHeight="1" x14ac:dyDescent="0.25"/>
    <row r="233" spans="1:47" ht="15.75" customHeight="1" x14ac:dyDescent="0.25"/>
    <row r="234" spans="1:47" ht="15.75" customHeight="1" x14ac:dyDescent="0.25"/>
    <row r="235" spans="1:47" ht="15.75" customHeight="1" x14ac:dyDescent="0.25"/>
    <row r="236" spans="1:47" ht="15.75" customHeight="1" x14ac:dyDescent="0.25"/>
    <row r="237" spans="1:47" ht="15.75" customHeight="1" x14ac:dyDescent="0.25"/>
    <row r="238" spans="1:47" ht="15.75" customHeight="1" x14ac:dyDescent="0.25"/>
    <row r="239" spans="1:47" ht="15.75" customHeight="1" x14ac:dyDescent="0.25"/>
    <row r="240" spans="1:47"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sheetData>
  <mergeCells count="24">
    <mergeCell ref="A53:A74"/>
    <mergeCell ref="B53:B73"/>
    <mergeCell ref="A75:A96"/>
    <mergeCell ref="B75:B95"/>
    <mergeCell ref="AS7:AV7"/>
    <mergeCell ref="A9:A30"/>
    <mergeCell ref="B9:B29"/>
    <mergeCell ref="A31:A52"/>
    <mergeCell ref="B31:B51"/>
    <mergeCell ref="W7:Z7"/>
    <mergeCell ref="AA7:AD7"/>
    <mergeCell ref="AF7:AI7"/>
    <mergeCell ref="AJ7:AM7"/>
    <mergeCell ref="AO7:AR7"/>
    <mergeCell ref="E7:H7"/>
    <mergeCell ref="I7:L7"/>
    <mergeCell ref="N7:Q7"/>
    <mergeCell ref="R7:U7"/>
    <mergeCell ref="A1:B4"/>
    <mergeCell ref="C1:L1"/>
    <mergeCell ref="C2:L2"/>
    <mergeCell ref="C3:L3"/>
    <mergeCell ref="C4:J4"/>
    <mergeCell ref="K4:L4"/>
  </mergeCells>
  <dataValidations count="3">
    <dataValidation type="decimal" allowBlank="1" showInputMessage="1" prompt="PROGRAMACIÓN - Relacione por unidad operativa la programación vigencia y reserva de presupuesto y magnitud. Debe coincidir con la herramienta financiera." sqref="E96:L96 E30:L74" xr:uid="{00000000-0002-0000-0A00-000000000000}">
      <formula1>0</formula1>
      <formula2>10000000000000</formula2>
    </dataValidation>
    <dataValidation allowBlank="1" showInputMessage="1" showErrorMessage="1" prompt="Relacionar el código de la actividad. El código es asignado por SEGPLAN, y debe guardar coherencia con el registrado en la hoja de vidad de indicador._x000a_" sqref="A8" xr:uid="{00000000-0002-0000-0A00-000001000000}"/>
    <dataValidation allowBlank="1" showInputMessage="1" showErrorMessage="1" prompt="Relacionar el nombre de la actividad del proyecto. Debe guardar coherencia con el registrado en la hoja de vida de indicador." sqref="B8" xr:uid="{00000000-0002-0000-0A00-000002000000}"/>
  </dataValidations>
  <pageMargins left="0.7" right="0.7" top="0.75" bottom="0.75" header="0" footer="0"/>
  <pageSetup paperSize="9" orientation="portrait"/>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tabColor rgb="FF808E00"/>
  </sheetPr>
  <dimension ref="A1:Z1000"/>
  <sheetViews>
    <sheetView workbookViewId="0">
      <selection activeCell="C19" sqref="C19"/>
    </sheetView>
  </sheetViews>
  <sheetFormatPr baseColWidth="10" defaultColWidth="14.42578125" defaultRowHeight="15" customHeight="1" x14ac:dyDescent="0.25"/>
  <cols>
    <col min="1" max="1" width="35.85546875" customWidth="1"/>
    <col min="2" max="2" width="79.42578125" customWidth="1"/>
    <col min="3" max="22" width="11.42578125" customWidth="1"/>
  </cols>
  <sheetData>
    <row r="1" spans="1:26" ht="27" customHeight="1" x14ac:dyDescent="0.25">
      <c r="A1" s="762" t="s">
        <v>892</v>
      </c>
      <c r="B1" s="502"/>
      <c r="C1" s="71"/>
      <c r="D1" s="71"/>
      <c r="E1" s="71"/>
      <c r="F1" s="71"/>
      <c r="G1" s="71"/>
      <c r="H1" s="71"/>
      <c r="I1" s="71"/>
      <c r="J1" s="71"/>
      <c r="K1" s="71"/>
      <c r="L1" s="71"/>
      <c r="M1" s="71"/>
      <c r="N1" s="71"/>
      <c r="O1" s="71"/>
      <c r="P1" s="71"/>
      <c r="Q1" s="71"/>
      <c r="R1" s="71"/>
      <c r="S1" s="71"/>
      <c r="T1" s="71"/>
      <c r="U1" s="71"/>
      <c r="V1" s="71"/>
      <c r="W1" s="71"/>
      <c r="X1" s="71"/>
      <c r="Y1" s="71"/>
      <c r="Z1" s="71"/>
    </row>
    <row r="2" spans="1:26" ht="12.75" customHeight="1" x14ac:dyDescent="0.25">
      <c r="A2" s="71"/>
      <c r="B2" s="71"/>
      <c r="C2" s="71"/>
      <c r="D2" s="71"/>
      <c r="E2" s="71"/>
      <c r="F2" s="71"/>
      <c r="G2" s="71"/>
      <c r="H2" s="71"/>
      <c r="I2" s="71"/>
      <c r="J2" s="71"/>
      <c r="K2" s="71"/>
      <c r="L2" s="71"/>
      <c r="M2" s="71"/>
      <c r="N2" s="71"/>
      <c r="O2" s="71"/>
      <c r="P2" s="71"/>
      <c r="Q2" s="71"/>
      <c r="R2" s="71"/>
      <c r="S2" s="71"/>
      <c r="T2" s="71"/>
      <c r="U2" s="71"/>
      <c r="V2" s="71"/>
      <c r="W2" s="71"/>
      <c r="X2" s="71"/>
      <c r="Y2" s="71"/>
      <c r="Z2" s="71"/>
    </row>
    <row r="3" spans="1:26" ht="12.75" customHeight="1" x14ac:dyDescent="0.25">
      <c r="A3" s="295" t="s">
        <v>850</v>
      </c>
      <c r="B3" s="296"/>
      <c r="C3" s="71"/>
      <c r="D3" s="71"/>
      <c r="E3" s="71"/>
      <c r="F3" s="71"/>
      <c r="G3" s="71"/>
      <c r="H3" s="71"/>
      <c r="I3" s="71"/>
      <c r="J3" s="71"/>
      <c r="K3" s="71"/>
      <c r="L3" s="71"/>
      <c r="M3" s="71"/>
      <c r="N3" s="71"/>
      <c r="O3" s="71"/>
      <c r="P3" s="71"/>
      <c r="Q3" s="71"/>
      <c r="R3" s="71"/>
      <c r="S3" s="71"/>
      <c r="T3" s="71"/>
      <c r="U3" s="71"/>
      <c r="V3" s="71"/>
      <c r="W3" s="71"/>
      <c r="X3" s="71"/>
      <c r="Y3" s="71"/>
      <c r="Z3" s="71"/>
    </row>
    <row r="4" spans="1:26" ht="12.75" customHeight="1" x14ac:dyDescent="0.25">
      <c r="A4" s="297"/>
      <c r="B4" s="71"/>
      <c r="C4" s="71"/>
      <c r="D4" s="71"/>
      <c r="E4" s="71"/>
      <c r="F4" s="71"/>
      <c r="G4" s="71"/>
      <c r="H4" s="71"/>
      <c r="I4" s="71"/>
      <c r="J4" s="71"/>
      <c r="K4" s="71"/>
      <c r="L4" s="71"/>
      <c r="M4" s="71"/>
      <c r="N4" s="71"/>
      <c r="O4" s="71"/>
      <c r="P4" s="71"/>
      <c r="Q4" s="71"/>
      <c r="R4" s="71"/>
      <c r="S4" s="71"/>
      <c r="T4" s="71"/>
      <c r="U4" s="71"/>
      <c r="V4" s="71"/>
      <c r="W4" s="71"/>
      <c r="X4" s="71"/>
      <c r="Y4" s="71"/>
      <c r="Z4" s="71"/>
    </row>
    <row r="5" spans="1:26" ht="12.75" customHeight="1" x14ac:dyDescent="0.25">
      <c r="A5" s="763" t="s">
        <v>852</v>
      </c>
      <c r="B5" s="502"/>
      <c r="C5" s="71"/>
      <c r="D5" s="71"/>
      <c r="E5" s="71"/>
      <c r="F5" s="71"/>
      <c r="G5" s="71"/>
      <c r="H5" s="71"/>
      <c r="I5" s="71"/>
      <c r="J5" s="71"/>
      <c r="K5" s="71"/>
      <c r="L5" s="71"/>
      <c r="M5" s="71"/>
      <c r="N5" s="71"/>
      <c r="O5" s="71"/>
      <c r="P5" s="71"/>
      <c r="Q5" s="71"/>
      <c r="R5" s="71"/>
      <c r="S5" s="71"/>
      <c r="T5" s="71"/>
      <c r="U5" s="71"/>
      <c r="V5" s="71"/>
      <c r="W5" s="71"/>
      <c r="X5" s="71"/>
      <c r="Y5" s="71"/>
      <c r="Z5" s="71"/>
    </row>
    <row r="6" spans="1:26" ht="12.75" customHeight="1" x14ac:dyDescent="0.25">
      <c r="A6" s="763" t="s">
        <v>893</v>
      </c>
      <c r="B6" s="502"/>
      <c r="C6" s="71"/>
      <c r="D6" s="71"/>
      <c r="E6" s="71"/>
      <c r="F6" s="71"/>
      <c r="G6" s="71"/>
      <c r="H6" s="71"/>
      <c r="I6" s="71"/>
      <c r="J6" s="71"/>
      <c r="K6" s="71"/>
      <c r="L6" s="71"/>
      <c r="M6" s="71"/>
      <c r="N6" s="71"/>
      <c r="O6" s="71"/>
      <c r="P6" s="71"/>
      <c r="Q6" s="71"/>
      <c r="R6" s="71"/>
      <c r="S6" s="71"/>
      <c r="T6" s="71"/>
      <c r="U6" s="71"/>
      <c r="V6" s="71"/>
      <c r="W6" s="71"/>
      <c r="X6" s="71"/>
      <c r="Y6" s="71"/>
      <c r="Z6" s="71"/>
    </row>
    <row r="7" spans="1:26" ht="12.75" customHeight="1" x14ac:dyDescent="0.25">
      <c r="A7" s="763" t="s">
        <v>855</v>
      </c>
      <c r="B7" s="502"/>
      <c r="C7" s="71"/>
      <c r="D7" s="71"/>
      <c r="E7" s="71"/>
      <c r="F7" s="71"/>
      <c r="G7" s="71"/>
      <c r="H7" s="71"/>
      <c r="I7" s="71"/>
      <c r="J7" s="71"/>
      <c r="K7" s="71"/>
      <c r="L7" s="71"/>
      <c r="M7" s="71"/>
      <c r="N7" s="71"/>
      <c r="O7" s="71"/>
      <c r="P7" s="71"/>
      <c r="Q7" s="71"/>
      <c r="R7" s="71"/>
      <c r="S7" s="71"/>
      <c r="T7" s="71"/>
      <c r="U7" s="71"/>
      <c r="V7" s="71"/>
      <c r="W7" s="71"/>
      <c r="X7" s="71"/>
      <c r="Y7" s="71"/>
      <c r="Z7" s="71"/>
    </row>
    <row r="8" spans="1:26" ht="12.75" customHeight="1" x14ac:dyDescent="0.25">
      <c r="A8" s="763" t="s">
        <v>856</v>
      </c>
      <c r="B8" s="502"/>
      <c r="C8" s="71"/>
      <c r="D8" s="71"/>
      <c r="E8" s="71"/>
      <c r="F8" s="71"/>
      <c r="G8" s="71"/>
      <c r="H8" s="71"/>
      <c r="I8" s="71"/>
      <c r="J8" s="71"/>
      <c r="K8" s="71"/>
      <c r="L8" s="71"/>
      <c r="M8" s="71"/>
      <c r="N8" s="71"/>
      <c r="O8" s="71"/>
      <c r="P8" s="71"/>
      <c r="Q8" s="71"/>
      <c r="R8" s="71"/>
      <c r="S8" s="71"/>
      <c r="T8" s="71"/>
      <c r="U8" s="71"/>
      <c r="V8" s="71"/>
      <c r="W8" s="71"/>
      <c r="X8" s="71"/>
      <c r="Y8" s="71"/>
      <c r="Z8" s="71"/>
    </row>
    <row r="9" spans="1:26" ht="12.75" customHeight="1" x14ac:dyDescent="0.25">
      <c r="A9" s="763" t="s">
        <v>894</v>
      </c>
      <c r="B9" s="502"/>
      <c r="C9" s="71"/>
      <c r="D9" s="71"/>
      <c r="E9" s="71"/>
      <c r="F9" s="71"/>
      <c r="G9" s="71"/>
      <c r="H9" s="71"/>
      <c r="I9" s="71"/>
      <c r="J9" s="71"/>
      <c r="K9" s="71"/>
      <c r="L9" s="71"/>
      <c r="M9" s="71"/>
      <c r="N9" s="71"/>
      <c r="O9" s="71"/>
      <c r="P9" s="71"/>
      <c r="Q9" s="71"/>
      <c r="R9" s="71"/>
      <c r="S9" s="71"/>
      <c r="T9" s="71"/>
      <c r="U9" s="71"/>
      <c r="V9" s="71"/>
      <c r="W9" s="71"/>
      <c r="X9" s="71"/>
      <c r="Y9" s="71"/>
      <c r="Z9" s="71"/>
    </row>
    <row r="10" spans="1:26" ht="12.75" customHeight="1" x14ac:dyDescent="0.25">
      <c r="A10" s="298" t="s">
        <v>859</v>
      </c>
      <c r="B10" s="298"/>
      <c r="C10" s="71"/>
      <c r="D10" s="71"/>
      <c r="E10" s="71"/>
      <c r="F10" s="71"/>
      <c r="G10" s="71"/>
      <c r="H10" s="71"/>
      <c r="I10" s="71"/>
      <c r="J10" s="71"/>
      <c r="K10" s="71"/>
      <c r="L10" s="71"/>
      <c r="M10" s="71"/>
      <c r="N10" s="71"/>
      <c r="O10" s="71"/>
      <c r="P10" s="71"/>
      <c r="Q10" s="71"/>
      <c r="R10" s="71"/>
      <c r="S10" s="71"/>
      <c r="T10" s="71"/>
      <c r="U10" s="71"/>
      <c r="V10" s="71"/>
      <c r="W10" s="71"/>
      <c r="X10" s="71"/>
      <c r="Y10" s="71"/>
      <c r="Z10" s="71"/>
    </row>
    <row r="11" spans="1:26" ht="47.25" customHeight="1" x14ac:dyDescent="0.25">
      <c r="A11" s="532" t="s">
        <v>895</v>
      </c>
      <c r="B11" s="502"/>
      <c r="C11" s="71"/>
      <c r="D11" s="71"/>
      <c r="E11" s="71"/>
      <c r="F11" s="71"/>
      <c r="G11" s="71"/>
      <c r="H11" s="71"/>
      <c r="I11" s="71"/>
      <c r="J11" s="71"/>
      <c r="K11" s="71"/>
      <c r="L11" s="71"/>
      <c r="M11" s="71"/>
      <c r="N11" s="71"/>
      <c r="O11" s="71"/>
      <c r="P11" s="71"/>
      <c r="Q11" s="71"/>
      <c r="R11" s="71"/>
      <c r="S11" s="71"/>
      <c r="T11" s="71"/>
      <c r="U11" s="71"/>
      <c r="V11" s="71"/>
      <c r="W11" s="71"/>
      <c r="X11" s="71"/>
      <c r="Y11" s="71"/>
      <c r="Z11" s="71"/>
    </row>
    <row r="12" spans="1:26" ht="12.75" customHeight="1" x14ac:dyDescent="0.25">
      <c r="A12" s="532" t="s">
        <v>896</v>
      </c>
      <c r="B12" s="502"/>
      <c r="C12" s="71"/>
      <c r="D12" s="71"/>
      <c r="E12" s="71"/>
      <c r="F12" s="71"/>
      <c r="G12" s="71"/>
      <c r="H12" s="71"/>
      <c r="I12" s="71"/>
      <c r="J12" s="71"/>
      <c r="K12" s="71"/>
      <c r="L12" s="71"/>
      <c r="M12" s="71"/>
      <c r="N12" s="71"/>
      <c r="O12" s="71"/>
      <c r="P12" s="71"/>
      <c r="Q12" s="71"/>
      <c r="R12" s="71"/>
      <c r="S12" s="71"/>
      <c r="T12" s="71"/>
      <c r="U12" s="71"/>
      <c r="V12" s="71"/>
      <c r="W12" s="71"/>
      <c r="X12" s="71"/>
      <c r="Y12" s="71"/>
      <c r="Z12" s="71"/>
    </row>
    <row r="13" spans="1:26" ht="12.75" customHeight="1" x14ac:dyDescent="0.25">
      <c r="A13" s="532" t="s">
        <v>862</v>
      </c>
      <c r="B13" s="502"/>
      <c r="C13" s="71"/>
      <c r="D13" s="71"/>
      <c r="E13" s="71"/>
      <c r="F13" s="71"/>
      <c r="G13" s="71"/>
      <c r="H13" s="71"/>
      <c r="I13" s="71"/>
      <c r="J13" s="71"/>
      <c r="K13" s="71"/>
      <c r="L13" s="71"/>
      <c r="M13" s="71"/>
      <c r="N13" s="71"/>
      <c r="O13" s="71"/>
      <c r="P13" s="71"/>
      <c r="Q13" s="71"/>
      <c r="R13" s="71"/>
      <c r="S13" s="71"/>
      <c r="T13" s="71"/>
      <c r="U13" s="71"/>
      <c r="V13" s="71"/>
      <c r="W13" s="71"/>
      <c r="X13" s="71"/>
      <c r="Y13" s="71"/>
      <c r="Z13" s="71"/>
    </row>
    <row r="14" spans="1:26" ht="12" customHeight="1" x14ac:dyDescent="0.25">
      <c r="A14" s="532" t="s">
        <v>897</v>
      </c>
      <c r="B14" s="502"/>
      <c r="C14" s="71"/>
      <c r="D14" s="71"/>
      <c r="E14" s="71"/>
      <c r="F14" s="71"/>
      <c r="G14" s="71"/>
      <c r="H14" s="71"/>
      <c r="I14" s="71"/>
      <c r="J14" s="71"/>
      <c r="K14" s="71"/>
      <c r="L14" s="71"/>
      <c r="M14" s="71"/>
      <c r="N14" s="71"/>
      <c r="O14" s="71"/>
      <c r="P14" s="71"/>
      <c r="Q14" s="71"/>
      <c r="R14" s="71"/>
      <c r="S14" s="71"/>
      <c r="T14" s="71"/>
      <c r="U14" s="71"/>
      <c r="V14" s="71"/>
      <c r="W14" s="71"/>
      <c r="X14" s="71"/>
      <c r="Y14" s="71"/>
      <c r="Z14" s="71"/>
    </row>
    <row r="15" spans="1:26" ht="12" customHeight="1" x14ac:dyDescent="0.25">
      <c r="A15" s="532" t="s">
        <v>898</v>
      </c>
      <c r="B15" s="502"/>
      <c r="C15" s="71"/>
      <c r="D15" s="71"/>
      <c r="E15" s="71"/>
      <c r="F15" s="71"/>
      <c r="G15" s="71"/>
      <c r="H15" s="71"/>
      <c r="I15" s="71"/>
      <c r="J15" s="71"/>
      <c r="K15" s="71"/>
      <c r="L15" s="71"/>
      <c r="M15" s="71"/>
      <c r="N15" s="71"/>
      <c r="O15" s="71"/>
      <c r="P15" s="71"/>
      <c r="Q15" s="71"/>
      <c r="R15" s="71"/>
      <c r="S15" s="71"/>
      <c r="T15" s="71"/>
      <c r="U15" s="71"/>
      <c r="V15" s="71"/>
      <c r="W15" s="71"/>
      <c r="X15" s="71"/>
      <c r="Y15" s="71"/>
      <c r="Z15" s="71"/>
    </row>
    <row r="16" spans="1:26" ht="12.75" customHeight="1" x14ac:dyDescent="0.25">
      <c r="A16" s="71"/>
      <c r="B16" s="71"/>
      <c r="C16" s="71"/>
      <c r="D16" s="71"/>
      <c r="E16" s="71"/>
      <c r="F16" s="71"/>
      <c r="G16" s="71"/>
      <c r="H16" s="71"/>
      <c r="I16" s="71"/>
      <c r="J16" s="71"/>
      <c r="K16" s="71"/>
      <c r="L16" s="71"/>
      <c r="M16" s="71"/>
      <c r="N16" s="71"/>
      <c r="O16" s="71"/>
      <c r="P16" s="71"/>
      <c r="Q16" s="71"/>
      <c r="R16" s="71"/>
      <c r="S16" s="71"/>
      <c r="T16" s="71"/>
      <c r="U16" s="71"/>
      <c r="V16" s="71"/>
      <c r="W16" s="71"/>
      <c r="X16" s="71"/>
      <c r="Y16" s="71"/>
      <c r="Z16" s="71"/>
    </row>
    <row r="17" spans="1:26" ht="12.75" customHeight="1" x14ac:dyDescent="0.25">
      <c r="A17" s="100" t="s">
        <v>863</v>
      </c>
      <c r="B17" s="100" t="s">
        <v>864</v>
      </c>
      <c r="C17" s="71"/>
      <c r="D17" s="71"/>
      <c r="E17" s="71"/>
      <c r="F17" s="71"/>
      <c r="G17" s="71"/>
      <c r="H17" s="71"/>
      <c r="I17" s="71"/>
      <c r="J17" s="71"/>
      <c r="K17" s="71"/>
      <c r="L17" s="71"/>
      <c r="M17" s="71"/>
      <c r="N17" s="71"/>
      <c r="O17" s="71"/>
      <c r="P17" s="71"/>
      <c r="Q17" s="71"/>
      <c r="R17" s="71"/>
      <c r="S17" s="71"/>
      <c r="T17" s="71"/>
      <c r="U17" s="71"/>
      <c r="V17" s="71"/>
      <c r="W17" s="71"/>
      <c r="X17" s="71"/>
      <c r="Y17" s="71"/>
      <c r="Z17" s="71"/>
    </row>
    <row r="18" spans="1:26" ht="104.25" customHeight="1" x14ac:dyDescent="0.25">
      <c r="A18" s="299" t="s">
        <v>899</v>
      </c>
      <c r="B18" s="84" t="s">
        <v>900</v>
      </c>
      <c r="C18" s="71"/>
      <c r="D18" s="71"/>
      <c r="E18" s="71"/>
      <c r="F18" s="71"/>
      <c r="G18" s="71"/>
      <c r="H18" s="71"/>
      <c r="I18" s="71"/>
      <c r="J18" s="71"/>
      <c r="K18" s="71"/>
      <c r="L18" s="71"/>
      <c r="M18" s="71"/>
      <c r="N18" s="71"/>
      <c r="O18" s="71"/>
      <c r="P18" s="71"/>
      <c r="Q18" s="71"/>
      <c r="R18" s="71"/>
      <c r="S18" s="71"/>
      <c r="T18" s="71"/>
      <c r="U18" s="71"/>
      <c r="V18" s="71"/>
      <c r="W18" s="71"/>
      <c r="X18" s="71"/>
      <c r="Y18" s="71"/>
      <c r="Z18" s="71"/>
    </row>
    <row r="19" spans="1:26" ht="252.75" customHeight="1" x14ac:dyDescent="0.25">
      <c r="A19" s="299" t="s">
        <v>901</v>
      </c>
      <c r="B19" s="84" t="s">
        <v>902</v>
      </c>
      <c r="C19" s="71"/>
      <c r="D19" s="71"/>
      <c r="E19" s="71"/>
      <c r="F19" s="71"/>
      <c r="G19" s="71"/>
      <c r="H19" s="71"/>
      <c r="I19" s="71"/>
      <c r="J19" s="71"/>
      <c r="K19" s="71"/>
      <c r="L19" s="71"/>
      <c r="M19" s="71"/>
      <c r="N19" s="71"/>
      <c r="O19" s="71"/>
      <c r="P19" s="71"/>
      <c r="Q19" s="71"/>
      <c r="R19" s="71"/>
      <c r="S19" s="71"/>
      <c r="T19" s="71"/>
      <c r="U19" s="71"/>
      <c r="V19" s="71"/>
      <c r="W19" s="71"/>
      <c r="X19" s="71"/>
      <c r="Y19" s="71"/>
      <c r="Z19" s="71"/>
    </row>
    <row r="20" spans="1:26" ht="284.25" customHeight="1" x14ac:dyDescent="0.25">
      <c r="A20" s="299" t="s">
        <v>903</v>
      </c>
      <c r="B20" s="84" t="s">
        <v>904</v>
      </c>
      <c r="C20" s="71"/>
      <c r="D20" s="71"/>
      <c r="E20" s="71"/>
      <c r="F20" s="71"/>
      <c r="G20" s="71"/>
      <c r="H20" s="71"/>
      <c r="I20" s="71"/>
      <c r="J20" s="71"/>
      <c r="K20" s="71"/>
      <c r="L20" s="71"/>
      <c r="M20" s="71"/>
      <c r="N20" s="71"/>
      <c r="O20" s="71"/>
      <c r="P20" s="71"/>
      <c r="Q20" s="71"/>
      <c r="R20" s="71"/>
      <c r="S20" s="71"/>
      <c r="T20" s="71"/>
      <c r="U20" s="71"/>
      <c r="V20" s="71"/>
      <c r="W20" s="71"/>
      <c r="X20" s="71"/>
      <c r="Y20" s="71"/>
      <c r="Z20" s="71"/>
    </row>
    <row r="21" spans="1:26" ht="284.25" customHeight="1" x14ac:dyDescent="0.25">
      <c r="A21" s="300" t="s">
        <v>905</v>
      </c>
      <c r="B21" s="84" t="s">
        <v>906</v>
      </c>
      <c r="C21" s="71"/>
      <c r="D21" s="71"/>
      <c r="E21" s="71"/>
      <c r="F21" s="71"/>
      <c r="G21" s="71"/>
      <c r="H21" s="71"/>
      <c r="I21" s="71"/>
      <c r="J21" s="71"/>
      <c r="K21" s="71"/>
      <c r="L21" s="71"/>
      <c r="M21" s="71"/>
      <c r="N21" s="71"/>
      <c r="O21" s="71"/>
      <c r="P21" s="71"/>
      <c r="Q21" s="71"/>
      <c r="R21" s="71"/>
      <c r="S21" s="71"/>
      <c r="T21" s="71"/>
      <c r="U21" s="71"/>
      <c r="V21" s="71"/>
      <c r="W21" s="71"/>
      <c r="X21" s="71"/>
      <c r="Y21" s="71"/>
      <c r="Z21" s="71"/>
    </row>
    <row r="22" spans="1:26" ht="316.5" customHeight="1" x14ac:dyDescent="0.25">
      <c r="A22" s="299" t="s">
        <v>907</v>
      </c>
      <c r="B22" s="84" t="s">
        <v>908</v>
      </c>
      <c r="C22" s="71"/>
      <c r="D22" s="71"/>
      <c r="E22" s="71"/>
      <c r="F22" s="71"/>
      <c r="G22" s="71"/>
      <c r="H22" s="71"/>
      <c r="I22" s="71"/>
      <c r="J22" s="71"/>
      <c r="K22" s="71"/>
      <c r="L22" s="71"/>
      <c r="M22" s="71"/>
      <c r="N22" s="71"/>
      <c r="O22" s="71"/>
      <c r="P22" s="71"/>
      <c r="Q22" s="71"/>
      <c r="R22" s="71"/>
      <c r="S22" s="71"/>
      <c r="T22" s="71"/>
      <c r="U22" s="71"/>
      <c r="V22" s="71"/>
      <c r="W22" s="71"/>
      <c r="X22" s="71"/>
      <c r="Y22" s="71"/>
      <c r="Z22" s="71"/>
    </row>
    <row r="23" spans="1:26" ht="108.75" customHeight="1" x14ac:dyDescent="0.25">
      <c r="A23" s="299" t="s">
        <v>909</v>
      </c>
      <c r="B23" s="84" t="s">
        <v>874</v>
      </c>
      <c r="C23" s="71"/>
      <c r="D23" s="71"/>
      <c r="E23" s="71"/>
      <c r="F23" s="71"/>
      <c r="G23" s="71"/>
      <c r="H23" s="71"/>
      <c r="I23" s="71"/>
      <c r="J23" s="71"/>
      <c r="K23" s="71"/>
      <c r="L23" s="71"/>
      <c r="M23" s="71"/>
      <c r="N23" s="71"/>
      <c r="O23" s="71"/>
      <c r="P23" s="71"/>
      <c r="Q23" s="71"/>
      <c r="R23" s="71"/>
      <c r="S23" s="71"/>
      <c r="T23" s="71"/>
      <c r="U23" s="71"/>
      <c r="V23" s="71"/>
      <c r="W23" s="71"/>
      <c r="X23" s="71"/>
      <c r="Y23" s="71"/>
      <c r="Z23" s="71"/>
    </row>
    <row r="24" spans="1:26" ht="15.75" customHeight="1" x14ac:dyDescent="0.25"/>
    <row r="25" spans="1:26" ht="12.75" customHeight="1" x14ac:dyDescent="0.25">
      <c r="A25" s="71"/>
      <c r="B25" s="71"/>
      <c r="C25" s="71"/>
      <c r="D25" s="71"/>
      <c r="E25" s="71"/>
      <c r="F25" s="71"/>
      <c r="G25" s="71"/>
      <c r="H25" s="71"/>
      <c r="I25" s="71"/>
      <c r="J25" s="71"/>
      <c r="K25" s="71"/>
      <c r="L25" s="71"/>
      <c r="M25" s="71"/>
      <c r="N25" s="71"/>
      <c r="O25" s="71"/>
      <c r="P25" s="71"/>
      <c r="Q25" s="71"/>
      <c r="R25" s="71"/>
      <c r="S25" s="71"/>
      <c r="T25" s="71"/>
      <c r="U25" s="71"/>
      <c r="V25" s="71"/>
      <c r="W25" s="71"/>
      <c r="X25" s="71"/>
      <c r="Y25" s="71"/>
      <c r="Z25" s="71"/>
    </row>
    <row r="26" spans="1:26" ht="12.75" customHeight="1" x14ac:dyDescent="0.25">
      <c r="A26" s="71"/>
      <c r="B26" s="71"/>
      <c r="C26" s="71"/>
      <c r="D26" s="71"/>
      <c r="E26" s="71"/>
      <c r="F26" s="71"/>
      <c r="G26" s="71"/>
      <c r="H26" s="71"/>
      <c r="I26" s="71"/>
      <c r="J26" s="71"/>
      <c r="K26" s="71"/>
      <c r="L26" s="71"/>
      <c r="M26" s="71"/>
      <c r="N26" s="71"/>
      <c r="O26" s="71"/>
      <c r="P26" s="71"/>
      <c r="Q26" s="71"/>
      <c r="R26" s="71"/>
      <c r="S26" s="71"/>
      <c r="T26" s="71"/>
      <c r="U26" s="71"/>
      <c r="V26" s="71"/>
      <c r="W26" s="71"/>
      <c r="X26" s="71"/>
      <c r="Y26" s="71"/>
      <c r="Z26" s="71"/>
    </row>
    <row r="27" spans="1:26" ht="12.75" customHeight="1" x14ac:dyDescent="0.25">
      <c r="A27" s="71"/>
      <c r="B27" s="71"/>
      <c r="C27" s="71"/>
      <c r="D27" s="71"/>
      <c r="E27" s="71"/>
      <c r="F27" s="71"/>
      <c r="G27" s="71"/>
      <c r="H27" s="71"/>
      <c r="I27" s="71"/>
      <c r="J27" s="71"/>
      <c r="K27" s="71"/>
      <c r="L27" s="71"/>
      <c r="M27" s="71"/>
      <c r="N27" s="71"/>
      <c r="O27" s="71"/>
      <c r="P27" s="71"/>
      <c r="Q27" s="71"/>
      <c r="R27" s="71"/>
      <c r="S27" s="71"/>
      <c r="T27" s="71"/>
      <c r="U27" s="71"/>
      <c r="V27" s="71"/>
      <c r="W27" s="71"/>
      <c r="X27" s="71"/>
      <c r="Y27" s="71"/>
      <c r="Z27" s="71"/>
    </row>
    <row r="28" spans="1:26" ht="12.75" customHeight="1" x14ac:dyDescent="0.25">
      <c r="A28" s="71"/>
      <c r="B28" s="71"/>
      <c r="C28" s="71"/>
      <c r="D28" s="71"/>
      <c r="E28" s="71"/>
      <c r="F28" s="71"/>
      <c r="G28" s="71"/>
      <c r="H28" s="71"/>
      <c r="I28" s="71"/>
      <c r="J28" s="71"/>
      <c r="K28" s="71"/>
      <c r="L28" s="71"/>
      <c r="M28" s="71"/>
      <c r="N28" s="71"/>
      <c r="O28" s="71"/>
      <c r="P28" s="71"/>
      <c r="Q28" s="71"/>
      <c r="R28" s="71"/>
      <c r="S28" s="71"/>
      <c r="T28" s="71"/>
      <c r="U28" s="71"/>
      <c r="V28" s="71"/>
      <c r="W28" s="71"/>
      <c r="X28" s="71"/>
      <c r="Y28" s="71"/>
      <c r="Z28" s="71"/>
    </row>
    <row r="29" spans="1:26" ht="12.75" customHeight="1" x14ac:dyDescent="0.25">
      <c r="A29" s="71"/>
      <c r="B29" s="71"/>
      <c r="C29" s="71"/>
      <c r="D29" s="71"/>
      <c r="E29" s="71"/>
      <c r="F29" s="71"/>
      <c r="G29" s="71"/>
      <c r="H29" s="71"/>
      <c r="I29" s="71"/>
      <c r="J29" s="71"/>
      <c r="K29" s="71"/>
      <c r="L29" s="71"/>
      <c r="M29" s="71"/>
      <c r="N29" s="71"/>
      <c r="O29" s="71"/>
      <c r="P29" s="71"/>
      <c r="Q29" s="71"/>
      <c r="R29" s="71"/>
      <c r="S29" s="71"/>
      <c r="T29" s="71"/>
      <c r="U29" s="71"/>
      <c r="V29" s="71"/>
      <c r="W29" s="71"/>
      <c r="X29" s="71"/>
      <c r="Y29" s="71"/>
      <c r="Z29" s="71"/>
    </row>
    <row r="30" spans="1:26" ht="12.75" customHeight="1" x14ac:dyDescent="0.25">
      <c r="A30" s="71"/>
      <c r="B30" s="71"/>
      <c r="C30" s="71"/>
      <c r="D30" s="71"/>
      <c r="E30" s="71"/>
      <c r="F30" s="71"/>
      <c r="G30" s="71"/>
      <c r="H30" s="71"/>
      <c r="I30" s="71"/>
      <c r="J30" s="71"/>
      <c r="K30" s="71"/>
      <c r="L30" s="71"/>
      <c r="M30" s="71"/>
      <c r="N30" s="71"/>
      <c r="O30" s="71"/>
      <c r="P30" s="71"/>
      <c r="Q30" s="71"/>
      <c r="R30" s="71"/>
      <c r="S30" s="71"/>
      <c r="T30" s="71"/>
      <c r="U30" s="71"/>
      <c r="V30" s="71"/>
      <c r="W30" s="71"/>
      <c r="X30" s="71"/>
      <c r="Y30" s="71"/>
      <c r="Z30" s="71"/>
    </row>
    <row r="31" spans="1:26" ht="12.75" customHeight="1" x14ac:dyDescent="0.25">
      <c r="A31" s="71"/>
      <c r="B31" s="71"/>
      <c r="C31" s="71"/>
      <c r="D31" s="71"/>
      <c r="E31" s="71"/>
      <c r="F31" s="71"/>
      <c r="G31" s="71"/>
      <c r="H31" s="71"/>
      <c r="I31" s="71"/>
      <c r="J31" s="71"/>
      <c r="K31" s="71"/>
      <c r="L31" s="71"/>
      <c r="M31" s="71"/>
      <c r="N31" s="71"/>
      <c r="O31" s="71"/>
      <c r="P31" s="71"/>
      <c r="Q31" s="71"/>
      <c r="R31" s="71"/>
      <c r="S31" s="71"/>
      <c r="T31" s="71"/>
      <c r="U31" s="71"/>
      <c r="V31" s="71"/>
      <c r="W31" s="71"/>
      <c r="X31" s="71"/>
      <c r="Y31" s="71"/>
      <c r="Z31" s="71"/>
    </row>
    <row r="32" spans="1:26" ht="12.75" customHeight="1" x14ac:dyDescent="0.25">
      <c r="A32" s="71"/>
      <c r="B32" s="71"/>
      <c r="C32" s="71"/>
      <c r="D32" s="71"/>
      <c r="E32" s="71"/>
      <c r="F32" s="71"/>
      <c r="G32" s="71"/>
      <c r="H32" s="71"/>
      <c r="I32" s="71"/>
      <c r="J32" s="71"/>
      <c r="K32" s="71"/>
      <c r="L32" s="71"/>
      <c r="M32" s="71"/>
      <c r="N32" s="71"/>
      <c r="O32" s="71"/>
      <c r="P32" s="71"/>
      <c r="Q32" s="71"/>
      <c r="R32" s="71"/>
      <c r="S32" s="71"/>
      <c r="T32" s="71"/>
      <c r="U32" s="71"/>
      <c r="V32" s="71"/>
      <c r="W32" s="71"/>
      <c r="X32" s="71"/>
      <c r="Y32" s="71"/>
      <c r="Z32" s="71"/>
    </row>
    <row r="33" spans="1:26" ht="12.75" customHeight="1" x14ac:dyDescent="0.25">
      <c r="A33" s="71"/>
      <c r="B33" s="71"/>
      <c r="C33" s="71"/>
      <c r="D33" s="71"/>
      <c r="E33" s="71"/>
      <c r="F33" s="71"/>
      <c r="G33" s="71"/>
      <c r="H33" s="71"/>
      <c r="I33" s="71"/>
      <c r="J33" s="71"/>
      <c r="K33" s="71"/>
      <c r="L33" s="71"/>
      <c r="M33" s="71"/>
      <c r="N33" s="71"/>
      <c r="O33" s="71"/>
      <c r="P33" s="71"/>
      <c r="Q33" s="71"/>
      <c r="R33" s="71"/>
      <c r="S33" s="71"/>
      <c r="T33" s="71"/>
      <c r="U33" s="71"/>
      <c r="V33" s="71"/>
      <c r="W33" s="71"/>
      <c r="X33" s="71"/>
      <c r="Y33" s="71"/>
      <c r="Z33" s="71"/>
    </row>
    <row r="34" spans="1:26" ht="12.75" customHeight="1" x14ac:dyDescent="0.25">
      <c r="A34" s="71"/>
      <c r="B34" s="71"/>
      <c r="C34" s="71"/>
      <c r="D34" s="71"/>
      <c r="E34" s="71"/>
      <c r="F34" s="71"/>
      <c r="G34" s="71"/>
      <c r="H34" s="71"/>
      <c r="I34" s="71"/>
      <c r="J34" s="71"/>
      <c r="K34" s="71"/>
      <c r="L34" s="71"/>
      <c r="M34" s="71"/>
      <c r="N34" s="71"/>
      <c r="O34" s="71"/>
      <c r="P34" s="71"/>
      <c r="Q34" s="71"/>
      <c r="R34" s="71"/>
      <c r="S34" s="71"/>
      <c r="T34" s="71"/>
      <c r="U34" s="71"/>
      <c r="V34" s="71"/>
      <c r="W34" s="71"/>
      <c r="X34" s="71"/>
      <c r="Y34" s="71"/>
      <c r="Z34" s="71"/>
    </row>
    <row r="35" spans="1:26" ht="12.75" customHeight="1" x14ac:dyDescent="0.25">
      <c r="A35" s="71"/>
      <c r="B35" s="71"/>
      <c r="C35" s="71"/>
      <c r="D35" s="71"/>
      <c r="E35" s="71"/>
      <c r="F35" s="71"/>
      <c r="G35" s="71"/>
      <c r="H35" s="71"/>
      <c r="I35" s="71"/>
      <c r="J35" s="71"/>
      <c r="K35" s="71"/>
      <c r="L35" s="71"/>
      <c r="M35" s="71"/>
      <c r="N35" s="71"/>
      <c r="O35" s="71"/>
      <c r="P35" s="71"/>
      <c r="Q35" s="71"/>
      <c r="R35" s="71"/>
      <c r="S35" s="71"/>
      <c r="T35" s="71"/>
      <c r="U35" s="71"/>
      <c r="V35" s="71"/>
      <c r="W35" s="71"/>
      <c r="X35" s="71"/>
      <c r="Y35" s="71"/>
      <c r="Z35" s="71"/>
    </row>
    <row r="36" spans="1:26" ht="12.75" customHeight="1" x14ac:dyDescent="0.25">
      <c r="A36" s="71"/>
      <c r="B36" s="71"/>
      <c r="C36" s="71"/>
      <c r="D36" s="71"/>
      <c r="E36" s="71"/>
      <c r="F36" s="71"/>
      <c r="G36" s="71"/>
      <c r="H36" s="71"/>
      <c r="I36" s="71"/>
      <c r="J36" s="71"/>
      <c r="K36" s="71"/>
      <c r="L36" s="71"/>
      <c r="M36" s="71"/>
      <c r="N36" s="71"/>
      <c r="O36" s="71"/>
      <c r="P36" s="71"/>
      <c r="Q36" s="71"/>
      <c r="R36" s="71"/>
      <c r="S36" s="71"/>
      <c r="T36" s="71"/>
      <c r="U36" s="71"/>
      <c r="V36" s="71"/>
      <c r="W36" s="71"/>
      <c r="X36" s="71"/>
      <c r="Y36" s="71"/>
      <c r="Z36" s="71"/>
    </row>
    <row r="37" spans="1:26" ht="12.75" customHeight="1" x14ac:dyDescent="0.25">
      <c r="A37" s="71"/>
      <c r="B37" s="71"/>
      <c r="C37" s="71"/>
      <c r="D37" s="71"/>
      <c r="E37" s="71"/>
      <c r="F37" s="71"/>
      <c r="G37" s="71"/>
      <c r="H37" s="71"/>
      <c r="I37" s="71"/>
      <c r="J37" s="71"/>
      <c r="K37" s="71"/>
      <c r="L37" s="71"/>
      <c r="M37" s="71"/>
      <c r="N37" s="71"/>
      <c r="O37" s="71"/>
      <c r="P37" s="71"/>
      <c r="Q37" s="71"/>
      <c r="R37" s="71"/>
      <c r="S37" s="71"/>
      <c r="T37" s="71"/>
      <c r="U37" s="71"/>
      <c r="V37" s="71"/>
      <c r="W37" s="71"/>
      <c r="X37" s="71"/>
      <c r="Y37" s="71"/>
      <c r="Z37" s="71"/>
    </row>
    <row r="38" spans="1:26" ht="12.75" customHeight="1" x14ac:dyDescent="0.25">
      <c r="A38" s="71"/>
      <c r="B38" s="71"/>
      <c r="C38" s="71"/>
      <c r="D38" s="71"/>
      <c r="E38" s="71"/>
      <c r="F38" s="71"/>
      <c r="G38" s="71"/>
      <c r="H38" s="71"/>
      <c r="I38" s="71"/>
      <c r="J38" s="71"/>
      <c r="K38" s="71"/>
      <c r="L38" s="71"/>
      <c r="M38" s="71"/>
      <c r="N38" s="71"/>
      <c r="O38" s="71"/>
      <c r="P38" s="71"/>
      <c r="Q38" s="71"/>
      <c r="R38" s="71"/>
      <c r="S38" s="71"/>
      <c r="T38" s="71"/>
      <c r="U38" s="71"/>
      <c r="V38" s="71"/>
      <c r="W38" s="71"/>
      <c r="X38" s="71"/>
      <c r="Y38" s="71"/>
      <c r="Z38" s="71"/>
    </row>
    <row r="39" spans="1:26" ht="12.75" customHeight="1" x14ac:dyDescent="0.25">
      <c r="A39" s="71"/>
      <c r="B39" s="71"/>
      <c r="C39" s="71"/>
      <c r="D39" s="71"/>
      <c r="E39" s="71"/>
      <c r="F39" s="71"/>
      <c r="G39" s="71"/>
      <c r="H39" s="71"/>
      <c r="I39" s="71"/>
      <c r="J39" s="71"/>
      <c r="K39" s="71"/>
      <c r="L39" s="71"/>
      <c r="M39" s="71"/>
      <c r="N39" s="71"/>
      <c r="O39" s="71"/>
      <c r="P39" s="71"/>
      <c r="Q39" s="71"/>
      <c r="R39" s="71"/>
      <c r="S39" s="71"/>
      <c r="T39" s="71"/>
      <c r="U39" s="71"/>
      <c r="V39" s="71"/>
      <c r="W39" s="71"/>
      <c r="X39" s="71"/>
      <c r="Y39" s="71"/>
      <c r="Z39" s="71"/>
    </row>
    <row r="40" spans="1:26" ht="12.75" customHeight="1" x14ac:dyDescent="0.25">
      <c r="A40" s="71"/>
      <c r="B40" s="71"/>
      <c r="C40" s="71"/>
      <c r="D40" s="71"/>
      <c r="E40" s="71"/>
      <c r="F40" s="71"/>
      <c r="G40" s="71"/>
      <c r="H40" s="71"/>
      <c r="I40" s="71"/>
      <c r="J40" s="71"/>
      <c r="K40" s="71"/>
      <c r="L40" s="71"/>
      <c r="M40" s="71"/>
      <c r="N40" s="71"/>
      <c r="O40" s="71"/>
      <c r="P40" s="71"/>
      <c r="Q40" s="71"/>
      <c r="R40" s="71"/>
      <c r="S40" s="71"/>
      <c r="T40" s="71"/>
      <c r="U40" s="71"/>
      <c r="V40" s="71"/>
      <c r="W40" s="71"/>
      <c r="X40" s="71"/>
      <c r="Y40" s="71"/>
      <c r="Z40" s="71"/>
    </row>
    <row r="41" spans="1:26" ht="12.75" customHeight="1" x14ac:dyDescent="0.25">
      <c r="A41" s="71"/>
      <c r="B41" s="71"/>
      <c r="C41" s="71"/>
      <c r="D41" s="71"/>
      <c r="E41" s="71"/>
      <c r="F41" s="71"/>
      <c r="G41" s="71"/>
      <c r="H41" s="71"/>
      <c r="I41" s="71"/>
      <c r="J41" s="71"/>
      <c r="K41" s="71"/>
      <c r="L41" s="71"/>
      <c r="M41" s="71"/>
      <c r="N41" s="71"/>
      <c r="O41" s="71"/>
      <c r="P41" s="71"/>
      <c r="Q41" s="71"/>
      <c r="R41" s="71"/>
      <c r="S41" s="71"/>
      <c r="T41" s="71"/>
      <c r="U41" s="71"/>
      <c r="V41" s="71"/>
      <c r="W41" s="71"/>
      <c r="X41" s="71"/>
      <c r="Y41" s="71"/>
      <c r="Z41" s="71"/>
    </row>
    <row r="42" spans="1:26" ht="12.75" customHeight="1" x14ac:dyDescent="0.25">
      <c r="A42" s="71"/>
      <c r="B42" s="71"/>
      <c r="C42" s="71"/>
      <c r="D42" s="71"/>
      <c r="E42" s="71"/>
      <c r="F42" s="71"/>
      <c r="G42" s="71"/>
      <c r="H42" s="71"/>
      <c r="I42" s="71"/>
      <c r="J42" s="71"/>
      <c r="K42" s="71"/>
      <c r="L42" s="71"/>
      <c r="M42" s="71"/>
      <c r="N42" s="71"/>
      <c r="O42" s="71"/>
      <c r="P42" s="71"/>
      <c r="Q42" s="71"/>
      <c r="R42" s="71"/>
      <c r="S42" s="71"/>
      <c r="T42" s="71"/>
      <c r="U42" s="71"/>
      <c r="V42" s="71"/>
      <c r="W42" s="71"/>
      <c r="X42" s="71"/>
      <c r="Y42" s="71"/>
      <c r="Z42" s="71"/>
    </row>
    <row r="43" spans="1:26" ht="12.75" customHeight="1" x14ac:dyDescent="0.25">
      <c r="A43" s="71"/>
      <c r="B43" s="71"/>
      <c r="C43" s="71"/>
      <c r="D43" s="71"/>
      <c r="E43" s="71"/>
      <c r="F43" s="71"/>
      <c r="G43" s="71"/>
      <c r="H43" s="71"/>
      <c r="I43" s="71"/>
      <c r="J43" s="71"/>
      <c r="K43" s="71"/>
      <c r="L43" s="71"/>
      <c r="M43" s="71"/>
      <c r="N43" s="71"/>
      <c r="O43" s="71"/>
      <c r="P43" s="71"/>
      <c r="Q43" s="71"/>
      <c r="R43" s="71"/>
      <c r="S43" s="71"/>
      <c r="T43" s="71"/>
      <c r="U43" s="71"/>
      <c r="V43" s="71"/>
      <c r="W43" s="71"/>
      <c r="X43" s="71"/>
      <c r="Y43" s="71"/>
      <c r="Z43" s="71"/>
    </row>
    <row r="44" spans="1:26" ht="12.75" customHeight="1" x14ac:dyDescent="0.25">
      <c r="A44" s="71"/>
      <c r="B44" s="71"/>
      <c r="C44" s="71"/>
      <c r="D44" s="71"/>
      <c r="E44" s="71"/>
      <c r="F44" s="71"/>
      <c r="G44" s="71"/>
      <c r="H44" s="71"/>
      <c r="I44" s="71"/>
      <c r="J44" s="71"/>
      <c r="K44" s="71"/>
      <c r="L44" s="71"/>
      <c r="M44" s="71"/>
      <c r="N44" s="71"/>
      <c r="O44" s="71"/>
      <c r="P44" s="71"/>
      <c r="Q44" s="71"/>
      <c r="R44" s="71"/>
      <c r="S44" s="71"/>
      <c r="T44" s="71"/>
      <c r="U44" s="71"/>
      <c r="V44" s="71"/>
      <c r="W44" s="71"/>
      <c r="X44" s="71"/>
      <c r="Y44" s="71"/>
      <c r="Z44" s="71"/>
    </row>
    <row r="45" spans="1:26" ht="12.75" customHeight="1" x14ac:dyDescent="0.2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row>
    <row r="46" spans="1:26" ht="12.75" customHeight="1" x14ac:dyDescent="0.25">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row>
    <row r="47" spans="1:26" ht="12.75" customHeight="1" x14ac:dyDescent="0.25">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row>
    <row r="48" spans="1:26" ht="12.75" customHeight="1" x14ac:dyDescent="0.2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row>
    <row r="49" spans="1:26" ht="12.75" customHeight="1" x14ac:dyDescent="0.2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row>
    <row r="50" spans="1:26" ht="12.75" customHeight="1" x14ac:dyDescent="0.2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row>
    <row r="51" spans="1:26" ht="12.75" customHeight="1" x14ac:dyDescent="0.2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row>
    <row r="52" spans="1:26" ht="12.75" customHeight="1" x14ac:dyDescent="0.2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row>
    <row r="53" spans="1:26" ht="12.75" customHeight="1" x14ac:dyDescent="0.2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row>
    <row r="54" spans="1:26" ht="12.75" customHeight="1" x14ac:dyDescent="0.2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row>
    <row r="55" spans="1:26" ht="12.75" customHeight="1" x14ac:dyDescent="0.2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row>
    <row r="56" spans="1:26" ht="12.75" customHeight="1" x14ac:dyDescent="0.2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row>
    <row r="57" spans="1:26" ht="12.75" customHeigh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row>
    <row r="58" spans="1:26" ht="12.75" customHeight="1"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row>
    <row r="59" spans="1:26" ht="12.75" customHeight="1" x14ac:dyDescent="0.2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row>
    <row r="60" spans="1:26" ht="12.75" customHeigh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row>
    <row r="61" spans="1:26" ht="12.75" customHeight="1" x14ac:dyDescent="0.2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row>
    <row r="62" spans="1:26" ht="12.75" customHeight="1" x14ac:dyDescent="0.2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row>
    <row r="63" spans="1:26" ht="12.75" customHeight="1" x14ac:dyDescent="0.2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row>
    <row r="64" spans="1:26" ht="12.75" customHeigh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row>
    <row r="65" spans="1:26" ht="12.75" customHeight="1" x14ac:dyDescent="0.2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row>
    <row r="66" spans="1:26" ht="12.75" customHeight="1" x14ac:dyDescent="0.2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row>
    <row r="67" spans="1:26" ht="12.75" customHeight="1"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row>
    <row r="68" spans="1:26" ht="12.75" customHeigh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row>
    <row r="69" spans="1:26" ht="12.75" customHeight="1"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row>
    <row r="70" spans="1:26" ht="12.75" customHeight="1"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row>
    <row r="71" spans="1:26" ht="12.7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row>
    <row r="72" spans="1:26" ht="12.75" customHeight="1"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row>
    <row r="73" spans="1:26" ht="12.75" customHeight="1"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row>
    <row r="74" spans="1:26" ht="12.75" customHeight="1"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row>
    <row r="75" spans="1:26" ht="12.75" customHeight="1"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row>
    <row r="76" spans="1:26" ht="12.75" customHeight="1"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row>
    <row r="77" spans="1:26" ht="12.75" customHeight="1"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row>
    <row r="78" spans="1:26" ht="12.75" customHeight="1"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row>
    <row r="79" spans="1:26" ht="12.75" customHeight="1"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row>
    <row r="80" spans="1:26" ht="12.75" customHeight="1"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row>
    <row r="81" spans="1:26" ht="12.75" customHeight="1"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row>
    <row r="82" spans="1:26" ht="12.75" customHeight="1"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row>
    <row r="83" spans="1:26" ht="12.75" customHeight="1"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row>
    <row r="84" spans="1:26" ht="12.75" customHeight="1"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row>
    <row r="85" spans="1:26" ht="12.75" customHeight="1"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row>
    <row r="86" spans="1:26" ht="12.75" customHeight="1"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row>
    <row r="87" spans="1:26" ht="12.75" customHeight="1"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row>
    <row r="88" spans="1:26" ht="12.75" customHeight="1"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row>
    <row r="89" spans="1:26" ht="12.75" customHeight="1"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row>
    <row r="90" spans="1:26" ht="12.75" customHeight="1"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row>
    <row r="91" spans="1:26" ht="12.75" customHeight="1"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row>
    <row r="92" spans="1:26" ht="12.75" customHeight="1"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row>
    <row r="93" spans="1:26" ht="12.75" customHeight="1"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row>
    <row r="94" spans="1:26" ht="12.75" customHeight="1"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row>
    <row r="95" spans="1:26" ht="12.75" customHeight="1"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row>
    <row r="96" spans="1:26" ht="12.75" customHeight="1"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row>
    <row r="97" spans="1:26" ht="12.75" customHeight="1"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row>
    <row r="98" spans="1:26" ht="12.75" customHeight="1"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row>
    <row r="99" spans="1:26" ht="12.75" customHeight="1"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row>
    <row r="100" spans="1:26" ht="12.75" customHeight="1"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row>
    <row r="101" spans="1:26" ht="12.75" customHeight="1"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row>
    <row r="102" spans="1:26" ht="12.75" customHeight="1"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row>
    <row r="103" spans="1:26" ht="12.75"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row r="104" spans="1:26" ht="12.75" customHeight="1"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row>
    <row r="105" spans="1:26" ht="12.75" customHeight="1"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row>
    <row r="106" spans="1:26" ht="12.75" customHeight="1"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row>
    <row r="107" spans="1:26" ht="12.75" customHeight="1"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row>
    <row r="108" spans="1:26" ht="12.75" customHeight="1"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row>
    <row r="109" spans="1:26" ht="12.75" customHeight="1"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row>
    <row r="110" spans="1:26" ht="12.75" customHeight="1"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row>
    <row r="111" spans="1:26" ht="12.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row>
    <row r="112" spans="1:26" ht="12.75" customHeight="1"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row>
    <row r="113" spans="1:26" ht="12.75" customHeight="1"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row>
    <row r="114" spans="1:26" ht="12.75" customHeight="1"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row>
    <row r="115" spans="1:26" ht="12.75" customHeight="1"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row>
    <row r="116" spans="1:26" ht="12.75" customHeight="1"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row>
    <row r="117" spans="1:26" ht="12.75" customHeight="1"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row>
    <row r="118" spans="1:26" ht="12.75" customHeight="1"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row>
    <row r="119" spans="1:26" ht="12.75" customHeight="1"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row>
    <row r="120" spans="1:26" ht="12.75" customHeight="1"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row>
    <row r="121" spans="1:26" ht="12.75" customHeight="1"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row>
    <row r="122" spans="1:26" ht="12.75" customHeight="1"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row>
    <row r="123" spans="1:26" ht="12.75" customHeight="1"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row>
    <row r="124" spans="1:26" ht="12.75" customHeight="1"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row>
    <row r="125" spans="1:26" ht="12.75" customHeight="1"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row>
    <row r="126" spans="1:26" ht="12.75" customHeight="1"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row>
    <row r="127" spans="1:26" ht="12.75" customHeight="1"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row>
    <row r="128" spans="1:26" ht="12.75" customHeight="1"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row>
    <row r="129" spans="1:26" ht="12.75" customHeight="1"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row>
    <row r="130" spans="1:26" ht="12.75" customHeight="1"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row>
    <row r="131" spans="1:26" ht="12.75" customHeight="1"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row>
    <row r="132" spans="1:26" ht="12.75" customHeight="1"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row>
    <row r="133" spans="1:26" ht="12.75" customHeight="1"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row>
    <row r="134" spans="1:26" ht="12.7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row>
    <row r="135" spans="1:26" ht="12.7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row>
    <row r="136" spans="1:26" ht="12.7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row>
    <row r="137" spans="1:26" ht="12.7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row>
    <row r="138" spans="1:26" ht="12.7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row>
    <row r="139" spans="1:26" ht="12.7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row>
    <row r="140" spans="1:26" ht="12.7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row>
    <row r="141" spans="1:26" ht="12.7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row>
    <row r="142" spans="1:26" ht="12.7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row>
    <row r="143" spans="1:26" ht="12.7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row>
    <row r="144" spans="1:26" ht="12.7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row>
    <row r="145" spans="1:26" ht="12.7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row>
    <row r="146" spans="1:26" ht="12.7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row>
    <row r="147" spans="1:26" ht="12.7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row>
    <row r="148" spans="1:26" ht="12.7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row>
    <row r="149" spans="1:26" ht="12.7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row>
    <row r="150" spans="1:26" ht="12.7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row>
    <row r="151" spans="1:26" ht="12.7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row>
    <row r="152" spans="1:26" ht="12.7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row>
    <row r="153" spans="1:26" ht="12.7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row>
    <row r="154" spans="1:26" ht="12.7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row>
    <row r="155" spans="1:26" ht="12.7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row>
    <row r="156" spans="1:26" ht="12.7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row>
    <row r="157" spans="1:26" ht="12.7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row>
    <row r="158" spans="1:26" ht="12.7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row>
    <row r="159" spans="1:26" ht="12.7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row>
    <row r="160" spans="1:26" ht="12.7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row>
    <row r="161" spans="1:26" ht="12.7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row>
    <row r="162" spans="1:26" ht="12.7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row>
    <row r="163" spans="1:26" ht="12.7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row>
    <row r="164" spans="1:26" ht="12.7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row>
    <row r="165" spans="1:26" ht="12.7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row>
    <row r="166" spans="1:26" ht="12.7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row>
    <row r="167" spans="1:26" ht="12.7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row>
    <row r="168" spans="1:26" ht="12.7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row>
    <row r="169" spans="1:26" ht="12.7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row>
    <row r="170" spans="1:26" ht="12.7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row>
    <row r="171" spans="1:26" ht="12.7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row>
    <row r="172" spans="1:26" ht="12.7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row>
    <row r="173" spans="1:26" ht="12.7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row>
    <row r="174" spans="1:26" ht="12.7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row>
    <row r="175" spans="1:26" ht="12.7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row>
    <row r="176" spans="1:26" ht="12.7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row>
    <row r="177" spans="1:26" ht="12.7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row>
    <row r="178" spans="1:26" ht="12.7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row>
    <row r="179" spans="1:26" ht="12.7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row>
    <row r="180" spans="1:26" ht="12.7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row>
    <row r="181" spans="1:26" ht="12.7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row>
    <row r="182" spans="1:26" ht="12.7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row>
    <row r="183" spans="1:26" ht="12.7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row>
    <row r="184" spans="1:26" ht="12.7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row>
    <row r="185" spans="1:26" ht="12.7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row>
    <row r="186" spans="1:26" ht="12.7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row>
    <row r="187" spans="1:26" ht="12.7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row>
    <row r="188" spans="1:26" ht="12.7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row>
    <row r="189" spans="1:26" ht="12.7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row>
    <row r="190" spans="1:26" ht="12.7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row>
    <row r="191" spans="1:26" ht="12.7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row>
    <row r="192" spans="1:26" ht="12.7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row>
    <row r="193" spans="1:26" ht="12.7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row>
    <row r="194" spans="1:26" ht="12.7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row>
    <row r="195" spans="1:26" ht="12.7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row>
    <row r="196" spans="1:26" ht="12.7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row>
    <row r="197" spans="1:26" ht="12.7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row>
    <row r="198" spans="1:26" ht="12.7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row>
    <row r="199" spans="1:26" ht="12.7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row>
    <row r="200" spans="1:26" ht="12.7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row>
    <row r="201" spans="1:26" ht="12.7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row>
    <row r="202" spans="1:26" ht="12.7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row>
    <row r="203" spans="1:26" ht="12.7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row>
    <row r="204" spans="1:26" ht="12.7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row>
    <row r="205" spans="1:26" ht="12.7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row>
    <row r="206" spans="1:26" ht="12.7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row>
    <row r="207" spans="1:26" ht="12.7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row>
    <row r="208" spans="1:26" ht="12.7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row>
    <row r="209" spans="1:26" ht="12.7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row>
    <row r="210" spans="1:26" ht="12.7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row>
    <row r="211" spans="1:26" ht="12.7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row>
    <row r="212" spans="1:26" ht="12.7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row>
    <row r="213" spans="1:26" ht="12.7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row>
    <row r="214" spans="1:26" ht="12.7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row>
    <row r="215" spans="1:26" ht="12.7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row>
    <row r="216" spans="1:26" ht="12.7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row>
    <row r="217" spans="1:26" ht="12.7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row>
    <row r="218" spans="1:26" ht="12.7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row>
    <row r="219" spans="1:26" ht="12.7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row>
    <row r="220" spans="1:26" ht="12.75" customHeight="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row>
    <row r="221" spans="1:26" ht="12.75" customHeight="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row>
    <row r="222" spans="1:26" ht="12.75" customHeight="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row>
    <row r="223" spans="1:26" ht="12.75" customHeight="1"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row>
    <row r="224" spans="1:26"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1">
    <mergeCell ref="A12:B12"/>
    <mergeCell ref="A13:B13"/>
    <mergeCell ref="A14:B14"/>
    <mergeCell ref="A15:B15"/>
    <mergeCell ref="A1:B1"/>
    <mergeCell ref="A5:B5"/>
    <mergeCell ref="A6:B6"/>
    <mergeCell ref="A7:B7"/>
    <mergeCell ref="A8:B8"/>
    <mergeCell ref="A9:B9"/>
    <mergeCell ref="A11:B11"/>
  </mergeCells>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tabColor rgb="FF738030"/>
  </sheetPr>
  <dimension ref="A1:BA1000"/>
  <sheetViews>
    <sheetView topLeftCell="AA1" workbookViewId="0">
      <pane ySplit="2" topLeftCell="A3" activePane="bottomLeft" state="frozen"/>
      <selection pane="bottomLeft" activeCell="AG38" sqref="AG38"/>
    </sheetView>
  </sheetViews>
  <sheetFormatPr baseColWidth="10" defaultColWidth="14.42578125" defaultRowHeight="15" customHeight="1" x14ac:dyDescent="0.25"/>
  <cols>
    <col min="1" max="2" width="11.42578125" customWidth="1"/>
    <col min="3" max="3" width="10.140625" customWidth="1"/>
    <col min="4" max="4" width="38.140625" customWidth="1"/>
    <col min="5" max="5" width="34.28515625" customWidth="1"/>
    <col min="6" max="7" width="39.140625" customWidth="1"/>
    <col min="8" max="8" width="14.140625" customWidth="1"/>
    <col min="9" max="9" width="29.85546875" customWidth="1"/>
    <col min="10" max="10" width="20.7109375" customWidth="1"/>
    <col min="11" max="11" width="17.85546875" customWidth="1"/>
    <col min="12" max="13" width="16.140625" customWidth="1"/>
    <col min="14" max="14" width="38.42578125" customWidth="1"/>
    <col min="15" max="15" width="37.42578125" customWidth="1"/>
    <col min="16" max="16" width="18.42578125" customWidth="1"/>
    <col min="17" max="20" width="11.42578125" customWidth="1"/>
    <col min="21" max="21" width="13.140625" customWidth="1"/>
    <col min="22" max="25" width="11.42578125" customWidth="1"/>
    <col min="26" max="26" width="22" customWidth="1"/>
    <col min="27" max="27" width="24.42578125" customWidth="1"/>
    <col min="28" max="28" width="23.7109375" customWidth="1"/>
    <col min="29" max="29" width="17.42578125" customWidth="1"/>
    <col min="30" max="30" width="51.5703125" customWidth="1"/>
    <col min="31" max="31" width="25.42578125" customWidth="1"/>
    <col min="32" max="32" width="7.85546875" customWidth="1"/>
    <col min="33" max="33" width="25.42578125" customWidth="1"/>
    <col min="34" max="34" width="46.28515625" customWidth="1"/>
    <col min="35" max="36" width="30.7109375" customWidth="1"/>
    <col min="37" max="37" width="39.5703125" customWidth="1"/>
    <col min="38" max="38" width="28" customWidth="1"/>
    <col min="39" max="41" width="26.28515625" customWidth="1"/>
    <col min="42" max="42" width="33.85546875" customWidth="1"/>
    <col min="43" max="43" width="11.42578125" customWidth="1"/>
    <col min="44" max="44" width="28.42578125" customWidth="1"/>
    <col min="45" max="45" width="14.7109375" customWidth="1"/>
    <col min="46" max="46" width="20.7109375" customWidth="1"/>
    <col min="47" max="47" width="39" customWidth="1"/>
    <col min="48" max="48" width="37.140625" customWidth="1"/>
    <col min="49" max="49" width="18.28515625" customWidth="1"/>
  </cols>
  <sheetData>
    <row r="1" spans="1:53" ht="11.25" customHeight="1" x14ac:dyDescent="0.25">
      <c r="A1" s="74"/>
      <c r="B1" s="74"/>
      <c r="C1" s="74"/>
      <c r="D1" s="74"/>
      <c r="E1" s="74"/>
      <c r="F1" s="74"/>
      <c r="G1" s="74"/>
      <c r="H1" s="74"/>
      <c r="I1" s="74"/>
      <c r="J1" s="72"/>
      <c r="K1" s="301"/>
      <c r="L1" s="302"/>
      <c r="M1" s="72"/>
      <c r="N1" s="72"/>
      <c r="O1" s="72"/>
      <c r="P1" s="72"/>
      <c r="Q1" s="72"/>
      <c r="R1" s="72"/>
      <c r="S1" s="72"/>
      <c r="T1" s="72"/>
      <c r="U1" s="72"/>
      <c r="V1" s="72"/>
      <c r="W1" s="72"/>
      <c r="X1" s="72"/>
      <c r="Y1" s="72"/>
      <c r="Z1" s="72"/>
      <c r="AA1" s="74"/>
      <c r="AB1" s="74"/>
      <c r="AC1" s="74"/>
      <c r="AD1" s="74"/>
      <c r="AE1" s="74"/>
      <c r="AF1" s="74"/>
      <c r="AG1" s="74"/>
      <c r="AH1" s="74"/>
      <c r="AI1" s="74"/>
      <c r="AJ1" s="74"/>
      <c r="AK1" s="74"/>
      <c r="AL1" s="74"/>
      <c r="AM1" s="74"/>
      <c r="AN1" s="74"/>
      <c r="AO1" s="74"/>
      <c r="AP1" s="74"/>
      <c r="AQ1" s="74"/>
      <c r="AR1" s="764" t="s">
        <v>910</v>
      </c>
      <c r="AS1" s="520"/>
      <c r="AT1" s="520"/>
      <c r="AU1" s="520"/>
      <c r="AV1" s="303"/>
      <c r="AW1" s="74"/>
    </row>
    <row r="2" spans="1:53" ht="37.5" customHeight="1" x14ac:dyDescent="0.25">
      <c r="A2" s="304" t="s">
        <v>911</v>
      </c>
      <c r="B2" s="304" t="s">
        <v>912</v>
      </c>
      <c r="C2" s="304" t="s">
        <v>913</v>
      </c>
      <c r="D2" s="304" t="s">
        <v>27</v>
      </c>
      <c r="E2" s="304" t="s">
        <v>914</v>
      </c>
      <c r="F2" s="304" t="s">
        <v>915</v>
      </c>
      <c r="G2" s="304" t="s">
        <v>13</v>
      </c>
      <c r="H2" s="418" t="s">
        <v>916</v>
      </c>
      <c r="I2" s="418" t="s">
        <v>917</v>
      </c>
      <c r="J2" s="306" t="s">
        <v>19</v>
      </c>
      <c r="K2" s="305" t="s">
        <v>918</v>
      </c>
      <c r="L2" s="305" t="s">
        <v>919</v>
      </c>
      <c r="M2" s="305" t="s">
        <v>920</v>
      </c>
      <c r="N2" s="305" t="s">
        <v>921</v>
      </c>
      <c r="O2" s="305" t="s">
        <v>922</v>
      </c>
      <c r="P2" s="305" t="s">
        <v>923</v>
      </c>
      <c r="Q2" s="305" t="s">
        <v>924</v>
      </c>
      <c r="R2" s="305" t="s">
        <v>925</v>
      </c>
      <c r="S2" s="305" t="s">
        <v>926</v>
      </c>
      <c r="T2" s="305" t="s">
        <v>927</v>
      </c>
      <c r="U2" s="305" t="s">
        <v>928</v>
      </c>
      <c r="V2" s="305" t="s">
        <v>929</v>
      </c>
      <c r="W2" s="305" t="s">
        <v>930</v>
      </c>
      <c r="X2" s="305" t="s">
        <v>931</v>
      </c>
      <c r="Y2" s="305" t="s">
        <v>932</v>
      </c>
      <c r="Z2" s="304" t="s">
        <v>933</v>
      </c>
      <c r="AA2" s="304" t="s">
        <v>934</v>
      </c>
      <c r="AB2" s="304" t="s">
        <v>935</v>
      </c>
      <c r="AC2" s="305" t="s">
        <v>936</v>
      </c>
      <c r="AD2" s="304" t="s">
        <v>937</v>
      </c>
      <c r="AE2" s="305" t="s">
        <v>938</v>
      </c>
      <c r="AF2" s="305" t="s">
        <v>13</v>
      </c>
      <c r="AG2" s="305" t="s">
        <v>939</v>
      </c>
      <c r="AH2" s="305" t="s">
        <v>940</v>
      </c>
      <c r="AI2" s="305" t="s">
        <v>941</v>
      </c>
      <c r="AJ2" s="305" t="s">
        <v>942</v>
      </c>
      <c r="AK2" s="419" t="s">
        <v>943</v>
      </c>
      <c r="AL2" s="418" t="s">
        <v>944</v>
      </c>
      <c r="AM2" s="418" t="s">
        <v>945</v>
      </c>
      <c r="AN2" s="418" t="s">
        <v>306</v>
      </c>
      <c r="AO2" s="418" t="s">
        <v>307</v>
      </c>
      <c r="AP2" s="420" t="s">
        <v>946</v>
      </c>
      <c r="AQ2" s="304" t="s">
        <v>947</v>
      </c>
      <c r="AR2" s="421"/>
      <c r="AS2" s="421"/>
      <c r="AT2" s="421"/>
      <c r="AU2" s="421"/>
      <c r="AV2" s="421"/>
      <c r="AW2" s="421"/>
      <c r="AX2" s="421"/>
      <c r="AY2" s="421"/>
      <c r="AZ2" s="421"/>
      <c r="BA2" s="421"/>
    </row>
    <row r="3" spans="1:53" ht="11.25" customHeight="1" x14ac:dyDescent="0.25">
      <c r="A3" s="74" t="s">
        <v>7</v>
      </c>
      <c r="B3" s="74" t="s">
        <v>948</v>
      </c>
      <c r="C3" s="74">
        <v>2024</v>
      </c>
      <c r="D3" s="74" t="s">
        <v>949</v>
      </c>
      <c r="E3" s="307" t="s">
        <v>950</v>
      </c>
      <c r="F3" s="307" t="s">
        <v>951</v>
      </c>
      <c r="G3" s="72"/>
      <c r="H3" s="422">
        <v>1973</v>
      </c>
      <c r="I3" s="422" t="s">
        <v>952</v>
      </c>
      <c r="J3" s="308" t="s">
        <v>953</v>
      </c>
      <c r="K3" s="309">
        <v>7974</v>
      </c>
      <c r="L3" s="72" t="s">
        <v>954</v>
      </c>
      <c r="M3" s="72" t="s">
        <v>955</v>
      </c>
      <c r="N3" s="72" t="s">
        <v>956</v>
      </c>
      <c r="O3" s="72" t="s">
        <v>957</v>
      </c>
      <c r="P3" s="72" t="s">
        <v>958</v>
      </c>
      <c r="Q3" s="310" t="s">
        <v>959</v>
      </c>
      <c r="R3" s="310" t="s">
        <v>960</v>
      </c>
      <c r="S3" s="310" t="s">
        <v>80</v>
      </c>
      <c r="T3" s="310" t="s">
        <v>961</v>
      </c>
      <c r="U3" s="72" t="s">
        <v>323</v>
      </c>
      <c r="V3" s="72" t="s">
        <v>962</v>
      </c>
      <c r="W3" s="72" t="s">
        <v>963</v>
      </c>
      <c r="X3" s="72" t="s">
        <v>887</v>
      </c>
      <c r="Y3" s="72"/>
      <c r="Z3" s="74" t="s">
        <v>964</v>
      </c>
      <c r="AA3" s="74" t="s">
        <v>965</v>
      </c>
      <c r="AB3" s="74" t="s">
        <v>966</v>
      </c>
      <c r="AC3" s="72" t="s">
        <v>967</v>
      </c>
      <c r="AD3" s="72" t="s">
        <v>968</v>
      </c>
      <c r="AE3" s="72" t="s">
        <v>969</v>
      </c>
      <c r="AF3" s="74" t="s">
        <v>970</v>
      </c>
      <c r="AG3" s="72" t="s">
        <v>971</v>
      </c>
      <c r="AH3" s="72" t="s">
        <v>972</v>
      </c>
      <c r="AI3" s="72" t="s">
        <v>973</v>
      </c>
      <c r="AJ3" s="72" t="s">
        <v>974</v>
      </c>
      <c r="AK3" s="423" t="s">
        <v>975</v>
      </c>
      <c r="AL3" s="424" t="s">
        <v>976</v>
      </c>
      <c r="AM3" s="425" t="s">
        <v>977</v>
      </c>
      <c r="AN3" s="426" t="s">
        <v>1455</v>
      </c>
      <c r="AO3" s="427" t="s">
        <v>978</v>
      </c>
      <c r="AP3" s="428" t="s">
        <v>979</v>
      </c>
      <c r="AQ3" s="74" t="s">
        <v>980</v>
      </c>
    </row>
    <row r="4" spans="1:53" ht="11.25" customHeight="1" x14ac:dyDescent="0.25">
      <c r="A4" s="74"/>
      <c r="B4" s="74" t="s">
        <v>981</v>
      </c>
      <c r="C4" s="74">
        <v>2024</v>
      </c>
      <c r="D4" s="74" t="s">
        <v>982</v>
      </c>
      <c r="E4" s="307" t="s">
        <v>983</v>
      </c>
      <c r="F4" s="307" t="s">
        <v>984</v>
      </c>
      <c r="G4" s="72"/>
      <c r="H4" s="422">
        <v>1974</v>
      </c>
      <c r="I4" s="422" t="s">
        <v>985</v>
      </c>
      <c r="J4" s="308" t="s">
        <v>986</v>
      </c>
      <c r="K4" s="309">
        <v>8008</v>
      </c>
      <c r="L4" s="72" t="s">
        <v>987</v>
      </c>
      <c r="M4" s="72" t="s">
        <v>988</v>
      </c>
      <c r="N4" s="72" t="s">
        <v>989</v>
      </c>
      <c r="O4" s="72" t="s">
        <v>990</v>
      </c>
      <c r="P4" s="72" t="s">
        <v>78</v>
      </c>
      <c r="Q4" s="310" t="s">
        <v>991</v>
      </c>
      <c r="R4" s="310" t="s">
        <v>992</v>
      </c>
      <c r="S4" s="310" t="s">
        <v>194</v>
      </c>
      <c r="T4" s="310" t="s">
        <v>82</v>
      </c>
      <c r="U4" s="72" t="s">
        <v>325</v>
      </c>
      <c r="V4" s="72" t="s">
        <v>993</v>
      </c>
      <c r="W4" s="72" t="s">
        <v>994</v>
      </c>
      <c r="X4" s="72" t="s">
        <v>647</v>
      </c>
      <c r="Y4" s="72"/>
      <c r="Z4" s="74" t="s">
        <v>995</v>
      </c>
      <c r="AA4" s="74" t="s">
        <v>337</v>
      </c>
      <c r="AB4" s="74" t="s">
        <v>338</v>
      </c>
      <c r="AC4" s="72" t="s">
        <v>996</v>
      </c>
      <c r="AD4" s="72" t="s">
        <v>997</v>
      </c>
      <c r="AE4" s="72" t="s">
        <v>998</v>
      </c>
      <c r="AF4" s="72" t="s">
        <v>999</v>
      </c>
      <c r="AG4" s="429" t="s">
        <v>1000</v>
      </c>
      <c r="AH4" s="72" t="s">
        <v>1001</v>
      </c>
      <c r="AI4" s="72" t="s">
        <v>22</v>
      </c>
      <c r="AJ4" s="72" t="s">
        <v>1002</v>
      </c>
      <c r="AK4" s="423" t="s">
        <v>1003</v>
      </c>
      <c r="AL4" s="423" t="s">
        <v>1004</v>
      </c>
      <c r="AM4" s="426" t="s">
        <v>1005</v>
      </c>
      <c r="AN4" s="430" t="s">
        <v>1006</v>
      </c>
      <c r="AO4" s="423" t="s">
        <v>1007</v>
      </c>
      <c r="AP4" s="428" t="s">
        <v>1008</v>
      </c>
      <c r="AQ4" s="74" t="s">
        <v>1009</v>
      </c>
    </row>
    <row r="5" spans="1:53" ht="11.25" customHeight="1" x14ac:dyDescent="0.25">
      <c r="A5" s="74"/>
      <c r="B5" s="74" t="s">
        <v>1010</v>
      </c>
      <c r="C5" s="74">
        <v>2025</v>
      </c>
      <c r="D5" s="74" t="s">
        <v>1011</v>
      </c>
      <c r="E5" s="307" t="s">
        <v>1012</v>
      </c>
      <c r="F5" s="307" t="s">
        <v>1013</v>
      </c>
      <c r="G5" s="72"/>
      <c r="H5" s="422">
        <v>1976</v>
      </c>
      <c r="I5" s="422" t="s">
        <v>1014</v>
      </c>
      <c r="J5" s="308" t="s">
        <v>1015</v>
      </c>
      <c r="K5" s="309">
        <v>8012</v>
      </c>
      <c r="L5" s="72" t="s">
        <v>1016</v>
      </c>
      <c r="M5" s="72" t="s">
        <v>1017</v>
      </c>
      <c r="N5" s="72" t="s">
        <v>1018</v>
      </c>
      <c r="O5" s="72" t="s">
        <v>1019</v>
      </c>
      <c r="P5" s="72" t="s">
        <v>1020</v>
      </c>
      <c r="Q5" s="310" t="s">
        <v>1021</v>
      </c>
      <c r="R5" s="310" t="s">
        <v>1022</v>
      </c>
      <c r="S5" s="310" t="s">
        <v>209</v>
      </c>
      <c r="T5" s="310" t="s">
        <v>1023</v>
      </c>
      <c r="U5" s="72" t="s">
        <v>1024</v>
      </c>
      <c r="V5" s="72" t="s">
        <v>1025</v>
      </c>
      <c r="W5" s="72"/>
      <c r="X5" s="72" t="s">
        <v>1026</v>
      </c>
      <c r="Y5" s="72"/>
      <c r="Z5" s="74" t="s">
        <v>1027</v>
      </c>
      <c r="AA5" s="74" t="s">
        <v>317</v>
      </c>
      <c r="AB5" s="74" t="s">
        <v>1028</v>
      </c>
      <c r="AC5" s="72" t="s">
        <v>1029</v>
      </c>
      <c r="AD5" s="74" t="s">
        <v>1030</v>
      </c>
      <c r="AE5" s="72" t="s">
        <v>1031</v>
      </c>
      <c r="AF5" s="72" t="s">
        <v>1032</v>
      </c>
      <c r="AG5" s="72" t="s">
        <v>1033</v>
      </c>
      <c r="AH5" s="72" t="s">
        <v>1034</v>
      </c>
      <c r="AI5" s="72" t="s">
        <v>1035</v>
      </c>
      <c r="AJ5" s="72" t="s">
        <v>24</v>
      </c>
      <c r="AK5" s="423" t="s">
        <v>1036</v>
      </c>
      <c r="AL5" s="423" t="s">
        <v>1037</v>
      </c>
      <c r="AM5" s="426" t="s">
        <v>1456</v>
      </c>
      <c r="AN5" s="430" t="s">
        <v>1038</v>
      </c>
      <c r="AO5" s="423" t="s">
        <v>1039</v>
      </c>
      <c r="AP5" s="428" t="s">
        <v>1040</v>
      </c>
      <c r="AQ5" s="74" t="s">
        <v>324</v>
      </c>
    </row>
    <row r="6" spans="1:53" ht="11.25" customHeight="1" x14ac:dyDescent="0.25">
      <c r="A6" s="74"/>
      <c r="B6" s="74" t="s">
        <v>1041</v>
      </c>
      <c r="C6" s="74">
        <v>2026</v>
      </c>
      <c r="D6" s="74" t="s">
        <v>1042</v>
      </c>
      <c r="E6" s="307" t="s">
        <v>1043</v>
      </c>
      <c r="F6" s="307" t="s">
        <v>1044</v>
      </c>
      <c r="G6" s="72"/>
      <c r="H6" s="422">
        <v>1981</v>
      </c>
      <c r="I6" s="422" t="s">
        <v>1045</v>
      </c>
      <c r="J6" s="308" t="s">
        <v>1046</v>
      </c>
      <c r="K6" s="309">
        <v>7969</v>
      </c>
      <c r="L6" s="72" t="s">
        <v>1047</v>
      </c>
      <c r="M6" s="72" t="s">
        <v>1048</v>
      </c>
      <c r="N6" s="72" t="s">
        <v>1049</v>
      </c>
      <c r="O6" s="72" t="s">
        <v>1050</v>
      </c>
      <c r="P6" s="72" t="s">
        <v>1051</v>
      </c>
      <c r="Q6" s="310" t="s">
        <v>1052</v>
      </c>
      <c r="R6" s="310" t="s">
        <v>1053</v>
      </c>
      <c r="S6" s="72" t="s">
        <v>1024</v>
      </c>
      <c r="T6" s="310" t="s">
        <v>1054</v>
      </c>
      <c r="U6" s="72" t="s">
        <v>1024</v>
      </c>
      <c r="V6" s="72" t="s">
        <v>1055</v>
      </c>
      <c r="W6" s="72"/>
      <c r="X6" s="72" t="s">
        <v>888</v>
      </c>
      <c r="Y6" s="72"/>
      <c r="Z6" s="74"/>
      <c r="AA6" s="74" t="s">
        <v>1056</v>
      </c>
      <c r="AB6" s="74" t="s">
        <v>1057</v>
      </c>
      <c r="AC6" s="72" t="s">
        <v>1058</v>
      </c>
      <c r="AD6" s="72" t="s">
        <v>1059</v>
      </c>
      <c r="AE6" s="72" t="s">
        <v>1060</v>
      </c>
      <c r="AF6" s="72" t="s">
        <v>1061</v>
      </c>
      <c r="AG6" s="72" t="s">
        <v>1062</v>
      </c>
      <c r="AH6" s="72" t="s">
        <v>1063</v>
      </c>
      <c r="AI6" s="72" t="s">
        <v>1064</v>
      </c>
      <c r="AJ6" s="72" t="s">
        <v>1065</v>
      </c>
      <c r="AK6" s="423" t="s">
        <v>1066</v>
      </c>
      <c r="AL6" s="427" t="s">
        <v>1067</v>
      </c>
      <c r="AM6" s="426" t="s">
        <v>1457</v>
      </c>
      <c r="AN6" s="426" t="s">
        <v>1068</v>
      </c>
      <c r="AO6" s="423" t="s">
        <v>1069</v>
      </c>
      <c r="AP6" s="428" t="s">
        <v>1070</v>
      </c>
      <c r="AQ6" s="74"/>
    </row>
    <row r="7" spans="1:53" ht="11.25" customHeight="1" x14ac:dyDescent="0.25">
      <c r="A7" s="74"/>
      <c r="B7" s="74" t="s">
        <v>1071</v>
      </c>
      <c r="C7" s="74">
        <v>2027</v>
      </c>
      <c r="D7" s="74" t="s">
        <v>26</v>
      </c>
      <c r="E7" s="307" t="s">
        <v>9</v>
      </c>
      <c r="F7" s="307" t="s">
        <v>11</v>
      </c>
      <c r="G7" s="72"/>
      <c r="H7" s="422">
        <v>1983</v>
      </c>
      <c r="I7" s="422" t="s">
        <v>1072</v>
      </c>
      <c r="J7" s="308" t="s">
        <v>1073</v>
      </c>
      <c r="K7" s="309">
        <v>7982</v>
      </c>
      <c r="L7" s="72" t="s">
        <v>1074</v>
      </c>
      <c r="M7" s="72" t="s">
        <v>1075</v>
      </c>
      <c r="N7" s="72" t="s">
        <v>1076</v>
      </c>
      <c r="O7" s="72" t="s">
        <v>1077</v>
      </c>
      <c r="P7" s="72" t="s">
        <v>1024</v>
      </c>
      <c r="Q7" s="310" t="s">
        <v>1078</v>
      </c>
      <c r="R7" s="310" t="s">
        <v>1079</v>
      </c>
      <c r="S7" s="72" t="s">
        <v>1024</v>
      </c>
      <c r="T7" s="72" t="s">
        <v>1024</v>
      </c>
      <c r="U7" s="72" t="s">
        <v>1024</v>
      </c>
      <c r="V7" s="72" t="s">
        <v>1080</v>
      </c>
      <c r="W7" s="72"/>
      <c r="X7" s="72" t="s">
        <v>660</v>
      </c>
      <c r="Y7" s="72"/>
      <c r="Z7" s="74"/>
      <c r="AA7" s="74" t="s">
        <v>1081</v>
      </c>
      <c r="AB7" s="74" t="s">
        <v>330</v>
      </c>
      <c r="AC7" s="72" t="s">
        <v>1082</v>
      </c>
      <c r="AD7" s="72" t="s">
        <v>1083</v>
      </c>
      <c r="AE7" s="72" t="s">
        <v>1084</v>
      </c>
      <c r="AF7" s="429" t="s">
        <v>1085</v>
      </c>
      <c r="AG7" s="72" t="s">
        <v>1086</v>
      </c>
      <c r="AH7" s="72" t="s">
        <v>1087</v>
      </c>
      <c r="AI7" s="72" t="s">
        <v>1088</v>
      </c>
      <c r="AJ7" s="72" t="s">
        <v>1089</v>
      </c>
      <c r="AK7" s="423" t="s">
        <v>1090</v>
      </c>
      <c r="AL7" s="431" t="s">
        <v>14</v>
      </c>
      <c r="AM7" s="426" t="s">
        <v>1091</v>
      </c>
      <c r="AN7" s="426" t="s">
        <v>1092</v>
      </c>
      <c r="AO7" s="423" t="s">
        <v>1093</v>
      </c>
      <c r="AP7" s="428" t="s">
        <v>1094</v>
      </c>
      <c r="AQ7" s="74"/>
    </row>
    <row r="8" spans="1:53" ht="11.25" customHeight="1" x14ac:dyDescent="0.25">
      <c r="A8" s="74"/>
      <c r="B8" s="74" t="s">
        <v>1095</v>
      </c>
      <c r="C8" s="74" t="s">
        <v>1024</v>
      </c>
      <c r="D8" s="74" t="s">
        <v>1096</v>
      </c>
      <c r="E8" s="74" t="s">
        <v>1024</v>
      </c>
      <c r="F8" s="307" t="s">
        <v>1097</v>
      </c>
      <c r="G8" s="72"/>
      <c r="H8" s="422">
        <v>1982</v>
      </c>
      <c r="I8" s="422" t="s">
        <v>1458</v>
      </c>
      <c r="J8" s="308" t="s">
        <v>1099</v>
      </c>
      <c r="K8" s="309">
        <v>7980</v>
      </c>
      <c r="L8" s="72" t="s">
        <v>1100</v>
      </c>
      <c r="M8" s="72" t="s">
        <v>1101</v>
      </c>
      <c r="N8" s="72" t="s">
        <v>1102</v>
      </c>
      <c r="O8" s="72" t="s">
        <v>1103</v>
      </c>
      <c r="P8" s="72" t="s">
        <v>1024</v>
      </c>
      <c r="Q8" s="310" t="s">
        <v>1104</v>
      </c>
      <c r="R8" s="310" t="s">
        <v>1105</v>
      </c>
      <c r="S8" s="72" t="s">
        <v>1024</v>
      </c>
      <c r="T8" s="72" t="s">
        <v>1024</v>
      </c>
      <c r="U8" s="72" t="s">
        <v>1024</v>
      </c>
      <c r="V8" s="72" t="s">
        <v>1106</v>
      </c>
      <c r="W8" s="72"/>
      <c r="X8" s="72" t="s">
        <v>663</v>
      </c>
      <c r="Y8" s="72"/>
      <c r="Z8" s="74"/>
      <c r="AA8" s="74" t="s">
        <v>1107</v>
      </c>
      <c r="AB8" s="74" t="s">
        <v>318</v>
      </c>
      <c r="AC8" s="72" t="s">
        <v>1108</v>
      </c>
      <c r="AD8" s="74" t="s">
        <v>1109</v>
      </c>
      <c r="AE8" s="72"/>
      <c r="AF8" s="74" t="s">
        <v>1110</v>
      </c>
      <c r="AG8" s="429" t="s">
        <v>1111</v>
      </c>
      <c r="AH8" s="72" t="s">
        <v>1112</v>
      </c>
      <c r="AI8" s="72" t="s">
        <v>1113</v>
      </c>
      <c r="AJ8" s="72" t="s">
        <v>1114</v>
      </c>
      <c r="AK8" s="423" t="s">
        <v>1115</v>
      </c>
      <c r="AL8" s="431"/>
      <c r="AM8" s="426" t="s">
        <v>14</v>
      </c>
      <c r="AN8" s="426" t="s">
        <v>1116</v>
      </c>
      <c r="AO8" s="431" t="s">
        <v>1117</v>
      </c>
      <c r="AP8" s="428" t="s">
        <v>1118</v>
      </c>
      <c r="AQ8" s="74"/>
    </row>
    <row r="9" spans="1:53" ht="11.25" customHeight="1" x14ac:dyDescent="0.25">
      <c r="A9" s="74"/>
      <c r="B9" s="74" t="s">
        <v>32</v>
      </c>
      <c r="C9" s="74" t="s">
        <v>1024</v>
      </c>
      <c r="D9" s="74" t="s">
        <v>1119</v>
      </c>
      <c r="E9" s="74" t="s">
        <v>1024</v>
      </c>
      <c r="F9" s="74"/>
      <c r="G9" s="74"/>
      <c r="H9" s="422">
        <v>1984</v>
      </c>
      <c r="I9" s="422" t="s">
        <v>1098</v>
      </c>
      <c r="J9" s="308" t="s">
        <v>20</v>
      </c>
      <c r="K9" s="309">
        <v>7985</v>
      </c>
      <c r="L9" s="72" t="s">
        <v>1120</v>
      </c>
      <c r="M9" s="72" t="s">
        <v>16</v>
      </c>
      <c r="N9" s="72" t="s">
        <v>1121</v>
      </c>
      <c r="O9" s="72" t="s">
        <v>1122</v>
      </c>
      <c r="P9" s="72" t="s">
        <v>1024</v>
      </c>
      <c r="Q9" s="310" t="s">
        <v>1123</v>
      </c>
      <c r="R9" s="310" t="s">
        <v>1124</v>
      </c>
      <c r="S9" s="72" t="s">
        <v>1024</v>
      </c>
      <c r="T9" s="72" t="s">
        <v>1024</v>
      </c>
      <c r="U9" s="72" t="s">
        <v>1024</v>
      </c>
      <c r="V9" s="72" t="s">
        <v>1125</v>
      </c>
      <c r="W9" s="72"/>
      <c r="X9" s="72" t="s">
        <v>667</v>
      </c>
      <c r="Y9" s="72"/>
      <c r="Z9" s="72"/>
      <c r="AA9" s="74"/>
      <c r="AB9" s="72" t="s">
        <v>343</v>
      </c>
      <c r="AC9" s="72" t="s">
        <v>1126</v>
      </c>
      <c r="AD9" s="72" t="s">
        <v>1127</v>
      </c>
      <c r="AE9" s="72"/>
      <c r="AF9" s="74" t="s">
        <v>1128</v>
      </c>
      <c r="AG9" s="72" t="s">
        <v>1129</v>
      </c>
      <c r="AH9" s="72" t="s">
        <v>1130</v>
      </c>
      <c r="AI9" s="72" t="s">
        <v>1131</v>
      </c>
      <c r="AJ9" s="72" t="s">
        <v>1132</v>
      </c>
      <c r="AK9" s="423" t="s">
        <v>1133</v>
      </c>
      <c r="AL9" s="431"/>
      <c r="AM9" s="426"/>
      <c r="AN9" s="426" t="s">
        <v>14</v>
      </c>
      <c r="AO9" s="431" t="s">
        <v>1134</v>
      </c>
      <c r="AP9" s="428" t="s">
        <v>14</v>
      </c>
      <c r="AQ9" s="74"/>
    </row>
    <row r="10" spans="1:53" ht="11.25" customHeight="1" x14ac:dyDescent="0.25">
      <c r="A10" s="74"/>
      <c r="B10" s="74" t="s">
        <v>1135</v>
      </c>
      <c r="C10" s="74" t="s">
        <v>1024</v>
      </c>
      <c r="D10" s="74" t="s">
        <v>1136</v>
      </c>
      <c r="E10" s="74" t="s">
        <v>1024</v>
      </c>
      <c r="F10" s="74"/>
      <c r="G10" s="74"/>
      <c r="H10" s="422">
        <v>1985</v>
      </c>
      <c r="I10" s="422" t="s">
        <v>1137</v>
      </c>
      <c r="J10" s="308" t="s">
        <v>1138</v>
      </c>
      <c r="K10" s="309">
        <v>7994</v>
      </c>
      <c r="L10" s="72" t="s">
        <v>1139</v>
      </c>
      <c r="M10" s="72" t="s">
        <v>1140</v>
      </c>
      <c r="N10" s="72" t="s">
        <v>1141</v>
      </c>
      <c r="O10" s="72" t="s">
        <v>1142</v>
      </c>
      <c r="P10" s="72" t="s">
        <v>1024</v>
      </c>
      <c r="Q10" s="310" t="s">
        <v>1143</v>
      </c>
      <c r="R10" s="310" t="s">
        <v>223</v>
      </c>
      <c r="S10" s="72" t="s">
        <v>1024</v>
      </c>
      <c r="T10" s="72" t="s">
        <v>1024</v>
      </c>
      <c r="U10" s="72" t="s">
        <v>1024</v>
      </c>
      <c r="V10" s="72"/>
      <c r="W10" s="72"/>
      <c r="X10" s="72" t="s">
        <v>672</v>
      </c>
      <c r="Y10" s="72"/>
      <c r="Z10" s="72"/>
      <c r="AA10" s="74"/>
      <c r="AB10" s="304"/>
      <c r="AC10" s="72" t="s">
        <v>1144</v>
      </c>
      <c r="AD10" s="72" t="s">
        <v>1145</v>
      </c>
      <c r="AE10" s="72"/>
      <c r="AF10" s="74" t="s">
        <v>1146</v>
      </c>
      <c r="AG10" s="72" t="s">
        <v>1147</v>
      </c>
      <c r="AH10" s="72" t="s">
        <v>1148</v>
      </c>
      <c r="AI10" s="72"/>
      <c r="AJ10" s="72" t="s">
        <v>1149</v>
      </c>
      <c r="AK10" s="423" t="s">
        <v>1150</v>
      </c>
      <c r="AL10" s="431"/>
      <c r="AM10" s="426"/>
      <c r="AN10" s="426"/>
      <c r="AO10" s="431" t="s">
        <v>1151</v>
      </c>
      <c r="AP10" s="432"/>
      <c r="AQ10" s="74"/>
    </row>
    <row r="11" spans="1:53" ht="11.25" customHeight="1" x14ac:dyDescent="0.25">
      <c r="A11" s="74"/>
      <c r="B11" s="74" t="s">
        <v>1152</v>
      </c>
      <c r="C11" s="74" t="s">
        <v>1024</v>
      </c>
      <c r="D11" s="74" t="s">
        <v>1153</v>
      </c>
      <c r="E11" s="74" t="s">
        <v>1024</v>
      </c>
      <c r="F11" s="74"/>
      <c r="G11" s="74"/>
      <c r="H11" s="422">
        <v>2203</v>
      </c>
      <c r="I11" s="422" t="s">
        <v>1154</v>
      </c>
      <c r="J11" s="308" t="s">
        <v>1155</v>
      </c>
      <c r="K11" s="309">
        <v>7941</v>
      </c>
      <c r="L11" s="72" t="s">
        <v>1156</v>
      </c>
      <c r="M11" s="72" t="s">
        <v>1157</v>
      </c>
      <c r="N11" s="72" t="s">
        <v>1158</v>
      </c>
      <c r="O11" s="72" t="s">
        <v>1159</v>
      </c>
      <c r="P11" s="72" t="s">
        <v>1024</v>
      </c>
      <c r="Q11" s="310" t="s">
        <v>1160</v>
      </c>
      <c r="R11" s="72" t="s">
        <v>1024</v>
      </c>
      <c r="S11" s="72" t="s">
        <v>1024</v>
      </c>
      <c r="T11" s="72" t="s">
        <v>1024</v>
      </c>
      <c r="U11" s="72" t="s">
        <v>1024</v>
      </c>
      <c r="V11" s="72"/>
      <c r="W11" s="72"/>
      <c r="X11" s="72" t="s">
        <v>889</v>
      </c>
      <c r="Y11" s="72"/>
      <c r="Z11" s="72"/>
      <c r="AA11" s="74"/>
      <c r="AB11" s="304"/>
      <c r="AC11" s="72" t="s">
        <v>1161</v>
      </c>
      <c r="AD11" s="74" t="s">
        <v>1162</v>
      </c>
      <c r="AE11" s="72"/>
      <c r="AF11" s="72" t="s">
        <v>1163</v>
      </c>
      <c r="AG11" s="429" t="s">
        <v>1164</v>
      </c>
      <c r="AH11" s="72" t="s">
        <v>1165</v>
      </c>
      <c r="AI11" s="72"/>
      <c r="AJ11" s="72" t="s">
        <v>1166</v>
      </c>
      <c r="AK11" s="423" t="s">
        <v>1167</v>
      </c>
      <c r="AL11" s="431"/>
      <c r="AM11" s="426"/>
      <c r="AN11" s="426"/>
      <c r="AO11" s="431" t="s">
        <v>1168</v>
      </c>
      <c r="AP11" s="432"/>
      <c r="AQ11" s="74"/>
    </row>
    <row r="12" spans="1:53" ht="11.25" customHeight="1" x14ac:dyDescent="0.25">
      <c r="A12" s="74"/>
      <c r="B12" s="74" t="s">
        <v>1169</v>
      </c>
      <c r="C12" s="74" t="s">
        <v>1024</v>
      </c>
      <c r="D12" s="74" t="s">
        <v>1170</v>
      </c>
      <c r="E12" s="74" t="s">
        <v>1024</v>
      </c>
      <c r="F12" s="74"/>
      <c r="G12" s="74"/>
      <c r="H12" s="422">
        <v>2208</v>
      </c>
      <c r="I12" s="422" t="s">
        <v>1171</v>
      </c>
      <c r="J12" s="308" t="s">
        <v>1172</v>
      </c>
      <c r="K12" s="309">
        <v>7975</v>
      </c>
      <c r="L12" s="72" t="s">
        <v>1173</v>
      </c>
      <c r="M12" s="72" t="s">
        <v>1174</v>
      </c>
      <c r="N12" s="72" t="s">
        <v>1175</v>
      </c>
      <c r="O12" s="72" t="s">
        <v>1176</v>
      </c>
      <c r="P12" s="72" t="s">
        <v>1024</v>
      </c>
      <c r="Q12" s="310" t="s">
        <v>1177</v>
      </c>
      <c r="R12" s="72" t="s">
        <v>1024</v>
      </c>
      <c r="S12" s="72" t="s">
        <v>1024</v>
      </c>
      <c r="T12" s="72" t="s">
        <v>1024</v>
      </c>
      <c r="U12" s="72" t="s">
        <v>1024</v>
      </c>
      <c r="V12" s="72"/>
      <c r="W12" s="72"/>
      <c r="X12" s="72" t="s">
        <v>890</v>
      </c>
      <c r="Y12" s="72"/>
      <c r="Z12" s="72"/>
      <c r="AA12" s="74"/>
      <c r="AB12" s="304"/>
      <c r="AC12" s="72" t="s">
        <v>1178</v>
      </c>
      <c r="AD12" s="72" t="s">
        <v>1179</v>
      </c>
      <c r="AE12" s="72"/>
      <c r="AF12" s="74" t="s">
        <v>1180</v>
      </c>
      <c r="AG12" s="72" t="s">
        <v>1181</v>
      </c>
      <c r="AH12" s="72" t="s">
        <v>1182</v>
      </c>
      <c r="AI12" s="72"/>
      <c r="AJ12" s="72" t="s">
        <v>1183</v>
      </c>
      <c r="AK12" s="423" t="s">
        <v>1184</v>
      </c>
      <c r="AL12" s="431"/>
      <c r="AM12" s="426"/>
      <c r="AN12" s="426"/>
      <c r="AO12" s="431" t="s">
        <v>1185</v>
      </c>
      <c r="AP12" s="432"/>
      <c r="AQ12" s="74"/>
    </row>
    <row r="13" spans="1:53" ht="11.25" customHeight="1" x14ac:dyDescent="0.25">
      <c r="A13" s="74"/>
      <c r="B13" s="74" t="s">
        <v>1186</v>
      </c>
      <c r="C13" s="74" t="s">
        <v>1024</v>
      </c>
      <c r="D13" s="74" t="s">
        <v>1187</v>
      </c>
      <c r="E13" s="74" t="s">
        <v>1024</v>
      </c>
      <c r="F13" s="74"/>
      <c r="G13" s="74"/>
      <c r="H13" s="422">
        <v>2217</v>
      </c>
      <c r="I13" s="422" t="s">
        <v>1188</v>
      </c>
      <c r="J13" s="308" t="s">
        <v>1189</v>
      </c>
      <c r="K13" s="309">
        <v>7996</v>
      </c>
      <c r="L13" s="72" t="s">
        <v>1190</v>
      </c>
      <c r="M13" s="72" t="s">
        <v>1191</v>
      </c>
      <c r="N13" s="72" t="s">
        <v>1192</v>
      </c>
      <c r="O13" s="72" t="s">
        <v>1193</v>
      </c>
      <c r="P13" s="72" t="s">
        <v>1024</v>
      </c>
      <c r="Q13" s="310" t="s">
        <v>1194</v>
      </c>
      <c r="R13" s="72" t="s">
        <v>1024</v>
      </c>
      <c r="S13" s="72" t="s">
        <v>1024</v>
      </c>
      <c r="T13" s="72" t="s">
        <v>1024</v>
      </c>
      <c r="U13" s="72" t="s">
        <v>1024</v>
      </c>
      <c r="V13" s="72"/>
      <c r="W13" s="72"/>
      <c r="X13" s="311" t="s">
        <v>687</v>
      </c>
      <c r="Y13" s="311"/>
      <c r="Z13" s="72"/>
      <c r="AA13" s="74"/>
      <c r="AB13" s="72"/>
      <c r="AC13" s="72" t="s">
        <v>1195</v>
      </c>
      <c r="AD13" s="72" t="s">
        <v>1196</v>
      </c>
      <c r="AE13" s="72"/>
      <c r="AF13" s="74" t="s">
        <v>1197</v>
      </c>
      <c r="AG13" s="429" t="s">
        <v>1198</v>
      </c>
      <c r="AH13" s="72" t="s">
        <v>1199</v>
      </c>
      <c r="AI13" s="72"/>
      <c r="AJ13" s="72" t="s">
        <v>1200</v>
      </c>
      <c r="AK13" s="423" t="s">
        <v>1201</v>
      </c>
      <c r="AL13" s="431"/>
      <c r="AM13" s="426"/>
      <c r="AN13" s="426"/>
      <c r="AO13" s="431" t="s">
        <v>1244</v>
      </c>
      <c r="AP13" s="432"/>
      <c r="AQ13" s="74"/>
    </row>
    <row r="14" spans="1:53" ht="11.25" customHeight="1" x14ac:dyDescent="0.25">
      <c r="A14" s="74"/>
      <c r="B14" s="74" t="s">
        <v>34</v>
      </c>
      <c r="C14" s="74" t="s">
        <v>1024</v>
      </c>
      <c r="D14" s="74" t="s">
        <v>1202</v>
      </c>
      <c r="E14" s="74" t="s">
        <v>1024</v>
      </c>
      <c r="F14" s="74"/>
      <c r="G14" s="74"/>
      <c r="H14" s="422">
        <v>2219</v>
      </c>
      <c r="I14" s="422" t="s">
        <v>1203</v>
      </c>
      <c r="J14" s="308" t="s">
        <v>1204</v>
      </c>
      <c r="K14" s="309">
        <v>7998</v>
      </c>
      <c r="L14" s="72" t="s">
        <v>1205</v>
      </c>
      <c r="M14" s="72" t="s">
        <v>1206</v>
      </c>
      <c r="N14" s="72" t="s">
        <v>1207</v>
      </c>
      <c r="O14" s="72" t="s">
        <v>1208</v>
      </c>
      <c r="P14" s="72" t="s">
        <v>1024</v>
      </c>
      <c r="Q14" s="310" t="s">
        <v>1209</v>
      </c>
      <c r="R14" s="72" t="s">
        <v>1024</v>
      </c>
      <c r="S14" s="72" t="s">
        <v>1024</v>
      </c>
      <c r="T14" s="72" t="s">
        <v>1024</v>
      </c>
      <c r="U14" s="72" t="s">
        <v>1024</v>
      </c>
      <c r="V14" s="72"/>
      <c r="W14" s="72"/>
      <c r="X14" s="311" t="s">
        <v>1210</v>
      </c>
      <c r="Y14" s="311"/>
      <c r="Z14" s="311"/>
      <c r="AA14" s="74"/>
      <c r="AB14" s="72"/>
      <c r="AC14" s="72" t="s">
        <v>1211</v>
      </c>
      <c r="AD14" s="74" t="s">
        <v>1212</v>
      </c>
      <c r="AE14" s="72"/>
      <c r="AF14" s="74" t="s">
        <v>1213</v>
      </c>
      <c r="AG14" s="429" t="s">
        <v>1214</v>
      </c>
      <c r="AH14" s="72" t="s">
        <v>1215</v>
      </c>
      <c r="AI14" s="72"/>
      <c r="AJ14" s="72" t="s">
        <v>1216</v>
      </c>
      <c r="AK14" s="431" t="s">
        <v>1217</v>
      </c>
      <c r="AL14" s="431"/>
      <c r="AM14" s="426"/>
      <c r="AN14" s="431"/>
      <c r="AO14" s="431" t="s">
        <v>1256</v>
      </c>
      <c r="AP14" s="432"/>
      <c r="AQ14" s="74"/>
    </row>
    <row r="15" spans="1:53" ht="11.25" customHeight="1" x14ac:dyDescent="0.25">
      <c r="A15" s="74"/>
      <c r="B15" s="74" t="s">
        <v>1024</v>
      </c>
      <c r="C15" s="74" t="s">
        <v>1024</v>
      </c>
      <c r="D15" s="74" t="s">
        <v>1218</v>
      </c>
      <c r="E15" s="74" t="s">
        <v>1024</v>
      </c>
      <c r="F15" s="74"/>
      <c r="G15" s="74"/>
      <c r="H15" s="422">
        <v>2223</v>
      </c>
      <c r="I15" s="422" t="s">
        <v>1219</v>
      </c>
      <c r="J15" s="308" t="s">
        <v>1220</v>
      </c>
      <c r="K15" s="309">
        <v>8000</v>
      </c>
      <c r="L15" s="72" t="s">
        <v>1221</v>
      </c>
      <c r="M15" s="72" t="s">
        <v>1222</v>
      </c>
      <c r="N15" s="72" t="s">
        <v>1223</v>
      </c>
      <c r="O15" s="72" t="s">
        <v>1224</v>
      </c>
      <c r="P15" s="72" t="s">
        <v>1024</v>
      </c>
      <c r="Q15" s="310" t="s">
        <v>1225</v>
      </c>
      <c r="R15" s="72" t="s">
        <v>1024</v>
      </c>
      <c r="S15" s="72" t="s">
        <v>1024</v>
      </c>
      <c r="T15" s="72" t="s">
        <v>1024</v>
      </c>
      <c r="U15" s="72" t="s">
        <v>1024</v>
      </c>
      <c r="V15" s="72"/>
      <c r="W15" s="72"/>
      <c r="X15" s="311" t="s">
        <v>697</v>
      </c>
      <c r="Y15" s="311"/>
      <c r="Z15" s="74"/>
      <c r="AA15" s="74"/>
      <c r="AB15" s="72"/>
      <c r="AC15" s="72" t="s">
        <v>346</v>
      </c>
      <c r="AD15" s="72" t="s">
        <v>1226</v>
      </c>
      <c r="AE15" s="72"/>
      <c r="AF15" s="72" t="s">
        <v>1227</v>
      </c>
      <c r="AG15" s="72" t="s">
        <v>1228</v>
      </c>
      <c r="AH15" s="72" t="s">
        <v>1229</v>
      </c>
      <c r="AI15" s="72"/>
      <c r="AJ15" s="72" t="s">
        <v>1230</v>
      </c>
      <c r="AK15" s="423" t="s">
        <v>1231</v>
      </c>
      <c r="AL15" s="431"/>
      <c r="AM15" s="431"/>
      <c r="AN15" s="431"/>
      <c r="AO15" s="431" t="s">
        <v>1263</v>
      </c>
      <c r="AP15" s="432"/>
      <c r="AQ15" s="74"/>
    </row>
    <row r="16" spans="1:53" ht="11.25" customHeight="1" x14ac:dyDescent="0.25">
      <c r="A16" s="74"/>
      <c r="B16" s="74" t="s">
        <v>1024</v>
      </c>
      <c r="C16" s="74" t="s">
        <v>1024</v>
      </c>
      <c r="D16" s="74" t="s">
        <v>1232</v>
      </c>
      <c r="E16" s="74" t="s">
        <v>1024</v>
      </c>
      <c r="F16" s="74"/>
      <c r="G16" s="74"/>
      <c r="H16" s="422">
        <v>2286</v>
      </c>
      <c r="I16" s="422" t="s">
        <v>328</v>
      </c>
      <c r="J16" s="308" t="s">
        <v>1233</v>
      </c>
      <c r="K16" s="309">
        <v>8001</v>
      </c>
      <c r="L16" s="72" t="s">
        <v>1234</v>
      </c>
      <c r="M16" s="72" t="s">
        <v>1235</v>
      </c>
      <c r="N16" s="72" t="s">
        <v>1236</v>
      </c>
      <c r="O16" s="72" t="s">
        <v>1237</v>
      </c>
      <c r="P16" s="72" t="s">
        <v>1024</v>
      </c>
      <c r="Q16" s="72" t="s">
        <v>1024</v>
      </c>
      <c r="R16" s="72" t="s">
        <v>1024</v>
      </c>
      <c r="S16" s="72" t="s">
        <v>1024</v>
      </c>
      <c r="T16" s="72" t="s">
        <v>1024</v>
      </c>
      <c r="U16" s="72" t="s">
        <v>1024</v>
      </c>
      <c r="V16" s="72"/>
      <c r="W16" s="72"/>
      <c r="X16" s="311" t="s">
        <v>891</v>
      </c>
      <c r="Y16" s="311"/>
      <c r="Z16" s="74"/>
      <c r="AA16" s="74"/>
      <c r="AB16" s="72"/>
      <c r="AC16" s="72" t="s">
        <v>1238</v>
      </c>
      <c r="AD16" s="72" t="s">
        <v>1239</v>
      </c>
      <c r="AE16" s="72"/>
      <c r="AF16" s="72" t="s">
        <v>1240</v>
      </c>
      <c r="AG16" s="72"/>
      <c r="AH16" s="72" t="s">
        <v>1241</v>
      </c>
      <c r="AI16" s="72"/>
      <c r="AJ16" s="72" t="s">
        <v>1242</v>
      </c>
      <c r="AK16" s="423" t="s">
        <v>1243</v>
      </c>
      <c r="AL16" s="431"/>
      <c r="AM16" s="431"/>
      <c r="AN16" s="431"/>
      <c r="AO16" s="431" t="s">
        <v>1271</v>
      </c>
      <c r="AP16" s="432"/>
      <c r="AQ16" s="74"/>
    </row>
    <row r="17" spans="1:43" ht="11.25" customHeight="1" x14ac:dyDescent="0.25">
      <c r="A17" s="74"/>
      <c r="B17" s="74" t="s">
        <v>1024</v>
      </c>
      <c r="C17" s="74" t="s">
        <v>1024</v>
      </c>
      <c r="D17" s="74" t="s">
        <v>1245</v>
      </c>
      <c r="E17" s="74" t="s">
        <v>1024</v>
      </c>
      <c r="F17" s="74"/>
      <c r="G17" s="74"/>
      <c r="H17" s="422">
        <v>2340</v>
      </c>
      <c r="I17" s="422" t="s">
        <v>1246</v>
      </c>
      <c r="J17" s="308" t="s">
        <v>1247</v>
      </c>
      <c r="K17" s="309">
        <v>8009</v>
      </c>
      <c r="L17" s="72" t="s">
        <v>1248</v>
      </c>
      <c r="M17" s="72" t="s">
        <v>1249</v>
      </c>
      <c r="N17" s="72" t="s">
        <v>1250</v>
      </c>
      <c r="O17" s="72" t="s">
        <v>1024</v>
      </c>
      <c r="P17" s="72" t="s">
        <v>1024</v>
      </c>
      <c r="Q17" s="72" t="s">
        <v>1024</v>
      </c>
      <c r="R17" s="72" t="s">
        <v>1024</v>
      </c>
      <c r="S17" s="72" t="s">
        <v>1024</v>
      </c>
      <c r="T17" s="72" t="s">
        <v>1024</v>
      </c>
      <c r="U17" s="72" t="s">
        <v>1024</v>
      </c>
      <c r="V17" s="72"/>
      <c r="W17" s="72"/>
      <c r="X17" s="311" t="s">
        <v>706</v>
      </c>
      <c r="Y17" s="311"/>
      <c r="Z17" s="74"/>
      <c r="AA17" s="74"/>
      <c r="AB17" s="72"/>
      <c r="AC17" s="72" t="s">
        <v>1251</v>
      </c>
      <c r="AD17" s="74" t="s">
        <v>1252</v>
      </c>
      <c r="AE17" s="72"/>
      <c r="AF17" s="74" t="s">
        <v>14</v>
      </c>
      <c r="AG17" s="74"/>
      <c r="AH17" s="72" t="s">
        <v>1253</v>
      </c>
      <c r="AI17" s="72"/>
      <c r="AJ17" s="72" t="s">
        <v>1254</v>
      </c>
      <c r="AK17" s="423" t="s">
        <v>1255</v>
      </c>
      <c r="AL17" s="431"/>
      <c r="AM17" s="431"/>
      <c r="AN17" s="431"/>
      <c r="AO17" s="431" t="s">
        <v>1279</v>
      </c>
      <c r="AP17" s="432"/>
      <c r="AQ17" s="74"/>
    </row>
    <row r="18" spans="1:43" ht="11.25" customHeight="1" x14ac:dyDescent="0.25">
      <c r="A18" s="74"/>
      <c r="B18" s="74" t="s">
        <v>1024</v>
      </c>
      <c r="C18" s="74" t="s">
        <v>1024</v>
      </c>
      <c r="D18" s="74" t="s">
        <v>1257</v>
      </c>
      <c r="E18" s="74" t="s">
        <v>1024</v>
      </c>
      <c r="F18" s="74"/>
      <c r="G18" s="74"/>
      <c r="H18" s="422"/>
      <c r="I18" s="74"/>
      <c r="J18" s="301"/>
      <c r="K18" s="302"/>
      <c r="L18" s="72"/>
      <c r="M18" s="72"/>
      <c r="N18" s="72" t="s">
        <v>321</v>
      </c>
      <c r="O18" s="72" t="s">
        <v>1024</v>
      </c>
      <c r="P18" s="72" t="s">
        <v>1024</v>
      </c>
      <c r="Q18" s="72" t="s">
        <v>1024</v>
      </c>
      <c r="R18" s="72" t="s">
        <v>1024</v>
      </c>
      <c r="S18" s="72" t="s">
        <v>1024</v>
      </c>
      <c r="T18" s="72" t="s">
        <v>1024</v>
      </c>
      <c r="U18" s="72" t="s">
        <v>1024</v>
      </c>
      <c r="V18" s="72"/>
      <c r="W18" s="72"/>
      <c r="X18" s="311" t="s">
        <v>711</v>
      </c>
      <c r="Y18" s="311"/>
      <c r="Z18" s="74"/>
      <c r="AA18" s="74"/>
      <c r="AB18" s="74"/>
      <c r="AC18" s="72" t="s">
        <v>1258</v>
      </c>
      <c r="AD18" s="72" t="s">
        <v>1259</v>
      </c>
      <c r="AE18" s="72"/>
      <c r="AF18" s="74"/>
      <c r="AG18" s="74"/>
      <c r="AH18" s="72" t="s">
        <v>1260</v>
      </c>
      <c r="AI18" s="72"/>
      <c r="AJ18" s="72" t="s">
        <v>1261</v>
      </c>
      <c r="AK18" s="423" t="s">
        <v>1262</v>
      </c>
      <c r="AL18" s="431"/>
      <c r="AM18" s="431"/>
      <c r="AN18" s="431"/>
      <c r="AO18" s="431" t="s">
        <v>1459</v>
      </c>
      <c r="AP18" s="432"/>
      <c r="AQ18" s="74"/>
    </row>
    <row r="19" spans="1:43" ht="11.25" customHeight="1" x14ac:dyDescent="0.25">
      <c r="A19" s="74"/>
      <c r="B19" s="74" t="s">
        <v>1024</v>
      </c>
      <c r="C19" s="74" t="s">
        <v>1024</v>
      </c>
      <c r="D19" s="74" t="s">
        <v>1264</v>
      </c>
      <c r="E19" s="74" t="s">
        <v>1024</v>
      </c>
      <c r="F19" s="74"/>
      <c r="G19" s="74"/>
      <c r="H19" s="422"/>
      <c r="I19" s="74"/>
      <c r="J19" s="301"/>
      <c r="K19" s="302"/>
      <c r="L19" s="72"/>
      <c r="M19" s="72"/>
      <c r="N19" s="72" t="s">
        <v>1265</v>
      </c>
      <c r="O19" s="72" t="s">
        <v>1024</v>
      </c>
      <c r="P19" s="72" t="s">
        <v>1024</v>
      </c>
      <c r="Q19" s="72" t="s">
        <v>1024</v>
      </c>
      <c r="R19" s="72" t="s">
        <v>1024</v>
      </c>
      <c r="S19" s="72" t="s">
        <v>1024</v>
      </c>
      <c r="T19" s="72" t="s">
        <v>1024</v>
      </c>
      <c r="U19" s="72" t="s">
        <v>1024</v>
      </c>
      <c r="V19" s="72"/>
      <c r="W19" s="72"/>
      <c r="X19" s="311" t="s">
        <v>716</v>
      </c>
      <c r="Y19" s="311"/>
      <c r="Z19" s="74"/>
      <c r="AA19" s="74"/>
      <c r="AB19" s="74"/>
      <c r="AC19" s="72" t="s">
        <v>1266</v>
      </c>
      <c r="AD19" s="72" t="s">
        <v>1267</v>
      </c>
      <c r="AE19" s="72"/>
      <c r="AF19" s="74"/>
      <c r="AG19" s="74"/>
      <c r="AH19" s="72" t="s">
        <v>1268</v>
      </c>
      <c r="AI19" s="72"/>
      <c r="AJ19" s="72" t="s">
        <v>1269</v>
      </c>
      <c r="AK19" s="423" t="s">
        <v>1270</v>
      </c>
      <c r="AL19" s="431"/>
      <c r="AM19" s="431"/>
      <c r="AN19" s="431"/>
      <c r="AO19" s="431" t="s">
        <v>1460</v>
      </c>
      <c r="AP19" s="432"/>
      <c r="AQ19" s="74"/>
    </row>
    <row r="20" spans="1:43" ht="11.25" customHeight="1" x14ac:dyDescent="0.25">
      <c r="A20" s="74"/>
      <c r="B20" s="74" t="s">
        <v>1024</v>
      </c>
      <c r="C20" s="74" t="s">
        <v>1024</v>
      </c>
      <c r="D20" s="74" t="s">
        <v>1272</v>
      </c>
      <c r="E20" s="74" t="s">
        <v>1024</v>
      </c>
      <c r="F20" s="74"/>
      <c r="G20" s="74"/>
      <c r="H20" s="422"/>
      <c r="I20" s="74"/>
      <c r="J20" s="301"/>
      <c r="K20" s="302"/>
      <c r="L20" s="72"/>
      <c r="M20" s="72"/>
      <c r="N20" s="72"/>
      <c r="O20" s="72" t="s">
        <v>1024</v>
      </c>
      <c r="P20" s="72" t="s">
        <v>1024</v>
      </c>
      <c r="Q20" s="72" t="s">
        <v>1024</v>
      </c>
      <c r="R20" s="72" t="s">
        <v>1024</v>
      </c>
      <c r="S20" s="72" t="s">
        <v>1024</v>
      </c>
      <c r="T20" s="72" t="s">
        <v>1024</v>
      </c>
      <c r="U20" s="72" t="s">
        <v>1024</v>
      </c>
      <c r="V20" s="72"/>
      <c r="W20" s="72"/>
      <c r="X20" s="311" t="s">
        <v>1273</v>
      </c>
      <c r="Y20" s="311"/>
      <c r="Z20" s="74"/>
      <c r="AA20" s="74"/>
      <c r="AB20" s="74"/>
      <c r="AC20" s="72" t="s">
        <v>1274</v>
      </c>
      <c r="AD20" s="74" t="s">
        <v>1275</v>
      </c>
      <c r="AE20" s="72"/>
      <c r="AF20" s="74"/>
      <c r="AG20" s="74"/>
      <c r="AH20" s="72" t="s">
        <v>1276</v>
      </c>
      <c r="AI20" s="72"/>
      <c r="AJ20" s="72" t="s">
        <v>1277</v>
      </c>
      <c r="AK20" s="423" t="s">
        <v>1278</v>
      </c>
      <c r="AL20" s="431"/>
      <c r="AM20" s="431"/>
      <c r="AN20" s="431"/>
      <c r="AO20" s="431" t="s">
        <v>14</v>
      </c>
      <c r="AP20" s="432"/>
      <c r="AQ20" s="74"/>
    </row>
    <row r="21" spans="1:43" ht="11.25" customHeight="1" x14ac:dyDescent="0.25">
      <c r="A21" s="74"/>
      <c r="B21" s="74" t="s">
        <v>1024</v>
      </c>
      <c r="C21" s="74" t="s">
        <v>1024</v>
      </c>
      <c r="D21" s="74" t="s">
        <v>1280</v>
      </c>
      <c r="E21" s="74" t="s">
        <v>1024</v>
      </c>
      <c r="F21" s="74"/>
      <c r="G21" s="74"/>
      <c r="H21" s="422"/>
      <c r="I21" s="74"/>
      <c r="J21" s="301"/>
      <c r="K21" s="302"/>
      <c r="L21" s="72"/>
      <c r="M21" s="72"/>
      <c r="N21" s="72"/>
      <c r="O21" s="72" t="s">
        <v>1024</v>
      </c>
      <c r="P21" s="72" t="s">
        <v>1024</v>
      </c>
      <c r="Q21" s="72" t="s">
        <v>1024</v>
      </c>
      <c r="R21" s="72" t="s">
        <v>1024</v>
      </c>
      <c r="S21" s="72" t="s">
        <v>1024</v>
      </c>
      <c r="T21" s="72" t="s">
        <v>1024</v>
      </c>
      <c r="U21" s="72" t="s">
        <v>1024</v>
      </c>
      <c r="V21" s="72"/>
      <c r="W21" s="72"/>
      <c r="X21" s="311" t="s">
        <v>1281</v>
      </c>
      <c r="Y21" s="311"/>
      <c r="Z21" s="74"/>
      <c r="AA21" s="74"/>
      <c r="AB21" s="74"/>
      <c r="AC21" s="72" t="s">
        <v>1282</v>
      </c>
      <c r="AD21" s="72" t="s">
        <v>1283</v>
      </c>
      <c r="AE21" s="72"/>
      <c r="AF21" s="74"/>
      <c r="AG21" s="74"/>
      <c r="AH21" s="72" t="s">
        <v>1284</v>
      </c>
      <c r="AI21" s="72"/>
      <c r="AJ21" s="72" t="s">
        <v>1285</v>
      </c>
      <c r="AK21" s="423" t="s">
        <v>1286</v>
      </c>
      <c r="AL21" s="431"/>
      <c r="AM21" s="431"/>
      <c r="AN21" s="431"/>
      <c r="AO21" s="433"/>
      <c r="AP21" s="432"/>
      <c r="AQ21" s="74"/>
    </row>
    <row r="22" spans="1:43" ht="11.25" customHeight="1" x14ac:dyDescent="0.25">
      <c r="A22" s="74"/>
      <c r="B22" s="74" t="s">
        <v>1024</v>
      </c>
      <c r="C22" s="74" t="s">
        <v>1024</v>
      </c>
      <c r="D22" s="74" t="s">
        <v>1287</v>
      </c>
      <c r="E22" s="74" t="s">
        <v>1024</v>
      </c>
      <c r="F22" s="74"/>
      <c r="G22" s="74"/>
      <c r="H22" s="74"/>
      <c r="I22" s="74"/>
      <c r="J22" s="72"/>
      <c r="K22" s="302"/>
      <c r="L22" s="72"/>
      <c r="M22" s="72"/>
      <c r="N22" s="72"/>
      <c r="O22" s="72" t="s">
        <v>1024</v>
      </c>
      <c r="P22" s="72" t="s">
        <v>1024</v>
      </c>
      <c r="Q22" s="72" t="s">
        <v>1024</v>
      </c>
      <c r="R22" s="72" t="s">
        <v>1024</v>
      </c>
      <c r="S22" s="72" t="s">
        <v>1024</v>
      </c>
      <c r="T22" s="72" t="s">
        <v>1024</v>
      </c>
      <c r="U22" s="72" t="s">
        <v>1024</v>
      </c>
      <c r="V22" s="72"/>
      <c r="W22" s="72"/>
      <c r="X22" s="311" t="s">
        <v>731</v>
      </c>
      <c r="Y22" s="311"/>
      <c r="Z22" s="74"/>
      <c r="AA22" s="74"/>
      <c r="AB22" s="74"/>
      <c r="AC22" s="72" t="s">
        <v>1288</v>
      </c>
      <c r="AD22" s="72" t="s">
        <v>1289</v>
      </c>
      <c r="AE22" s="72"/>
      <c r="AF22" s="74"/>
      <c r="AG22" s="74"/>
      <c r="AH22" s="72" t="s">
        <v>640</v>
      </c>
      <c r="AI22" s="72"/>
      <c r="AJ22" s="72" t="s">
        <v>1290</v>
      </c>
      <c r="AK22" s="423" t="s">
        <v>1291</v>
      </c>
      <c r="AL22" s="431"/>
      <c r="AM22" s="431"/>
      <c r="AN22" s="431"/>
      <c r="AO22" s="431"/>
      <c r="AP22" s="432"/>
      <c r="AQ22" s="74"/>
    </row>
    <row r="23" spans="1:43" ht="11.25" customHeight="1" x14ac:dyDescent="0.25">
      <c r="A23" s="74"/>
      <c r="B23" s="74" t="s">
        <v>1024</v>
      </c>
      <c r="C23" s="74" t="s">
        <v>1024</v>
      </c>
      <c r="D23" s="74" t="s">
        <v>1292</v>
      </c>
      <c r="E23" s="74" t="s">
        <v>1024</v>
      </c>
      <c r="F23" s="74"/>
      <c r="G23" s="74"/>
      <c r="H23" s="74"/>
      <c r="I23" s="74"/>
      <c r="J23" s="301"/>
      <c r="K23" s="302"/>
      <c r="L23" s="72"/>
      <c r="M23" s="72"/>
      <c r="N23" s="72"/>
      <c r="O23" s="72" t="s">
        <v>1024</v>
      </c>
      <c r="P23" s="72" t="s">
        <v>1024</v>
      </c>
      <c r="Q23" s="72" t="s">
        <v>1024</v>
      </c>
      <c r="R23" s="72" t="s">
        <v>1024</v>
      </c>
      <c r="S23" s="72" t="s">
        <v>1024</v>
      </c>
      <c r="T23" s="72" t="s">
        <v>1024</v>
      </c>
      <c r="U23" s="72" t="s">
        <v>1024</v>
      </c>
      <c r="V23" s="72"/>
      <c r="W23" s="72"/>
      <c r="X23" s="311" t="s">
        <v>745</v>
      </c>
      <c r="Y23" s="311"/>
      <c r="Z23" s="74"/>
      <c r="AA23" s="74"/>
      <c r="AB23" s="74"/>
      <c r="AC23" s="72" t="s">
        <v>1293</v>
      </c>
      <c r="AD23" s="74" t="s">
        <v>1294</v>
      </c>
      <c r="AE23" s="72"/>
      <c r="AF23" s="74"/>
      <c r="AG23" s="74"/>
      <c r="AH23" s="72" t="s">
        <v>1295</v>
      </c>
      <c r="AI23" s="72"/>
      <c r="AJ23" s="72"/>
      <c r="AK23" s="423" t="s">
        <v>1296</v>
      </c>
      <c r="AL23" s="431"/>
      <c r="AM23" s="431"/>
      <c r="AN23" s="431"/>
      <c r="AO23" s="431"/>
      <c r="AP23" s="432"/>
      <c r="AQ23" s="74"/>
    </row>
    <row r="24" spans="1:43" ht="11.25" customHeight="1" x14ac:dyDescent="0.25">
      <c r="A24" s="74"/>
      <c r="B24" s="74" t="s">
        <v>1024</v>
      </c>
      <c r="C24" s="74" t="s">
        <v>1024</v>
      </c>
      <c r="D24" s="74" t="s">
        <v>1297</v>
      </c>
      <c r="E24" s="74" t="s">
        <v>1024</v>
      </c>
      <c r="F24" s="74"/>
      <c r="G24" s="74"/>
      <c r="H24" s="74"/>
      <c r="I24" s="74"/>
      <c r="J24" s="301"/>
      <c r="K24" s="302"/>
      <c r="L24" s="72"/>
      <c r="M24" s="72"/>
      <c r="N24" s="72"/>
      <c r="O24" s="72" t="s">
        <v>1024</v>
      </c>
      <c r="P24" s="72" t="s">
        <v>1024</v>
      </c>
      <c r="Q24" s="72" t="s">
        <v>1024</v>
      </c>
      <c r="R24" s="72" t="s">
        <v>1024</v>
      </c>
      <c r="S24" s="72" t="s">
        <v>1024</v>
      </c>
      <c r="T24" s="72" t="s">
        <v>1024</v>
      </c>
      <c r="U24" s="72" t="s">
        <v>1024</v>
      </c>
      <c r="V24" s="72"/>
      <c r="W24" s="72"/>
      <c r="X24" s="72" t="s">
        <v>1024</v>
      </c>
      <c r="Y24" s="72"/>
      <c r="Z24" s="74"/>
      <c r="AA24" s="74"/>
      <c r="AB24" s="74"/>
      <c r="AC24" s="72" t="s">
        <v>1298</v>
      </c>
      <c r="AD24" s="72" t="s">
        <v>1299</v>
      </c>
      <c r="AE24" s="72"/>
      <c r="AF24" s="74"/>
      <c r="AG24" s="74"/>
      <c r="AH24" s="72" t="s">
        <v>1300</v>
      </c>
      <c r="AI24" s="72"/>
      <c r="AJ24" s="72"/>
      <c r="AK24" s="423" t="s">
        <v>1301</v>
      </c>
      <c r="AL24" s="431"/>
      <c r="AM24" s="431"/>
      <c r="AN24" s="431"/>
      <c r="AO24" s="431"/>
      <c r="AP24" s="432"/>
      <c r="AQ24" s="74"/>
    </row>
    <row r="25" spans="1:43" ht="11.25" customHeight="1" x14ac:dyDescent="0.25">
      <c r="A25" s="74"/>
      <c r="B25" s="74" t="s">
        <v>1024</v>
      </c>
      <c r="C25" s="74" t="s">
        <v>1024</v>
      </c>
      <c r="D25" s="74" t="s">
        <v>1302</v>
      </c>
      <c r="E25" s="74" t="s">
        <v>1024</v>
      </c>
      <c r="F25" s="74"/>
      <c r="G25" s="74"/>
      <c r="H25" s="74"/>
      <c r="I25" s="74"/>
      <c r="J25" s="301"/>
      <c r="K25" s="302"/>
      <c r="L25" s="72"/>
      <c r="M25" s="72"/>
      <c r="N25" s="72"/>
      <c r="O25" s="72" t="s">
        <v>1024</v>
      </c>
      <c r="P25" s="72" t="s">
        <v>1024</v>
      </c>
      <c r="Q25" s="72" t="s">
        <v>1024</v>
      </c>
      <c r="R25" s="72" t="s">
        <v>1024</v>
      </c>
      <c r="S25" s="72" t="s">
        <v>1024</v>
      </c>
      <c r="T25" s="72" t="s">
        <v>1024</v>
      </c>
      <c r="U25" s="72" t="s">
        <v>1024</v>
      </c>
      <c r="V25" s="72"/>
      <c r="W25" s="72"/>
      <c r="X25" s="72" t="s">
        <v>1024</v>
      </c>
      <c r="Y25" s="72"/>
      <c r="Z25" s="74"/>
      <c r="AA25" s="74"/>
      <c r="AB25" s="74"/>
      <c r="AC25" s="72" t="s">
        <v>1303</v>
      </c>
      <c r="AD25" s="72"/>
      <c r="AE25" s="72"/>
      <c r="AF25" s="74"/>
      <c r="AG25" s="74"/>
      <c r="AH25" s="72" t="s">
        <v>1304</v>
      </c>
      <c r="AI25" s="72"/>
      <c r="AJ25" s="72"/>
      <c r="AK25" s="423" t="s">
        <v>1305</v>
      </c>
      <c r="AL25" s="431"/>
      <c r="AM25" s="431"/>
      <c r="AN25" s="431"/>
      <c r="AO25" s="431"/>
      <c r="AP25" s="432"/>
      <c r="AQ25" s="74"/>
    </row>
    <row r="26" spans="1:43" ht="11.25" customHeight="1" x14ac:dyDescent="0.25">
      <c r="A26" s="74"/>
      <c r="B26" s="74" t="s">
        <v>1024</v>
      </c>
      <c r="C26" s="312" t="s">
        <v>1024</v>
      </c>
      <c r="D26" s="74" t="s">
        <v>1306</v>
      </c>
      <c r="E26" s="74" t="s">
        <v>1024</v>
      </c>
      <c r="F26" s="74"/>
      <c r="G26" s="74"/>
      <c r="H26" s="74"/>
      <c r="I26" s="74"/>
      <c r="J26" s="301"/>
      <c r="K26" s="302"/>
      <c r="L26" s="72"/>
      <c r="M26" s="72"/>
      <c r="N26" s="72"/>
      <c r="O26" s="72" t="s">
        <v>1024</v>
      </c>
      <c r="P26" s="72" t="s">
        <v>1024</v>
      </c>
      <c r="Q26" s="72" t="s">
        <v>1024</v>
      </c>
      <c r="R26" s="72" t="s">
        <v>1024</v>
      </c>
      <c r="S26" s="72" t="s">
        <v>1024</v>
      </c>
      <c r="T26" s="72" t="s">
        <v>1024</v>
      </c>
      <c r="U26" s="72" t="s">
        <v>1024</v>
      </c>
      <c r="V26" s="72"/>
      <c r="W26" s="72"/>
      <c r="X26" s="72" t="s">
        <v>1024</v>
      </c>
      <c r="Y26" s="72"/>
      <c r="Z26" s="74"/>
      <c r="AA26" s="74"/>
      <c r="AB26" s="74"/>
      <c r="AC26" s="72" t="s">
        <v>1307</v>
      </c>
      <c r="AD26" s="74"/>
      <c r="AE26" s="74"/>
      <c r="AF26" s="74"/>
      <c r="AG26" s="74"/>
      <c r="AH26" s="72" t="s">
        <v>1055</v>
      </c>
      <c r="AI26" s="72"/>
      <c r="AJ26" s="72"/>
      <c r="AK26" s="431"/>
      <c r="AL26" s="431"/>
      <c r="AM26" s="431"/>
      <c r="AN26" s="431"/>
      <c r="AO26" s="431"/>
      <c r="AP26" s="432"/>
      <c r="AQ26" s="74"/>
    </row>
    <row r="27" spans="1:43" ht="11.25" customHeight="1" x14ac:dyDescent="0.25">
      <c r="A27" s="74"/>
      <c r="B27" s="74" t="s">
        <v>1024</v>
      </c>
      <c r="C27" s="312" t="s">
        <v>1024</v>
      </c>
      <c r="D27" s="74" t="s">
        <v>1308</v>
      </c>
      <c r="E27" s="74" t="s">
        <v>1024</v>
      </c>
      <c r="F27" s="74"/>
      <c r="G27" s="74"/>
      <c r="H27" s="74"/>
      <c r="I27" s="74"/>
      <c r="J27" s="301"/>
      <c r="K27" s="302"/>
      <c r="L27" s="72"/>
      <c r="M27" s="72"/>
      <c r="N27" s="72"/>
      <c r="O27" s="72" t="s">
        <v>1024</v>
      </c>
      <c r="P27" s="72" t="s">
        <v>1024</v>
      </c>
      <c r="Q27" s="72" t="s">
        <v>1024</v>
      </c>
      <c r="R27" s="72" t="s">
        <v>1024</v>
      </c>
      <c r="S27" s="72" t="s">
        <v>1024</v>
      </c>
      <c r="T27" s="72" t="s">
        <v>1024</v>
      </c>
      <c r="U27" s="72" t="s">
        <v>1024</v>
      </c>
      <c r="V27" s="72"/>
      <c r="W27" s="72"/>
      <c r="X27" s="72" t="s">
        <v>1024</v>
      </c>
      <c r="Y27" s="72"/>
      <c r="Z27" s="74"/>
      <c r="AA27" s="74"/>
      <c r="AB27" s="74"/>
      <c r="AC27" s="72" t="s">
        <v>1309</v>
      </c>
      <c r="AD27" s="74"/>
      <c r="AE27" s="74"/>
      <c r="AF27" s="74"/>
      <c r="AG27" s="74"/>
      <c r="AH27" s="72" t="s">
        <v>1310</v>
      </c>
      <c r="AI27" s="72"/>
      <c r="AJ27" s="72"/>
      <c r="AK27" s="74"/>
      <c r="AL27" s="74"/>
      <c r="AM27" s="74"/>
      <c r="AN27" s="74"/>
      <c r="AO27" s="74"/>
      <c r="AP27" s="303"/>
      <c r="AQ27" s="74"/>
    </row>
    <row r="28" spans="1:43" ht="11.25" customHeight="1" x14ac:dyDescent="0.25">
      <c r="A28" s="74"/>
      <c r="B28" s="74" t="s">
        <v>1024</v>
      </c>
      <c r="C28" s="312" t="s">
        <v>1024</v>
      </c>
      <c r="D28" s="74" t="s">
        <v>1311</v>
      </c>
      <c r="E28" s="74" t="s">
        <v>1024</v>
      </c>
      <c r="F28" s="74"/>
      <c r="G28" s="74"/>
      <c r="H28" s="74"/>
      <c r="I28" s="74"/>
      <c r="J28" s="301"/>
      <c r="K28" s="302"/>
      <c r="L28" s="72"/>
      <c r="M28" s="72"/>
      <c r="N28" s="72"/>
      <c r="O28" s="72" t="s">
        <v>1024</v>
      </c>
      <c r="P28" s="72" t="s">
        <v>1024</v>
      </c>
      <c r="Q28" s="72" t="s">
        <v>1024</v>
      </c>
      <c r="R28" s="72" t="s">
        <v>1024</v>
      </c>
      <c r="S28" s="72" t="s">
        <v>1024</v>
      </c>
      <c r="T28" s="72" t="s">
        <v>1024</v>
      </c>
      <c r="U28" s="72" t="s">
        <v>1024</v>
      </c>
      <c r="V28" s="72"/>
      <c r="W28" s="72"/>
      <c r="X28" s="72" t="s">
        <v>1024</v>
      </c>
      <c r="Y28" s="72"/>
      <c r="Z28" s="74"/>
      <c r="AA28" s="74"/>
      <c r="AB28" s="74"/>
      <c r="AC28" s="74"/>
      <c r="AD28" s="74"/>
      <c r="AE28" s="74"/>
      <c r="AF28" s="74"/>
      <c r="AG28" s="74"/>
      <c r="AH28" s="72" t="s">
        <v>1312</v>
      </c>
      <c r="AI28" s="74"/>
      <c r="AJ28" s="74"/>
      <c r="AK28" s="74"/>
      <c r="AL28" s="74"/>
      <c r="AM28" s="74"/>
      <c r="AN28" s="74"/>
      <c r="AO28" s="74"/>
      <c r="AP28" s="303"/>
      <c r="AQ28" s="74"/>
    </row>
    <row r="29" spans="1:43" ht="11.25" customHeight="1" x14ac:dyDescent="0.25">
      <c r="A29" s="74"/>
      <c r="B29" s="74" t="s">
        <v>1024</v>
      </c>
      <c r="C29" s="312" t="s">
        <v>1024</v>
      </c>
      <c r="D29" s="74" t="s">
        <v>1313</v>
      </c>
      <c r="E29" s="74" t="s">
        <v>1024</v>
      </c>
      <c r="F29" s="74"/>
      <c r="G29" s="74"/>
      <c r="H29" s="74"/>
      <c r="I29" s="74"/>
      <c r="J29" s="301"/>
      <c r="K29" s="302"/>
      <c r="L29" s="72"/>
      <c r="M29" s="72"/>
      <c r="N29" s="72"/>
      <c r="O29" s="72" t="s">
        <v>1024</v>
      </c>
      <c r="P29" s="72" t="s">
        <v>1024</v>
      </c>
      <c r="Q29" s="72" t="s">
        <v>1024</v>
      </c>
      <c r="R29" s="72" t="s">
        <v>1024</v>
      </c>
      <c r="S29" s="72" t="s">
        <v>1024</v>
      </c>
      <c r="T29" s="72" t="s">
        <v>1024</v>
      </c>
      <c r="U29" s="72" t="s">
        <v>1024</v>
      </c>
      <c r="V29" s="72"/>
      <c r="W29" s="72"/>
      <c r="X29" s="72" t="s">
        <v>1024</v>
      </c>
      <c r="Y29" s="72"/>
      <c r="Z29" s="74"/>
      <c r="AA29" s="74"/>
      <c r="AB29" s="74"/>
      <c r="AC29" s="74"/>
      <c r="AD29" s="74"/>
      <c r="AE29" s="74"/>
      <c r="AF29" s="74"/>
      <c r="AG29" s="74"/>
      <c r="AH29" s="72" t="s">
        <v>1314</v>
      </c>
      <c r="AI29" s="74"/>
      <c r="AJ29" s="74"/>
      <c r="AK29" s="74"/>
      <c r="AL29" s="74"/>
      <c r="AM29" s="74"/>
      <c r="AN29" s="74"/>
      <c r="AO29" s="74"/>
      <c r="AP29" s="303"/>
      <c r="AQ29" s="74"/>
    </row>
    <row r="30" spans="1:43" ht="11.25" customHeight="1" x14ac:dyDescent="0.25">
      <c r="A30" s="74"/>
      <c r="B30" s="74" t="s">
        <v>1024</v>
      </c>
      <c r="C30" s="312" t="s">
        <v>1024</v>
      </c>
      <c r="D30" s="74" t="s">
        <v>1315</v>
      </c>
      <c r="E30" s="74" t="s">
        <v>1024</v>
      </c>
      <c r="F30" s="74"/>
      <c r="G30" s="74"/>
      <c r="H30" s="74"/>
      <c r="I30" s="74"/>
      <c r="J30" s="301"/>
      <c r="K30" s="302"/>
      <c r="L30" s="72"/>
      <c r="M30" s="72"/>
      <c r="N30" s="72"/>
      <c r="O30" s="72" t="s">
        <v>1024</v>
      </c>
      <c r="P30" s="72" t="s">
        <v>1024</v>
      </c>
      <c r="Q30" s="72" t="s">
        <v>1024</v>
      </c>
      <c r="R30" s="72" t="s">
        <v>1024</v>
      </c>
      <c r="S30" s="72" t="s">
        <v>1024</v>
      </c>
      <c r="T30" s="72" t="s">
        <v>1024</v>
      </c>
      <c r="U30" s="72" t="s">
        <v>1024</v>
      </c>
      <c r="V30" s="72"/>
      <c r="W30" s="72"/>
      <c r="X30" s="72" t="s">
        <v>1024</v>
      </c>
      <c r="Y30" s="72"/>
      <c r="Z30" s="74"/>
      <c r="AA30" s="74"/>
      <c r="AB30" s="74"/>
      <c r="AC30" s="74"/>
      <c r="AD30" s="74"/>
      <c r="AE30" s="74"/>
      <c r="AF30" s="74"/>
      <c r="AG30" s="74"/>
      <c r="AH30" s="72" t="s">
        <v>1316</v>
      </c>
      <c r="AI30" s="74"/>
      <c r="AJ30" s="74"/>
      <c r="AK30" s="74"/>
      <c r="AL30" s="74"/>
      <c r="AM30" s="74"/>
      <c r="AN30" s="74"/>
      <c r="AO30" s="74"/>
      <c r="AP30" s="303"/>
      <c r="AQ30" s="74"/>
    </row>
    <row r="31" spans="1:43" ht="11.25" customHeight="1" x14ac:dyDescent="0.25">
      <c r="A31" s="74"/>
      <c r="B31" s="312" t="s">
        <v>1024</v>
      </c>
      <c r="C31" s="312" t="s">
        <v>1024</v>
      </c>
      <c r="D31" s="74" t="s">
        <v>1317</v>
      </c>
      <c r="E31" s="74" t="s">
        <v>1024</v>
      </c>
      <c r="F31" s="74"/>
      <c r="G31" s="74"/>
      <c r="H31" s="74"/>
      <c r="I31" s="74"/>
      <c r="J31" s="301"/>
      <c r="K31" s="302"/>
      <c r="L31" s="72"/>
      <c r="M31" s="72"/>
      <c r="N31" s="72" t="s">
        <v>1024</v>
      </c>
      <c r="O31" s="72" t="s">
        <v>1024</v>
      </c>
      <c r="P31" s="72" t="s">
        <v>1024</v>
      </c>
      <c r="Q31" s="72" t="s">
        <v>1024</v>
      </c>
      <c r="R31" s="72" t="s">
        <v>1024</v>
      </c>
      <c r="S31" s="72" t="s">
        <v>1024</v>
      </c>
      <c r="T31" s="72" t="s">
        <v>1024</v>
      </c>
      <c r="U31" s="72" t="s">
        <v>1024</v>
      </c>
      <c r="V31" s="72"/>
      <c r="W31" s="72"/>
      <c r="X31" s="72" t="s">
        <v>1024</v>
      </c>
      <c r="Y31" s="72"/>
      <c r="Z31" s="74"/>
      <c r="AA31" s="74"/>
      <c r="AB31" s="74"/>
      <c r="AC31" s="74"/>
      <c r="AD31" s="74"/>
      <c r="AE31" s="74"/>
      <c r="AF31" s="74"/>
      <c r="AG31" s="74"/>
      <c r="AH31" s="72" t="s">
        <v>1318</v>
      </c>
      <c r="AI31" s="74"/>
      <c r="AJ31" s="74"/>
      <c r="AK31" s="74"/>
      <c r="AL31" s="74"/>
      <c r="AM31" s="74"/>
      <c r="AN31" s="74"/>
      <c r="AO31" s="74"/>
      <c r="AP31" s="303"/>
      <c r="AQ31" s="74"/>
    </row>
    <row r="32" spans="1:43" ht="11.25" customHeight="1" x14ac:dyDescent="0.25">
      <c r="A32" s="74"/>
      <c r="B32" s="74" t="s">
        <v>1024</v>
      </c>
      <c r="C32" s="74" t="s">
        <v>1024</v>
      </c>
      <c r="D32" s="74" t="s">
        <v>1319</v>
      </c>
      <c r="E32" s="74" t="s">
        <v>1024</v>
      </c>
      <c r="F32" s="74"/>
      <c r="G32" s="74"/>
      <c r="H32" s="74"/>
      <c r="I32" s="74"/>
      <c r="J32" s="301"/>
      <c r="K32" s="302"/>
      <c r="L32" s="72"/>
      <c r="M32" s="72"/>
      <c r="N32" s="72" t="s">
        <v>1024</v>
      </c>
      <c r="O32" s="72" t="s">
        <v>1024</v>
      </c>
      <c r="P32" s="72" t="s">
        <v>1024</v>
      </c>
      <c r="Q32" s="72" t="s">
        <v>1024</v>
      </c>
      <c r="R32" s="72" t="s">
        <v>1024</v>
      </c>
      <c r="S32" s="72" t="s">
        <v>1024</v>
      </c>
      <c r="T32" s="72" t="s">
        <v>1024</v>
      </c>
      <c r="U32" s="72" t="s">
        <v>1024</v>
      </c>
      <c r="V32" s="72"/>
      <c r="W32" s="72"/>
      <c r="X32" s="72" t="s">
        <v>1024</v>
      </c>
      <c r="Y32" s="72"/>
      <c r="Z32" s="74"/>
      <c r="AA32" s="74"/>
      <c r="AB32" s="74"/>
      <c r="AC32" s="74"/>
      <c r="AD32" s="74"/>
      <c r="AE32" s="74"/>
      <c r="AF32" s="74"/>
      <c r="AG32" s="74"/>
      <c r="AH32" s="72" t="s">
        <v>1320</v>
      </c>
      <c r="AI32" s="74"/>
      <c r="AJ32" s="74"/>
      <c r="AK32" s="74"/>
      <c r="AL32" s="74"/>
      <c r="AM32" s="74"/>
      <c r="AN32" s="74"/>
      <c r="AO32" s="74"/>
      <c r="AP32" s="303"/>
      <c r="AQ32" s="74"/>
    </row>
    <row r="33" spans="1:49" ht="11.25" customHeight="1" x14ac:dyDescent="0.25">
      <c r="A33" s="74"/>
      <c r="B33" s="74" t="s">
        <v>1024</v>
      </c>
      <c r="C33" s="74" t="s">
        <v>1024</v>
      </c>
      <c r="D33" s="74" t="s">
        <v>1321</v>
      </c>
      <c r="E33" s="74" t="s">
        <v>1024</v>
      </c>
      <c r="F33" s="74"/>
      <c r="G33" s="74"/>
      <c r="H33" s="74"/>
      <c r="I33" s="74"/>
      <c r="J33" s="301"/>
      <c r="K33" s="302"/>
      <c r="L33" s="72"/>
      <c r="M33" s="72"/>
      <c r="N33" s="72" t="s">
        <v>1024</v>
      </c>
      <c r="O33" s="72" t="s">
        <v>1024</v>
      </c>
      <c r="P33" s="72" t="s">
        <v>1024</v>
      </c>
      <c r="Q33" s="72" t="s">
        <v>1024</v>
      </c>
      <c r="R33" s="72" t="s">
        <v>1024</v>
      </c>
      <c r="S33" s="72" t="s">
        <v>1024</v>
      </c>
      <c r="T33" s="72" t="s">
        <v>1024</v>
      </c>
      <c r="U33" s="72" t="s">
        <v>1024</v>
      </c>
      <c r="V33" s="72"/>
      <c r="W33" s="72"/>
      <c r="X33" s="72" t="s">
        <v>1024</v>
      </c>
      <c r="Y33" s="72"/>
      <c r="Z33" s="74"/>
      <c r="AA33" s="74"/>
      <c r="AB33" s="74"/>
      <c r="AC33" s="74"/>
      <c r="AD33" s="74"/>
      <c r="AE33" s="74"/>
      <c r="AF33" s="74"/>
      <c r="AG33" s="74"/>
      <c r="AH33" s="72" t="s">
        <v>1322</v>
      </c>
      <c r="AI33" s="74"/>
      <c r="AJ33" s="74"/>
      <c r="AK33" s="74"/>
      <c r="AL33" s="74"/>
      <c r="AM33" s="74"/>
      <c r="AN33" s="74"/>
      <c r="AO33" s="74"/>
      <c r="AP33" s="303"/>
      <c r="AQ33" s="74"/>
    </row>
    <row r="34" spans="1:49" ht="11.25" customHeight="1" x14ac:dyDescent="0.25">
      <c r="A34" s="74"/>
      <c r="B34" s="74"/>
      <c r="C34" s="74"/>
      <c r="D34" s="74" t="s">
        <v>1323</v>
      </c>
      <c r="E34" s="74"/>
      <c r="F34" s="74"/>
      <c r="G34" s="74"/>
      <c r="H34" s="74"/>
      <c r="I34" s="74"/>
      <c r="J34" s="301"/>
      <c r="K34" s="302"/>
      <c r="L34" s="72"/>
      <c r="M34" s="72"/>
      <c r="N34" s="72"/>
      <c r="O34" s="72"/>
      <c r="P34" s="72"/>
      <c r="Q34" s="72"/>
      <c r="R34" s="72"/>
      <c r="S34" s="72"/>
      <c r="T34" s="72"/>
      <c r="U34" s="72"/>
      <c r="V34" s="72"/>
      <c r="W34" s="72"/>
      <c r="X34" s="72"/>
      <c r="Y34" s="72"/>
      <c r="Z34" s="74"/>
      <c r="AA34" s="74"/>
      <c r="AB34" s="74"/>
      <c r="AC34" s="74"/>
      <c r="AD34" s="74"/>
      <c r="AE34" s="74"/>
      <c r="AF34" s="74"/>
      <c r="AG34" s="74"/>
      <c r="AH34" s="74"/>
      <c r="AI34" s="74"/>
      <c r="AJ34" s="74"/>
      <c r="AK34" s="74"/>
      <c r="AL34" s="74"/>
      <c r="AM34" s="74"/>
      <c r="AN34" s="74"/>
      <c r="AO34" s="74"/>
      <c r="AP34" s="303"/>
      <c r="AQ34" s="74"/>
    </row>
    <row r="35" spans="1:49" ht="11.25" customHeight="1" x14ac:dyDescent="0.25">
      <c r="A35" s="74"/>
      <c r="B35" s="74"/>
      <c r="C35" s="74"/>
      <c r="D35" s="74" t="s">
        <v>1324</v>
      </c>
      <c r="E35" s="74"/>
      <c r="F35" s="74"/>
      <c r="G35" s="74"/>
      <c r="H35" s="74"/>
      <c r="I35" s="74"/>
      <c r="J35" s="301"/>
      <c r="K35" s="302"/>
      <c r="L35" s="72"/>
      <c r="M35" s="72"/>
      <c r="N35" s="72"/>
      <c r="O35" s="72"/>
      <c r="P35" s="72"/>
      <c r="Q35" s="72"/>
      <c r="R35" s="72"/>
      <c r="S35" s="72"/>
      <c r="T35" s="72"/>
      <c r="U35" s="72"/>
      <c r="V35" s="72"/>
      <c r="W35" s="72"/>
      <c r="X35" s="72"/>
      <c r="Y35" s="72"/>
      <c r="Z35" s="74"/>
      <c r="AA35" s="74"/>
      <c r="AB35" s="74"/>
      <c r="AC35" s="74"/>
      <c r="AD35" s="74"/>
      <c r="AE35" s="74"/>
      <c r="AF35" s="74"/>
      <c r="AG35" s="74"/>
      <c r="AH35" s="74"/>
      <c r="AI35" s="74"/>
      <c r="AJ35" s="74"/>
      <c r="AK35" s="74"/>
      <c r="AL35" s="74"/>
      <c r="AM35" s="74"/>
      <c r="AN35" s="74"/>
      <c r="AO35" s="74"/>
      <c r="AP35" s="303"/>
      <c r="AQ35" s="74"/>
    </row>
    <row r="36" spans="1:49" ht="11.25" customHeight="1" x14ac:dyDescent="0.25">
      <c r="A36" s="74"/>
      <c r="B36" s="74"/>
      <c r="C36" s="74"/>
      <c r="D36" s="74" t="s">
        <v>1325</v>
      </c>
      <c r="E36" s="74"/>
      <c r="F36" s="74"/>
      <c r="G36" s="74"/>
      <c r="H36" s="74"/>
      <c r="I36" s="74"/>
      <c r="J36" s="301"/>
      <c r="K36" s="302"/>
      <c r="L36" s="72"/>
      <c r="M36" s="72"/>
      <c r="N36" s="72"/>
      <c r="O36" s="72"/>
      <c r="P36" s="72"/>
      <c r="Q36" s="72"/>
      <c r="R36" s="72"/>
      <c r="S36" s="72"/>
      <c r="T36" s="72"/>
      <c r="U36" s="72"/>
      <c r="V36" s="72"/>
      <c r="W36" s="72"/>
      <c r="X36" s="72"/>
      <c r="Y36" s="72"/>
      <c r="Z36" s="74"/>
      <c r="AA36" s="74"/>
      <c r="AB36" s="74"/>
      <c r="AC36" s="74"/>
      <c r="AD36" s="74"/>
      <c r="AE36" s="74"/>
      <c r="AF36" s="74"/>
      <c r="AG36" s="74"/>
      <c r="AH36" s="74"/>
      <c r="AI36" s="74"/>
      <c r="AJ36" s="74"/>
      <c r="AK36" s="74"/>
      <c r="AL36" s="74"/>
      <c r="AM36" s="74"/>
      <c r="AN36" s="74"/>
      <c r="AO36" s="74"/>
      <c r="AP36" s="303"/>
      <c r="AQ36" s="74"/>
    </row>
    <row r="37" spans="1:49" ht="11.25" customHeight="1" x14ac:dyDescent="0.25">
      <c r="A37" s="74"/>
      <c r="B37" s="74"/>
      <c r="C37" s="74"/>
      <c r="D37" s="74" t="s">
        <v>1326</v>
      </c>
      <c r="E37" s="74"/>
      <c r="F37" s="74"/>
      <c r="G37" s="74"/>
      <c r="H37" s="74"/>
      <c r="I37" s="74"/>
      <c r="J37" s="301"/>
      <c r="K37" s="302"/>
      <c r="L37" s="72"/>
      <c r="M37" s="72"/>
      <c r="N37" s="72"/>
      <c r="O37" s="72"/>
      <c r="P37" s="72"/>
      <c r="Q37" s="72"/>
      <c r="R37" s="72"/>
      <c r="S37" s="72"/>
      <c r="T37" s="72"/>
      <c r="U37" s="72"/>
      <c r="V37" s="72"/>
      <c r="W37" s="72"/>
      <c r="X37" s="72"/>
      <c r="Y37" s="72"/>
      <c r="Z37" s="74"/>
      <c r="AA37" s="74"/>
      <c r="AB37" s="74"/>
      <c r="AC37" s="74"/>
      <c r="AD37" s="74"/>
      <c r="AE37" s="74"/>
      <c r="AF37" s="74"/>
      <c r="AG37" s="74"/>
      <c r="AH37" s="74"/>
      <c r="AI37" s="74"/>
      <c r="AJ37" s="74"/>
      <c r="AK37" s="74"/>
      <c r="AL37" s="74"/>
      <c r="AM37" s="74"/>
      <c r="AN37" s="74"/>
      <c r="AO37" s="74"/>
      <c r="AP37" s="303"/>
      <c r="AQ37" s="74"/>
    </row>
    <row r="38" spans="1:49" ht="11.25" customHeight="1" x14ac:dyDescent="0.25">
      <c r="A38" s="74"/>
      <c r="B38" s="74"/>
      <c r="C38" s="74"/>
      <c r="D38" s="74" t="s">
        <v>1327</v>
      </c>
      <c r="E38" s="74"/>
      <c r="F38" s="74"/>
      <c r="G38" s="74"/>
      <c r="H38" s="74"/>
      <c r="I38" s="74"/>
      <c r="J38" s="301"/>
      <c r="K38" s="302"/>
      <c r="L38" s="72"/>
      <c r="M38" s="72"/>
      <c r="N38" s="72"/>
      <c r="O38" s="72"/>
      <c r="P38" s="72"/>
      <c r="Q38" s="72"/>
      <c r="R38" s="72"/>
      <c r="S38" s="72"/>
      <c r="T38" s="72"/>
      <c r="U38" s="72"/>
      <c r="V38" s="72"/>
      <c r="W38" s="72"/>
      <c r="X38" s="72"/>
      <c r="Y38" s="72"/>
      <c r="Z38" s="74"/>
      <c r="AA38" s="74"/>
      <c r="AB38" s="74"/>
      <c r="AC38" s="74"/>
      <c r="AD38" s="74"/>
      <c r="AE38" s="74"/>
      <c r="AF38" s="74"/>
      <c r="AG38" s="74"/>
      <c r="AH38" s="74"/>
      <c r="AI38" s="74"/>
      <c r="AJ38" s="74"/>
      <c r="AK38" s="74"/>
      <c r="AL38" s="74"/>
      <c r="AM38" s="74"/>
      <c r="AN38" s="74"/>
      <c r="AO38" s="74"/>
      <c r="AP38" s="303"/>
      <c r="AQ38" s="74"/>
    </row>
    <row r="39" spans="1:49" ht="11.25" customHeight="1" x14ac:dyDescent="0.25">
      <c r="A39" s="74"/>
      <c r="B39" s="74"/>
      <c r="C39" s="74"/>
      <c r="D39" s="74" t="s">
        <v>1328</v>
      </c>
      <c r="E39" s="74"/>
      <c r="F39" s="74"/>
      <c r="G39" s="74"/>
      <c r="H39" s="74"/>
      <c r="I39" s="74"/>
      <c r="J39" s="301"/>
      <c r="K39" s="302"/>
      <c r="L39" s="72"/>
      <c r="M39" s="72"/>
      <c r="N39" s="72"/>
      <c r="O39" s="72"/>
      <c r="P39" s="72"/>
      <c r="Q39" s="72"/>
      <c r="R39" s="72"/>
      <c r="S39" s="72"/>
      <c r="T39" s="72"/>
      <c r="U39" s="72"/>
      <c r="V39" s="72"/>
      <c r="W39" s="72"/>
      <c r="X39" s="72"/>
      <c r="Y39" s="72"/>
      <c r="Z39" s="74"/>
      <c r="AA39" s="74"/>
      <c r="AB39" s="74"/>
      <c r="AC39" s="74"/>
      <c r="AD39" s="74"/>
      <c r="AE39" s="74"/>
      <c r="AF39" s="74"/>
      <c r="AG39" s="74"/>
      <c r="AH39" s="74"/>
      <c r="AI39" s="74"/>
      <c r="AJ39" s="74"/>
      <c r="AK39" s="74"/>
      <c r="AL39" s="74"/>
      <c r="AM39" s="74"/>
      <c r="AN39" s="74"/>
      <c r="AO39" s="74"/>
      <c r="AP39" s="303"/>
      <c r="AQ39" s="74"/>
    </row>
    <row r="40" spans="1:49" x14ac:dyDescent="0.25">
      <c r="A40" s="74"/>
      <c r="B40" s="74"/>
      <c r="C40" s="74"/>
      <c r="D40" s="74"/>
      <c r="E40" s="74"/>
      <c r="F40" s="74"/>
      <c r="G40" s="74"/>
      <c r="H40" s="74"/>
      <c r="I40" s="74"/>
      <c r="J40" s="301"/>
      <c r="K40" s="302"/>
      <c r="L40" s="72"/>
      <c r="M40" s="72"/>
      <c r="N40" s="72"/>
      <c r="O40" s="72"/>
      <c r="P40" s="72"/>
      <c r="Q40" s="72"/>
      <c r="R40" s="72"/>
      <c r="S40" s="72"/>
      <c r="T40" s="72"/>
      <c r="U40" s="72"/>
      <c r="V40" s="72"/>
      <c r="W40" s="72"/>
      <c r="X40" s="72"/>
      <c r="Y40" s="72"/>
      <c r="Z40" s="74"/>
      <c r="AA40" s="74"/>
      <c r="AB40" s="74"/>
      <c r="AC40" s="74"/>
      <c r="AD40" s="74"/>
      <c r="AE40" s="74"/>
      <c r="AF40" s="74"/>
      <c r="AG40" s="74"/>
      <c r="AH40" s="74"/>
      <c r="AI40" s="74"/>
      <c r="AJ40" s="74"/>
      <c r="AK40" s="74"/>
      <c r="AL40" s="74"/>
      <c r="AM40" s="74"/>
      <c r="AN40" s="74"/>
      <c r="AO40" s="74"/>
      <c r="AP40" s="303"/>
      <c r="AQ40" s="74"/>
    </row>
    <row r="41" spans="1:49" x14ac:dyDescent="0.25">
      <c r="A41" s="74"/>
      <c r="B41" s="74"/>
      <c r="C41" s="74"/>
      <c r="D41" s="74"/>
      <c r="E41" s="74"/>
      <c r="F41" s="74"/>
      <c r="G41" s="74"/>
      <c r="H41" s="74"/>
      <c r="I41" s="74"/>
      <c r="J41" s="301"/>
      <c r="K41" s="302"/>
      <c r="L41" s="72"/>
      <c r="M41" s="72"/>
      <c r="N41" s="72"/>
      <c r="O41" s="72"/>
      <c r="P41" s="72"/>
      <c r="Q41" s="72"/>
      <c r="R41" s="72"/>
      <c r="S41" s="72"/>
      <c r="T41" s="72"/>
      <c r="U41" s="72"/>
      <c r="V41" s="72"/>
      <c r="W41" s="72"/>
      <c r="X41" s="72"/>
      <c r="Y41" s="72"/>
      <c r="Z41" s="74"/>
      <c r="AA41" s="74"/>
      <c r="AB41" s="74"/>
      <c r="AC41" s="74"/>
      <c r="AD41" s="74"/>
      <c r="AE41" s="74"/>
      <c r="AF41" s="74"/>
      <c r="AG41" s="74"/>
      <c r="AH41" s="74"/>
      <c r="AI41" s="74"/>
      <c r="AJ41" s="74"/>
      <c r="AK41" s="74"/>
      <c r="AL41" s="74"/>
      <c r="AM41" s="74"/>
      <c r="AN41" s="74"/>
      <c r="AO41" s="74"/>
      <c r="AP41" s="303"/>
      <c r="AQ41" s="74"/>
    </row>
    <row r="42" spans="1:49" x14ac:dyDescent="0.25">
      <c r="A42" s="74"/>
      <c r="B42" s="74"/>
      <c r="C42" s="74"/>
      <c r="D42" s="74"/>
      <c r="E42" s="74"/>
      <c r="F42" s="74"/>
      <c r="G42" s="74"/>
      <c r="H42" s="74"/>
      <c r="I42" s="74"/>
      <c r="J42" s="301"/>
      <c r="K42" s="302"/>
      <c r="L42" s="72"/>
      <c r="M42" s="72"/>
      <c r="N42" s="72"/>
      <c r="O42" s="72"/>
      <c r="P42" s="72"/>
      <c r="Q42" s="72"/>
      <c r="R42" s="72"/>
      <c r="S42" s="72"/>
      <c r="T42" s="72"/>
      <c r="U42" s="72"/>
      <c r="V42" s="72"/>
      <c r="W42" s="72"/>
      <c r="X42" s="72"/>
      <c r="Y42" s="72"/>
      <c r="Z42" s="74"/>
      <c r="AA42" s="74"/>
      <c r="AB42" s="74"/>
      <c r="AC42" s="74"/>
      <c r="AD42" s="74"/>
      <c r="AE42" s="74"/>
      <c r="AF42" s="74"/>
      <c r="AG42" s="74"/>
      <c r="AH42" s="74"/>
      <c r="AI42" s="74"/>
      <c r="AJ42" s="74"/>
      <c r="AK42" s="74"/>
      <c r="AL42" s="74"/>
      <c r="AM42" s="74"/>
      <c r="AN42" s="74"/>
      <c r="AO42" s="74"/>
      <c r="AP42" s="303"/>
      <c r="AQ42" s="74"/>
    </row>
    <row r="43" spans="1:49" x14ac:dyDescent="0.25">
      <c r="A43" s="74"/>
      <c r="B43" s="74"/>
      <c r="C43" s="74"/>
      <c r="D43" s="74"/>
      <c r="E43" s="74"/>
      <c r="F43" s="74"/>
      <c r="G43" s="74"/>
      <c r="H43" s="74"/>
      <c r="I43" s="74"/>
      <c r="J43" s="301"/>
      <c r="K43" s="302"/>
      <c r="L43" s="72"/>
      <c r="M43" s="72"/>
      <c r="N43" s="72"/>
      <c r="O43" s="72"/>
      <c r="P43" s="72"/>
      <c r="Q43" s="72"/>
      <c r="R43" s="72"/>
      <c r="S43" s="72"/>
      <c r="T43" s="72"/>
      <c r="U43" s="72"/>
      <c r="V43" s="72"/>
      <c r="W43" s="72"/>
      <c r="X43" s="72"/>
      <c r="Y43" s="72"/>
      <c r="Z43" s="74"/>
      <c r="AA43" s="74"/>
      <c r="AB43" s="74"/>
      <c r="AC43" s="74"/>
      <c r="AD43" s="74"/>
      <c r="AE43" s="74"/>
      <c r="AF43" s="74"/>
      <c r="AG43" s="74"/>
      <c r="AH43" s="74"/>
      <c r="AI43" s="74"/>
      <c r="AJ43" s="74"/>
      <c r="AK43" s="74"/>
      <c r="AL43" s="74"/>
      <c r="AM43" s="74"/>
      <c r="AN43" s="74"/>
      <c r="AO43" s="74"/>
      <c r="AP43" s="303"/>
      <c r="AQ43" s="74"/>
    </row>
    <row r="44" spans="1:49" x14ac:dyDescent="0.25">
      <c r="A44" s="74"/>
      <c r="B44" s="74"/>
      <c r="C44" s="74"/>
      <c r="D44" s="74"/>
      <c r="E44" s="74"/>
      <c r="F44" s="74"/>
      <c r="G44" s="74"/>
      <c r="H44" s="74"/>
      <c r="I44" s="74"/>
      <c r="J44" s="301"/>
      <c r="K44" s="302"/>
      <c r="L44" s="72"/>
      <c r="M44" s="72"/>
      <c r="N44" s="72"/>
      <c r="O44" s="72"/>
      <c r="P44" s="72"/>
      <c r="Q44" s="72"/>
      <c r="R44" s="72"/>
      <c r="S44" s="72"/>
      <c r="T44" s="72"/>
      <c r="U44" s="72"/>
      <c r="V44" s="72"/>
      <c r="W44" s="72"/>
      <c r="X44" s="72"/>
      <c r="Y44" s="72"/>
      <c r="Z44" s="74"/>
      <c r="AA44" s="74"/>
      <c r="AB44" s="74"/>
      <c r="AC44" s="74"/>
      <c r="AD44" s="74"/>
      <c r="AE44" s="74"/>
      <c r="AF44" s="74"/>
      <c r="AG44" s="74"/>
      <c r="AH44" s="74"/>
      <c r="AI44" s="74"/>
      <c r="AJ44" s="74"/>
      <c r="AK44" s="74"/>
      <c r="AL44" s="74"/>
      <c r="AM44" s="74"/>
      <c r="AN44" s="74"/>
      <c r="AO44" s="74"/>
      <c r="AP44" s="303"/>
      <c r="AQ44" s="74"/>
    </row>
    <row r="45" spans="1:49" ht="11.25" customHeight="1" x14ac:dyDescent="0.25">
      <c r="A45" s="74"/>
      <c r="B45" s="74"/>
      <c r="C45" s="74"/>
      <c r="D45" s="74"/>
      <c r="E45" s="74"/>
      <c r="F45" s="74"/>
      <c r="G45" s="74"/>
      <c r="H45" s="74"/>
      <c r="I45" s="74"/>
      <c r="J45" s="72"/>
      <c r="K45" s="301"/>
      <c r="L45" s="302"/>
      <c r="M45" s="72"/>
      <c r="N45" s="72"/>
      <c r="O45" s="72"/>
      <c r="P45" s="72"/>
      <c r="Q45" s="72"/>
      <c r="R45" s="72"/>
      <c r="S45" s="72"/>
      <c r="T45" s="72"/>
      <c r="U45" s="72"/>
      <c r="V45" s="72"/>
      <c r="W45" s="72"/>
      <c r="X45" s="72"/>
      <c r="Y45" s="72"/>
      <c r="Z45" s="72"/>
      <c r="AA45" s="74"/>
      <c r="AB45" s="74"/>
      <c r="AC45" s="74"/>
      <c r="AD45" s="74"/>
      <c r="AE45" s="74"/>
      <c r="AF45" s="74">
        <v>6</v>
      </c>
      <c r="AG45" s="74" t="s">
        <v>1329</v>
      </c>
      <c r="AH45" s="309" t="s">
        <v>1330</v>
      </c>
      <c r="AI45" s="74"/>
      <c r="AJ45" s="74"/>
      <c r="AK45" s="74"/>
      <c r="AL45" s="74"/>
      <c r="AM45" s="74"/>
      <c r="AN45" s="74"/>
      <c r="AO45" s="74"/>
      <c r="AP45" s="74"/>
      <c r="AQ45" s="74"/>
      <c r="AR45" s="74"/>
      <c r="AS45" s="74"/>
      <c r="AT45" s="74"/>
      <c r="AU45" s="74"/>
      <c r="AV45" s="303"/>
      <c r="AW45" s="74"/>
    </row>
    <row r="46" spans="1:49" ht="11.25" customHeight="1" x14ac:dyDescent="0.25">
      <c r="A46" s="74"/>
      <c r="B46" s="74"/>
      <c r="C46" s="74"/>
      <c r="D46" s="74"/>
      <c r="E46" s="74"/>
      <c r="F46" s="74"/>
      <c r="G46" s="74"/>
      <c r="H46" s="74"/>
      <c r="I46" s="74"/>
      <c r="J46" s="72"/>
      <c r="K46" s="301"/>
      <c r="L46" s="302"/>
      <c r="M46" s="72"/>
      <c r="N46" s="72"/>
      <c r="O46" s="72"/>
      <c r="P46" s="72"/>
      <c r="Q46" s="72"/>
      <c r="R46" s="72"/>
      <c r="S46" s="72"/>
      <c r="T46" s="72"/>
      <c r="U46" s="72"/>
      <c r="V46" s="72"/>
      <c r="W46" s="72"/>
      <c r="X46" s="72"/>
      <c r="Y46" s="72"/>
      <c r="Z46" s="72"/>
      <c r="AA46" s="74"/>
      <c r="AB46" s="74"/>
      <c r="AC46" s="74"/>
      <c r="AD46" s="74"/>
      <c r="AE46" s="74"/>
      <c r="AF46" s="74">
        <v>7</v>
      </c>
      <c r="AG46" s="74" t="s">
        <v>1331</v>
      </c>
      <c r="AH46" s="309" t="s">
        <v>1332</v>
      </c>
      <c r="AI46" s="74"/>
      <c r="AJ46" s="74"/>
      <c r="AK46" s="74"/>
      <c r="AL46" s="74"/>
      <c r="AM46" s="74"/>
      <c r="AN46" s="74"/>
      <c r="AO46" s="74"/>
      <c r="AP46" s="74"/>
      <c r="AQ46" s="74"/>
      <c r="AR46" s="74"/>
      <c r="AS46" s="74"/>
      <c r="AT46" s="74"/>
      <c r="AU46" s="74"/>
      <c r="AV46" s="303"/>
      <c r="AW46" s="74"/>
    </row>
    <row r="47" spans="1:49" ht="11.25" customHeight="1" x14ac:dyDescent="0.25">
      <c r="A47" s="74"/>
      <c r="B47" s="74"/>
      <c r="C47" s="74"/>
      <c r="D47" s="74"/>
      <c r="E47" s="74"/>
      <c r="F47" s="74"/>
      <c r="G47" s="74"/>
      <c r="H47" s="74"/>
      <c r="I47" s="74"/>
      <c r="J47" s="72"/>
      <c r="K47" s="301"/>
      <c r="L47" s="302"/>
      <c r="M47" s="72"/>
      <c r="N47" s="72"/>
      <c r="O47" s="72"/>
      <c r="P47" s="72"/>
      <c r="Q47" s="72"/>
      <c r="R47" s="72"/>
      <c r="S47" s="72"/>
      <c r="T47" s="72"/>
      <c r="U47" s="72"/>
      <c r="V47" s="72"/>
      <c r="W47" s="72"/>
      <c r="X47" s="72"/>
      <c r="Y47" s="72"/>
      <c r="Z47" s="72"/>
      <c r="AA47" s="74"/>
      <c r="AB47" s="74"/>
      <c r="AC47" s="74"/>
      <c r="AD47" s="74"/>
      <c r="AE47" s="74"/>
      <c r="AF47" s="74">
        <v>5</v>
      </c>
      <c r="AG47" s="74" t="s">
        <v>1331</v>
      </c>
      <c r="AH47" s="309" t="s">
        <v>1333</v>
      </c>
      <c r="AI47" s="74"/>
      <c r="AJ47" s="74"/>
      <c r="AK47" s="74"/>
      <c r="AL47" s="74"/>
      <c r="AM47" s="74"/>
      <c r="AN47" s="74"/>
      <c r="AO47" s="74"/>
      <c r="AP47" s="74"/>
      <c r="AQ47" s="74"/>
      <c r="AR47" s="74"/>
      <c r="AS47" s="74"/>
      <c r="AT47" s="74"/>
      <c r="AU47" s="74"/>
      <c r="AV47" s="303"/>
      <c r="AW47" s="74"/>
    </row>
    <row r="48" spans="1:49" ht="11.25" customHeight="1" x14ac:dyDescent="0.25">
      <c r="A48" s="74"/>
      <c r="B48" s="74"/>
      <c r="C48" s="74"/>
      <c r="D48" s="74"/>
      <c r="E48" s="74"/>
      <c r="F48" s="74"/>
      <c r="G48" s="74"/>
      <c r="H48" s="74"/>
      <c r="I48" s="74"/>
      <c r="J48" s="72"/>
      <c r="K48" s="301"/>
      <c r="L48" s="302"/>
      <c r="M48" s="72"/>
      <c r="N48" s="72"/>
      <c r="O48" s="72"/>
      <c r="P48" s="72"/>
      <c r="Q48" s="72"/>
      <c r="R48" s="72"/>
      <c r="S48" s="72"/>
      <c r="T48" s="72"/>
      <c r="U48" s="72"/>
      <c r="V48" s="72"/>
      <c r="W48" s="72"/>
      <c r="X48" s="72"/>
      <c r="Y48" s="72"/>
      <c r="Z48" s="72"/>
      <c r="AA48" s="74"/>
      <c r="AB48" s="74"/>
      <c r="AC48" s="74"/>
      <c r="AD48" s="74"/>
      <c r="AE48" s="74"/>
      <c r="AF48" s="74">
        <v>9</v>
      </c>
      <c r="AG48" s="74" t="s">
        <v>1334</v>
      </c>
      <c r="AH48" s="309" t="s">
        <v>1335</v>
      </c>
      <c r="AI48" s="74"/>
      <c r="AJ48" s="74"/>
      <c r="AK48" s="74"/>
      <c r="AL48" s="74"/>
      <c r="AM48" s="74"/>
      <c r="AN48" s="74"/>
      <c r="AO48" s="74"/>
      <c r="AP48" s="74"/>
      <c r="AQ48" s="74"/>
      <c r="AR48" s="74"/>
      <c r="AS48" s="74"/>
      <c r="AT48" s="74"/>
      <c r="AU48" s="74"/>
      <c r="AV48" s="303"/>
      <c r="AW48" s="74"/>
    </row>
    <row r="49" spans="1:49" ht="11.25" customHeight="1" x14ac:dyDescent="0.25">
      <c r="A49" s="74"/>
      <c r="B49" s="74"/>
      <c r="C49" s="74"/>
      <c r="D49" s="74"/>
      <c r="E49" s="74"/>
      <c r="F49" s="74"/>
      <c r="G49" s="74"/>
      <c r="H49" s="74"/>
      <c r="I49" s="74"/>
      <c r="J49" s="72"/>
      <c r="K49" s="301"/>
      <c r="L49" s="302"/>
      <c r="M49" s="72"/>
      <c r="N49" s="72"/>
      <c r="O49" s="72"/>
      <c r="P49" s="72"/>
      <c r="Q49" s="72"/>
      <c r="R49" s="72"/>
      <c r="S49" s="72"/>
      <c r="T49" s="72"/>
      <c r="U49" s="72"/>
      <c r="V49" s="72"/>
      <c r="W49" s="72"/>
      <c r="X49" s="72"/>
      <c r="Y49" s="72"/>
      <c r="Z49" s="72"/>
      <c r="AA49" s="74"/>
      <c r="AB49" s="74"/>
      <c r="AC49" s="74"/>
      <c r="AD49" s="74"/>
      <c r="AE49" s="74"/>
      <c r="AF49" s="74">
        <v>1</v>
      </c>
      <c r="AG49" s="74" t="s">
        <v>1336</v>
      </c>
      <c r="AH49" s="309" t="s">
        <v>1337</v>
      </c>
      <c r="AI49" s="74"/>
      <c r="AJ49" s="74"/>
      <c r="AK49" s="74"/>
      <c r="AL49" s="74"/>
      <c r="AM49" s="74"/>
      <c r="AN49" s="74"/>
      <c r="AO49" s="74"/>
      <c r="AP49" s="74"/>
      <c r="AQ49" s="74"/>
      <c r="AR49" s="74"/>
      <c r="AS49" s="74"/>
      <c r="AT49" s="74"/>
      <c r="AU49" s="74"/>
      <c r="AV49" s="303"/>
      <c r="AW49" s="74"/>
    </row>
    <row r="50" spans="1:49" ht="11.25" customHeight="1" x14ac:dyDescent="0.25">
      <c r="A50" s="74"/>
      <c r="B50" s="74"/>
      <c r="C50" s="74"/>
      <c r="D50" s="74"/>
      <c r="E50" s="74"/>
      <c r="F50" s="74"/>
      <c r="G50" s="74"/>
      <c r="H50" s="74"/>
      <c r="I50" s="74"/>
      <c r="J50" s="72"/>
      <c r="K50" s="301"/>
      <c r="L50" s="302"/>
      <c r="M50" s="72"/>
      <c r="N50" s="72"/>
      <c r="O50" s="72"/>
      <c r="P50" s="72"/>
      <c r="Q50" s="72"/>
      <c r="R50" s="72"/>
      <c r="S50" s="72"/>
      <c r="T50" s="72"/>
      <c r="U50" s="72"/>
      <c r="V50" s="72"/>
      <c r="W50" s="72"/>
      <c r="X50" s="72"/>
      <c r="Y50" s="72"/>
      <c r="Z50" s="72"/>
      <c r="AA50" s="74"/>
      <c r="AB50" s="74"/>
      <c r="AC50" s="74"/>
      <c r="AD50" s="74"/>
      <c r="AE50" s="74"/>
      <c r="AF50" s="74">
        <v>2</v>
      </c>
      <c r="AG50" s="74" t="s">
        <v>1338</v>
      </c>
      <c r="AH50" s="309" t="s">
        <v>1339</v>
      </c>
      <c r="AI50" s="74"/>
      <c r="AJ50" s="74"/>
      <c r="AK50" s="74"/>
      <c r="AL50" s="74"/>
      <c r="AM50" s="74"/>
      <c r="AN50" s="74"/>
      <c r="AO50" s="74"/>
      <c r="AP50" s="74"/>
      <c r="AQ50" s="74"/>
      <c r="AR50" s="74"/>
      <c r="AS50" s="74"/>
      <c r="AT50" s="74"/>
      <c r="AU50" s="74"/>
      <c r="AV50" s="303"/>
      <c r="AW50" s="74"/>
    </row>
    <row r="51" spans="1:49" ht="11.25" customHeight="1" x14ac:dyDescent="0.25">
      <c r="A51" s="74"/>
      <c r="B51" s="74"/>
      <c r="C51" s="74"/>
      <c r="D51" s="74"/>
      <c r="E51" s="74"/>
      <c r="F51" s="74"/>
      <c r="G51" s="74"/>
      <c r="H51" s="74"/>
      <c r="I51" s="74"/>
      <c r="J51" s="72"/>
      <c r="K51" s="301"/>
      <c r="L51" s="302"/>
      <c r="M51" s="72"/>
      <c r="N51" s="72"/>
      <c r="O51" s="72"/>
      <c r="P51" s="72"/>
      <c r="Q51" s="72"/>
      <c r="R51" s="72"/>
      <c r="S51" s="72"/>
      <c r="T51" s="72"/>
      <c r="U51" s="72"/>
      <c r="V51" s="72"/>
      <c r="W51" s="72"/>
      <c r="X51" s="72"/>
      <c r="Y51" s="72"/>
      <c r="Z51" s="72"/>
      <c r="AA51" s="74"/>
      <c r="AB51" s="74"/>
      <c r="AC51" s="74"/>
      <c r="AD51" s="74"/>
      <c r="AE51" s="74"/>
      <c r="AF51" s="74">
        <v>3</v>
      </c>
      <c r="AG51" s="74" t="s">
        <v>1340</v>
      </c>
      <c r="AH51" s="309" t="s">
        <v>1341</v>
      </c>
      <c r="AI51" s="74"/>
      <c r="AJ51" s="74"/>
      <c r="AK51" s="74"/>
      <c r="AL51" s="74"/>
      <c r="AM51" s="74"/>
      <c r="AN51" s="74"/>
      <c r="AO51" s="74"/>
      <c r="AP51" s="74"/>
      <c r="AQ51" s="74"/>
      <c r="AR51" s="74"/>
      <c r="AS51" s="74"/>
      <c r="AT51" s="74"/>
      <c r="AU51" s="74"/>
      <c r="AV51" s="303"/>
      <c r="AW51" s="74"/>
    </row>
    <row r="52" spans="1:49" ht="11.25" customHeight="1" x14ac:dyDescent="0.25">
      <c r="A52" s="74"/>
      <c r="B52" s="74"/>
      <c r="C52" s="74"/>
      <c r="D52" s="74"/>
      <c r="E52" s="74"/>
      <c r="F52" s="74"/>
      <c r="G52" s="74"/>
      <c r="H52" s="74"/>
      <c r="I52" s="74"/>
      <c r="J52" s="72"/>
      <c r="K52" s="301"/>
      <c r="L52" s="302"/>
      <c r="M52" s="72"/>
      <c r="N52" s="72"/>
      <c r="O52" s="72"/>
      <c r="P52" s="72"/>
      <c r="Q52" s="72"/>
      <c r="R52" s="72"/>
      <c r="S52" s="72"/>
      <c r="T52" s="72"/>
      <c r="U52" s="72"/>
      <c r="V52" s="72"/>
      <c r="W52" s="72"/>
      <c r="X52" s="72"/>
      <c r="Y52" s="72"/>
      <c r="Z52" s="72"/>
      <c r="AA52" s="74"/>
      <c r="AB52" s="74"/>
      <c r="AC52" s="74"/>
      <c r="AD52" s="74"/>
      <c r="AE52" s="74"/>
      <c r="AF52" s="74">
        <v>4</v>
      </c>
      <c r="AG52" s="74" t="s">
        <v>1342</v>
      </c>
      <c r="AH52" s="309" t="s">
        <v>1343</v>
      </c>
      <c r="AI52" s="74"/>
      <c r="AJ52" s="74"/>
      <c r="AK52" s="74"/>
      <c r="AL52" s="74"/>
      <c r="AM52" s="74"/>
      <c r="AN52" s="74"/>
      <c r="AO52" s="74"/>
      <c r="AP52" s="74"/>
      <c r="AQ52" s="74"/>
      <c r="AR52" s="74"/>
      <c r="AS52" s="74"/>
      <c r="AT52" s="74"/>
      <c r="AU52" s="74"/>
      <c r="AV52" s="303"/>
      <c r="AW52" s="74"/>
    </row>
    <row r="53" spans="1:49" ht="11.25" customHeight="1" x14ac:dyDescent="0.25">
      <c r="A53" s="74"/>
      <c r="B53" s="74"/>
      <c r="C53" s="74"/>
      <c r="D53" s="74"/>
      <c r="E53" s="74"/>
      <c r="F53" s="74"/>
      <c r="G53" s="74"/>
      <c r="H53" s="74"/>
      <c r="I53" s="74"/>
      <c r="J53" s="72"/>
      <c r="K53" s="301"/>
      <c r="L53" s="302"/>
      <c r="M53" s="72"/>
      <c r="N53" s="72"/>
      <c r="O53" s="72"/>
      <c r="P53" s="72"/>
      <c r="Q53" s="72"/>
      <c r="R53" s="72"/>
      <c r="S53" s="72"/>
      <c r="T53" s="72"/>
      <c r="U53" s="72"/>
      <c r="V53" s="72"/>
      <c r="W53" s="72"/>
      <c r="X53" s="72"/>
      <c r="Y53" s="72"/>
      <c r="Z53" s="72"/>
      <c r="AA53" s="74"/>
      <c r="AB53" s="74"/>
      <c r="AC53" s="74"/>
      <c r="AD53" s="74"/>
      <c r="AE53" s="74"/>
      <c r="AF53" s="74">
        <v>1</v>
      </c>
      <c r="AG53" s="74" t="s">
        <v>1344</v>
      </c>
      <c r="AH53" s="309" t="s">
        <v>1345</v>
      </c>
      <c r="AI53" s="74"/>
      <c r="AJ53" s="74"/>
      <c r="AK53" s="74"/>
      <c r="AL53" s="74"/>
      <c r="AM53" s="74"/>
      <c r="AN53" s="74"/>
      <c r="AO53" s="74"/>
      <c r="AP53" s="74"/>
      <c r="AQ53" s="74"/>
      <c r="AR53" s="74"/>
      <c r="AS53" s="74"/>
      <c r="AT53" s="74"/>
      <c r="AU53" s="74"/>
      <c r="AV53" s="303"/>
      <c r="AW53" s="74"/>
    </row>
    <row r="54" spans="1:49" ht="11.25" customHeight="1" x14ac:dyDescent="0.25">
      <c r="A54" s="74"/>
      <c r="B54" s="74"/>
      <c r="C54" s="74"/>
      <c r="D54" s="74"/>
      <c r="E54" s="74"/>
      <c r="F54" s="74"/>
      <c r="G54" s="74"/>
      <c r="H54" s="74"/>
      <c r="I54" s="74"/>
      <c r="J54" s="72"/>
      <c r="K54" s="301"/>
      <c r="L54" s="302"/>
      <c r="M54" s="72"/>
      <c r="N54" s="72"/>
      <c r="O54" s="72"/>
      <c r="P54" s="72"/>
      <c r="Q54" s="72"/>
      <c r="R54" s="72"/>
      <c r="S54" s="72"/>
      <c r="T54" s="72"/>
      <c r="U54" s="72"/>
      <c r="V54" s="72"/>
      <c r="W54" s="72"/>
      <c r="X54" s="72"/>
      <c r="Y54" s="72"/>
      <c r="Z54" s="72"/>
      <c r="AA54" s="74"/>
      <c r="AB54" s="74"/>
      <c r="AC54" s="74"/>
      <c r="AD54" s="74"/>
      <c r="AE54" s="74"/>
      <c r="AF54" s="74">
        <v>2</v>
      </c>
      <c r="AG54" s="74" t="s">
        <v>1346</v>
      </c>
      <c r="AH54" s="309" t="s">
        <v>1347</v>
      </c>
      <c r="AI54" s="74"/>
      <c r="AJ54" s="74"/>
      <c r="AK54" s="74"/>
      <c r="AL54" s="74"/>
      <c r="AM54" s="74"/>
      <c r="AN54" s="74"/>
      <c r="AO54" s="74"/>
      <c r="AP54" s="74"/>
      <c r="AQ54" s="74"/>
      <c r="AR54" s="74"/>
      <c r="AS54" s="74"/>
      <c r="AT54" s="74"/>
      <c r="AU54" s="74"/>
      <c r="AV54" s="303"/>
      <c r="AW54" s="74"/>
    </row>
    <row r="55" spans="1:49" ht="11.25" customHeight="1" x14ac:dyDescent="0.25">
      <c r="A55" s="74"/>
      <c r="B55" s="74"/>
      <c r="C55" s="74"/>
      <c r="D55" s="74"/>
      <c r="E55" s="74"/>
      <c r="F55" s="74"/>
      <c r="G55" s="74"/>
      <c r="H55" s="74"/>
      <c r="I55" s="74"/>
      <c r="J55" s="72"/>
      <c r="K55" s="301"/>
      <c r="L55" s="302"/>
      <c r="M55" s="72"/>
      <c r="N55" s="72"/>
      <c r="O55" s="72"/>
      <c r="P55" s="72"/>
      <c r="Q55" s="72"/>
      <c r="R55" s="72"/>
      <c r="S55" s="72"/>
      <c r="T55" s="72"/>
      <c r="U55" s="72"/>
      <c r="V55" s="72"/>
      <c r="W55" s="72"/>
      <c r="X55" s="72"/>
      <c r="Y55" s="72"/>
      <c r="Z55" s="72"/>
      <c r="AA55" s="74"/>
      <c r="AB55" s="74"/>
      <c r="AC55" s="74"/>
      <c r="AD55" s="74"/>
      <c r="AE55" s="74"/>
      <c r="AF55" s="74">
        <v>1</v>
      </c>
      <c r="AG55" s="74" t="s">
        <v>1348</v>
      </c>
      <c r="AH55" s="309" t="s">
        <v>1349</v>
      </c>
      <c r="AI55" s="74"/>
      <c r="AJ55" s="74"/>
      <c r="AK55" s="74"/>
      <c r="AL55" s="74"/>
      <c r="AM55" s="74"/>
      <c r="AN55" s="74"/>
      <c r="AO55" s="74"/>
      <c r="AP55" s="74"/>
      <c r="AQ55" s="74"/>
      <c r="AR55" s="74"/>
      <c r="AS55" s="74"/>
      <c r="AT55" s="74"/>
      <c r="AU55" s="74"/>
      <c r="AV55" s="303"/>
      <c r="AW55" s="74"/>
    </row>
    <row r="56" spans="1:49" ht="11.25" customHeight="1" x14ac:dyDescent="0.25">
      <c r="A56" s="74"/>
      <c r="B56" s="74"/>
      <c r="C56" s="74"/>
      <c r="D56" s="74"/>
      <c r="E56" s="74"/>
      <c r="F56" s="74"/>
      <c r="G56" s="74"/>
      <c r="H56" s="74"/>
      <c r="I56" s="74"/>
      <c r="J56" s="72"/>
      <c r="K56" s="301"/>
      <c r="L56" s="302"/>
      <c r="M56" s="72"/>
      <c r="N56" s="72"/>
      <c r="O56" s="72"/>
      <c r="P56" s="72"/>
      <c r="Q56" s="72"/>
      <c r="R56" s="72"/>
      <c r="S56" s="72"/>
      <c r="T56" s="72"/>
      <c r="U56" s="72"/>
      <c r="V56" s="72"/>
      <c r="W56" s="72"/>
      <c r="X56" s="72"/>
      <c r="Y56" s="72"/>
      <c r="Z56" s="72"/>
      <c r="AA56" s="74"/>
      <c r="AB56" s="74"/>
      <c r="AC56" s="74"/>
      <c r="AD56" s="74"/>
      <c r="AE56" s="74"/>
      <c r="AF56" s="74">
        <v>2</v>
      </c>
      <c r="AG56" s="74" t="s">
        <v>1350</v>
      </c>
      <c r="AH56" s="309" t="s">
        <v>1351</v>
      </c>
      <c r="AI56" s="74"/>
      <c r="AJ56" s="74"/>
      <c r="AK56" s="74"/>
      <c r="AL56" s="74"/>
      <c r="AM56" s="74"/>
      <c r="AN56" s="74"/>
      <c r="AO56" s="74"/>
      <c r="AP56" s="74"/>
      <c r="AQ56" s="74"/>
      <c r="AR56" s="74"/>
      <c r="AS56" s="74"/>
      <c r="AT56" s="74"/>
      <c r="AU56" s="74"/>
      <c r="AV56" s="303"/>
      <c r="AW56" s="74"/>
    </row>
    <row r="57" spans="1:49" ht="11.25" customHeight="1" x14ac:dyDescent="0.25">
      <c r="A57" s="74"/>
      <c r="B57" s="74"/>
      <c r="C57" s="74"/>
      <c r="D57" s="74"/>
      <c r="E57" s="74"/>
      <c r="F57" s="74"/>
      <c r="G57" s="74"/>
      <c r="H57" s="74"/>
      <c r="I57" s="74"/>
      <c r="J57" s="72"/>
      <c r="K57" s="301"/>
      <c r="L57" s="302"/>
      <c r="M57" s="72"/>
      <c r="N57" s="72"/>
      <c r="O57" s="72"/>
      <c r="P57" s="72"/>
      <c r="Q57" s="72"/>
      <c r="R57" s="72"/>
      <c r="S57" s="72"/>
      <c r="T57" s="72"/>
      <c r="U57" s="72"/>
      <c r="V57" s="72"/>
      <c r="W57" s="72"/>
      <c r="X57" s="72"/>
      <c r="Y57" s="72"/>
      <c r="Z57" s="72"/>
      <c r="AA57" s="74"/>
      <c r="AB57" s="74"/>
      <c r="AC57" s="74"/>
      <c r="AD57" s="74"/>
      <c r="AE57" s="74"/>
      <c r="AF57" s="74">
        <v>3</v>
      </c>
      <c r="AG57" s="74" t="s">
        <v>1352</v>
      </c>
      <c r="AH57" s="309" t="s">
        <v>1353</v>
      </c>
      <c r="AI57" s="74"/>
      <c r="AJ57" s="74"/>
      <c r="AK57" s="74"/>
      <c r="AL57" s="74"/>
      <c r="AM57" s="74"/>
      <c r="AN57" s="74"/>
      <c r="AO57" s="74"/>
      <c r="AP57" s="74"/>
      <c r="AQ57" s="74"/>
      <c r="AR57" s="74"/>
      <c r="AS57" s="74"/>
      <c r="AT57" s="74"/>
      <c r="AU57" s="74"/>
      <c r="AV57" s="303"/>
      <c r="AW57" s="74"/>
    </row>
    <row r="58" spans="1:49" ht="11.25" customHeight="1" x14ac:dyDescent="0.25">
      <c r="A58" s="74"/>
      <c r="B58" s="74"/>
      <c r="C58" s="74"/>
      <c r="D58" s="74"/>
      <c r="E58" s="74"/>
      <c r="F58" s="74"/>
      <c r="G58" s="74"/>
      <c r="H58" s="74"/>
      <c r="I58" s="74"/>
      <c r="J58" s="72"/>
      <c r="K58" s="301"/>
      <c r="L58" s="302"/>
      <c r="M58" s="72"/>
      <c r="N58" s="72"/>
      <c r="O58" s="72"/>
      <c r="P58" s="72"/>
      <c r="Q58" s="72"/>
      <c r="R58" s="72"/>
      <c r="S58" s="72"/>
      <c r="T58" s="72"/>
      <c r="U58" s="72"/>
      <c r="V58" s="72"/>
      <c r="W58" s="72"/>
      <c r="X58" s="72"/>
      <c r="Y58" s="72"/>
      <c r="Z58" s="72"/>
      <c r="AA58" s="74"/>
      <c r="AB58" s="74"/>
      <c r="AC58" s="74"/>
      <c r="AD58" s="74"/>
      <c r="AE58" s="74"/>
      <c r="AF58" s="74">
        <v>4</v>
      </c>
      <c r="AG58" s="74" t="s">
        <v>1354</v>
      </c>
      <c r="AH58" s="309" t="s">
        <v>1355</v>
      </c>
      <c r="AI58" s="74"/>
      <c r="AJ58" s="74"/>
      <c r="AK58" s="74"/>
      <c r="AL58" s="74"/>
      <c r="AM58" s="74"/>
      <c r="AN58" s="74"/>
      <c r="AO58" s="74"/>
      <c r="AP58" s="74"/>
      <c r="AQ58" s="74"/>
      <c r="AR58" s="74"/>
      <c r="AS58" s="74"/>
      <c r="AT58" s="74"/>
      <c r="AU58" s="74"/>
      <c r="AV58" s="303"/>
      <c r="AW58" s="74"/>
    </row>
    <row r="59" spans="1:49" ht="11.25" customHeight="1" x14ac:dyDescent="0.25">
      <c r="A59" s="74"/>
      <c r="B59" s="74"/>
      <c r="C59" s="74"/>
      <c r="D59" s="74"/>
      <c r="E59" s="74"/>
      <c r="F59" s="74"/>
      <c r="G59" s="74"/>
      <c r="H59" s="74"/>
      <c r="I59" s="74"/>
      <c r="J59" s="72"/>
      <c r="K59" s="301"/>
      <c r="L59" s="302"/>
      <c r="M59" s="72"/>
      <c r="N59" s="72"/>
      <c r="O59" s="72"/>
      <c r="P59" s="72"/>
      <c r="Q59" s="72"/>
      <c r="R59" s="72"/>
      <c r="S59" s="72"/>
      <c r="T59" s="72"/>
      <c r="U59" s="72"/>
      <c r="V59" s="72"/>
      <c r="W59" s="72"/>
      <c r="X59" s="72"/>
      <c r="Y59" s="72"/>
      <c r="Z59" s="72"/>
      <c r="AA59" s="74"/>
      <c r="AB59" s="74"/>
      <c r="AC59" s="74"/>
      <c r="AD59" s="74"/>
      <c r="AE59" s="74"/>
      <c r="AF59" s="74">
        <v>5</v>
      </c>
      <c r="AG59" s="74" t="s">
        <v>1356</v>
      </c>
      <c r="AH59" s="309" t="s">
        <v>1357</v>
      </c>
      <c r="AI59" s="74"/>
      <c r="AJ59" s="74"/>
      <c r="AK59" s="74"/>
      <c r="AL59" s="74"/>
      <c r="AM59" s="74"/>
      <c r="AN59" s="74"/>
      <c r="AO59" s="74"/>
      <c r="AP59" s="74"/>
      <c r="AQ59" s="74"/>
      <c r="AR59" s="74"/>
      <c r="AS59" s="74"/>
      <c r="AT59" s="74"/>
      <c r="AU59" s="74"/>
      <c r="AV59" s="303"/>
      <c r="AW59" s="74"/>
    </row>
    <row r="60" spans="1:49" ht="11.25" customHeight="1" x14ac:dyDescent="0.25">
      <c r="A60" s="74"/>
      <c r="B60" s="74"/>
      <c r="C60" s="74"/>
      <c r="D60" s="74"/>
      <c r="E60" s="74"/>
      <c r="F60" s="74"/>
      <c r="G60" s="74"/>
      <c r="H60" s="74"/>
      <c r="I60" s="74"/>
      <c r="J60" s="72"/>
      <c r="K60" s="301"/>
      <c r="L60" s="302"/>
      <c r="M60" s="72"/>
      <c r="N60" s="72"/>
      <c r="O60" s="72"/>
      <c r="P60" s="72"/>
      <c r="Q60" s="72"/>
      <c r="R60" s="72"/>
      <c r="S60" s="72"/>
      <c r="T60" s="72"/>
      <c r="U60" s="72"/>
      <c r="V60" s="72"/>
      <c r="W60" s="72"/>
      <c r="X60" s="72"/>
      <c r="Y60" s="72"/>
      <c r="Z60" s="72"/>
      <c r="AA60" s="74"/>
      <c r="AB60" s="74"/>
      <c r="AC60" s="74"/>
      <c r="AD60" s="74"/>
      <c r="AE60" s="74"/>
      <c r="AF60" s="74">
        <v>1</v>
      </c>
      <c r="AG60" s="74" t="s">
        <v>1358</v>
      </c>
      <c r="AH60" s="309" t="s">
        <v>1359</v>
      </c>
      <c r="AI60" s="74"/>
      <c r="AJ60" s="74"/>
      <c r="AK60" s="74"/>
      <c r="AL60" s="74"/>
      <c r="AM60" s="74"/>
      <c r="AN60" s="74"/>
      <c r="AO60" s="74"/>
      <c r="AP60" s="74"/>
      <c r="AQ60" s="74"/>
      <c r="AR60" s="74"/>
      <c r="AS60" s="74"/>
      <c r="AT60" s="74"/>
      <c r="AU60" s="74"/>
      <c r="AV60" s="303"/>
      <c r="AW60" s="74"/>
    </row>
    <row r="61" spans="1:49" ht="11.25" customHeight="1" x14ac:dyDescent="0.25">
      <c r="A61" s="74"/>
      <c r="B61" s="74"/>
      <c r="C61" s="74"/>
      <c r="D61" s="74"/>
      <c r="E61" s="74"/>
      <c r="F61" s="74"/>
      <c r="G61" s="74"/>
      <c r="H61" s="74"/>
      <c r="I61" s="74"/>
      <c r="J61" s="72"/>
      <c r="K61" s="301"/>
      <c r="L61" s="302"/>
      <c r="M61" s="72"/>
      <c r="N61" s="72"/>
      <c r="O61" s="72"/>
      <c r="P61" s="72"/>
      <c r="Q61" s="72"/>
      <c r="R61" s="72"/>
      <c r="S61" s="72"/>
      <c r="T61" s="72"/>
      <c r="U61" s="72"/>
      <c r="V61" s="72"/>
      <c r="W61" s="72"/>
      <c r="X61" s="72"/>
      <c r="Y61" s="72"/>
      <c r="Z61" s="72"/>
      <c r="AA61" s="74"/>
      <c r="AB61" s="74"/>
      <c r="AC61" s="74"/>
      <c r="AD61" s="74"/>
      <c r="AE61" s="74"/>
      <c r="AF61" s="74">
        <v>2</v>
      </c>
      <c r="AG61" s="74" t="s">
        <v>1360</v>
      </c>
      <c r="AH61" s="309" t="s">
        <v>1361</v>
      </c>
      <c r="AI61" s="74"/>
      <c r="AJ61" s="74"/>
      <c r="AK61" s="74"/>
      <c r="AL61" s="74"/>
      <c r="AM61" s="74"/>
      <c r="AN61" s="74"/>
      <c r="AO61" s="74"/>
      <c r="AP61" s="74"/>
      <c r="AQ61" s="74"/>
      <c r="AR61" s="74"/>
      <c r="AS61" s="74"/>
      <c r="AT61" s="74"/>
      <c r="AU61" s="74"/>
      <c r="AV61" s="303"/>
      <c r="AW61" s="74"/>
    </row>
    <row r="62" spans="1:49" ht="11.25" customHeight="1" x14ac:dyDescent="0.25">
      <c r="A62" s="74"/>
      <c r="B62" s="74"/>
      <c r="C62" s="74"/>
      <c r="D62" s="74"/>
      <c r="E62" s="74"/>
      <c r="F62" s="74"/>
      <c r="G62" s="74"/>
      <c r="H62" s="74"/>
      <c r="I62" s="74"/>
      <c r="J62" s="72"/>
      <c r="K62" s="301"/>
      <c r="L62" s="302"/>
      <c r="M62" s="72"/>
      <c r="N62" s="72"/>
      <c r="O62" s="72"/>
      <c r="P62" s="72"/>
      <c r="Q62" s="72"/>
      <c r="R62" s="72"/>
      <c r="S62" s="72"/>
      <c r="T62" s="72"/>
      <c r="U62" s="72"/>
      <c r="V62" s="72"/>
      <c r="W62" s="72"/>
      <c r="X62" s="72"/>
      <c r="Y62" s="72"/>
      <c r="Z62" s="72"/>
      <c r="AA62" s="74"/>
      <c r="AB62" s="74"/>
      <c r="AC62" s="74"/>
      <c r="AD62" s="74"/>
      <c r="AE62" s="74"/>
      <c r="AF62" s="74">
        <v>3</v>
      </c>
      <c r="AG62" s="74" t="s">
        <v>1362</v>
      </c>
      <c r="AH62" s="309" t="s">
        <v>1363</v>
      </c>
      <c r="AI62" s="74"/>
      <c r="AJ62" s="74"/>
      <c r="AK62" s="74"/>
      <c r="AL62" s="74"/>
      <c r="AM62" s="74"/>
      <c r="AN62" s="74"/>
      <c r="AO62" s="74"/>
      <c r="AP62" s="74"/>
      <c r="AQ62" s="74"/>
      <c r="AR62" s="74"/>
      <c r="AS62" s="74"/>
      <c r="AT62" s="74"/>
      <c r="AU62" s="74"/>
      <c r="AV62" s="303"/>
      <c r="AW62" s="74"/>
    </row>
    <row r="63" spans="1:49" ht="11.25" customHeight="1" x14ac:dyDescent="0.25">
      <c r="A63" s="74"/>
      <c r="B63" s="74"/>
      <c r="C63" s="74"/>
      <c r="D63" s="74"/>
      <c r="E63" s="74"/>
      <c r="F63" s="74"/>
      <c r="G63" s="74"/>
      <c r="H63" s="74"/>
      <c r="I63" s="74"/>
      <c r="J63" s="72"/>
      <c r="K63" s="301"/>
      <c r="L63" s="302"/>
      <c r="M63" s="72"/>
      <c r="N63" s="72"/>
      <c r="O63" s="72"/>
      <c r="P63" s="72"/>
      <c r="Q63" s="72"/>
      <c r="R63" s="72"/>
      <c r="S63" s="72"/>
      <c r="T63" s="72"/>
      <c r="U63" s="72"/>
      <c r="V63" s="72"/>
      <c r="W63" s="72"/>
      <c r="X63" s="72"/>
      <c r="Y63" s="72"/>
      <c r="Z63" s="72"/>
      <c r="AA63" s="74"/>
      <c r="AB63" s="74"/>
      <c r="AC63" s="74"/>
      <c r="AD63" s="74"/>
      <c r="AE63" s="74"/>
      <c r="AF63" s="74">
        <v>4</v>
      </c>
      <c r="AG63" s="74" t="s">
        <v>1364</v>
      </c>
      <c r="AH63" s="309" t="s">
        <v>1365</v>
      </c>
      <c r="AI63" s="74"/>
      <c r="AJ63" s="74"/>
      <c r="AK63" s="74"/>
      <c r="AL63" s="74"/>
      <c r="AM63" s="74"/>
      <c r="AN63" s="74"/>
      <c r="AO63" s="74"/>
      <c r="AP63" s="74"/>
      <c r="AQ63" s="74"/>
      <c r="AR63" s="74"/>
      <c r="AS63" s="74"/>
      <c r="AT63" s="74"/>
      <c r="AU63" s="74"/>
      <c r="AV63" s="303"/>
      <c r="AW63" s="74"/>
    </row>
    <row r="64" spans="1:49" ht="11.25" customHeight="1" x14ac:dyDescent="0.25">
      <c r="A64" s="74"/>
      <c r="B64" s="74"/>
      <c r="C64" s="74"/>
      <c r="D64" s="74"/>
      <c r="E64" s="74"/>
      <c r="F64" s="74"/>
      <c r="G64" s="74"/>
      <c r="H64" s="74"/>
      <c r="I64" s="74"/>
      <c r="J64" s="72"/>
      <c r="K64" s="301"/>
      <c r="L64" s="302"/>
      <c r="M64" s="72"/>
      <c r="N64" s="72"/>
      <c r="O64" s="72"/>
      <c r="P64" s="72"/>
      <c r="Q64" s="72"/>
      <c r="R64" s="72"/>
      <c r="S64" s="72"/>
      <c r="T64" s="72"/>
      <c r="U64" s="72"/>
      <c r="V64" s="72"/>
      <c r="W64" s="72"/>
      <c r="X64" s="72"/>
      <c r="Y64" s="72"/>
      <c r="Z64" s="72"/>
      <c r="AA64" s="74"/>
      <c r="AB64" s="74"/>
      <c r="AC64" s="74"/>
      <c r="AD64" s="74"/>
      <c r="AE64" s="74"/>
      <c r="AF64" s="74">
        <v>5</v>
      </c>
      <c r="AG64" s="74" t="s">
        <v>1366</v>
      </c>
      <c r="AH64" s="309" t="s">
        <v>1367</v>
      </c>
      <c r="AI64" s="74"/>
      <c r="AJ64" s="74"/>
      <c r="AK64" s="74"/>
      <c r="AL64" s="74"/>
      <c r="AM64" s="74"/>
      <c r="AN64" s="74"/>
      <c r="AO64" s="74"/>
      <c r="AP64" s="74"/>
      <c r="AQ64" s="74"/>
      <c r="AR64" s="74"/>
      <c r="AS64" s="74"/>
      <c r="AT64" s="74"/>
      <c r="AU64" s="74"/>
      <c r="AV64" s="303"/>
      <c r="AW64" s="74"/>
    </row>
    <row r="65" spans="1:49" ht="11.25" customHeight="1" x14ac:dyDescent="0.25">
      <c r="A65" s="74"/>
      <c r="B65" s="74"/>
      <c r="C65" s="74"/>
      <c r="D65" s="74"/>
      <c r="E65" s="74"/>
      <c r="F65" s="74"/>
      <c r="G65" s="74"/>
      <c r="H65" s="74"/>
      <c r="I65" s="74"/>
      <c r="J65" s="72"/>
      <c r="K65" s="301"/>
      <c r="L65" s="302"/>
      <c r="M65" s="72"/>
      <c r="N65" s="72"/>
      <c r="O65" s="72"/>
      <c r="P65" s="72"/>
      <c r="Q65" s="72"/>
      <c r="R65" s="72"/>
      <c r="S65" s="72"/>
      <c r="T65" s="72"/>
      <c r="U65" s="72"/>
      <c r="V65" s="72"/>
      <c r="W65" s="72"/>
      <c r="X65" s="72"/>
      <c r="Y65" s="72"/>
      <c r="Z65" s="72"/>
      <c r="AA65" s="74"/>
      <c r="AB65" s="74"/>
      <c r="AC65" s="74"/>
      <c r="AD65" s="74"/>
      <c r="AE65" s="74"/>
      <c r="AF65" s="74">
        <v>6</v>
      </c>
      <c r="AG65" s="74" t="s">
        <v>1368</v>
      </c>
      <c r="AH65" s="309" t="s">
        <v>1369</v>
      </c>
      <c r="AI65" s="74"/>
      <c r="AJ65" s="74"/>
      <c r="AK65" s="74"/>
      <c r="AL65" s="74"/>
      <c r="AM65" s="74"/>
      <c r="AN65" s="74"/>
      <c r="AO65" s="74"/>
      <c r="AP65" s="74"/>
      <c r="AQ65" s="74"/>
      <c r="AR65" s="74"/>
      <c r="AS65" s="74"/>
      <c r="AT65" s="74"/>
      <c r="AU65" s="74"/>
      <c r="AV65" s="303"/>
      <c r="AW65" s="74"/>
    </row>
    <row r="66" spans="1:49" ht="11.25" customHeight="1" x14ac:dyDescent="0.25">
      <c r="A66" s="74"/>
      <c r="B66" s="74"/>
      <c r="C66" s="74"/>
      <c r="D66" s="74"/>
      <c r="E66" s="74"/>
      <c r="F66" s="74"/>
      <c r="G66" s="74"/>
      <c r="H66" s="74"/>
      <c r="I66" s="74"/>
      <c r="J66" s="72"/>
      <c r="K66" s="301"/>
      <c r="L66" s="302"/>
      <c r="M66" s="72"/>
      <c r="N66" s="72"/>
      <c r="O66" s="72"/>
      <c r="P66" s="72"/>
      <c r="Q66" s="72"/>
      <c r="R66" s="72"/>
      <c r="S66" s="72"/>
      <c r="T66" s="72"/>
      <c r="U66" s="72"/>
      <c r="V66" s="72"/>
      <c r="W66" s="72"/>
      <c r="X66" s="72"/>
      <c r="Y66" s="72"/>
      <c r="Z66" s="72"/>
      <c r="AA66" s="74"/>
      <c r="AB66" s="74"/>
      <c r="AC66" s="74"/>
      <c r="AD66" s="74"/>
      <c r="AE66" s="74"/>
      <c r="AF66" s="74">
        <v>7</v>
      </c>
      <c r="AG66" s="74" t="s">
        <v>1370</v>
      </c>
      <c r="AH66" s="309" t="s">
        <v>1371</v>
      </c>
      <c r="AI66" s="74"/>
      <c r="AJ66" s="74"/>
      <c r="AK66" s="74"/>
      <c r="AL66" s="74"/>
      <c r="AM66" s="74"/>
      <c r="AN66" s="74"/>
      <c r="AO66" s="74"/>
      <c r="AP66" s="74"/>
      <c r="AQ66" s="74"/>
      <c r="AR66" s="74"/>
      <c r="AS66" s="74"/>
      <c r="AT66" s="74"/>
      <c r="AU66" s="74"/>
      <c r="AV66" s="303"/>
      <c r="AW66" s="74"/>
    </row>
    <row r="67" spans="1:49" ht="11.25" customHeight="1" x14ac:dyDescent="0.25">
      <c r="A67" s="74"/>
      <c r="B67" s="74"/>
      <c r="C67" s="74"/>
      <c r="D67" s="74"/>
      <c r="E67" s="74"/>
      <c r="F67" s="74"/>
      <c r="G67" s="74"/>
      <c r="H67" s="74"/>
      <c r="I67" s="74"/>
      <c r="J67" s="72"/>
      <c r="K67" s="301"/>
      <c r="L67" s="302"/>
      <c r="M67" s="72"/>
      <c r="N67" s="72"/>
      <c r="O67" s="72"/>
      <c r="P67" s="72"/>
      <c r="Q67" s="72"/>
      <c r="R67" s="72"/>
      <c r="S67" s="72"/>
      <c r="T67" s="72"/>
      <c r="U67" s="72"/>
      <c r="V67" s="72"/>
      <c r="W67" s="72"/>
      <c r="X67" s="72"/>
      <c r="Y67" s="72"/>
      <c r="Z67" s="72"/>
      <c r="AA67" s="74"/>
      <c r="AB67" s="74"/>
      <c r="AC67" s="74"/>
      <c r="AD67" s="74"/>
      <c r="AE67" s="74"/>
      <c r="AF67" s="74">
        <v>8</v>
      </c>
      <c r="AG67" s="74" t="s">
        <v>1372</v>
      </c>
      <c r="AH67" s="309" t="s">
        <v>1373</v>
      </c>
      <c r="AI67" s="74"/>
      <c r="AJ67" s="74"/>
      <c r="AK67" s="74"/>
      <c r="AL67" s="74"/>
      <c r="AM67" s="74"/>
      <c r="AN67" s="74"/>
      <c r="AO67" s="74"/>
      <c r="AP67" s="74"/>
      <c r="AQ67" s="74"/>
      <c r="AR67" s="74"/>
      <c r="AS67" s="74"/>
      <c r="AT67" s="74"/>
      <c r="AU67" s="74"/>
      <c r="AV67" s="303"/>
      <c r="AW67" s="74"/>
    </row>
    <row r="68" spans="1:49" ht="11.25" customHeight="1" x14ac:dyDescent="0.25">
      <c r="A68" s="74"/>
      <c r="B68" s="74"/>
      <c r="C68" s="74"/>
      <c r="D68" s="74"/>
      <c r="E68" s="74"/>
      <c r="F68" s="74"/>
      <c r="G68" s="74"/>
      <c r="H68" s="74"/>
      <c r="I68" s="74"/>
      <c r="J68" s="72"/>
      <c r="K68" s="301"/>
      <c r="L68" s="302"/>
      <c r="M68" s="72"/>
      <c r="N68" s="72"/>
      <c r="O68" s="72"/>
      <c r="P68" s="72"/>
      <c r="Q68" s="72"/>
      <c r="R68" s="72"/>
      <c r="S68" s="72"/>
      <c r="T68" s="72"/>
      <c r="U68" s="72"/>
      <c r="V68" s="72"/>
      <c r="W68" s="72"/>
      <c r="X68" s="72"/>
      <c r="Y68" s="72"/>
      <c r="Z68" s="72"/>
      <c r="AA68" s="74"/>
      <c r="AB68" s="74"/>
      <c r="AC68" s="74"/>
      <c r="AD68" s="74"/>
      <c r="AE68" s="74"/>
      <c r="AF68" s="74">
        <v>9</v>
      </c>
      <c r="AG68" s="74" t="s">
        <v>1374</v>
      </c>
      <c r="AH68" s="309" t="s">
        <v>1375</v>
      </c>
      <c r="AI68" s="74"/>
      <c r="AJ68" s="74"/>
      <c r="AK68" s="74"/>
      <c r="AL68" s="74"/>
      <c r="AM68" s="74"/>
      <c r="AN68" s="74"/>
      <c r="AO68" s="74"/>
      <c r="AP68" s="74"/>
      <c r="AQ68" s="74"/>
      <c r="AR68" s="74"/>
      <c r="AS68" s="74"/>
      <c r="AT68" s="74"/>
      <c r="AU68" s="74"/>
      <c r="AV68" s="303"/>
      <c r="AW68" s="74"/>
    </row>
    <row r="69" spans="1:49" ht="11.25" customHeight="1" x14ac:dyDescent="0.25">
      <c r="A69" s="74"/>
      <c r="B69" s="74"/>
      <c r="C69" s="74"/>
      <c r="D69" s="74"/>
      <c r="E69" s="74"/>
      <c r="F69" s="74"/>
      <c r="G69" s="74"/>
      <c r="H69" s="74"/>
      <c r="I69" s="74"/>
      <c r="J69" s="72"/>
      <c r="K69" s="301"/>
      <c r="L69" s="302"/>
      <c r="M69" s="72"/>
      <c r="N69" s="72"/>
      <c r="O69" s="72"/>
      <c r="P69" s="72"/>
      <c r="Q69" s="72"/>
      <c r="R69" s="72"/>
      <c r="S69" s="72"/>
      <c r="T69" s="72"/>
      <c r="U69" s="72"/>
      <c r="V69" s="72"/>
      <c r="W69" s="72"/>
      <c r="X69" s="72"/>
      <c r="Y69" s="72"/>
      <c r="Z69" s="72"/>
      <c r="AA69" s="74"/>
      <c r="AB69" s="74"/>
      <c r="AC69" s="74"/>
      <c r="AD69" s="74"/>
      <c r="AE69" s="74"/>
      <c r="AF69" s="74">
        <v>1</v>
      </c>
      <c r="AG69" s="74" t="s">
        <v>1376</v>
      </c>
      <c r="AH69" s="309" t="s">
        <v>1377</v>
      </c>
      <c r="AI69" s="74"/>
      <c r="AJ69" s="74"/>
      <c r="AK69" s="74"/>
      <c r="AL69" s="74"/>
      <c r="AM69" s="74"/>
      <c r="AN69" s="74"/>
      <c r="AO69" s="74"/>
      <c r="AP69" s="74"/>
      <c r="AQ69" s="74"/>
      <c r="AR69" s="74"/>
      <c r="AS69" s="74"/>
      <c r="AT69" s="74"/>
      <c r="AU69" s="74"/>
      <c r="AV69" s="303"/>
      <c r="AW69" s="74"/>
    </row>
    <row r="70" spans="1:49" ht="11.25" customHeight="1" x14ac:dyDescent="0.25">
      <c r="A70" s="74"/>
      <c r="B70" s="74"/>
      <c r="C70" s="74"/>
      <c r="D70" s="74"/>
      <c r="E70" s="74"/>
      <c r="F70" s="74"/>
      <c r="G70" s="74"/>
      <c r="H70" s="74"/>
      <c r="I70" s="74"/>
      <c r="J70" s="72"/>
      <c r="K70" s="301"/>
      <c r="L70" s="302"/>
      <c r="M70" s="72"/>
      <c r="N70" s="72"/>
      <c r="O70" s="72"/>
      <c r="P70" s="72"/>
      <c r="Q70" s="72"/>
      <c r="R70" s="72"/>
      <c r="S70" s="72"/>
      <c r="T70" s="72"/>
      <c r="U70" s="72"/>
      <c r="V70" s="72"/>
      <c r="W70" s="72"/>
      <c r="X70" s="72"/>
      <c r="Y70" s="72"/>
      <c r="Z70" s="72"/>
      <c r="AA70" s="74"/>
      <c r="AB70" s="74"/>
      <c r="AC70" s="74"/>
      <c r="AD70" s="74"/>
      <c r="AE70" s="74"/>
      <c r="AF70" s="74">
        <v>2</v>
      </c>
      <c r="AG70" s="74" t="s">
        <v>1378</v>
      </c>
      <c r="AH70" s="309" t="s">
        <v>1379</v>
      </c>
      <c r="AI70" s="74"/>
      <c r="AJ70" s="74"/>
      <c r="AK70" s="74"/>
      <c r="AL70" s="74"/>
      <c r="AM70" s="74"/>
      <c r="AN70" s="74"/>
      <c r="AO70" s="74"/>
      <c r="AP70" s="74"/>
      <c r="AQ70" s="74"/>
      <c r="AR70" s="74"/>
      <c r="AS70" s="74"/>
      <c r="AT70" s="74"/>
      <c r="AU70" s="74"/>
      <c r="AV70" s="303"/>
      <c r="AW70" s="74"/>
    </row>
    <row r="71" spans="1:49" ht="11.25" customHeight="1" x14ac:dyDescent="0.25">
      <c r="A71" s="74"/>
      <c r="B71" s="74"/>
      <c r="C71" s="74"/>
      <c r="D71" s="74"/>
      <c r="E71" s="74"/>
      <c r="F71" s="74"/>
      <c r="G71" s="74"/>
      <c r="H71" s="74"/>
      <c r="I71" s="74"/>
      <c r="J71" s="72"/>
      <c r="K71" s="301"/>
      <c r="L71" s="302"/>
      <c r="M71" s="72"/>
      <c r="N71" s="72"/>
      <c r="O71" s="72"/>
      <c r="P71" s="72"/>
      <c r="Q71" s="72"/>
      <c r="R71" s="72"/>
      <c r="S71" s="72"/>
      <c r="T71" s="72"/>
      <c r="U71" s="72"/>
      <c r="V71" s="72"/>
      <c r="W71" s="72"/>
      <c r="X71" s="72"/>
      <c r="Y71" s="72"/>
      <c r="Z71" s="72"/>
      <c r="AA71" s="74"/>
      <c r="AB71" s="74"/>
      <c r="AC71" s="74"/>
      <c r="AD71" s="74"/>
      <c r="AE71" s="74"/>
      <c r="AF71" s="74">
        <v>3</v>
      </c>
      <c r="AG71" s="74" t="s">
        <v>1380</v>
      </c>
      <c r="AH71" s="309" t="s">
        <v>1381</v>
      </c>
      <c r="AI71" s="74"/>
      <c r="AJ71" s="74"/>
      <c r="AK71" s="74"/>
      <c r="AL71" s="74"/>
      <c r="AM71" s="74"/>
      <c r="AN71" s="74"/>
      <c r="AO71" s="74"/>
      <c r="AP71" s="74"/>
      <c r="AQ71" s="74"/>
      <c r="AR71" s="74"/>
      <c r="AS71" s="74"/>
      <c r="AT71" s="74"/>
      <c r="AU71" s="74"/>
      <c r="AV71" s="303"/>
      <c r="AW71" s="74"/>
    </row>
    <row r="72" spans="1:49" ht="11.25" customHeight="1" x14ac:dyDescent="0.25">
      <c r="A72" s="74"/>
      <c r="B72" s="74"/>
      <c r="C72" s="74"/>
      <c r="D72" s="74"/>
      <c r="E72" s="74"/>
      <c r="F72" s="74"/>
      <c r="G72" s="74"/>
      <c r="H72" s="74"/>
      <c r="I72" s="74"/>
      <c r="J72" s="72"/>
      <c r="K72" s="301"/>
      <c r="L72" s="302"/>
      <c r="M72" s="72"/>
      <c r="N72" s="72"/>
      <c r="O72" s="72"/>
      <c r="P72" s="72"/>
      <c r="Q72" s="72"/>
      <c r="R72" s="72"/>
      <c r="S72" s="72"/>
      <c r="T72" s="72"/>
      <c r="U72" s="72"/>
      <c r="V72" s="72"/>
      <c r="W72" s="72"/>
      <c r="X72" s="72"/>
      <c r="Y72" s="72"/>
      <c r="Z72" s="72"/>
      <c r="AA72" s="74"/>
      <c r="AB72" s="74"/>
      <c r="AC72" s="74"/>
      <c r="AD72" s="74"/>
      <c r="AE72" s="74"/>
      <c r="AF72" s="74"/>
      <c r="AG72" s="74"/>
      <c r="AH72" s="74" t="s">
        <v>14</v>
      </c>
      <c r="AI72" s="74"/>
      <c r="AJ72" s="74"/>
      <c r="AK72" s="74"/>
      <c r="AL72" s="74"/>
      <c r="AM72" s="74"/>
      <c r="AN72" s="74"/>
      <c r="AO72" s="74"/>
      <c r="AP72" s="74"/>
      <c r="AQ72" s="74"/>
      <c r="AR72" s="74"/>
      <c r="AS72" s="74"/>
      <c r="AT72" s="74"/>
      <c r="AU72" s="74"/>
      <c r="AV72" s="303"/>
      <c r="AW72" s="74"/>
    </row>
    <row r="73" spans="1:49" ht="11.25" customHeight="1" x14ac:dyDescent="0.25">
      <c r="A73" s="74"/>
      <c r="B73" s="74"/>
      <c r="C73" s="74"/>
      <c r="D73" s="74"/>
      <c r="E73" s="74"/>
      <c r="F73" s="74"/>
      <c r="G73" s="74"/>
      <c r="H73" s="74"/>
      <c r="I73" s="74"/>
      <c r="J73" s="72"/>
      <c r="K73" s="301"/>
      <c r="L73" s="302"/>
      <c r="M73" s="72"/>
      <c r="N73" s="72"/>
      <c r="O73" s="72"/>
      <c r="P73" s="72"/>
      <c r="Q73" s="72"/>
      <c r="R73" s="72"/>
      <c r="S73" s="72"/>
      <c r="T73" s="72"/>
      <c r="U73" s="72"/>
      <c r="V73" s="72"/>
      <c r="W73" s="72"/>
      <c r="X73" s="72"/>
      <c r="Y73" s="72"/>
      <c r="Z73" s="72"/>
      <c r="AA73" s="74"/>
      <c r="AB73" s="74"/>
      <c r="AC73" s="74"/>
      <c r="AD73" s="74"/>
      <c r="AE73" s="74"/>
      <c r="AF73" s="74"/>
      <c r="AG73" s="74"/>
      <c r="AH73" s="74"/>
      <c r="AI73" s="74"/>
      <c r="AJ73" s="74"/>
      <c r="AK73" s="74"/>
      <c r="AL73" s="74"/>
      <c r="AM73" s="74"/>
      <c r="AN73" s="74"/>
      <c r="AO73" s="74"/>
      <c r="AP73" s="74"/>
      <c r="AQ73" s="74"/>
      <c r="AR73" s="74"/>
      <c r="AS73" s="74"/>
      <c r="AT73" s="74"/>
      <c r="AU73" s="74"/>
      <c r="AV73" s="303"/>
      <c r="AW73" s="74"/>
    </row>
    <row r="74" spans="1:49" ht="11.25" customHeight="1" x14ac:dyDescent="0.25">
      <c r="A74" s="74"/>
      <c r="B74" s="74"/>
      <c r="C74" s="74"/>
      <c r="D74" s="74"/>
      <c r="E74" s="74"/>
      <c r="F74" s="74"/>
      <c r="G74" s="74"/>
      <c r="H74" s="74"/>
      <c r="I74" s="74"/>
      <c r="J74" s="72"/>
      <c r="K74" s="301"/>
      <c r="L74" s="302"/>
      <c r="M74" s="72"/>
      <c r="N74" s="72"/>
      <c r="O74" s="72"/>
      <c r="P74" s="72"/>
      <c r="Q74" s="72"/>
      <c r="R74" s="72"/>
      <c r="S74" s="72"/>
      <c r="T74" s="72"/>
      <c r="U74" s="72"/>
      <c r="V74" s="72"/>
      <c r="W74" s="72"/>
      <c r="X74" s="72"/>
      <c r="Y74" s="72"/>
      <c r="Z74" s="72"/>
      <c r="AA74" s="74"/>
      <c r="AB74" s="74"/>
      <c r="AC74" s="74"/>
      <c r="AD74" s="74"/>
      <c r="AE74" s="74"/>
      <c r="AF74" s="74"/>
      <c r="AG74" s="74"/>
      <c r="AH74" s="90"/>
      <c r="AI74" s="74"/>
      <c r="AJ74" s="74"/>
      <c r="AK74" s="74"/>
      <c r="AL74" s="74"/>
      <c r="AM74" s="74"/>
      <c r="AN74" s="74"/>
      <c r="AO74" s="74"/>
      <c r="AP74" s="74"/>
      <c r="AQ74" s="74"/>
      <c r="AR74" s="74"/>
      <c r="AS74" s="74"/>
      <c r="AT74" s="74"/>
      <c r="AU74" s="74"/>
      <c r="AV74" s="303"/>
      <c r="AW74" s="74"/>
    </row>
    <row r="75" spans="1:49" ht="11.25" customHeight="1" x14ac:dyDescent="0.25">
      <c r="A75" s="74"/>
      <c r="B75" s="74"/>
      <c r="C75" s="74"/>
      <c r="D75" s="74"/>
      <c r="E75" s="74"/>
      <c r="F75" s="74"/>
      <c r="G75" s="74"/>
      <c r="H75" s="74"/>
      <c r="I75" s="74"/>
      <c r="J75" s="72"/>
      <c r="K75" s="301"/>
      <c r="L75" s="302"/>
      <c r="M75" s="72"/>
      <c r="N75" s="72"/>
      <c r="O75" s="72"/>
      <c r="P75" s="72"/>
      <c r="Q75" s="72"/>
      <c r="R75" s="72"/>
      <c r="S75" s="72"/>
      <c r="T75" s="72"/>
      <c r="U75" s="72"/>
      <c r="V75" s="72"/>
      <c r="W75" s="72"/>
      <c r="X75" s="72"/>
      <c r="Y75" s="72"/>
      <c r="Z75" s="72"/>
      <c r="AA75" s="74"/>
      <c r="AB75" s="74"/>
      <c r="AC75" s="74"/>
      <c r="AD75" s="74"/>
      <c r="AE75" s="74"/>
      <c r="AF75" s="74"/>
      <c r="AG75" s="74"/>
      <c r="AH75" s="90"/>
      <c r="AI75" s="74"/>
      <c r="AJ75" s="74"/>
      <c r="AK75" s="74"/>
      <c r="AL75" s="74"/>
      <c r="AM75" s="74"/>
      <c r="AN75" s="74"/>
      <c r="AO75" s="74"/>
      <c r="AP75" s="74"/>
      <c r="AQ75" s="74"/>
      <c r="AR75" s="74"/>
      <c r="AS75" s="74"/>
      <c r="AT75" s="74"/>
      <c r="AU75" s="74"/>
      <c r="AV75" s="303"/>
      <c r="AW75" s="74"/>
    </row>
    <row r="76" spans="1:49" ht="11.25" customHeight="1" x14ac:dyDescent="0.25">
      <c r="A76" s="74"/>
      <c r="B76" s="74"/>
      <c r="C76" s="74"/>
      <c r="D76" s="74"/>
      <c r="E76" s="74"/>
      <c r="F76" s="74"/>
      <c r="G76" s="74"/>
      <c r="H76" s="74"/>
      <c r="I76" s="74"/>
      <c r="J76" s="72"/>
      <c r="K76" s="301"/>
      <c r="L76" s="302"/>
      <c r="M76" s="72"/>
      <c r="N76" s="72"/>
      <c r="O76" s="72"/>
      <c r="P76" s="72"/>
      <c r="Q76" s="72"/>
      <c r="R76" s="72"/>
      <c r="S76" s="72"/>
      <c r="T76" s="72"/>
      <c r="U76" s="72"/>
      <c r="V76" s="72"/>
      <c r="W76" s="72"/>
      <c r="X76" s="72"/>
      <c r="Y76" s="72"/>
      <c r="Z76" s="72"/>
      <c r="AA76" s="74"/>
      <c r="AB76" s="74"/>
      <c r="AC76" s="74"/>
      <c r="AD76" s="74"/>
      <c r="AE76" s="74"/>
      <c r="AF76" s="74"/>
      <c r="AG76" s="74"/>
      <c r="AH76" s="90"/>
      <c r="AI76" s="74"/>
      <c r="AJ76" s="74"/>
      <c r="AK76" s="74"/>
      <c r="AL76" s="74"/>
      <c r="AM76" s="74"/>
      <c r="AN76" s="74"/>
      <c r="AO76" s="74"/>
      <c r="AP76" s="74"/>
      <c r="AQ76" s="74"/>
      <c r="AR76" s="74"/>
      <c r="AS76" s="74"/>
      <c r="AT76" s="74"/>
      <c r="AU76" s="74"/>
      <c r="AV76" s="303"/>
      <c r="AW76" s="74"/>
    </row>
    <row r="77" spans="1:49" ht="11.25" customHeight="1" x14ac:dyDescent="0.25">
      <c r="A77" s="74"/>
      <c r="B77" s="74"/>
      <c r="C77" s="74"/>
      <c r="D77" s="74"/>
      <c r="E77" s="74"/>
      <c r="F77" s="74"/>
      <c r="G77" s="74"/>
      <c r="H77" s="74"/>
      <c r="I77" s="74"/>
      <c r="J77" s="72"/>
      <c r="K77" s="301"/>
      <c r="L77" s="302"/>
      <c r="M77" s="72"/>
      <c r="N77" s="72"/>
      <c r="O77" s="72"/>
      <c r="P77" s="72"/>
      <c r="Q77" s="72"/>
      <c r="R77" s="72"/>
      <c r="S77" s="72"/>
      <c r="T77" s="72"/>
      <c r="U77" s="72"/>
      <c r="V77" s="72"/>
      <c r="W77" s="72"/>
      <c r="X77" s="72"/>
      <c r="Y77" s="72"/>
      <c r="Z77" s="72"/>
      <c r="AA77" s="74"/>
      <c r="AB77" s="74"/>
      <c r="AC77" s="74"/>
      <c r="AD77" s="74"/>
      <c r="AE77" s="74"/>
      <c r="AF77" s="74"/>
      <c r="AG77" s="74"/>
      <c r="AH77" s="90"/>
      <c r="AI77" s="74"/>
      <c r="AJ77" s="74"/>
      <c r="AK77" s="74"/>
      <c r="AL77" s="74"/>
      <c r="AM77" s="74"/>
      <c r="AN77" s="74"/>
      <c r="AO77" s="74"/>
      <c r="AP77" s="74"/>
      <c r="AQ77" s="74"/>
      <c r="AR77" s="74"/>
      <c r="AS77" s="74"/>
      <c r="AT77" s="74"/>
      <c r="AU77" s="74"/>
      <c r="AV77" s="303"/>
      <c r="AW77" s="74"/>
    </row>
    <row r="78" spans="1:49" ht="11.25" customHeight="1" x14ac:dyDescent="0.25">
      <c r="A78" s="74"/>
      <c r="B78" s="74"/>
      <c r="C78" s="74"/>
      <c r="D78" s="74"/>
      <c r="E78" s="74"/>
      <c r="F78" s="74"/>
      <c r="G78" s="74"/>
      <c r="H78" s="74"/>
      <c r="I78" s="74"/>
      <c r="J78" s="72"/>
      <c r="K78" s="301"/>
      <c r="L78" s="302"/>
      <c r="M78" s="72"/>
      <c r="N78" s="72"/>
      <c r="O78" s="72"/>
      <c r="P78" s="72"/>
      <c r="Q78" s="72"/>
      <c r="R78" s="72"/>
      <c r="S78" s="72"/>
      <c r="T78" s="72"/>
      <c r="U78" s="72"/>
      <c r="V78" s="72"/>
      <c r="W78" s="72"/>
      <c r="X78" s="72"/>
      <c r="Y78" s="72"/>
      <c r="Z78" s="72"/>
      <c r="AA78" s="74"/>
      <c r="AB78" s="74"/>
      <c r="AC78" s="74"/>
      <c r="AD78" s="74"/>
      <c r="AE78" s="74"/>
      <c r="AF78" s="74"/>
      <c r="AG78" s="74"/>
      <c r="AH78" s="90"/>
      <c r="AI78" s="74"/>
      <c r="AJ78" s="74"/>
      <c r="AK78" s="74"/>
      <c r="AL78" s="74"/>
      <c r="AM78" s="74"/>
      <c r="AN78" s="74"/>
      <c r="AO78" s="74"/>
      <c r="AP78" s="74"/>
      <c r="AQ78" s="74"/>
      <c r="AR78" s="74"/>
      <c r="AS78" s="74"/>
      <c r="AT78" s="74"/>
      <c r="AU78" s="74"/>
      <c r="AV78" s="303"/>
      <c r="AW78" s="74"/>
    </row>
    <row r="79" spans="1:49" ht="11.25" customHeight="1" x14ac:dyDescent="0.25">
      <c r="A79" s="74"/>
      <c r="B79" s="74"/>
      <c r="C79" s="74"/>
      <c r="D79" s="74"/>
      <c r="E79" s="74"/>
      <c r="F79" s="74"/>
      <c r="G79" s="74"/>
      <c r="H79" s="74"/>
      <c r="I79" s="74"/>
      <c r="J79" s="72"/>
      <c r="K79" s="301"/>
      <c r="L79" s="302"/>
      <c r="M79" s="72"/>
      <c r="N79" s="72"/>
      <c r="O79" s="72"/>
      <c r="P79" s="72"/>
      <c r="Q79" s="72"/>
      <c r="R79" s="72"/>
      <c r="S79" s="72"/>
      <c r="T79" s="72"/>
      <c r="U79" s="72"/>
      <c r="V79" s="72"/>
      <c r="W79" s="72"/>
      <c r="X79" s="72"/>
      <c r="Y79" s="72"/>
      <c r="Z79" s="72"/>
      <c r="AA79" s="74"/>
      <c r="AB79" s="74"/>
      <c r="AC79" s="74"/>
      <c r="AD79" s="74"/>
      <c r="AE79" s="74"/>
      <c r="AF79" s="74"/>
      <c r="AG79" s="74"/>
      <c r="AH79" s="90"/>
      <c r="AI79" s="74"/>
      <c r="AJ79" s="74"/>
      <c r="AK79" s="74"/>
      <c r="AL79" s="74"/>
      <c r="AM79" s="74"/>
      <c r="AN79" s="74"/>
      <c r="AO79" s="74"/>
      <c r="AP79" s="74"/>
      <c r="AQ79" s="74"/>
      <c r="AR79" s="74"/>
      <c r="AS79" s="74"/>
      <c r="AT79" s="74"/>
      <c r="AU79" s="74"/>
      <c r="AV79" s="303"/>
      <c r="AW79" s="74"/>
    </row>
    <row r="80" spans="1:49" ht="11.25" customHeight="1" x14ac:dyDescent="0.25">
      <c r="A80" s="74"/>
      <c r="B80" s="74"/>
      <c r="C80" s="74"/>
      <c r="D80" s="74"/>
      <c r="E80" s="74"/>
      <c r="F80" s="74"/>
      <c r="G80" s="74"/>
      <c r="H80" s="74"/>
      <c r="I80" s="74"/>
      <c r="J80" s="72"/>
      <c r="K80" s="301"/>
      <c r="L80" s="302"/>
      <c r="M80" s="72"/>
      <c r="N80" s="72"/>
      <c r="O80" s="72"/>
      <c r="P80" s="72"/>
      <c r="Q80" s="72"/>
      <c r="R80" s="72"/>
      <c r="S80" s="72"/>
      <c r="T80" s="72"/>
      <c r="U80" s="72"/>
      <c r="V80" s="72"/>
      <c r="W80" s="72"/>
      <c r="X80" s="72"/>
      <c r="Y80" s="72"/>
      <c r="Z80" s="72"/>
      <c r="AA80" s="74"/>
      <c r="AB80" s="74"/>
      <c r="AC80" s="74"/>
      <c r="AD80" s="74"/>
      <c r="AE80" s="74"/>
      <c r="AF80" s="74"/>
      <c r="AG80" s="74"/>
      <c r="AH80" s="90"/>
      <c r="AI80" s="74"/>
      <c r="AJ80" s="74"/>
      <c r="AK80" s="74"/>
      <c r="AL80" s="74"/>
      <c r="AM80" s="74"/>
      <c r="AN80" s="74"/>
      <c r="AO80" s="74"/>
      <c r="AP80" s="74"/>
      <c r="AQ80" s="74"/>
      <c r="AR80" s="74"/>
      <c r="AS80" s="74"/>
      <c r="AT80" s="74"/>
      <c r="AU80" s="74"/>
      <c r="AV80" s="303"/>
      <c r="AW80" s="74"/>
    </row>
    <row r="81" spans="1:49" ht="11.25" customHeight="1" x14ac:dyDescent="0.25">
      <c r="A81" s="74"/>
      <c r="B81" s="74"/>
      <c r="C81" s="74"/>
      <c r="D81" s="74"/>
      <c r="E81" s="74"/>
      <c r="F81" s="74"/>
      <c r="G81" s="74"/>
      <c r="H81" s="74"/>
      <c r="I81" s="74"/>
      <c r="J81" s="72"/>
      <c r="K81" s="301"/>
      <c r="L81" s="302"/>
      <c r="M81" s="72"/>
      <c r="N81" s="72"/>
      <c r="O81" s="72"/>
      <c r="P81" s="72"/>
      <c r="Q81" s="72"/>
      <c r="R81" s="72"/>
      <c r="S81" s="72"/>
      <c r="T81" s="72"/>
      <c r="U81" s="72"/>
      <c r="V81" s="72"/>
      <c r="W81" s="72"/>
      <c r="X81" s="72"/>
      <c r="Y81" s="72"/>
      <c r="Z81" s="72"/>
      <c r="AA81" s="74"/>
      <c r="AB81" s="74"/>
      <c r="AC81" s="74"/>
      <c r="AD81" s="74"/>
      <c r="AE81" s="74"/>
      <c r="AF81" s="74"/>
      <c r="AG81" s="74"/>
      <c r="AH81" s="90"/>
      <c r="AI81" s="74"/>
      <c r="AJ81" s="74"/>
      <c r="AK81" s="74"/>
      <c r="AL81" s="74"/>
      <c r="AM81" s="74"/>
      <c r="AN81" s="74"/>
      <c r="AO81" s="74"/>
      <c r="AP81" s="74"/>
      <c r="AQ81" s="74"/>
      <c r="AR81" s="74"/>
      <c r="AS81" s="74"/>
      <c r="AT81" s="74"/>
      <c r="AU81" s="74"/>
      <c r="AV81" s="303"/>
      <c r="AW81" s="74"/>
    </row>
    <row r="82" spans="1:49" ht="11.25" customHeight="1" x14ac:dyDescent="0.25">
      <c r="A82" s="74"/>
      <c r="B82" s="74"/>
      <c r="C82" s="74"/>
      <c r="D82" s="74"/>
      <c r="E82" s="74"/>
      <c r="F82" s="74"/>
      <c r="G82" s="74"/>
      <c r="H82" s="74"/>
      <c r="I82" s="74"/>
      <c r="J82" s="72"/>
      <c r="K82" s="301"/>
      <c r="L82" s="302"/>
      <c r="M82" s="72"/>
      <c r="N82" s="72"/>
      <c r="O82" s="72"/>
      <c r="P82" s="72"/>
      <c r="Q82" s="72"/>
      <c r="R82" s="72"/>
      <c r="S82" s="72"/>
      <c r="T82" s="72"/>
      <c r="U82" s="72"/>
      <c r="V82" s="72"/>
      <c r="W82" s="72"/>
      <c r="X82" s="72"/>
      <c r="Y82" s="72"/>
      <c r="Z82" s="72"/>
      <c r="AA82" s="74"/>
      <c r="AB82" s="74"/>
      <c r="AC82" s="74"/>
      <c r="AD82" s="74"/>
      <c r="AE82" s="74"/>
      <c r="AF82" s="74"/>
      <c r="AG82" s="74"/>
      <c r="AH82" s="90"/>
      <c r="AI82" s="74"/>
      <c r="AJ82" s="74"/>
      <c r="AK82" s="74"/>
      <c r="AL82" s="74"/>
      <c r="AM82" s="74"/>
      <c r="AN82" s="74"/>
      <c r="AO82" s="74"/>
      <c r="AP82" s="74"/>
      <c r="AQ82" s="74"/>
      <c r="AR82" s="74"/>
      <c r="AS82" s="74"/>
      <c r="AT82" s="74"/>
      <c r="AU82" s="74"/>
      <c r="AV82" s="303"/>
      <c r="AW82" s="74"/>
    </row>
    <row r="83" spans="1:49" ht="11.25" customHeight="1" x14ac:dyDescent="0.25">
      <c r="A83" s="74"/>
      <c r="B83" s="74"/>
      <c r="C83" s="74"/>
      <c r="D83" s="74"/>
      <c r="E83" s="74"/>
      <c r="F83" s="74"/>
      <c r="G83" s="74"/>
      <c r="H83" s="74"/>
      <c r="I83" s="74"/>
      <c r="J83" s="72"/>
      <c r="K83" s="301"/>
      <c r="L83" s="302"/>
      <c r="M83" s="72"/>
      <c r="N83" s="72"/>
      <c r="O83" s="72"/>
      <c r="P83" s="72"/>
      <c r="Q83" s="72"/>
      <c r="R83" s="72"/>
      <c r="S83" s="72"/>
      <c r="T83" s="72"/>
      <c r="U83" s="72"/>
      <c r="V83" s="72"/>
      <c r="W83" s="72"/>
      <c r="X83" s="72"/>
      <c r="Y83" s="72"/>
      <c r="Z83" s="72"/>
      <c r="AA83" s="74"/>
      <c r="AB83" s="74"/>
      <c r="AC83" s="74"/>
      <c r="AD83" s="74"/>
      <c r="AE83" s="74"/>
      <c r="AF83" s="74"/>
      <c r="AG83" s="74"/>
      <c r="AH83" s="90"/>
      <c r="AI83" s="74"/>
      <c r="AJ83" s="74"/>
      <c r="AK83" s="74"/>
      <c r="AL83" s="74"/>
      <c r="AM83" s="74"/>
      <c r="AN83" s="74"/>
      <c r="AO83" s="74"/>
      <c r="AP83" s="74"/>
      <c r="AQ83" s="74"/>
      <c r="AR83" s="74"/>
      <c r="AS83" s="74"/>
      <c r="AT83" s="74"/>
      <c r="AU83" s="74"/>
      <c r="AV83" s="303"/>
      <c r="AW83" s="74"/>
    </row>
    <row r="84" spans="1:49" ht="11.25" customHeight="1" x14ac:dyDescent="0.25">
      <c r="A84" s="74"/>
      <c r="B84" s="74"/>
      <c r="C84" s="74"/>
      <c r="D84" s="74"/>
      <c r="E84" s="74"/>
      <c r="F84" s="74"/>
      <c r="G84" s="74"/>
      <c r="H84" s="74"/>
      <c r="I84" s="74"/>
      <c r="J84" s="72"/>
      <c r="K84" s="301"/>
      <c r="L84" s="302"/>
      <c r="M84" s="72"/>
      <c r="N84" s="72"/>
      <c r="O84" s="72"/>
      <c r="P84" s="72"/>
      <c r="Q84" s="72"/>
      <c r="R84" s="72"/>
      <c r="S84" s="72"/>
      <c r="T84" s="72"/>
      <c r="U84" s="72"/>
      <c r="V84" s="72"/>
      <c r="W84" s="72"/>
      <c r="X84" s="72"/>
      <c r="Y84" s="72"/>
      <c r="Z84" s="72"/>
      <c r="AA84" s="74"/>
      <c r="AB84" s="74"/>
      <c r="AC84" s="74"/>
      <c r="AD84" s="74"/>
      <c r="AE84" s="74"/>
      <c r="AF84" s="74"/>
      <c r="AG84" s="74"/>
      <c r="AH84" s="90"/>
      <c r="AI84" s="74"/>
      <c r="AJ84" s="74"/>
      <c r="AK84" s="74"/>
      <c r="AL84" s="74"/>
      <c r="AM84" s="74"/>
      <c r="AN84" s="74"/>
      <c r="AO84" s="74"/>
      <c r="AP84" s="74"/>
      <c r="AQ84" s="74"/>
      <c r="AR84" s="74"/>
      <c r="AS84" s="74"/>
      <c r="AT84" s="74"/>
      <c r="AU84" s="74"/>
      <c r="AV84" s="303"/>
      <c r="AW84" s="74"/>
    </row>
    <row r="85" spans="1:49" ht="11.25" customHeight="1" x14ac:dyDescent="0.25">
      <c r="A85" s="74"/>
      <c r="B85" s="74"/>
      <c r="C85" s="74"/>
      <c r="D85" s="74"/>
      <c r="E85" s="74"/>
      <c r="F85" s="74"/>
      <c r="G85" s="74"/>
      <c r="H85" s="74"/>
      <c r="I85" s="74"/>
      <c r="J85" s="72"/>
      <c r="K85" s="301"/>
      <c r="L85" s="302"/>
      <c r="M85" s="72"/>
      <c r="N85" s="72"/>
      <c r="O85" s="72"/>
      <c r="P85" s="72"/>
      <c r="Q85" s="72"/>
      <c r="R85" s="72"/>
      <c r="S85" s="72"/>
      <c r="T85" s="72"/>
      <c r="U85" s="72"/>
      <c r="V85" s="72"/>
      <c r="W85" s="72"/>
      <c r="X85" s="72"/>
      <c r="Y85" s="72"/>
      <c r="Z85" s="72"/>
      <c r="AA85" s="74"/>
      <c r="AB85" s="74"/>
      <c r="AC85" s="74"/>
      <c r="AD85" s="74"/>
      <c r="AE85" s="74"/>
      <c r="AF85" s="74"/>
      <c r="AG85" s="74"/>
      <c r="AH85" s="90"/>
      <c r="AI85" s="74"/>
      <c r="AJ85" s="74"/>
      <c r="AK85" s="74"/>
      <c r="AL85" s="74"/>
      <c r="AM85" s="74"/>
      <c r="AN85" s="74"/>
      <c r="AO85" s="74"/>
      <c r="AP85" s="74"/>
      <c r="AQ85" s="74"/>
      <c r="AR85" s="74"/>
      <c r="AS85" s="74"/>
      <c r="AT85" s="74"/>
      <c r="AU85" s="74"/>
      <c r="AV85" s="303"/>
      <c r="AW85" s="74"/>
    </row>
    <row r="86" spans="1:49" ht="11.25" customHeight="1" x14ac:dyDescent="0.25">
      <c r="A86" s="74"/>
      <c r="B86" s="74"/>
      <c r="C86" s="74"/>
      <c r="D86" s="74"/>
      <c r="E86" s="74"/>
      <c r="F86" s="74"/>
      <c r="G86" s="74"/>
      <c r="H86" s="74"/>
      <c r="I86" s="74"/>
      <c r="J86" s="72"/>
      <c r="K86" s="301"/>
      <c r="L86" s="302"/>
      <c r="M86" s="72"/>
      <c r="N86" s="72"/>
      <c r="O86" s="72"/>
      <c r="P86" s="72"/>
      <c r="Q86" s="72"/>
      <c r="R86" s="72"/>
      <c r="S86" s="72"/>
      <c r="T86" s="72"/>
      <c r="U86" s="72"/>
      <c r="V86" s="72"/>
      <c r="W86" s="72"/>
      <c r="X86" s="72"/>
      <c r="Y86" s="72"/>
      <c r="Z86" s="72"/>
      <c r="AA86" s="74"/>
      <c r="AB86" s="74"/>
      <c r="AC86" s="74"/>
      <c r="AD86" s="74"/>
      <c r="AE86" s="74"/>
      <c r="AF86" s="74"/>
      <c r="AG86" s="74"/>
      <c r="AH86" s="74"/>
      <c r="AI86" s="74"/>
      <c r="AJ86" s="74"/>
      <c r="AK86" s="74"/>
      <c r="AL86" s="74"/>
      <c r="AM86" s="74"/>
      <c r="AN86" s="74"/>
      <c r="AO86" s="74"/>
      <c r="AP86" s="74"/>
      <c r="AQ86" s="74"/>
      <c r="AR86" s="74"/>
      <c r="AS86" s="74"/>
      <c r="AT86" s="74"/>
      <c r="AU86" s="74"/>
      <c r="AV86" s="303"/>
      <c r="AW86" s="74"/>
    </row>
    <row r="87" spans="1:49" ht="11.25" customHeight="1" x14ac:dyDescent="0.25">
      <c r="A87" s="74"/>
      <c r="B87" s="74"/>
      <c r="C87" s="74"/>
      <c r="D87" s="74"/>
      <c r="E87" s="74"/>
      <c r="F87" s="74"/>
      <c r="G87" s="74"/>
      <c r="H87" s="74"/>
      <c r="I87" s="74"/>
      <c r="J87" s="72"/>
      <c r="K87" s="301"/>
      <c r="L87" s="302"/>
      <c r="M87" s="72"/>
      <c r="N87" s="72"/>
      <c r="O87" s="72"/>
      <c r="P87" s="72"/>
      <c r="Q87" s="72"/>
      <c r="R87" s="72"/>
      <c r="S87" s="72"/>
      <c r="T87" s="72"/>
      <c r="U87" s="72"/>
      <c r="V87" s="72"/>
      <c r="W87" s="72"/>
      <c r="X87" s="72"/>
      <c r="Y87" s="72"/>
      <c r="Z87" s="72"/>
      <c r="AA87" s="74"/>
      <c r="AB87" s="74"/>
      <c r="AC87" s="74"/>
      <c r="AD87" s="74"/>
      <c r="AE87" s="74"/>
      <c r="AF87" s="74"/>
      <c r="AG87" s="74"/>
      <c r="AH87" s="74"/>
      <c r="AI87" s="74"/>
      <c r="AJ87" s="74"/>
      <c r="AK87" s="74"/>
      <c r="AL87" s="74"/>
      <c r="AM87" s="74"/>
      <c r="AN87" s="74"/>
      <c r="AO87" s="74"/>
      <c r="AP87" s="74"/>
      <c r="AQ87" s="74"/>
      <c r="AR87" s="74"/>
      <c r="AS87" s="74"/>
      <c r="AT87" s="74"/>
      <c r="AU87" s="74"/>
      <c r="AV87" s="303"/>
      <c r="AW87" s="74"/>
    </row>
    <row r="88" spans="1:49" ht="11.25" customHeight="1" x14ac:dyDescent="0.25">
      <c r="A88" s="74"/>
      <c r="B88" s="74"/>
      <c r="C88" s="74"/>
      <c r="D88" s="74"/>
      <c r="E88" s="74"/>
      <c r="F88" s="74"/>
      <c r="G88" s="74"/>
      <c r="H88" s="74"/>
      <c r="I88" s="74"/>
      <c r="J88" s="72"/>
      <c r="K88" s="301"/>
      <c r="L88" s="302"/>
      <c r="M88" s="72"/>
      <c r="N88" s="72"/>
      <c r="O88" s="72"/>
      <c r="P88" s="72"/>
      <c r="Q88" s="72"/>
      <c r="R88" s="72"/>
      <c r="S88" s="72"/>
      <c r="T88" s="72"/>
      <c r="U88" s="72"/>
      <c r="V88" s="72"/>
      <c r="W88" s="72"/>
      <c r="X88" s="72"/>
      <c r="Y88" s="72"/>
      <c r="Z88" s="72"/>
      <c r="AA88" s="74"/>
      <c r="AB88" s="74"/>
      <c r="AC88" s="74"/>
      <c r="AD88" s="74"/>
      <c r="AE88" s="74"/>
      <c r="AF88" s="74"/>
      <c r="AG88" s="74"/>
      <c r="AH88" s="74"/>
      <c r="AI88" s="74"/>
      <c r="AJ88" s="74"/>
      <c r="AK88" s="74"/>
      <c r="AL88" s="74"/>
      <c r="AM88" s="74"/>
      <c r="AN88" s="74"/>
      <c r="AO88" s="74"/>
      <c r="AP88" s="74"/>
      <c r="AQ88" s="74"/>
      <c r="AR88" s="74"/>
      <c r="AS88" s="74"/>
      <c r="AT88" s="74"/>
      <c r="AU88" s="74"/>
      <c r="AV88" s="303"/>
      <c r="AW88" s="74"/>
    </row>
    <row r="89" spans="1:49" ht="11.25" customHeight="1" x14ac:dyDescent="0.25">
      <c r="A89" s="74"/>
      <c r="B89" s="74"/>
      <c r="C89" s="74"/>
      <c r="D89" s="74"/>
      <c r="E89" s="74"/>
      <c r="F89" s="74"/>
      <c r="G89" s="74"/>
      <c r="H89" s="74"/>
      <c r="I89" s="74"/>
      <c r="J89" s="72"/>
      <c r="K89" s="301"/>
      <c r="L89" s="302"/>
      <c r="M89" s="72"/>
      <c r="N89" s="72"/>
      <c r="O89" s="72"/>
      <c r="P89" s="72"/>
      <c r="Q89" s="72"/>
      <c r="R89" s="72"/>
      <c r="S89" s="72"/>
      <c r="T89" s="72"/>
      <c r="U89" s="72"/>
      <c r="V89" s="72"/>
      <c r="W89" s="72"/>
      <c r="X89" s="72"/>
      <c r="Y89" s="72"/>
      <c r="Z89" s="72"/>
      <c r="AA89" s="74"/>
      <c r="AB89" s="74"/>
      <c r="AC89" s="74"/>
      <c r="AD89" s="74"/>
      <c r="AE89" s="74"/>
      <c r="AF89" s="74"/>
      <c r="AG89" s="74"/>
      <c r="AH89" s="74"/>
      <c r="AI89" s="74"/>
      <c r="AJ89" s="74"/>
      <c r="AK89" s="74"/>
      <c r="AL89" s="74"/>
      <c r="AM89" s="74"/>
      <c r="AN89" s="74"/>
      <c r="AO89" s="74"/>
      <c r="AP89" s="74"/>
      <c r="AQ89" s="74"/>
      <c r="AR89" s="74"/>
      <c r="AS89" s="74"/>
      <c r="AT89" s="74"/>
      <c r="AU89" s="74"/>
      <c r="AV89" s="303"/>
      <c r="AW89" s="74"/>
    </row>
    <row r="90" spans="1:49" ht="11.25" customHeight="1" x14ac:dyDescent="0.25">
      <c r="A90" s="74"/>
      <c r="B90" s="74"/>
      <c r="C90" s="74"/>
      <c r="D90" s="74"/>
      <c r="E90" s="74"/>
      <c r="F90" s="74"/>
      <c r="G90" s="74"/>
      <c r="H90" s="74"/>
      <c r="I90" s="74"/>
      <c r="J90" s="72"/>
      <c r="K90" s="301"/>
      <c r="L90" s="302"/>
      <c r="M90" s="72"/>
      <c r="N90" s="72"/>
      <c r="O90" s="72"/>
      <c r="P90" s="72"/>
      <c r="Q90" s="72"/>
      <c r="R90" s="72"/>
      <c r="S90" s="72"/>
      <c r="T90" s="72"/>
      <c r="U90" s="72"/>
      <c r="V90" s="72"/>
      <c r="W90" s="72"/>
      <c r="X90" s="72"/>
      <c r="Y90" s="72"/>
      <c r="Z90" s="72"/>
      <c r="AA90" s="74"/>
      <c r="AB90" s="74"/>
      <c r="AC90" s="74"/>
      <c r="AD90" s="74"/>
      <c r="AE90" s="74"/>
      <c r="AF90" s="74"/>
      <c r="AG90" s="74"/>
      <c r="AH90" s="74"/>
      <c r="AI90" s="74"/>
      <c r="AJ90" s="74"/>
      <c r="AK90" s="74"/>
      <c r="AL90" s="74"/>
      <c r="AM90" s="74"/>
      <c r="AN90" s="74"/>
      <c r="AO90" s="74"/>
      <c r="AP90" s="74"/>
      <c r="AQ90" s="74"/>
      <c r="AR90" s="74"/>
      <c r="AS90" s="74"/>
      <c r="AT90" s="74"/>
      <c r="AU90" s="74"/>
      <c r="AV90" s="303"/>
      <c r="AW90" s="74"/>
    </row>
    <row r="91" spans="1:49" ht="11.25" customHeight="1" x14ac:dyDescent="0.25">
      <c r="A91" s="74"/>
      <c r="B91" s="74"/>
      <c r="C91" s="74"/>
      <c r="D91" s="74"/>
      <c r="E91" s="74"/>
      <c r="F91" s="74"/>
      <c r="G91" s="74"/>
      <c r="H91" s="74"/>
      <c r="I91" s="74"/>
      <c r="J91" s="72"/>
      <c r="K91" s="301"/>
      <c r="L91" s="302"/>
      <c r="M91" s="72"/>
      <c r="N91" s="72"/>
      <c r="O91" s="72"/>
      <c r="P91" s="72"/>
      <c r="Q91" s="72"/>
      <c r="R91" s="72"/>
      <c r="S91" s="72"/>
      <c r="T91" s="72"/>
      <c r="U91" s="72"/>
      <c r="V91" s="72"/>
      <c r="W91" s="72"/>
      <c r="X91" s="72"/>
      <c r="Y91" s="72"/>
      <c r="Z91" s="72"/>
      <c r="AA91" s="74"/>
      <c r="AB91" s="74"/>
      <c r="AC91" s="74"/>
      <c r="AD91" s="74"/>
      <c r="AE91" s="74"/>
      <c r="AF91" s="74"/>
      <c r="AG91" s="74"/>
      <c r="AH91" s="74"/>
      <c r="AI91" s="74"/>
      <c r="AJ91" s="74"/>
      <c r="AK91" s="74"/>
      <c r="AL91" s="74"/>
      <c r="AM91" s="74"/>
      <c r="AN91" s="74"/>
      <c r="AO91" s="74"/>
      <c r="AP91" s="74"/>
      <c r="AQ91" s="74"/>
      <c r="AR91" s="74"/>
      <c r="AS91" s="74"/>
      <c r="AT91" s="74"/>
      <c r="AU91" s="74"/>
      <c r="AV91" s="303"/>
      <c r="AW91" s="74"/>
    </row>
    <row r="92" spans="1:49" ht="11.25" customHeight="1" x14ac:dyDescent="0.25">
      <c r="A92" s="74"/>
      <c r="B92" s="74"/>
      <c r="C92" s="74"/>
      <c r="D92" s="74"/>
      <c r="E92" s="74"/>
      <c r="F92" s="74"/>
      <c r="G92" s="74"/>
      <c r="H92" s="74"/>
      <c r="I92" s="74"/>
      <c r="J92" s="72"/>
      <c r="K92" s="301"/>
      <c r="L92" s="302"/>
      <c r="M92" s="72"/>
      <c r="N92" s="72"/>
      <c r="O92" s="72"/>
      <c r="P92" s="72"/>
      <c r="Q92" s="72"/>
      <c r="R92" s="72"/>
      <c r="S92" s="72"/>
      <c r="T92" s="72"/>
      <c r="U92" s="72"/>
      <c r="V92" s="72"/>
      <c r="W92" s="72"/>
      <c r="X92" s="72"/>
      <c r="Y92" s="72"/>
      <c r="Z92" s="72"/>
      <c r="AA92" s="74"/>
      <c r="AB92" s="74"/>
      <c r="AC92" s="74"/>
      <c r="AD92" s="74"/>
      <c r="AE92" s="74"/>
      <c r="AF92" s="74"/>
      <c r="AG92" s="74"/>
      <c r="AH92" s="74"/>
      <c r="AI92" s="74"/>
      <c r="AJ92" s="74"/>
      <c r="AK92" s="74"/>
      <c r="AL92" s="74"/>
      <c r="AM92" s="74"/>
      <c r="AN92" s="74"/>
      <c r="AO92" s="74"/>
      <c r="AP92" s="74"/>
      <c r="AQ92" s="74"/>
      <c r="AR92" s="74"/>
      <c r="AS92" s="74"/>
      <c r="AT92" s="74"/>
      <c r="AU92" s="74"/>
      <c r="AV92" s="303"/>
      <c r="AW92" s="74"/>
    </row>
    <row r="93" spans="1:49" ht="11.25" customHeight="1" x14ac:dyDescent="0.25">
      <c r="A93" s="74"/>
      <c r="B93" s="74"/>
      <c r="C93" s="74"/>
      <c r="D93" s="74"/>
      <c r="E93" s="74"/>
      <c r="F93" s="74"/>
      <c r="G93" s="74"/>
      <c r="H93" s="74"/>
      <c r="I93" s="74"/>
      <c r="J93" s="72"/>
      <c r="K93" s="301"/>
      <c r="L93" s="302"/>
      <c r="M93" s="72"/>
      <c r="N93" s="72"/>
      <c r="O93" s="72"/>
      <c r="P93" s="72"/>
      <c r="Q93" s="72"/>
      <c r="R93" s="72"/>
      <c r="S93" s="72"/>
      <c r="T93" s="72"/>
      <c r="U93" s="72"/>
      <c r="V93" s="72"/>
      <c r="W93" s="72"/>
      <c r="X93" s="72"/>
      <c r="Y93" s="72"/>
      <c r="Z93" s="72"/>
      <c r="AA93" s="74"/>
      <c r="AB93" s="74"/>
      <c r="AC93" s="74"/>
      <c r="AD93" s="74"/>
      <c r="AE93" s="74"/>
      <c r="AF93" s="74"/>
      <c r="AG93" s="74"/>
      <c r="AH93" s="74"/>
      <c r="AI93" s="74"/>
      <c r="AJ93" s="74"/>
      <c r="AK93" s="74"/>
      <c r="AL93" s="74"/>
      <c r="AM93" s="74"/>
      <c r="AN93" s="74"/>
      <c r="AO93" s="74"/>
      <c r="AP93" s="74"/>
      <c r="AQ93" s="74"/>
      <c r="AR93" s="74"/>
      <c r="AS93" s="74"/>
      <c r="AT93" s="74"/>
      <c r="AU93" s="74"/>
      <c r="AV93" s="303"/>
      <c r="AW93" s="74"/>
    </row>
    <row r="94" spans="1:49" ht="11.25" customHeight="1" x14ac:dyDescent="0.25">
      <c r="A94" s="74"/>
      <c r="B94" s="74"/>
      <c r="C94" s="74"/>
      <c r="D94" s="74"/>
      <c r="E94" s="74"/>
      <c r="F94" s="74"/>
      <c r="G94" s="74"/>
      <c r="H94" s="74"/>
      <c r="I94" s="74"/>
      <c r="J94" s="72"/>
      <c r="K94" s="301"/>
      <c r="L94" s="302"/>
      <c r="M94" s="72"/>
      <c r="N94" s="72"/>
      <c r="O94" s="72"/>
      <c r="P94" s="72"/>
      <c r="Q94" s="72"/>
      <c r="R94" s="72"/>
      <c r="S94" s="72"/>
      <c r="T94" s="72"/>
      <c r="U94" s="72"/>
      <c r="V94" s="72"/>
      <c r="W94" s="72"/>
      <c r="X94" s="72"/>
      <c r="Y94" s="72"/>
      <c r="Z94" s="72"/>
      <c r="AA94" s="74"/>
      <c r="AB94" s="74"/>
      <c r="AC94" s="74"/>
      <c r="AD94" s="74"/>
      <c r="AE94" s="74"/>
      <c r="AF94" s="74"/>
      <c r="AG94" s="74"/>
      <c r="AH94" s="74"/>
      <c r="AI94" s="74"/>
      <c r="AJ94" s="74"/>
      <c r="AK94" s="74"/>
      <c r="AL94" s="74"/>
      <c r="AM94" s="74"/>
      <c r="AN94" s="74"/>
      <c r="AO94" s="74"/>
      <c r="AP94" s="74"/>
      <c r="AQ94" s="74"/>
      <c r="AR94" s="74"/>
      <c r="AS94" s="74"/>
      <c r="AT94" s="74"/>
      <c r="AU94" s="74"/>
      <c r="AV94" s="303"/>
      <c r="AW94" s="74"/>
    </row>
    <row r="95" spans="1:49" ht="11.25" customHeight="1" x14ac:dyDescent="0.25">
      <c r="A95" s="74"/>
      <c r="B95" s="74"/>
      <c r="C95" s="74"/>
      <c r="D95" s="74"/>
      <c r="E95" s="74"/>
      <c r="F95" s="74"/>
      <c r="G95" s="74"/>
      <c r="H95" s="74"/>
      <c r="I95" s="74"/>
      <c r="J95" s="72"/>
      <c r="K95" s="301"/>
      <c r="L95" s="302"/>
      <c r="M95" s="72"/>
      <c r="N95" s="72"/>
      <c r="O95" s="72"/>
      <c r="P95" s="72"/>
      <c r="Q95" s="72"/>
      <c r="R95" s="72"/>
      <c r="S95" s="72"/>
      <c r="T95" s="72"/>
      <c r="U95" s="72"/>
      <c r="V95" s="72"/>
      <c r="W95" s="72"/>
      <c r="X95" s="72"/>
      <c r="Y95" s="72"/>
      <c r="Z95" s="72"/>
      <c r="AA95" s="74"/>
      <c r="AB95" s="74"/>
      <c r="AC95" s="74"/>
      <c r="AD95" s="74"/>
      <c r="AE95" s="74"/>
      <c r="AF95" s="74"/>
      <c r="AG95" s="74"/>
      <c r="AH95" s="74"/>
      <c r="AI95" s="74"/>
      <c r="AJ95" s="74"/>
      <c r="AK95" s="74"/>
      <c r="AL95" s="74"/>
      <c r="AM95" s="74"/>
      <c r="AN95" s="74"/>
      <c r="AO95" s="74"/>
      <c r="AP95" s="74"/>
      <c r="AQ95" s="74"/>
      <c r="AR95" s="74"/>
      <c r="AS95" s="74"/>
      <c r="AT95" s="74"/>
      <c r="AU95" s="74"/>
      <c r="AV95" s="303"/>
      <c r="AW95" s="74"/>
    </row>
    <row r="96" spans="1:49" ht="11.25" customHeight="1" x14ac:dyDescent="0.25">
      <c r="A96" s="74"/>
      <c r="B96" s="74"/>
      <c r="C96" s="74"/>
      <c r="D96" s="74"/>
      <c r="E96" s="74"/>
      <c r="F96" s="74"/>
      <c r="G96" s="74"/>
      <c r="H96" s="74"/>
      <c r="I96" s="74"/>
      <c r="J96" s="72"/>
      <c r="K96" s="301"/>
      <c r="L96" s="302"/>
      <c r="M96" s="72"/>
      <c r="N96" s="72"/>
      <c r="O96" s="72"/>
      <c r="P96" s="72"/>
      <c r="Q96" s="72"/>
      <c r="R96" s="72"/>
      <c r="S96" s="72"/>
      <c r="T96" s="72"/>
      <c r="U96" s="72"/>
      <c r="V96" s="72"/>
      <c r="W96" s="72"/>
      <c r="X96" s="72"/>
      <c r="Y96" s="72"/>
      <c r="Z96" s="72"/>
      <c r="AA96" s="74"/>
      <c r="AB96" s="74"/>
      <c r="AC96" s="74"/>
      <c r="AD96" s="74"/>
      <c r="AE96" s="74"/>
      <c r="AF96" s="74"/>
      <c r="AG96" s="74"/>
      <c r="AH96" s="74"/>
      <c r="AI96" s="74"/>
      <c r="AJ96" s="74"/>
      <c r="AK96" s="74"/>
      <c r="AL96" s="74"/>
      <c r="AM96" s="74"/>
      <c r="AN96" s="74"/>
      <c r="AO96" s="74"/>
      <c r="AP96" s="74"/>
      <c r="AQ96" s="74"/>
      <c r="AR96" s="74"/>
      <c r="AS96" s="74"/>
      <c r="AT96" s="74"/>
      <c r="AU96" s="74"/>
      <c r="AV96" s="303"/>
      <c r="AW96" s="74"/>
    </row>
    <row r="97" spans="1:49" ht="11.25" customHeight="1" x14ac:dyDescent="0.25">
      <c r="A97" s="74"/>
      <c r="B97" s="74"/>
      <c r="C97" s="74"/>
      <c r="D97" s="74"/>
      <c r="E97" s="74"/>
      <c r="F97" s="74"/>
      <c r="G97" s="74"/>
      <c r="H97" s="74"/>
      <c r="I97" s="74"/>
      <c r="J97" s="72"/>
      <c r="K97" s="301"/>
      <c r="L97" s="302"/>
      <c r="M97" s="72"/>
      <c r="N97" s="72"/>
      <c r="O97" s="72"/>
      <c r="P97" s="72"/>
      <c r="Q97" s="72"/>
      <c r="R97" s="72"/>
      <c r="S97" s="72"/>
      <c r="T97" s="72"/>
      <c r="U97" s="72"/>
      <c r="V97" s="72"/>
      <c r="W97" s="72"/>
      <c r="X97" s="72"/>
      <c r="Y97" s="72"/>
      <c r="Z97" s="72"/>
      <c r="AA97" s="74"/>
      <c r="AB97" s="74"/>
      <c r="AC97" s="74"/>
      <c r="AD97" s="74"/>
      <c r="AE97" s="74"/>
      <c r="AF97" s="74"/>
      <c r="AG97" s="74"/>
      <c r="AH97" s="74"/>
      <c r="AI97" s="74"/>
      <c r="AJ97" s="74"/>
      <c r="AK97" s="74"/>
      <c r="AL97" s="74"/>
      <c r="AM97" s="74"/>
      <c r="AN97" s="74"/>
      <c r="AO97" s="74"/>
      <c r="AP97" s="74"/>
      <c r="AQ97" s="74"/>
      <c r="AR97" s="74"/>
      <c r="AS97" s="74"/>
      <c r="AT97" s="74"/>
      <c r="AU97" s="74"/>
      <c r="AV97" s="303"/>
      <c r="AW97" s="74"/>
    </row>
    <row r="98" spans="1:49" ht="11.25" customHeight="1" x14ac:dyDescent="0.25">
      <c r="A98" s="74"/>
      <c r="B98" s="74"/>
      <c r="C98" s="74"/>
      <c r="D98" s="74"/>
      <c r="E98" s="74"/>
      <c r="F98" s="74"/>
      <c r="G98" s="74"/>
      <c r="H98" s="74"/>
      <c r="I98" s="74"/>
      <c r="J98" s="72"/>
      <c r="K98" s="301"/>
      <c r="L98" s="302"/>
      <c r="M98" s="72"/>
      <c r="N98" s="72"/>
      <c r="O98" s="72"/>
      <c r="P98" s="72"/>
      <c r="Q98" s="72"/>
      <c r="R98" s="72"/>
      <c r="S98" s="72"/>
      <c r="T98" s="72"/>
      <c r="U98" s="72"/>
      <c r="V98" s="72"/>
      <c r="W98" s="72"/>
      <c r="X98" s="72"/>
      <c r="Y98" s="72"/>
      <c r="Z98" s="72"/>
      <c r="AA98" s="74"/>
      <c r="AB98" s="74"/>
      <c r="AC98" s="74"/>
      <c r="AD98" s="74"/>
      <c r="AE98" s="74"/>
      <c r="AF98" s="74"/>
      <c r="AG98" s="74"/>
      <c r="AH98" s="74"/>
      <c r="AI98" s="74"/>
      <c r="AJ98" s="74"/>
      <c r="AK98" s="74"/>
      <c r="AL98" s="74"/>
      <c r="AM98" s="74"/>
      <c r="AN98" s="74"/>
      <c r="AO98" s="74"/>
      <c r="AP98" s="74"/>
      <c r="AQ98" s="74"/>
      <c r="AR98" s="74"/>
      <c r="AS98" s="74"/>
      <c r="AT98" s="74"/>
      <c r="AU98" s="74"/>
      <c r="AV98" s="303"/>
      <c r="AW98" s="74"/>
    </row>
    <row r="99" spans="1:49" ht="11.25" customHeight="1" x14ac:dyDescent="0.25">
      <c r="A99" s="74"/>
      <c r="B99" s="74"/>
      <c r="C99" s="74"/>
      <c r="D99" s="74"/>
      <c r="E99" s="74"/>
      <c r="F99" s="74"/>
      <c r="G99" s="74"/>
      <c r="H99" s="74"/>
      <c r="I99" s="74"/>
      <c r="J99" s="72"/>
      <c r="K99" s="301"/>
      <c r="L99" s="302"/>
      <c r="M99" s="72"/>
      <c r="N99" s="72"/>
      <c r="O99" s="72"/>
      <c r="P99" s="72"/>
      <c r="Q99" s="72"/>
      <c r="R99" s="72"/>
      <c r="S99" s="72"/>
      <c r="T99" s="72"/>
      <c r="U99" s="72"/>
      <c r="V99" s="72"/>
      <c r="W99" s="72"/>
      <c r="X99" s="72"/>
      <c r="Y99" s="72"/>
      <c r="Z99" s="72"/>
      <c r="AA99" s="74"/>
      <c r="AB99" s="74"/>
      <c r="AC99" s="74"/>
      <c r="AD99" s="74"/>
      <c r="AE99" s="74"/>
      <c r="AF99" s="74"/>
      <c r="AG99" s="74"/>
      <c r="AH99" s="74"/>
      <c r="AI99" s="74"/>
      <c r="AJ99" s="74"/>
      <c r="AK99" s="74"/>
      <c r="AL99" s="74"/>
      <c r="AM99" s="74"/>
      <c r="AN99" s="74"/>
      <c r="AO99" s="74"/>
      <c r="AP99" s="74"/>
      <c r="AQ99" s="74"/>
      <c r="AR99" s="74"/>
      <c r="AS99" s="74"/>
      <c r="AT99" s="74"/>
      <c r="AU99" s="74"/>
      <c r="AV99" s="303"/>
      <c r="AW99" s="74"/>
    </row>
    <row r="100" spans="1:49" ht="11.25" customHeight="1" x14ac:dyDescent="0.25">
      <c r="A100" s="74"/>
      <c r="B100" s="74"/>
      <c r="C100" s="74"/>
      <c r="D100" s="74"/>
      <c r="E100" s="74"/>
      <c r="F100" s="74"/>
      <c r="G100" s="74"/>
      <c r="H100" s="74"/>
      <c r="I100" s="74"/>
      <c r="J100" s="72"/>
      <c r="K100" s="301"/>
      <c r="L100" s="302"/>
      <c r="M100" s="72"/>
      <c r="N100" s="72"/>
      <c r="O100" s="72"/>
      <c r="P100" s="72"/>
      <c r="Q100" s="72"/>
      <c r="R100" s="72"/>
      <c r="S100" s="72"/>
      <c r="T100" s="72"/>
      <c r="U100" s="72"/>
      <c r="V100" s="72"/>
      <c r="W100" s="72"/>
      <c r="X100" s="72"/>
      <c r="Y100" s="72"/>
      <c r="Z100" s="72"/>
      <c r="AA100" s="74"/>
      <c r="AB100" s="74"/>
      <c r="AC100" s="74"/>
      <c r="AD100" s="74"/>
      <c r="AE100" s="74"/>
      <c r="AF100" s="74"/>
      <c r="AG100" s="74"/>
      <c r="AH100" s="74"/>
      <c r="AI100" s="74"/>
      <c r="AJ100" s="74"/>
      <c r="AK100" s="74"/>
      <c r="AL100" s="74"/>
      <c r="AM100" s="74"/>
      <c r="AN100" s="74"/>
      <c r="AO100" s="74"/>
      <c r="AP100" s="74"/>
      <c r="AQ100" s="74"/>
      <c r="AR100" s="74"/>
      <c r="AS100" s="74"/>
      <c r="AT100" s="74"/>
      <c r="AU100" s="74"/>
      <c r="AV100" s="303"/>
      <c r="AW100" s="74"/>
    </row>
    <row r="101" spans="1:49" ht="11.25" customHeight="1" x14ac:dyDescent="0.25">
      <c r="A101" s="74"/>
      <c r="B101" s="74"/>
      <c r="C101" s="74"/>
      <c r="D101" s="74"/>
      <c r="E101" s="74"/>
      <c r="F101" s="74"/>
      <c r="G101" s="74"/>
      <c r="H101" s="74"/>
      <c r="I101" s="74"/>
      <c r="J101" s="72"/>
      <c r="K101" s="301"/>
      <c r="L101" s="302"/>
      <c r="M101" s="72"/>
      <c r="N101" s="72"/>
      <c r="O101" s="72"/>
      <c r="P101" s="72"/>
      <c r="Q101" s="72"/>
      <c r="R101" s="72"/>
      <c r="S101" s="72"/>
      <c r="T101" s="72"/>
      <c r="U101" s="72"/>
      <c r="V101" s="72"/>
      <c r="W101" s="72"/>
      <c r="X101" s="72"/>
      <c r="Y101" s="72"/>
      <c r="Z101" s="72"/>
      <c r="AA101" s="74"/>
      <c r="AB101" s="74"/>
      <c r="AC101" s="74"/>
      <c r="AD101" s="74"/>
      <c r="AE101" s="74"/>
      <c r="AF101" s="74"/>
      <c r="AG101" s="74"/>
      <c r="AH101" s="74"/>
      <c r="AI101" s="74"/>
      <c r="AJ101" s="74"/>
      <c r="AK101" s="74"/>
      <c r="AL101" s="74"/>
      <c r="AM101" s="74"/>
      <c r="AN101" s="74"/>
      <c r="AO101" s="74"/>
      <c r="AP101" s="74"/>
      <c r="AQ101" s="74"/>
      <c r="AR101" s="74"/>
      <c r="AS101" s="74"/>
      <c r="AT101" s="74"/>
      <c r="AU101" s="74"/>
      <c r="AV101" s="303"/>
      <c r="AW101" s="74"/>
    </row>
    <row r="102" spans="1:49" ht="11.25" customHeight="1" x14ac:dyDescent="0.25">
      <c r="A102" s="74"/>
      <c r="B102" s="74"/>
      <c r="C102" s="74"/>
      <c r="D102" s="74"/>
      <c r="E102" s="74"/>
      <c r="F102" s="74"/>
      <c r="G102" s="74"/>
      <c r="H102" s="74"/>
      <c r="I102" s="74"/>
      <c r="J102" s="72"/>
      <c r="K102" s="301"/>
      <c r="L102" s="302"/>
      <c r="M102" s="72"/>
      <c r="N102" s="72"/>
      <c r="O102" s="72"/>
      <c r="P102" s="72"/>
      <c r="Q102" s="72"/>
      <c r="R102" s="72"/>
      <c r="S102" s="72"/>
      <c r="T102" s="72"/>
      <c r="U102" s="72"/>
      <c r="V102" s="72"/>
      <c r="W102" s="72"/>
      <c r="X102" s="72"/>
      <c r="Y102" s="72"/>
      <c r="Z102" s="72"/>
      <c r="AA102" s="74"/>
      <c r="AB102" s="74"/>
      <c r="AC102" s="74"/>
      <c r="AD102" s="74"/>
      <c r="AE102" s="74"/>
      <c r="AF102" s="74"/>
      <c r="AG102" s="74"/>
      <c r="AH102" s="74"/>
      <c r="AI102" s="74"/>
      <c r="AJ102" s="74"/>
      <c r="AK102" s="74"/>
      <c r="AL102" s="74"/>
      <c r="AM102" s="74"/>
      <c r="AN102" s="74"/>
      <c r="AO102" s="74"/>
      <c r="AP102" s="74"/>
      <c r="AQ102" s="74"/>
      <c r="AR102" s="74"/>
      <c r="AS102" s="74"/>
      <c r="AT102" s="74"/>
      <c r="AU102" s="74"/>
      <c r="AV102" s="303"/>
      <c r="AW102" s="74"/>
    </row>
    <row r="103" spans="1:49" ht="11.25" customHeight="1" x14ac:dyDescent="0.25">
      <c r="A103" s="74"/>
      <c r="B103" s="74"/>
      <c r="C103" s="74"/>
      <c r="D103" s="74"/>
      <c r="E103" s="74"/>
      <c r="F103" s="74"/>
      <c r="G103" s="74"/>
      <c r="H103" s="74"/>
      <c r="I103" s="74"/>
      <c r="J103" s="72"/>
      <c r="K103" s="301"/>
      <c r="L103" s="302"/>
      <c r="M103" s="72"/>
      <c r="N103" s="72"/>
      <c r="O103" s="72"/>
      <c r="P103" s="72"/>
      <c r="Q103" s="72"/>
      <c r="R103" s="72"/>
      <c r="S103" s="72"/>
      <c r="T103" s="72"/>
      <c r="U103" s="72"/>
      <c r="V103" s="72"/>
      <c r="W103" s="72"/>
      <c r="X103" s="72"/>
      <c r="Y103" s="72"/>
      <c r="Z103" s="72"/>
      <c r="AA103" s="74"/>
      <c r="AB103" s="74"/>
      <c r="AC103" s="74"/>
      <c r="AD103" s="74"/>
      <c r="AE103" s="74"/>
      <c r="AF103" s="74"/>
      <c r="AG103" s="74"/>
      <c r="AH103" s="74"/>
      <c r="AI103" s="74"/>
      <c r="AJ103" s="74"/>
      <c r="AK103" s="74"/>
      <c r="AL103" s="74"/>
      <c r="AM103" s="74"/>
      <c r="AN103" s="74"/>
      <c r="AO103" s="74"/>
      <c r="AP103" s="74"/>
      <c r="AQ103" s="74"/>
      <c r="AR103" s="74"/>
      <c r="AS103" s="74"/>
      <c r="AT103" s="74"/>
      <c r="AU103" s="74"/>
      <c r="AV103" s="303"/>
      <c r="AW103" s="74"/>
    </row>
    <row r="104" spans="1:49" ht="11.25" customHeight="1" x14ac:dyDescent="0.25">
      <c r="A104" s="74"/>
      <c r="B104" s="74"/>
      <c r="C104" s="74"/>
      <c r="D104" s="74"/>
      <c r="E104" s="74"/>
      <c r="F104" s="74"/>
      <c r="G104" s="74"/>
      <c r="H104" s="74"/>
      <c r="I104" s="74"/>
      <c r="J104" s="72"/>
      <c r="K104" s="301"/>
      <c r="L104" s="302"/>
      <c r="M104" s="72"/>
      <c r="N104" s="72"/>
      <c r="O104" s="72"/>
      <c r="P104" s="72"/>
      <c r="Q104" s="72"/>
      <c r="R104" s="72"/>
      <c r="S104" s="72"/>
      <c r="T104" s="72"/>
      <c r="U104" s="72"/>
      <c r="V104" s="72"/>
      <c r="W104" s="72"/>
      <c r="X104" s="72"/>
      <c r="Y104" s="72"/>
      <c r="Z104" s="72"/>
      <c r="AA104" s="74"/>
      <c r="AB104" s="74"/>
      <c r="AC104" s="74"/>
      <c r="AD104" s="74"/>
      <c r="AE104" s="74"/>
      <c r="AF104" s="74"/>
      <c r="AG104" s="74"/>
      <c r="AH104" s="74"/>
      <c r="AI104" s="74"/>
      <c r="AJ104" s="74"/>
      <c r="AK104" s="74"/>
      <c r="AL104" s="74"/>
      <c r="AM104" s="74"/>
      <c r="AN104" s="74"/>
      <c r="AO104" s="74"/>
      <c r="AP104" s="74"/>
      <c r="AQ104" s="74"/>
      <c r="AR104" s="74"/>
      <c r="AS104" s="74"/>
      <c r="AT104" s="74"/>
      <c r="AU104" s="74"/>
      <c r="AV104" s="303"/>
      <c r="AW104" s="74"/>
    </row>
    <row r="105" spans="1:49" ht="11.25" customHeight="1" x14ac:dyDescent="0.25">
      <c r="A105" s="74"/>
      <c r="B105" s="74"/>
      <c r="C105" s="74"/>
      <c r="D105" s="74"/>
      <c r="E105" s="74"/>
      <c r="F105" s="74"/>
      <c r="G105" s="74"/>
      <c r="H105" s="74"/>
      <c r="I105" s="74"/>
      <c r="J105" s="72"/>
      <c r="K105" s="301"/>
      <c r="L105" s="302"/>
      <c r="M105" s="72"/>
      <c r="N105" s="72"/>
      <c r="O105" s="72"/>
      <c r="P105" s="72"/>
      <c r="Q105" s="72"/>
      <c r="R105" s="72"/>
      <c r="S105" s="72"/>
      <c r="T105" s="72"/>
      <c r="U105" s="72"/>
      <c r="V105" s="72"/>
      <c r="W105" s="72"/>
      <c r="X105" s="72"/>
      <c r="Y105" s="72"/>
      <c r="Z105" s="72"/>
      <c r="AA105" s="74"/>
      <c r="AB105" s="74"/>
      <c r="AC105" s="74"/>
      <c r="AD105" s="74"/>
      <c r="AE105" s="74"/>
      <c r="AF105" s="74"/>
      <c r="AG105" s="74"/>
      <c r="AH105" s="74"/>
      <c r="AI105" s="74"/>
      <c r="AJ105" s="74"/>
      <c r="AK105" s="74"/>
      <c r="AL105" s="74"/>
      <c r="AM105" s="74"/>
      <c r="AN105" s="74"/>
      <c r="AO105" s="74"/>
      <c r="AP105" s="74"/>
      <c r="AQ105" s="74"/>
      <c r="AR105" s="74"/>
      <c r="AS105" s="74"/>
      <c r="AT105" s="74"/>
      <c r="AU105" s="74"/>
      <c r="AV105" s="303"/>
      <c r="AW105" s="74"/>
    </row>
    <row r="106" spans="1:49" ht="11.25" customHeight="1" x14ac:dyDescent="0.25">
      <c r="A106" s="74"/>
      <c r="B106" s="74"/>
      <c r="C106" s="74"/>
      <c r="D106" s="74"/>
      <c r="E106" s="74"/>
      <c r="F106" s="74"/>
      <c r="G106" s="74"/>
      <c r="H106" s="74"/>
      <c r="I106" s="74"/>
      <c r="J106" s="72"/>
      <c r="K106" s="301"/>
      <c r="L106" s="302"/>
      <c r="M106" s="72"/>
      <c r="N106" s="72"/>
      <c r="O106" s="72"/>
      <c r="P106" s="72"/>
      <c r="Q106" s="72"/>
      <c r="R106" s="72"/>
      <c r="S106" s="72"/>
      <c r="T106" s="72"/>
      <c r="U106" s="72"/>
      <c r="V106" s="72"/>
      <c r="W106" s="72"/>
      <c r="X106" s="72"/>
      <c r="Y106" s="72"/>
      <c r="Z106" s="72"/>
      <c r="AA106" s="74"/>
      <c r="AB106" s="74"/>
      <c r="AC106" s="74"/>
      <c r="AD106" s="74"/>
      <c r="AE106" s="74"/>
      <c r="AF106" s="74"/>
      <c r="AG106" s="74"/>
      <c r="AH106" s="74"/>
      <c r="AI106" s="74"/>
      <c r="AJ106" s="74"/>
      <c r="AK106" s="74"/>
      <c r="AL106" s="74"/>
      <c r="AM106" s="74"/>
      <c r="AN106" s="74"/>
      <c r="AO106" s="74"/>
      <c r="AP106" s="74"/>
      <c r="AQ106" s="74"/>
      <c r="AR106" s="74"/>
      <c r="AS106" s="74"/>
      <c r="AT106" s="74"/>
      <c r="AU106" s="74"/>
      <c r="AV106" s="303"/>
      <c r="AW106" s="74"/>
    </row>
    <row r="107" spans="1:49" ht="11.25" customHeight="1" x14ac:dyDescent="0.25">
      <c r="A107" s="74"/>
      <c r="B107" s="74"/>
      <c r="C107" s="74"/>
      <c r="D107" s="74"/>
      <c r="E107" s="74"/>
      <c r="F107" s="74"/>
      <c r="G107" s="74"/>
      <c r="H107" s="74"/>
      <c r="I107" s="74"/>
      <c r="J107" s="72"/>
      <c r="K107" s="301"/>
      <c r="L107" s="302"/>
      <c r="M107" s="72"/>
      <c r="N107" s="72"/>
      <c r="O107" s="72"/>
      <c r="P107" s="72"/>
      <c r="Q107" s="72"/>
      <c r="R107" s="72"/>
      <c r="S107" s="72"/>
      <c r="T107" s="72"/>
      <c r="U107" s="72"/>
      <c r="V107" s="72"/>
      <c r="W107" s="72"/>
      <c r="X107" s="72"/>
      <c r="Y107" s="72"/>
      <c r="Z107" s="72"/>
      <c r="AA107" s="74"/>
      <c r="AB107" s="74"/>
      <c r="AC107" s="74"/>
      <c r="AD107" s="74"/>
      <c r="AE107" s="74"/>
      <c r="AF107" s="74"/>
      <c r="AG107" s="74"/>
      <c r="AH107" s="74"/>
      <c r="AI107" s="74"/>
      <c r="AJ107" s="74"/>
      <c r="AK107" s="74"/>
      <c r="AL107" s="74"/>
      <c r="AM107" s="74"/>
      <c r="AN107" s="74"/>
      <c r="AO107" s="74"/>
      <c r="AP107" s="74"/>
      <c r="AQ107" s="74"/>
      <c r="AR107" s="74"/>
      <c r="AS107" s="74"/>
      <c r="AT107" s="74"/>
      <c r="AU107" s="74"/>
      <c r="AV107" s="303"/>
      <c r="AW107" s="74"/>
    </row>
    <row r="108" spans="1:49" ht="11.25" customHeight="1" x14ac:dyDescent="0.25">
      <c r="A108" s="74"/>
      <c r="B108" s="74"/>
      <c r="C108" s="74"/>
      <c r="D108" s="74"/>
      <c r="E108" s="74"/>
      <c r="F108" s="74"/>
      <c r="G108" s="74"/>
      <c r="H108" s="74"/>
      <c r="I108" s="74"/>
      <c r="J108" s="72"/>
      <c r="K108" s="301"/>
      <c r="L108" s="302"/>
      <c r="M108" s="72"/>
      <c r="N108" s="72"/>
      <c r="O108" s="72"/>
      <c r="P108" s="72"/>
      <c r="Q108" s="72"/>
      <c r="R108" s="72"/>
      <c r="S108" s="72"/>
      <c r="T108" s="72"/>
      <c r="U108" s="72"/>
      <c r="V108" s="72"/>
      <c r="W108" s="72"/>
      <c r="X108" s="72"/>
      <c r="Y108" s="72"/>
      <c r="Z108" s="72"/>
      <c r="AA108" s="74"/>
      <c r="AB108" s="74"/>
      <c r="AC108" s="74"/>
      <c r="AD108" s="74"/>
      <c r="AE108" s="74"/>
      <c r="AF108" s="74"/>
      <c r="AG108" s="74"/>
      <c r="AH108" s="74"/>
      <c r="AI108" s="74"/>
      <c r="AJ108" s="74"/>
      <c r="AK108" s="74"/>
      <c r="AL108" s="74"/>
      <c r="AM108" s="74"/>
      <c r="AN108" s="74"/>
      <c r="AO108" s="74"/>
      <c r="AP108" s="74"/>
      <c r="AQ108" s="74"/>
      <c r="AR108" s="74"/>
      <c r="AS108" s="74"/>
      <c r="AT108" s="74"/>
      <c r="AU108" s="74"/>
      <c r="AV108" s="303"/>
      <c r="AW108" s="74"/>
    </row>
    <row r="109" spans="1:49" ht="11.25" customHeight="1" x14ac:dyDescent="0.25">
      <c r="A109" s="74"/>
      <c r="B109" s="74"/>
      <c r="C109" s="74"/>
      <c r="D109" s="74"/>
      <c r="E109" s="74"/>
      <c r="F109" s="74"/>
      <c r="G109" s="74"/>
      <c r="H109" s="74"/>
      <c r="I109" s="74"/>
      <c r="J109" s="72"/>
      <c r="K109" s="301"/>
      <c r="L109" s="302"/>
      <c r="M109" s="72"/>
      <c r="N109" s="72"/>
      <c r="O109" s="72"/>
      <c r="P109" s="72"/>
      <c r="Q109" s="72"/>
      <c r="R109" s="72"/>
      <c r="S109" s="72"/>
      <c r="T109" s="72"/>
      <c r="U109" s="72"/>
      <c r="V109" s="72"/>
      <c r="W109" s="72"/>
      <c r="X109" s="72"/>
      <c r="Y109" s="72"/>
      <c r="Z109" s="72"/>
      <c r="AA109" s="74"/>
      <c r="AB109" s="74"/>
      <c r="AC109" s="74"/>
      <c r="AD109" s="74"/>
      <c r="AE109" s="74"/>
      <c r="AF109" s="74"/>
      <c r="AG109" s="74"/>
      <c r="AH109" s="74"/>
      <c r="AI109" s="74"/>
      <c r="AJ109" s="74"/>
      <c r="AK109" s="74"/>
      <c r="AL109" s="74"/>
      <c r="AM109" s="74"/>
      <c r="AN109" s="74"/>
      <c r="AO109" s="74"/>
      <c r="AP109" s="74"/>
      <c r="AQ109" s="74"/>
      <c r="AR109" s="74"/>
      <c r="AS109" s="74"/>
      <c r="AT109" s="74"/>
      <c r="AU109" s="74"/>
      <c r="AV109" s="303"/>
      <c r="AW109" s="74"/>
    </row>
    <row r="110" spans="1:49" ht="11.25" customHeight="1" x14ac:dyDescent="0.25">
      <c r="A110" s="74"/>
      <c r="B110" s="74"/>
      <c r="C110" s="74"/>
      <c r="D110" s="74"/>
      <c r="E110" s="74"/>
      <c r="F110" s="74"/>
      <c r="G110" s="74"/>
      <c r="H110" s="74"/>
      <c r="I110" s="74"/>
      <c r="J110" s="72"/>
      <c r="K110" s="301"/>
      <c r="L110" s="302"/>
      <c r="M110" s="72"/>
      <c r="N110" s="72"/>
      <c r="O110" s="72"/>
      <c r="P110" s="72"/>
      <c r="Q110" s="72"/>
      <c r="R110" s="72"/>
      <c r="S110" s="72"/>
      <c r="T110" s="72"/>
      <c r="U110" s="72"/>
      <c r="V110" s="72"/>
      <c r="W110" s="72"/>
      <c r="X110" s="72"/>
      <c r="Y110" s="72"/>
      <c r="Z110" s="72"/>
      <c r="AA110" s="74"/>
      <c r="AB110" s="74"/>
      <c r="AC110" s="74"/>
      <c r="AD110" s="74"/>
      <c r="AE110" s="74"/>
      <c r="AF110" s="74"/>
      <c r="AG110" s="74"/>
      <c r="AH110" s="74"/>
      <c r="AI110" s="74"/>
      <c r="AJ110" s="74"/>
      <c r="AK110" s="74"/>
      <c r="AL110" s="74"/>
      <c r="AM110" s="74"/>
      <c r="AN110" s="74"/>
      <c r="AO110" s="74"/>
      <c r="AP110" s="74"/>
      <c r="AQ110" s="74"/>
      <c r="AR110" s="74"/>
      <c r="AS110" s="74"/>
      <c r="AT110" s="74"/>
      <c r="AU110" s="74"/>
      <c r="AV110" s="303"/>
      <c r="AW110" s="74"/>
    </row>
    <row r="111" spans="1:49" ht="11.25" customHeight="1" x14ac:dyDescent="0.25">
      <c r="A111" s="74"/>
      <c r="B111" s="74"/>
      <c r="C111" s="74"/>
      <c r="D111" s="74"/>
      <c r="E111" s="74"/>
      <c r="F111" s="74"/>
      <c r="G111" s="74"/>
      <c r="H111" s="74"/>
      <c r="I111" s="74"/>
      <c r="J111" s="72"/>
      <c r="K111" s="301"/>
      <c r="L111" s="302"/>
      <c r="M111" s="72"/>
      <c r="N111" s="72"/>
      <c r="O111" s="72"/>
      <c r="P111" s="72"/>
      <c r="Q111" s="72"/>
      <c r="R111" s="72"/>
      <c r="S111" s="72"/>
      <c r="T111" s="72"/>
      <c r="U111" s="72"/>
      <c r="V111" s="72"/>
      <c r="W111" s="72"/>
      <c r="X111" s="72"/>
      <c r="Y111" s="72"/>
      <c r="Z111" s="72"/>
      <c r="AA111" s="74"/>
      <c r="AB111" s="74"/>
      <c r="AC111" s="74"/>
      <c r="AD111" s="74"/>
      <c r="AE111" s="74"/>
      <c r="AF111" s="74"/>
      <c r="AG111" s="74"/>
      <c r="AH111" s="74"/>
      <c r="AI111" s="74"/>
      <c r="AJ111" s="74"/>
      <c r="AK111" s="74"/>
      <c r="AL111" s="74"/>
      <c r="AM111" s="74"/>
      <c r="AN111" s="74"/>
      <c r="AO111" s="74"/>
      <c r="AP111" s="74"/>
      <c r="AQ111" s="74"/>
      <c r="AR111" s="74"/>
      <c r="AS111" s="74"/>
      <c r="AT111" s="74"/>
      <c r="AU111" s="74"/>
      <c r="AV111" s="303"/>
      <c r="AW111" s="74"/>
    </row>
    <row r="112" spans="1:49" ht="11.25" customHeight="1" x14ac:dyDescent="0.25">
      <c r="A112" s="74"/>
      <c r="B112" s="74"/>
      <c r="C112" s="74"/>
      <c r="D112" s="74"/>
      <c r="E112" s="74"/>
      <c r="F112" s="74"/>
      <c r="G112" s="74"/>
      <c r="H112" s="74"/>
      <c r="I112" s="74"/>
      <c r="J112" s="72"/>
      <c r="K112" s="301"/>
      <c r="L112" s="302"/>
      <c r="M112" s="72"/>
      <c r="N112" s="72"/>
      <c r="O112" s="72"/>
      <c r="P112" s="72"/>
      <c r="Q112" s="72"/>
      <c r="R112" s="72"/>
      <c r="S112" s="72"/>
      <c r="T112" s="72"/>
      <c r="U112" s="72"/>
      <c r="V112" s="72"/>
      <c r="W112" s="72"/>
      <c r="X112" s="72"/>
      <c r="Y112" s="72"/>
      <c r="Z112" s="72"/>
      <c r="AA112" s="74"/>
      <c r="AB112" s="74"/>
      <c r="AC112" s="74"/>
      <c r="AD112" s="74"/>
      <c r="AE112" s="74"/>
      <c r="AF112" s="74"/>
      <c r="AG112" s="74"/>
      <c r="AH112" s="74"/>
      <c r="AI112" s="74"/>
      <c r="AJ112" s="74"/>
      <c r="AK112" s="74"/>
      <c r="AL112" s="74"/>
      <c r="AM112" s="74"/>
      <c r="AN112" s="74"/>
      <c r="AO112" s="74"/>
      <c r="AP112" s="74"/>
      <c r="AQ112" s="74"/>
      <c r="AR112" s="74"/>
      <c r="AS112" s="74"/>
      <c r="AT112" s="74"/>
      <c r="AU112" s="74"/>
      <c r="AV112" s="303"/>
      <c r="AW112" s="74"/>
    </row>
    <row r="113" spans="1:49" ht="11.25" customHeight="1" x14ac:dyDescent="0.25">
      <c r="A113" s="74"/>
      <c r="B113" s="74"/>
      <c r="C113" s="74"/>
      <c r="D113" s="74"/>
      <c r="E113" s="74"/>
      <c r="F113" s="74"/>
      <c r="G113" s="74"/>
      <c r="H113" s="74"/>
      <c r="I113" s="74"/>
      <c r="J113" s="72"/>
      <c r="K113" s="301"/>
      <c r="L113" s="302"/>
      <c r="M113" s="72"/>
      <c r="N113" s="72"/>
      <c r="O113" s="72"/>
      <c r="P113" s="72"/>
      <c r="Q113" s="72"/>
      <c r="R113" s="72"/>
      <c r="S113" s="72"/>
      <c r="T113" s="72"/>
      <c r="U113" s="72"/>
      <c r="V113" s="72"/>
      <c r="W113" s="72"/>
      <c r="X113" s="72"/>
      <c r="Y113" s="72"/>
      <c r="Z113" s="72"/>
      <c r="AA113" s="74"/>
      <c r="AB113" s="74"/>
      <c r="AC113" s="74"/>
      <c r="AD113" s="74"/>
      <c r="AE113" s="74"/>
      <c r="AF113" s="74"/>
      <c r="AG113" s="74"/>
      <c r="AH113" s="74"/>
      <c r="AI113" s="74"/>
      <c r="AJ113" s="74"/>
      <c r="AK113" s="74"/>
      <c r="AL113" s="74"/>
      <c r="AM113" s="74"/>
      <c r="AN113" s="74"/>
      <c r="AO113" s="74"/>
      <c r="AP113" s="74"/>
      <c r="AQ113" s="74"/>
      <c r="AR113" s="74"/>
      <c r="AS113" s="74"/>
      <c r="AT113" s="74"/>
      <c r="AU113" s="74"/>
      <c r="AV113" s="303"/>
      <c r="AW113" s="74"/>
    </row>
    <row r="114" spans="1:49" ht="11.25" customHeight="1" x14ac:dyDescent="0.25">
      <c r="A114" s="74"/>
      <c r="B114" s="74"/>
      <c r="C114" s="74"/>
      <c r="D114" s="74"/>
      <c r="E114" s="74"/>
      <c r="F114" s="74"/>
      <c r="G114" s="74"/>
      <c r="H114" s="74"/>
      <c r="I114" s="74"/>
      <c r="J114" s="72"/>
      <c r="K114" s="301"/>
      <c r="L114" s="302"/>
      <c r="M114" s="72"/>
      <c r="N114" s="72"/>
      <c r="O114" s="72"/>
      <c r="P114" s="72"/>
      <c r="Q114" s="72"/>
      <c r="R114" s="72"/>
      <c r="S114" s="72"/>
      <c r="T114" s="72"/>
      <c r="U114" s="72"/>
      <c r="V114" s="72"/>
      <c r="W114" s="72"/>
      <c r="X114" s="72"/>
      <c r="Y114" s="72"/>
      <c r="Z114" s="72"/>
      <c r="AA114" s="74"/>
      <c r="AB114" s="74"/>
      <c r="AC114" s="74"/>
      <c r="AD114" s="74"/>
      <c r="AE114" s="74"/>
      <c r="AF114" s="74"/>
      <c r="AG114" s="74"/>
      <c r="AH114" s="74"/>
      <c r="AI114" s="74"/>
      <c r="AJ114" s="74"/>
      <c r="AK114" s="74"/>
      <c r="AL114" s="74"/>
      <c r="AM114" s="74"/>
      <c r="AN114" s="74"/>
      <c r="AO114" s="74"/>
      <c r="AP114" s="74"/>
      <c r="AQ114" s="74"/>
      <c r="AR114" s="74"/>
      <c r="AS114" s="74"/>
      <c r="AT114" s="74"/>
      <c r="AU114" s="74"/>
      <c r="AV114" s="303"/>
      <c r="AW114" s="74"/>
    </row>
    <row r="115" spans="1:49" ht="11.25" customHeight="1" x14ac:dyDescent="0.25">
      <c r="A115" s="74"/>
      <c r="B115" s="74"/>
      <c r="C115" s="74"/>
      <c r="D115" s="74"/>
      <c r="E115" s="74"/>
      <c r="F115" s="74"/>
      <c r="G115" s="74"/>
      <c r="H115" s="74"/>
      <c r="I115" s="74"/>
      <c r="J115" s="72"/>
      <c r="K115" s="301"/>
      <c r="L115" s="302"/>
      <c r="M115" s="72"/>
      <c r="N115" s="72"/>
      <c r="O115" s="72"/>
      <c r="P115" s="72"/>
      <c r="Q115" s="72"/>
      <c r="R115" s="72"/>
      <c r="S115" s="72"/>
      <c r="T115" s="72"/>
      <c r="U115" s="72"/>
      <c r="V115" s="72"/>
      <c r="W115" s="72"/>
      <c r="X115" s="72"/>
      <c r="Y115" s="72"/>
      <c r="Z115" s="72"/>
      <c r="AA115" s="74"/>
      <c r="AB115" s="74"/>
      <c r="AC115" s="74"/>
      <c r="AD115" s="74"/>
      <c r="AE115" s="74"/>
      <c r="AF115" s="74"/>
      <c r="AG115" s="74"/>
      <c r="AH115" s="74"/>
      <c r="AI115" s="74"/>
      <c r="AJ115" s="74"/>
      <c r="AK115" s="74"/>
      <c r="AL115" s="74"/>
      <c r="AM115" s="74"/>
      <c r="AN115" s="74"/>
      <c r="AO115" s="74"/>
      <c r="AP115" s="74"/>
      <c r="AQ115" s="74"/>
      <c r="AR115" s="74"/>
      <c r="AS115" s="74"/>
      <c r="AT115" s="74"/>
      <c r="AU115" s="74"/>
      <c r="AV115" s="303"/>
      <c r="AW115" s="74"/>
    </row>
    <row r="116" spans="1:49" ht="11.25" customHeight="1" x14ac:dyDescent="0.25">
      <c r="A116" s="74"/>
      <c r="B116" s="74"/>
      <c r="C116" s="74"/>
      <c r="D116" s="74"/>
      <c r="E116" s="74"/>
      <c r="F116" s="74"/>
      <c r="G116" s="74"/>
      <c r="H116" s="74"/>
      <c r="I116" s="74"/>
      <c r="J116" s="72"/>
      <c r="K116" s="301"/>
      <c r="L116" s="302"/>
      <c r="M116" s="72"/>
      <c r="N116" s="72"/>
      <c r="O116" s="72"/>
      <c r="P116" s="72"/>
      <c r="Q116" s="72"/>
      <c r="R116" s="72"/>
      <c r="S116" s="72"/>
      <c r="T116" s="72"/>
      <c r="U116" s="72"/>
      <c r="V116" s="72"/>
      <c r="W116" s="72"/>
      <c r="X116" s="72"/>
      <c r="Y116" s="72"/>
      <c r="Z116" s="72"/>
      <c r="AA116" s="74"/>
      <c r="AB116" s="74"/>
      <c r="AC116" s="74"/>
      <c r="AD116" s="74"/>
      <c r="AE116" s="74"/>
      <c r="AF116" s="74"/>
      <c r="AG116" s="74"/>
      <c r="AH116" s="74"/>
      <c r="AI116" s="74"/>
      <c r="AJ116" s="74"/>
      <c r="AK116" s="74"/>
      <c r="AL116" s="74"/>
      <c r="AM116" s="74"/>
      <c r="AN116" s="74"/>
      <c r="AO116" s="74"/>
      <c r="AP116" s="74"/>
      <c r="AQ116" s="74"/>
      <c r="AR116" s="74"/>
      <c r="AS116" s="74"/>
      <c r="AT116" s="74"/>
      <c r="AU116" s="74"/>
      <c r="AV116" s="303"/>
      <c r="AW116" s="74"/>
    </row>
    <row r="117" spans="1:49" ht="11.25" customHeight="1" x14ac:dyDescent="0.25">
      <c r="A117" s="74"/>
      <c r="B117" s="74"/>
      <c r="C117" s="74"/>
      <c r="D117" s="74"/>
      <c r="E117" s="74"/>
      <c r="F117" s="74"/>
      <c r="G117" s="74"/>
      <c r="H117" s="74"/>
      <c r="I117" s="74"/>
      <c r="J117" s="72"/>
      <c r="K117" s="301"/>
      <c r="L117" s="302"/>
      <c r="M117" s="72"/>
      <c r="N117" s="72"/>
      <c r="O117" s="72"/>
      <c r="P117" s="72"/>
      <c r="Q117" s="72"/>
      <c r="R117" s="72"/>
      <c r="S117" s="72"/>
      <c r="T117" s="72"/>
      <c r="U117" s="72"/>
      <c r="V117" s="72"/>
      <c r="W117" s="72"/>
      <c r="X117" s="72"/>
      <c r="Y117" s="72"/>
      <c r="Z117" s="72"/>
      <c r="AA117" s="74"/>
      <c r="AB117" s="74"/>
      <c r="AC117" s="74"/>
      <c r="AD117" s="74"/>
      <c r="AE117" s="74"/>
      <c r="AF117" s="74"/>
      <c r="AG117" s="74"/>
      <c r="AH117" s="74"/>
      <c r="AI117" s="74"/>
      <c r="AJ117" s="74"/>
      <c r="AK117" s="74"/>
      <c r="AL117" s="74"/>
      <c r="AM117" s="74"/>
      <c r="AN117" s="74"/>
      <c r="AO117" s="74"/>
      <c r="AP117" s="74"/>
      <c r="AQ117" s="74"/>
      <c r="AR117" s="74"/>
      <c r="AS117" s="74"/>
      <c r="AT117" s="74"/>
      <c r="AU117" s="74"/>
      <c r="AV117" s="303"/>
      <c r="AW117" s="74"/>
    </row>
    <row r="118" spans="1:49" ht="11.25" customHeight="1" x14ac:dyDescent="0.25">
      <c r="A118" s="74"/>
      <c r="B118" s="74"/>
      <c r="C118" s="74"/>
      <c r="D118" s="74"/>
      <c r="E118" s="74"/>
      <c r="F118" s="74"/>
      <c r="G118" s="74"/>
      <c r="H118" s="74"/>
      <c r="I118" s="74"/>
      <c r="J118" s="72"/>
      <c r="K118" s="301"/>
      <c r="L118" s="302"/>
      <c r="M118" s="72"/>
      <c r="N118" s="72"/>
      <c r="O118" s="72"/>
      <c r="P118" s="72"/>
      <c r="Q118" s="72"/>
      <c r="R118" s="72"/>
      <c r="S118" s="72"/>
      <c r="T118" s="72"/>
      <c r="U118" s="72"/>
      <c r="V118" s="72"/>
      <c r="W118" s="72"/>
      <c r="X118" s="72"/>
      <c r="Y118" s="72"/>
      <c r="Z118" s="72"/>
      <c r="AA118" s="74"/>
      <c r="AB118" s="74"/>
      <c r="AC118" s="74"/>
      <c r="AD118" s="74"/>
      <c r="AE118" s="74"/>
      <c r="AF118" s="74"/>
      <c r="AG118" s="74"/>
      <c r="AH118" s="74"/>
      <c r="AI118" s="74"/>
      <c r="AJ118" s="74"/>
      <c r="AK118" s="74"/>
      <c r="AL118" s="74"/>
      <c r="AM118" s="74"/>
      <c r="AN118" s="74"/>
      <c r="AO118" s="74"/>
      <c r="AP118" s="74"/>
      <c r="AQ118" s="74"/>
      <c r="AR118" s="74"/>
      <c r="AS118" s="74"/>
      <c r="AT118" s="74"/>
      <c r="AU118" s="74"/>
      <c r="AV118" s="303"/>
      <c r="AW118" s="74"/>
    </row>
    <row r="119" spans="1:49" ht="11.25" customHeight="1" x14ac:dyDescent="0.25">
      <c r="A119" s="74"/>
      <c r="B119" s="74"/>
      <c r="C119" s="74"/>
      <c r="D119" s="74"/>
      <c r="E119" s="74"/>
      <c r="F119" s="74"/>
      <c r="G119" s="74"/>
      <c r="H119" s="74"/>
      <c r="I119" s="74"/>
      <c r="J119" s="72"/>
      <c r="K119" s="301"/>
      <c r="L119" s="302"/>
      <c r="M119" s="72"/>
      <c r="N119" s="72"/>
      <c r="O119" s="72"/>
      <c r="P119" s="72"/>
      <c r="Q119" s="72"/>
      <c r="R119" s="72"/>
      <c r="S119" s="72"/>
      <c r="T119" s="72"/>
      <c r="U119" s="72"/>
      <c r="V119" s="72"/>
      <c r="W119" s="72"/>
      <c r="X119" s="72"/>
      <c r="Y119" s="72"/>
      <c r="Z119" s="72"/>
      <c r="AA119" s="74"/>
      <c r="AB119" s="74"/>
      <c r="AC119" s="74"/>
      <c r="AD119" s="74"/>
      <c r="AE119" s="74"/>
      <c r="AF119" s="74"/>
      <c r="AG119" s="74"/>
      <c r="AH119" s="74"/>
      <c r="AI119" s="74"/>
      <c r="AJ119" s="74"/>
      <c r="AK119" s="74"/>
      <c r="AL119" s="74"/>
      <c r="AM119" s="74"/>
      <c r="AN119" s="74"/>
      <c r="AO119" s="74"/>
      <c r="AP119" s="74"/>
      <c r="AQ119" s="74"/>
      <c r="AR119" s="74"/>
      <c r="AS119" s="74"/>
      <c r="AT119" s="74"/>
      <c r="AU119" s="74"/>
      <c r="AV119" s="303"/>
      <c r="AW119" s="74"/>
    </row>
    <row r="120" spans="1:49" ht="11.25" customHeight="1" x14ac:dyDescent="0.25">
      <c r="A120" s="74"/>
      <c r="B120" s="74"/>
      <c r="C120" s="74"/>
      <c r="D120" s="74"/>
      <c r="E120" s="74"/>
      <c r="F120" s="74"/>
      <c r="G120" s="74"/>
      <c r="H120" s="74"/>
      <c r="I120" s="74"/>
      <c r="J120" s="72"/>
      <c r="K120" s="301"/>
      <c r="L120" s="302"/>
      <c r="M120" s="72"/>
      <c r="N120" s="72"/>
      <c r="O120" s="72"/>
      <c r="P120" s="72"/>
      <c r="Q120" s="72"/>
      <c r="R120" s="72"/>
      <c r="S120" s="72"/>
      <c r="T120" s="72"/>
      <c r="U120" s="72"/>
      <c r="V120" s="72"/>
      <c r="W120" s="72"/>
      <c r="X120" s="72"/>
      <c r="Y120" s="72"/>
      <c r="Z120" s="72"/>
      <c r="AA120" s="74"/>
      <c r="AB120" s="74"/>
      <c r="AC120" s="74"/>
      <c r="AD120" s="74"/>
      <c r="AE120" s="74"/>
      <c r="AF120" s="74"/>
      <c r="AG120" s="74"/>
      <c r="AH120" s="74"/>
      <c r="AI120" s="74"/>
      <c r="AJ120" s="74"/>
      <c r="AK120" s="74"/>
      <c r="AL120" s="74"/>
      <c r="AM120" s="74"/>
      <c r="AN120" s="74"/>
      <c r="AO120" s="74"/>
      <c r="AP120" s="74"/>
      <c r="AQ120" s="74"/>
      <c r="AR120" s="74"/>
      <c r="AS120" s="74"/>
      <c r="AT120" s="74"/>
      <c r="AU120" s="74"/>
      <c r="AV120" s="303"/>
      <c r="AW120" s="74"/>
    </row>
    <row r="121" spans="1:49" ht="11.25" customHeight="1" x14ac:dyDescent="0.25">
      <c r="A121" s="74"/>
      <c r="B121" s="74"/>
      <c r="C121" s="74"/>
      <c r="D121" s="74"/>
      <c r="E121" s="74"/>
      <c r="F121" s="74"/>
      <c r="G121" s="74"/>
      <c r="H121" s="74"/>
      <c r="I121" s="74"/>
      <c r="J121" s="72"/>
      <c r="K121" s="301"/>
      <c r="L121" s="302"/>
      <c r="M121" s="72"/>
      <c r="N121" s="72"/>
      <c r="O121" s="72"/>
      <c r="P121" s="72"/>
      <c r="Q121" s="72"/>
      <c r="R121" s="72"/>
      <c r="S121" s="72"/>
      <c r="T121" s="72"/>
      <c r="U121" s="72"/>
      <c r="V121" s="72"/>
      <c r="W121" s="72"/>
      <c r="X121" s="72"/>
      <c r="Y121" s="72"/>
      <c r="Z121" s="72"/>
      <c r="AA121" s="74"/>
      <c r="AB121" s="74"/>
      <c r="AC121" s="74"/>
      <c r="AD121" s="74"/>
      <c r="AE121" s="74"/>
      <c r="AF121" s="74"/>
      <c r="AG121" s="74"/>
      <c r="AH121" s="74"/>
      <c r="AI121" s="74"/>
      <c r="AJ121" s="74"/>
      <c r="AK121" s="74"/>
      <c r="AL121" s="74"/>
      <c r="AM121" s="74"/>
      <c r="AN121" s="74"/>
      <c r="AO121" s="74"/>
      <c r="AP121" s="74"/>
      <c r="AQ121" s="74"/>
      <c r="AR121" s="74"/>
      <c r="AS121" s="74"/>
      <c r="AT121" s="74"/>
      <c r="AU121" s="74"/>
      <c r="AV121" s="303"/>
      <c r="AW121" s="74"/>
    </row>
    <row r="122" spans="1:49" ht="11.25" customHeight="1" x14ac:dyDescent="0.25">
      <c r="A122" s="74"/>
      <c r="B122" s="74"/>
      <c r="C122" s="74"/>
      <c r="D122" s="74"/>
      <c r="E122" s="74"/>
      <c r="F122" s="74"/>
      <c r="G122" s="74"/>
      <c r="H122" s="74"/>
      <c r="I122" s="74"/>
      <c r="J122" s="72"/>
      <c r="K122" s="301"/>
      <c r="L122" s="302"/>
      <c r="M122" s="72"/>
      <c r="N122" s="72"/>
      <c r="O122" s="72"/>
      <c r="P122" s="72"/>
      <c r="Q122" s="72"/>
      <c r="R122" s="72"/>
      <c r="S122" s="72"/>
      <c r="T122" s="72"/>
      <c r="U122" s="72"/>
      <c r="V122" s="72"/>
      <c r="W122" s="72"/>
      <c r="X122" s="72"/>
      <c r="Y122" s="72"/>
      <c r="Z122" s="72"/>
      <c r="AA122" s="74"/>
      <c r="AB122" s="74"/>
      <c r="AC122" s="74"/>
      <c r="AD122" s="74"/>
      <c r="AE122" s="74"/>
      <c r="AF122" s="74"/>
      <c r="AG122" s="74"/>
      <c r="AH122" s="74"/>
      <c r="AI122" s="74"/>
      <c r="AJ122" s="74"/>
      <c r="AK122" s="74"/>
      <c r="AL122" s="74"/>
      <c r="AM122" s="74"/>
      <c r="AN122" s="74"/>
      <c r="AO122" s="74"/>
      <c r="AP122" s="74"/>
      <c r="AQ122" s="74"/>
      <c r="AR122" s="74"/>
      <c r="AS122" s="74"/>
      <c r="AT122" s="74"/>
      <c r="AU122" s="74"/>
      <c r="AV122" s="303"/>
      <c r="AW122" s="74"/>
    </row>
    <row r="123" spans="1:49" ht="11.25" customHeight="1" x14ac:dyDescent="0.25">
      <c r="A123" s="74"/>
      <c r="B123" s="74"/>
      <c r="C123" s="74"/>
      <c r="D123" s="74"/>
      <c r="E123" s="74"/>
      <c r="F123" s="74"/>
      <c r="G123" s="74"/>
      <c r="H123" s="74"/>
      <c r="I123" s="74"/>
      <c r="J123" s="72"/>
      <c r="K123" s="301"/>
      <c r="L123" s="302"/>
      <c r="M123" s="72"/>
      <c r="N123" s="72"/>
      <c r="O123" s="72"/>
      <c r="P123" s="72"/>
      <c r="Q123" s="72"/>
      <c r="R123" s="72"/>
      <c r="S123" s="72"/>
      <c r="T123" s="72"/>
      <c r="U123" s="72"/>
      <c r="V123" s="72"/>
      <c r="W123" s="72"/>
      <c r="X123" s="72"/>
      <c r="Y123" s="72"/>
      <c r="Z123" s="72"/>
      <c r="AA123" s="74"/>
      <c r="AB123" s="74"/>
      <c r="AC123" s="74"/>
      <c r="AD123" s="74"/>
      <c r="AE123" s="74"/>
      <c r="AF123" s="74"/>
      <c r="AG123" s="74"/>
      <c r="AH123" s="74"/>
      <c r="AI123" s="74"/>
      <c r="AJ123" s="74"/>
      <c r="AK123" s="74"/>
      <c r="AL123" s="74"/>
      <c r="AM123" s="74"/>
      <c r="AN123" s="74"/>
      <c r="AO123" s="74"/>
      <c r="AP123" s="74"/>
      <c r="AQ123" s="74"/>
      <c r="AR123" s="74"/>
      <c r="AS123" s="74"/>
      <c r="AT123" s="74"/>
      <c r="AU123" s="74"/>
      <c r="AV123" s="303"/>
      <c r="AW123" s="74"/>
    </row>
    <row r="124" spans="1:49" ht="11.25" customHeight="1" x14ac:dyDescent="0.25">
      <c r="A124" s="74"/>
      <c r="B124" s="74"/>
      <c r="C124" s="74"/>
      <c r="D124" s="74"/>
      <c r="E124" s="74"/>
      <c r="F124" s="74"/>
      <c r="G124" s="74"/>
      <c r="H124" s="74"/>
      <c r="I124" s="74"/>
      <c r="J124" s="72"/>
      <c r="K124" s="301"/>
      <c r="L124" s="302"/>
      <c r="M124" s="72"/>
      <c r="N124" s="72"/>
      <c r="O124" s="72"/>
      <c r="P124" s="72"/>
      <c r="Q124" s="72"/>
      <c r="R124" s="72"/>
      <c r="S124" s="72"/>
      <c r="T124" s="72"/>
      <c r="U124" s="72"/>
      <c r="V124" s="72"/>
      <c r="W124" s="72"/>
      <c r="X124" s="72"/>
      <c r="Y124" s="72"/>
      <c r="Z124" s="72"/>
      <c r="AA124" s="74"/>
      <c r="AB124" s="74"/>
      <c r="AC124" s="74"/>
      <c r="AD124" s="74"/>
      <c r="AE124" s="74"/>
      <c r="AF124" s="74"/>
      <c r="AG124" s="74"/>
      <c r="AH124" s="74"/>
      <c r="AI124" s="74"/>
      <c r="AJ124" s="74"/>
      <c r="AK124" s="74"/>
      <c r="AL124" s="74"/>
      <c r="AM124" s="74"/>
      <c r="AN124" s="74"/>
      <c r="AO124" s="74"/>
      <c r="AP124" s="74"/>
      <c r="AQ124" s="74"/>
      <c r="AR124" s="74"/>
      <c r="AS124" s="74"/>
      <c r="AT124" s="74"/>
      <c r="AU124" s="74"/>
      <c r="AV124" s="303"/>
      <c r="AW124" s="74"/>
    </row>
    <row r="125" spans="1:49" ht="11.25" customHeight="1" x14ac:dyDescent="0.25">
      <c r="A125" s="74"/>
      <c r="B125" s="74"/>
      <c r="C125" s="74"/>
      <c r="D125" s="74"/>
      <c r="E125" s="74"/>
      <c r="F125" s="74"/>
      <c r="G125" s="74"/>
      <c r="H125" s="74"/>
      <c r="I125" s="74"/>
      <c r="J125" s="72"/>
      <c r="K125" s="301"/>
      <c r="L125" s="302"/>
      <c r="M125" s="72"/>
      <c r="N125" s="72"/>
      <c r="O125" s="72"/>
      <c r="P125" s="72"/>
      <c r="Q125" s="72"/>
      <c r="R125" s="72"/>
      <c r="S125" s="72"/>
      <c r="T125" s="72"/>
      <c r="U125" s="72"/>
      <c r="V125" s="72"/>
      <c r="W125" s="72"/>
      <c r="X125" s="72"/>
      <c r="Y125" s="72"/>
      <c r="Z125" s="72"/>
      <c r="AA125" s="74"/>
      <c r="AB125" s="74"/>
      <c r="AC125" s="74"/>
      <c r="AD125" s="74"/>
      <c r="AE125" s="74"/>
      <c r="AF125" s="74"/>
      <c r="AG125" s="74"/>
      <c r="AH125" s="74"/>
      <c r="AI125" s="74"/>
      <c r="AJ125" s="74"/>
      <c r="AK125" s="74"/>
      <c r="AL125" s="74"/>
      <c r="AM125" s="74"/>
      <c r="AN125" s="74"/>
      <c r="AO125" s="74"/>
      <c r="AP125" s="74"/>
      <c r="AQ125" s="74"/>
      <c r="AR125" s="74"/>
      <c r="AS125" s="74"/>
      <c r="AT125" s="74"/>
      <c r="AU125" s="74"/>
      <c r="AV125" s="303"/>
      <c r="AW125" s="74"/>
    </row>
    <row r="126" spans="1:49" ht="11.25" customHeight="1" x14ac:dyDescent="0.25">
      <c r="A126" s="74"/>
      <c r="B126" s="74"/>
      <c r="C126" s="74"/>
      <c r="D126" s="74"/>
      <c r="E126" s="74"/>
      <c r="F126" s="74"/>
      <c r="G126" s="74"/>
      <c r="H126" s="74"/>
      <c r="I126" s="74"/>
      <c r="J126" s="72"/>
      <c r="K126" s="301"/>
      <c r="L126" s="302"/>
      <c r="M126" s="72"/>
      <c r="N126" s="72"/>
      <c r="O126" s="72"/>
      <c r="P126" s="72"/>
      <c r="Q126" s="72"/>
      <c r="R126" s="72"/>
      <c r="S126" s="72"/>
      <c r="T126" s="72"/>
      <c r="U126" s="72"/>
      <c r="V126" s="72"/>
      <c r="W126" s="72"/>
      <c r="X126" s="72"/>
      <c r="Y126" s="72"/>
      <c r="Z126" s="72"/>
      <c r="AA126" s="74"/>
      <c r="AB126" s="74"/>
      <c r="AC126" s="74"/>
      <c r="AD126" s="74"/>
      <c r="AE126" s="74"/>
      <c r="AF126" s="74"/>
      <c r="AG126" s="74"/>
      <c r="AH126" s="74"/>
      <c r="AI126" s="74"/>
      <c r="AJ126" s="74"/>
      <c r="AK126" s="74"/>
      <c r="AL126" s="74"/>
      <c r="AM126" s="74"/>
      <c r="AN126" s="74"/>
      <c r="AO126" s="74"/>
      <c r="AP126" s="74"/>
      <c r="AQ126" s="74"/>
      <c r="AR126" s="74"/>
      <c r="AS126" s="74"/>
      <c r="AT126" s="74"/>
      <c r="AU126" s="74"/>
      <c r="AV126" s="303"/>
      <c r="AW126" s="74"/>
    </row>
    <row r="127" spans="1:49" ht="11.25" customHeight="1" x14ac:dyDescent="0.25">
      <c r="A127" s="74"/>
      <c r="B127" s="74"/>
      <c r="C127" s="74"/>
      <c r="D127" s="74"/>
      <c r="E127" s="74"/>
      <c r="F127" s="74"/>
      <c r="G127" s="74"/>
      <c r="H127" s="74"/>
      <c r="I127" s="74"/>
      <c r="J127" s="72"/>
      <c r="K127" s="301"/>
      <c r="L127" s="302"/>
      <c r="M127" s="72"/>
      <c r="N127" s="72"/>
      <c r="O127" s="72"/>
      <c r="P127" s="72"/>
      <c r="Q127" s="72"/>
      <c r="R127" s="72"/>
      <c r="S127" s="72"/>
      <c r="T127" s="72"/>
      <c r="U127" s="72"/>
      <c r="V127" s="72"/>
      <c r="W127" s="72"/>
      <c r="X127" s="72"/>
      <c r="Y127" s="72"/>
      <c r="Z127" s="72"/>
      <c r="AA127" s="74"/>
      <c r="AB127" s="74"/>
      <c r="AC127" s="74"/>
      <c r="AD127" s="74"/>
      <c r="AE127" s="74"/>
      <c r="AF127" s="74"/>
      <c r="AG127" s="74"/>
      <c r="AH127" s="74"/>
      <c r="AI127" s="74"/>
      <c r="AJ127" s="74"/>
      <c r="AK127" s="74"/>
      <c r="AL127" s="74"/>
      <c r="AM127" s="74"/>
      <c r="AN127" s="74"/>
      <c r="AO127" s="74"/>
      <c r="AP127" s="74"/>
      <c r="AQ127" s="74"/>
      <c r="AR127" s="74"/>
      <c r="AS127" s="74"/>
      <c r="AT127" s="74"/>
      <c r="AU127" s="74"/>
      <c r="AV127" s="303"/>
      <c r="AW127" s="74"/>
    </row>
    <row r="128" spans="1:49" ht="11.25" customHeight="1" x14ac:dyDescent="0.25">
      <c r="A128" s="74"/>
      <c r="B128" s="74"/>
      <c r="C128" s="74"/>
      <c r="D128" s="74"/>
      <c r="E128" s="74"/>
      <c r="F128" s="74"/>
      <c r="G128" s="74"/>
      <c r="H128" s="74"/>
      <c r="I128" s="74"/>
      <c r="J128" s="72"/>
      <c r="K128" s="301"/>
      <c r="L128" s="302"/>
      <c r="M128" s="72"/>
      <c r="N128" s="72"/>
      <c r="O128" s="72"/>
      <c r="P128" s="72"/>
      <c r="Q128" s="72"/>
      <c r="R128" s="72"/>
      <c r="S128" s="72"/>
      <c r="T128" s="72"/>
      <c r="U128" s="72"/>
      <c r="V128" s="72"/>
      <c r="W128" s="72"/>
      <c r="X128" s="72"/>
      <c r="Y128" s="72"/>
      <c r="Z128" s="72"/>
      <c r="AA128" s="74"/>
      <c r="AB128" s="74"/>
      <c r="AC128" s="74"/>
      <c r="AD128" s="74"/>
      <c r="AE128" s="74"/>
      <c r="AF128" s="74"/>
      <c r="AG128" s="74"/>
      <c r="AH128" s="74"/>
      <c r="AI128" s="74"/>
      <c r="AJ128" s="74"/>
      <c r="AK128" s="74"/>
      <c r="AL128" s="74"/>
      <c r="AM128" s="74"/>
      <c r="AN128" s="74"/>
      <c r="AO128" s="74"/>
      <c r="AP128" s="74"/>
      <c r="AQ128" s="74"/>
      <c r="AR128" s="74"/>
      <c r="AS128" s="74"/>
      <c r="AT128" s="74"/>
      <c r="AU128" s="74"/>
      <c r="AV128" s="303"/>
      <c r="AW128" s="74"/>
    </row>
    <row r="129" spans="1:49" ht="11.25" customHeight="1" x14ac:dyDescent="0.25">
      <c r="A129" s="74"/>
      <c r="B129" s="74"/>
      <c r="C129" s="74"/>
      <c r="D129" s="74"/>
      <c r="E129" s="74"/>
      <c r="F129" s="74"/>
      <c r="G129" s="74"/>
      <c r="H129" s="74"/>
      <c r="I129" s="74"/>
      <c r="J129" s="72"/>
      <c r="K129" s="301"/>
      <c r="L129" s="302"/>
      <c r="M129" s="72"/>
      <c r="N129" s="72"/>
      <c r="O129" s="72"/>
      <c r="P129" s="72"/>
      <c r="Q129" s="72"/>
      <c r="R129" s="72"/>
      <c r="S129" s="72"/>
      <c r="T129" s="72"/>
      <c r="U129" s="72"/>
      <c r="V129" s="72"/>
      <c r="W129" s="72"/>
      <c r="X129" s="72"/>
      <c r="Y129" s="72"/>
      <c r="Z129" s="72"/>
      <c r="AA129" s="74"/>
      <c r="AB129" s="74"/>
      <c r="AC129" s="74"/>
      <c r="AD129" s="74"/>
      <c r="AE129" s="74"/>
      <c r="AF129" s="74"/>
      <c r="AG129" s="74"/>
      <c r="AH129" s="74"/>
      <c r="AI129" s="74"/>
      <c r="AJ129" s="74"/>
      <c r="AK129" s="74"/>
      <c r="AL129" s="74"/>
      <c r="AM129" s="74"/>
      <c r="AN129" s="74"/>
      <c r="AO129" s="74"/>
      <c r="AP129" s="74"/>
      <c r="AQ129" s="74"/>
      <c r="AR129" s="74"/>
      <c r="AS129" s="74"/>
      <c r="AT129" s="74"/>
      <c r="AU129" s="74"/>
      <c r="AV129" s="303"/>
      <c r="AW129" s="74"/>
    </row>
    <row r="130" spans="1:49" ht="11.25" customHeight="1" x14ac:dyDescent="0.25">
      <c r="A130" s="74"/>
      <c r="B130" s="74"/>
      <c r="C130" s="74"/>
      <c r="D130" s="74"/>
      <c r="E130" s="74"/>
      <c r="F130" s="74"/>
      <c r="G130" s="74"/>
      <c r="H130" s="74"/>
      <c r="I130" s="74"/>
      <c r="J130" s="72"/>
      <c r="K130" s="301"/>
      <c r="L130" s="302"/>
      <c r="M130" s="72"/>
      <c r="N130" s="72"/>
      <c r="O130" s="72"/>
      <c r="P130" s="72"/>
      <c r="Q130" s="72"/>
      <c r="R130" s="72"/>
      <c r="S130" s="72"/>
      <c r="T130" s="72"/>
      <c r="U130" s="72"/>
      <c r="V130" s="72"/>
      <c r="W130" s="72"/>
      <c r="X130" s="72"/>
      <c r="Y130" s="72"/>
      <c r="Z130" s="72"/>
      <c r="AA130" s="74"/>
      <c r="AB130" s="74"/>
      <c r="AC130" s="74"/>
      <c r="AD130" s="74"/>
      <c r="AE130" s="74"/>
      <c r="AF130" s="74"/>
      <c r="AG130" s="74"/>
      <c r="AH130" s="74"/>
      <c r="AI130" s="74"/>
      <c r="AJ130" s="74"/>
      <c r="AK130" s="74"/>
      <c r="AL130" s="74"/>
      <c r="AM130" s="74"/>
      <c r="AN130" s="74"/>
      <c r="AO130" s="74"/>
      <c r="AP130" s="74"/>
      <c r="AQ130" s="74"/>
      <c r="AR130" s="74"/>
      <c r="AS130" s="74"/>
      <c r="AT130" s="74"/>
      <c r="AU130" s="74"/>
      <c r="AV130" s="303"/>
      <c r="AW130" s="74"/>
    </row>
    <row r="131" spans="1:49" ht="11.25" customHeight="1" x14ac:dyDescent="0.25">
      <c r="A131" s="74"/>
      <c r="B131" s="74"/>
      <c r="C131" s="74"/>
      <c r="D131" s="74"/>
      <c r="E131" s="74"/>
      <c r="F131" s="74"/>
      <c r="G131" s="74"/>
      <c r="H131" s="74"/>
      <c r="I131" s="74"/>
      <c r="J131" s="72"/>
      <c r="K131" s="301"/>
      <c r="L131" s="302"/>
      <c r="M131" s="72"/>
      <c r="N131" s="72"/>
      <c r="O131" s="72"/>
      <c r="P131" s="72"/>
      <c r="Q131" s="72"/>
      <c r="R131" s="72"/>
      <c r="S131" s="72"/>
      <c r="T131" s="72"/>
      <c r="U131" s="72"/>
      <c r="V131" s="72"/>
      <c r="W131" s="72"/>
      <c r="X131" s="72"/>
      <c r="Y131" s="72"/>
      <c r="Z131" s="72"/>
      <c r="AA131" s="74"/>
      <c r="AB131" s="74"/>
      <c r="AC131" s="74"/>
      <c r="AD131" s="74"/>
      <c r="AE131" s="74"/>
      <c r="AF131" s="74"/>
      <c r="AG131" s="74"/>
      <c r="AH131" s="74"/>
      <c r="AI131" s="74"/>
      <c r="AJ131" s="74"/>
      <c r="AK131" s="74"/>
      <c r="AL131" s="74"/>
      <c r="AM131" s="74"/>
      <c r="AN131" s="74"/>
      <c r="AO131" s="74"/>
      <c r="AP131" s="74"/>
      <c r="AQ131" s="74"/>
      <c r="AR131" s="74"/>
      <c r="AS131" s="74"/>
      <c r="AT131" s="74"/>
      <c r="AU131" s="74"/>
      <c r="AV131" s="303"/>
      <c r="AW131" s="74"/>
    </row>
    <row r="132" spans="1:49" ht="11.25" customHeight="1" x14ac:dyDescent="0.25">
      <c r="A132" s="74"/>
      <c r="B132" s="74"/>
      <c r="C132" s="74"/>
      <c r="D132" s="74"/>
      <c r="E132" s="74"/>
      <c r="F132" s="74"/>
      <c r="G132" s="74"/>
      <c r="H132" s="74"/>
      <c r="I132" s="74"/>
      <c r="J132" s="72"/>
      <c r="K132" s="301"/>
      <c r="L132" s="302"/>
      <c r="M132" s="72"/>
      <c r="N132" s="72"/>
      <c r="O132" s="72"/>
      <c r="P132" s="72"/>
      <c r="Q132" s="72"/>
      <c r="R132" s="72"/>
      <c r="S132" s="72"/>
      <c r="T132" s="72"/>
      <c r="U132" s="72"/>
      <c r="V132" s="72"/>
      <c r="W132" s="72"/>
      <c r="X132" s="72"/>
      <c r="Y132" s="72"/>
      <c r="Z132" s="72"/>
      <c r="AA132" s="74"/>
      <c r="AB132" s="74"/>
      <c r="AC132" s="74"/>
      <c r="AD132" s="74"/>
      <c r="AE132" s="74"/>
      <c r="AF132" s="74"/>
      <c r="AG132" s="74"/>
      <c r="AH132" s="74"/>
      <c r="AI132" s="74"/>
      <c r="AJ132" s="74"/>
      <c r="AK132" s="74"/>
      <c r="AL132" s="74"/>
      <c r="AM132" s="74"/>
      <c r="AN132" s="74"/>
      <c r="AO132" s="74"/>
      <c r="AP132" s="74"/>
      <c r="AQ132" s="74"/>
      <c r="AR132" s="74"/>
      <c r="AS132" s="74"/>
      <c r="AT132" s="74"/>
      <c r="AU132" s="74"/>
      <c r="AV132" s="303"/>
      <c r="AW132" s="74"/>
    </row>
    <row r="133" spans="1:49" ht="11.25" customHeight="1" x14ac:dyDescent="0.25">
      <c r="A133" s="74"/>
      <c r="B133" s="74"/>
      <c r="C133" s="74"/>
      <c r="D133" s="74"/>
      <c r="E133" s="74"/>
      <c r="F133" s="74"/>
      <c r="G133" s="74"/>
      <c r="H133" s="74"/>
      <c r="I133" s="74"/>
      <c r="J133" s="72"/>
      <c r="K133" s="301"/>
      <c r="L133" s="302"/>
      <c r="M133" s="72"/>
      <c r="N133" s="72"/>
      <c r="O133" s="72"/>
      <c r="P133" s="72"/>
      <c r="Q133" s="72"/>
      <c r="R133" s="72"/>
      <c r="S133" s="72"/>
      <c r="T133" s="72"/>
      <c r="U133" s="72"/>
      <c r="V133" s="72"/>
      <c r="W133" s="72"/>
      <c r="X133" s="72"/>
      <c r="Y133" s="72"/>
      <c r="Z133" s="72"/>
      <c r="AA133" s="74"/>
      <c r="AB133" s="74"/>
      <c r="AC133" s="74"/>
      <c r="AD133" s="74"/>
      <c r="AE133" s="74"/>
      <c r="AF133" s="74"/>
      <c r="AG133" s="74"/>
      <c r="AH133" s="74"/>
      <c r="AI133" s="74"/>
      <c r="AJ133" s="74"/>
      <c r="AK133" s="74"/>
      <c r="AL133" s="74"/>
      <c r="AM133" s="74"/>
      <c r="AN133" s="74"/>
      <c r="AO133" s="74"/>
      <c r="AP133" s="74"/>
      <c r="AQ133" s="74"/>
      <c r="AR133" s="74"/>
      <c r="AS133" s="74"/>
      <c r="AT133" s="74"/>
      <c r="AU133" s="74"/>
      <c r="AV133" s="303"/>
      <c r="AW133" s="74"/>
    </row>
    <row r="134" spans="1:49" ht="11.25" customHeight="1" x14ac:dyDescent="0.25">
      <c r="A134" s="74"/>
      <c r="B134" s="74"/>
      <c r="C134" s="74"/>
      <c r="D134" s="74"/>
      <c r="E134" s="74"/>
      <c r="F134" s="74"/>
      <c r="G134" s="74"/>
      <c r="H134" s="74"/>
      <c r="I134" s="74"/>
      <c r="J134" s="72"/>
      <c r="K134" s="301"/>
      <c r="L134" s="302"/>
      <c r="M134" s="72"/>
      <c r="N134" s="72"/>
      <c r="O134" s="72"/>
      <c r="P134" s="72"/>
      <c r="Q134" s="72"/>
      <c r="R134" s="72"/>
      <c r="S134" s="72"/>
      <c r="T134" s="72"/>
      <c r="U134" s="72"/>
      <c r="V134" s="72"/>
      <c r="W134" s="72"/>
      <c r="X134" s="72"/>
      <c r="Y134" s="72"/>
      <c r="Z134" s="72"/>
      <c r="AA134" s="74"/>
      <c r="AB134" s="74"/>
      <c r="AC134" s="74"/>
      <c r="AD134" s="74"/>
      <c r="AE134" s="74"/>
      <c r="AF134" s="74"/>
      <c r="AG134" s="74"/>
      <c r="AH134" s="74"/>
      <c r="AI134" s="74"/>
      <c r="AJ134" s="74"/>
      <c r="AK134" s="74"/>
      <c r="AL134" s="74"/>
      <c r="AM134" s="74"/>
      <c r="AN134" s="74"/>
      <c r="AO134" s="74"/>
      <c r="AP134" s="74"/>
      <c r="AQ134" s="74"/>
      <c r="AR134" s="74"/>
      <c r="AS134" s="74"/>
      <c r="AT134" s="74"/>
      <c r="AU134" s="74"/>
      <c r="AV134" s="303"/>
      <c r="AW134" s="74"/>
    </row>
    <row r="135" spans="1:49" ht="11.25" customHeight="1" x14ac:dyDescent="0.25">
      <c r="A135" s="74"/>
      <c r="B135" s="74"/>
      <c r="C135" s="74"/>
      <c r="D135" s="74"/>
      <c r="E135" s="74"/>
      <c r="F135" s="74"/>
      <c r="G135" s="74"/>
      <c r="H135" s="74"/>
      <c r="I135" s="74"/>
      <c r="J135" s="72"/>
      <c r="K135" s="301"/>
      <c r="L135" s="302"/>
      <c r="M135" s="72"/>
      <c r="N135" s="72"/>
      <c r="O135" s="72"/>
      <c r="P135" s="72"/>
      <c r="Q135" s="72"/>
      <c r="R135" s="72"/>
      <c r="S135" s="72"/>
      <c r="T135" s="72"/>
      <c r="U135" s="72"/>
      <c r="V135" s="72"/>
      <c r="W135" s="72"/>
      <c r="X135" s="72"/>
      <c r="Y135" s="72"/>
      <c r="Z135" s="72"/>
      <c r="AA135" s="74"/>
      <c r="AB135" s="74"/>
      <c r="AC135" s="74"/>
      <c r="AD135" s="74"/>
      <c r="AE135" s="74"/>
      <c r="AF135" s="74"/>
      <c r="AG135" s="74"/>
      <c r="AH135" s="74"/>
      <c r="AI135" s="74"/>
      <c r="AJ135" s="74"/>
      <c r="AK135" s="74"/>
      <c r="AL135" s="74"/>
      <c r="AM135" s="74"/>
      <c r="AN135" s="74"/>
      <c r="AO135" s="74"/>
      <c r="AP135" s="74"/>
      <c r="AQ135" s="74"/>
      <c r="AR135" s="74"/>
      <c r="AS135" s="74"/>
      <c r="AT135" s="74"/>
      <c r="AU135" s="74"/>
      <c r="AV135" s="303"/>
      <c r="AW135" s="74"/>
    </row>
    <row r="136" spans="1:49" ht="11.25" customHeight="1" x14ac:dyDescent="0.25">
      <c r="A136" s="74"/>
      <c r="B136" s="74"/>
      <c r="C136" s="74"/>
      <c r="D136" s="74"/>
      <c r="E136" s="74"/>
      <c r="F136" s="74"/>
      <c r="G136" s="74"/>
      <c r="H136" s="74"/>
      <c r="I136" s="74"/>
      <c r="J136" s="72"/>
      <c r="K136" s="301"/>
      <c r="L136" s="302"/>
      <c r="M136" s="72"/>
      <c r="N136" s="72"/>
      <c r="O136" s="72"/>
      <c r="P136" s="72"/>
      <c r="Q136" s="72"/>
      <c r="R136" s="72"/>
      <c r="S136" s="72"/>
      <c r="T136" s="72"/>
      <c r="U136" s="72"/>
      <c r="V136" s="72"/>
      <c r="W136" s="72"/>
      <c r="X136" s="72"/>
      <c r="Y136" s="72"/>
      <c r="Z136" s="72"/>
      <c r="AA136" s="74"/>
      <c r="AB136" s="74"/>
      <c r="AC136" s="74"/>
      <c r="AD136" s="74"/>
      <c r="AE136" s="74"/>
      <c r="AF136" s="74"/>
      <c r="AG136" s="74"/>
      <c r="AH136" s="74"/>
      <c r="AI136" s="74"/>
      <c r="AJ136" s="74"/>
      <c r="AK136" s="74"/>
      <c r="AL136" s="74"/>
      <c r="AM136" s="74"/>
      <c r="AN136" s="74"/>
      <c r="AO136" s="74"/>
      <c r="AP136" s="74"/>
      <c r="AQ136" s="74"/>
      <c r="AR136" s="74"/>
      <c r="AS136" s="74"/>
      <c r="AT136" s="74"/>
      <c r="AU136" s="74"/>
      <c r="AV136" s="303"/>
      <c r="AW136" s="74"/>
    </row>
    <row r="137" spans="1:49" ht="11.25" customHeight="1" x14ac:dyDescent="0.25">
      <c r="A137" s="74"/>
      <c r="B137" s="74"/>
      <c r="C137" s="74"/>
      <c r="D137" s="74"/>
      <c r="E137" s="74"/>
      <c r="F137" s="74"/>
      <c r="G137" s="74"/>
      <c r="H137" s="74"/>
      <c r="I137" s="74"/>
      <c r="J137" s="72"/>
      <c r="K137" s="301"/>
      <c r="L137" s="302"/>
      <c r="M137" s="72"/>
      <c r="N137" s="72"/>
      <c r="O137" s="72"/>
      <c r="P137" s="72"/>
      <c r="Q137" s="72"/>
      <c r="R137" s="72"/>
      <c r="S137" s="72"/>
      <c r="T137" s="72"/>
      <c r="U137" s="72"/>
      <c r="V137" s="72"/>
      <c r="W137" s="72"/>
      <c r="X137" s="72"/>
      <c r="Y137" s="72"/>
      <c r="Z137" s="72"/>
      <c r="AA137" s="74"/>
      <c r="AB137" s="74"/>
      <c r="AC137" s="74"/>
      <c r="AD137" s="74"/>
      <c r="AE137" s="74"/>
      <c r="AF137" s="74"/>
      <c r="AG137" s="74"/>
      <c r="AH137" s="74"/>
      <c r="AI137" s="74"/>
      <c r="AJ137" s="74"/>
      <c r="AK137" s="74"/>
      <c r="AL137" s="74"/>
      <c r="AM137" s="74"/>
      <c r="AN137" s="74"/>
      <c r="AO137" s="74"/>
      <c r="AP137" s="74"/>
      <c r="AQ137" s="74"/>
      <c r="AR137" s="74"/>
      <c r="AS137" s="74"/>
      <c r="AT137" s="74"/>
      <c r="AU137" s="74"/>
      <c r="AV137" s="303"/>
      <c r="AW137" s="74"/>
    </row>
    <row r="138" spans="1:49" ht="11.25" customHeight="1" x14ac:dyDescent="0.25">
      <c r="A138" s="74"/>
      <c r="B138" s="74"/>
      <c r="C138" s="74"/>
      <c r="D138" s="74"/>
      <c r="E138" s="74"/>
      <c r="F138" s="74"/>
      <c r="G138" s="74"/>
      <c r="H138" s="74"/>
      <c r="I138" s="74"/>
      <c r="J138" s="72"/>
      <c r="K138" s="301"/>
      <c r="L138" s="302"/>
      <c r="M138" s="72"/>
      <c r="N138" s="72"/>
      <c r="O138" s="72"/>
      <c r="P138" s="72"/>
      <c r="Q138" s="72"/>
      <c r="R138" s="72"/>
      <c r="S138" s="72"/>
      <c r="T138" s="72"/>
      <c r="U138" s="72"/>
      <c r="V138" s="72"/>
      <c r="W138" s="72"/>
      <c r="X138" s="72"/>
      <c r="Y138" s="72"/>
      <c r="Z138" s="72"/>
      <c r="AA138" s="74"/>
      <c r="AB138" s="74"/>
      <c r="AC138" s="74"/>
      <c r="AD138" s="74"/>
      <c r="AE138" s="74"/>
      <c r="AF138" s="74"/>
      <c r="AG138" s="74"/>
      <c r="AH138" s="74"/>
      <c r="AI138" s="74"/>
      <c r="AJ138" s="74"/>
      <c r="AK138" s="74"/>
      <c r="AL138" s="74"/>
      <c r="AM138" s="74"/>
      <c r="AN138" s="74"/>
      <c r="AO138" s="74"/>
      <c r="AP138" s="74"/>
      <c r="AQ138" s="74"/>
      <c r="AR138" s="74"/>
      <c r="AS138" s="74"/>
      <c r="AT138" s="74"/>
      <c r="AU138" s="74"/>
      <c r="AV138" s="303"/>
      <c r="AW138" s="74"/>
    </row>
    <row r="139" spans="1:49" ht="11.25" customHeight="1" x14ac:dyDescent="0.25">
      <c r="A139" s="74"/>
      <c r="B139" s="74"/>
      <c r="C139" s="74"/>
      <c r="D139" s="74"/>
      <c r="E139" s="74"/>
      <c r="F139" s="74"/>
      <c r="G139" s="74"/>
      <c r="H139" s="74"/>
      <c r="I139" s="74"/>
      <c r="J139" s="72"/>
      <c r="K139" s="301"/>
      <c r="L139" s="302"/>
      <c r="M139" s="72"/>
      <c r="N139" s="72"/>
      <c r="O139" s="72"/>
      <c r="P139" s="72"/>
      <c r="Q139" s="72"/>
      <c r="R139" s="72"/>
      <c r="S139" s="72"/>
      <c r="T139" s="72"/>
      <c r="U139" s="72"/>
      <c r="V139" s="72"/>
      <c r="W139" s="72"/>
      <c r="X139" s="72"/>
      <c r="Y139" s="72"/>
      <c r="Z139" s="72"/>
      <c r="AA139" s="74"/>
      <c r="AB139" s="74"/>
      <c r="AC139" s="74"/>
      <c r="AD139" s="74"/>
      <c r="AE139" s="74"/>
      <c r="AF139" s="74"/>
      <c r="AG139" s="74"/>
      <c r="AH139" s="74"/>
      <c r="AI139" s="74"/>
      <c r="AJ139" s="74"/>
      <c r="AK139" s="74"/>
      <c r="AL139" s="74"/>
      <c r="AM139" s="74"/>
      <c r="AN139" s="74"/>
      <c r="AO139" s="74"/>
      <c r="AP139" s="74"/>
      <c r="AQ139" s="74"/>
      <c r="AR139" s="74"/>
      <c r="AS139" s="74"/>
      <c r="AT139" s="74"/>
      <c r="AU139" s="74"/>
      <c r="AV139" s="303"/>
      <c r="AW139" s="74"/>
    </row>
    <row r="140" spans="1:49" ht="11.25" customHeight="1" x14ac:dyDescent="0.25">
      <c r="A140" s="74"/>
      <c r="B140" s="74"/>
      <c r="C140" s="74"/>
      <c r="D140" s="74"/>
      <c r="E140" s="74"/>
      <c r="F140" s="74"/>
      <c r="G140" s="74"/>
      <c r="H140" s="74"/>
      <c r="I140" s="74"/>
      <c r="J140" s="72"/>
      <c r="K140" s="301"/>
      <c r="L140" s="302"/>
      <c r="M140" s="72"/>
      <c r="N140" s="72"/>
      <c r="O140" s="72"/>
      <c r="P140" s="72"/>
      <c r="Q140" s="72"/>
      <c r="R140" s="72"/>
      <c r="S140" s="72"/>
      <c r="T140" s="72"/>
      <c r="U140" s="72"/>
      <c r="V140" s="72"/>
      <c r="W140" s="72"/>
      <c r="X140" s="72"/>
      <c r="Y140" s="72"/>
      <c r="Z140" s="72"/>
      <c r="AA140" s="74"/>
      <c r="AB140" s="74"/>
      <c r="AC140" s="74"/>
      <c r="AD140" s="74"/>
      <c r="AE140" s="74"/>
      <c r="AF140" s="74"/>
      <c r="AG140" s="74"/>
      <c r="AH140" s="74"/>
      <c r="AI140" s="74"/>
      <c r="AJ140" s="74"/>
      <c r="AK140" s="74"/>
      <c r="AL140" s="74"/>
      <c r="AM140" s="74"/>
      <c r="AN140" s="74"/>
      <c r="AO140" s="74"/>
      <c r="AP140" s="74"/>
      <c r="AQ140" s="74"/>
      <c r="AR140" s="74"/>
      <c r="AS140" s="74"/>
      <c r="AT140" s="74"/>
      <c r="AU140" s="74"/>
      <c r="AV140" s="303"/>
      <c r="AW140" s="74"/>
    </row>
    <row r="141" spans="1:49" ht="11.25" customHeight="1" x14ac:dyDescent="0.25">
      <c r="A141" s="74"/>
      <c r="B141" s="74"/>
      <c r="C141" s="74"/>
      <c r="D141" s="74"/>
      <c r="E141" s="74"/>
      <c r="F141" s="74"/>
      <c r="G141" s="74"/>
      <c r="H141" s="74"/>
      <c r="I141" s="74"/>
      <c r="J141" s="72"/>
      <c r="K141" s="301"/>
      <c r="L141" s="302"/>
      <c r="M141" s="72"/>
      <c r="N141" s="72"/>
      <c r="O141" s="72"/>
      <c r="P141" s="72"/>
      <c r="Q141" s="72"/>
      <c r="R141" s="72"/>
      <c r="S141" s="72"/>
      <c r="T141" s="72"/>
      <c r="U141" s="72"/>
      <c r="V141" s="72"/>
      <c r="W141" s="72"/>
      <c r="X141" s="72"/>
      <c r="Y141" s="72"/>
      <c r="Z141" s="72"/>
      <c r="AA141" s="74"/>
      <c r="AB141" s="74"/>
      <c r="AC141" s="74"/>
      <c r="AD141" s="74"/>
      <c r="AE141" s="74"/>
      <c r="AF141" s="74"/>
      <c r="AG141" s="74"/>
      <c r="AH141" s="74"/>
      <c r="AI141" s="74"/>
      <c r="AJ141" s="74"/>
      <c r="AK141" s="74"/>
      <c r="AL141" s="74"/>
      <c r="AM141" s="74"/>
      <c r="AN141" s="74"/>
      <c r="AO141" s="74"/>
      <c r="AP141" s="74"/>
      <c r="AQ141" s="74"/>
      <c r="AR141" s="74"/>
      <c r="AS141" s="74"/>
      <c r="AT141" s="74"/>
      <c r="AU141" s="74"/>
      <c r="AV141" s="303"/>
      <c r="AW141" s="74"/>
    </row>
    <row r="142" spans="1:49" ht="11.25" customHeight="1" x14ac:dyDescent="0.25">
      <c r="A142" s="74"/>
      <c r="B142" s="74"/>
      <c r="C142" s="74"/>
      <c r="D142" s="74"/>
      <c r="E142" s="74"/>
      <c r="F142" s="74"/>
      <c r="G142" s="74"/>
      <c r="H142" s="74"/>
      <c r="I142" s="74"/>
      <c r="J142" s="72"/>
      <c r="K142" s="301"/>
      <c r="L142" s="302"/>
      <c r="M142" s="72"/>
      <c r="N142" s="72"/>
      <c r="O142" s="72"/>
      <c r="P142" s="72"/>
      <c r="Q142" s="72"/>
      <c r="R142" s="72"/>
      <c r="S142" s="72"/>
      <c r="T142" s="72"/>
      <c r="U142" s="72"/>
      <c r="V142" s="72"/>
      <c r="W142" s="72"/>
      <c r="X142" s="72"/>
      <c r="Y142" s="72"/>
      <c r="Z142" s="72"/>
      <c r="AA142" s="74"/>
      <c r="AB142" s="74"/>
      <c r="AC142" s="74"/>
      <c r="AD142" s="74"/>
      <c r="AE142" s="74"/>
      <c r="AF142" s="74"/>
      <c r="AG142" s="74"/>
      <c r="AH142" s="74"/>
      <c r="AI142" s="74"/>
      <c r="AJ142" s="74"/>
      <c r="AK142" s="74"/>
      <c r="AL142" s="74"/>
      <c r="AM142" s="74"/>
      <c r="AN142" s="74"/>
      <c r="AO142" s="74"/>
      <c r="AP142" s="74"/>
      <c r="AQ142" s="74"/>
      <c r="AR142" s="74"/>
      <c r="AS142" s="74"/>
      <c r="AT142" s="74"/>
      <c r="AU142" s="74"/>
      <c r="AV142" s="303"/>
      <c r="AW142" s="74"/>
    </row>
    <row r="143" spans="1:49" ht="11.25" customHeight="1" x14ac:dyDescent="0.25">
      <c r="A143" s="74"/>
      <c r="B143" s="74"/>
      <c r="C143" s="74"/>
      <c r="D143" s="74"/>
      <c r="E143" s="74"/>
      <c r="F143" s="74"/>
      <c r="G143" s="74"/>
      <c r="H143" s="74"/>
      <c r="I143" s="74"/>
      <c r="J143" s="72"/>
      <c r="K143" s="301"/>
      <c r="L143" s="302"/>
      <c r="M143" s="72"/>
      <c r="N143" s="72"/>
      <c r="O143" s="72"/>
      <c r="P143" s="72"/>
      <c r="Q143" s="72"/>
      <c r="R143" s="72"/>
      <c r="S143" s="72"/>
      <c r="T143" s="72"/>
      <c r="U143" s="72"/>
      <c r="V143" s="72"/>
      <c r="W143" s="72"/>
      <c r="X143" s="72"/>
      <c r="Y143" s="72"/>
      <c r="Z143" s="72"/>
      <c r="AA143" s="74"/>
      <c r="AB143" s="74"/>
      <c r="AC143" s="74"/>
      <c r="AD143" s="74"/>
      <c r="AE143" s="74"/>
      <c r="AF143" s="74"/>
      <c r="AG143" s="74"/>
      <c r="AH143" s="74"/>
      <c r="AI143" s="74"/>
      <c r="AJ143" s="74"/>
      <c r="AK143" s="74"/>
      <c r="AL143" s="74"/>
      <c r="AM143" s="74"/>
      <c r="AN143" s="74"/>
      <c r="AO143" s="74"/>
      <c r="AP143" s="74"/>
      <c r="AQ143" s="74"/>
      <c r="AR143" s="74"/>
      <c r="AS143" s="74"/>
      <c r="AT143" s="74"/>
      <c r="AU143" s="74"/>
      <c r="AV143" s="303"/>
      <c r="AW143" s="74"/>
    </row>
    <row r="144" spans="1:49" ht="11.25" customHeight="1" x14ac:dyDescent="0.25">
      <c r="A144" s="74"/>
      <c r="B144" s="74"/>
      <c r="C144" s="74"/>
      <c r="D144" s="74"/>
      <c r="E144" s="74"/>
      <c r="F144" s="74"/>
      <c r="G144" s="74"/>
      <c r="H144" s="74"/>
      <c r="I144" s="74"/>
      <c r="J144" s="72"/>
      <c r="K144" s="301"/>
      <c r="L144" s="302"/>
      <c r="M144" s="72"/>
      <c r="N144" s="72"/>
      <c r="O144" s="72"/>
      <c r="P144" s="72"/>
      <c r="Q144" s="72"/>
      <c r="R144" s="72"/>
      <c r="S144" s="72"/>
      <c r="T144" s="72"/>
      <c r="U144" s="72"/>
      <c r="V144" s="72"/>
      <c r="W144" s="72"/>
      <c r="X144" s="72"/>
      <c r="Y144" s="72"/>
      <c r="Z144" s="72"/>
      <c r="AA144" s="74"/>
      <c r="AB144" s="74"/>
      <c r="AC144" s="74"/>
      <c r="AD144" s="74"/>
      <c r="AE144" s="74"/>
      <c r="AF144" s="74"/>
      <c r="AG144" s="74"/>
      <c r="AH144" s="74"/>
      <c r="AI144" s="74"/>
      <c r="AJ144" s="74"/>
      <c r="AK144" s="74"/>
      <c r="AL144" s="74"/>
      <c r="AM144" s="74"/>
      <c r="AN144" s="74"/>
      <c r="AO144" s="74"/>
      <c r="AP144" s="74"/>
      <c r="AQ144" s="74"/>
      <c r="AR144" s="74"/>
      <c r="AS144" s="74"/>
      <c r="AT144" s="74"/>
      <c r="AU144" s="74"/>
      <c r="AV144" s="303"/>
      <c r="AW144" s="74"/>
    </row>
    <row r="145" spans="1:49" ht="11.25" customHeight="1" x14ac:dyDescent="0.25">
      <c r="A145" s="74"/>
      <c r="B145" s="74"/>
      <c r="C145" s="74"/>
      <c r="D145" s="74"/>
      <c r="E145" s="74"/>
      <c r="F145" s="74"/>
      <c r="G145" s="74"/>
      <c r="H145" s="74"/>
      <c r="I145" s="74"/>
      <c r="J145" s="72"/>
      <c r="K145" s="301"/>
      <c r="L145" s="302"/>
      <c r="M145" s="72"/>
      <c r="N145" s="72"/>
      <c r="O145" s="72"/>
      <c r="P145" s="72"/>
      <c r="Q145" s="72"/>
      <c r="R145" s="72"/>
      <c r="S145" s="72"/>
      <c r="T145" s="72"/>
      <c r="U145" s="72"/>
      <c r="V145" s="72"/>
      <c r="W145" s="72"/>
      <c r="X145" s="72"/>
      <c r="Y145" s="72"/>
      <c r="Z145" s="72"/>
      <c r="AA145" s="74"/>
      <c r="AB145" s="74"/>
      <c r="AC145" s="74"/>
      <c r="AD145" s="74"/>
      <c r="AE145" s="74"/>
      <c r="AF145" s="74"/>
      <c r="AG145" s="74"/>
      <c r="AH145" s="74"/>
      <c r="AI145" s="74"/>
      <c r="AJ145" s="74"/>
      <c r="AK145" s="74"/>
      <c r="AL145" s="74"/>
      <c r="AM145" s="74"/>
      <c r="AN145" s="74"/>
      <c r="AO145" s="74"/>
      <c r="AP145" s="74"/>
      <c r="AQ145" s="74"/>
      <c r="AR145" s="74"/>
      <c r="AS145" s="74"/>
      <c r="AT145" s="74"/>
      <c r="AU145" s="74"/>
      <c r="AV145" s="303"/>
      <c r="AW145" s="74"/>
    </row>
    <row r="146" spans="1:49" ht="11.25" customHeight="1" x14ac:dyDescent="0.25">
      <c r="A146" s="74"/>
      <c r="B146" s="74"/>
      <c r="C146" s="74"/>
      <c r="D146" s="74"/>
      <c r="E146" s="74"/>
      <c r="F146" s="74"/>
      <c r="G146" s="74"/>
      <c r="H146" s="74"/>
      <c r="I146" s="74"/>
      <c r="J146" s="72"/>
      <c r="K146" s="301"/>
      <c r="L146" s="302"/>
      <c r="M146" s="72"/>
      <c r="N146" s="72"/>
      <c r="O146" s="72"/>
      <c r="P146" s="72"/>
      <c r="Q146" s="72"/>
      <c r="R146" s="72"/>
      <c r="S146" s="72"/>
      <c r="T146" s="72"/>
      <c r="U146" s="72"/>
      <c r="V146" s="72"/>
      <c r="W146" s="72"/>
      <c r="X146" s="72"/>
      <c r="Y146" s="72"/>
      <c r="Z146" s="72"/>
      <c r="AA146" s="74"/>
      <c r="AB146" s="74"/>
      <c r="AC146" s="74"/>
      <c r="AD146" s="74"/>
      <c r="AE146" s="74"/>
      <c r="AF146" s="74"/>
      <c r="AG146" s="74"/>
      <c r="AH146" s="74"/>
      <c r="AI146" s="74"/>
      <c r="AJ146" s="74"/>
      <c r="AK146" s="74"/>
      <c r="AL146" s="74"/>
      <c r="AM146" s="74"/>
      <c r="AN146" s="74"/>
      <c r="AO146" s="74"/>
      <c r="AP146" s="74"/>
      <c r="AQ146" s="74"/>
      <c r="AR146" s="74"/>
      <c r="AS146" s="74"/>
      <c r="AT146" s="74"/>
      <c r="AU146" s="74"/>
      <c r="AV146" s="303"/>
      <c r="AW146" s="74"/>
    </row>
    <row r="147" spans="1:49" ht="11.25" customHeight="1" x14ac:dyDescent="0.25">
      <c r="A147" s="74"/>
      <c r="B147" s="74"/>
      <c r="C147" s="74"/>
      <c r="D147" s="74"/>
      <c r="E147" s="74"/>
      <c r="F147" s="74"/>
      <c r="G147" s="74"/>
      <c r="H147" s="74"/>
      <c r="I147" s="74"/>
      <c r="J147" s="72"/>
      <c r="K147" s="301"/>
      <c r="L147" s="302"/>
      <c r="M147" s="72"/>
      <c r="N147" s="72"/>
      <c r="O147" s="72"/>
      <c r="P147" s="72"/>
      <c r="Q147" s="72"/>
      <c r="R147" s="72"/>
      <c r="S147" s="72"/>
      <c r="T147" s="72"/>
      <c r="U147" s="72"/>
      <c r="V147" s="72"/>
      <c r="W147" s="72"/>
      <c r="X147" s="72"/>
      <c r="Y147" s="72"/>
      <c r="Z147" s="72"/>
      <c r="AA147" s="74"/>
      <c r="AB147" s="74"/>
      <c r="AC147" s="74"/>
      <c r="AD147" s="74"/>
      <c r="AE147" s="74"/>
      <c r="AF147" s="74"/>
      <c r="AG147" s="74"/>
      <c r="AH147" s="74"/>
      <c r="AI147" s="74"/>
      <c r="AJ147" s="74"/>
      <c r="AK147" s="74"/>
      <c r="AL147" s="74"/>
      <c r="AM147" s="74"/>
      <c r="AN147" s="74"/>
      <c r="AO147" s="74"/>
      <c r="AP147" s="74"/>
      <c r="AQ147" s="74"/>
      <c r="AR147" s="74"/>
      <c r="AS147" s="74"/>
      <c r="AT147" s="74"/>
      <c r="AU147" s="74"/>
      <c r="AV147" s="303"/>
      <c r="AW147" s="74"/>
    </row>
    <row r="148" spans="1:49" ht="11.25" customHeight="1" x14ac:dyDescent="0.25">
      <c r="A148" s="74"/>
      <c r="B148" s="74"/>
      <c r="C148" s="74"/>
      <c r="D148" s="74"/>
      <c r="E148" s="74"/>
      <c r="F148" s="74"/>
      <c r="G148" s="74"/>
      <c r="H148" s="74"/>
      <c r="I148" s="74"/>
      <c r="J148" s="72"/>
      <c r="K148" s="301"/>
      <c r="L148" s="302"/>
      <c r="M148" s="72"/>
      <c r="N148" s="72"/>
      <c r="O148" s="72"/>
      <c r="P148" s="72"/>
      <c r="Q148" s="72"/>
      <c r="R148" s="72"/>
      <c r="S148" s="72"/>
      <c r="T148" s="72"/>
      <c r="U148" s="72"/>
      <c r="V148" s="72"/>
      <c r="W148" s="72"/>
      <c r="X148" s="72"/>
      <c r="Y148" s="72"/>
      <c r="Z148" s="72"/>
      <c r="AA148" s="74"/>
      <c r="AB148" s="74"/>
      <c r="AC148" s="74"/>
      <c r="AD148" s="74"/>
      <c r="AE148" s="74"/>
      <c r="AF148" s="74"/>
      <c r="AG148" s="74"/>
      <c r="AH148" s="74"/>
      <c r="AI148" s="74"/>
      <c r="AJ148" s="74"/>
      <c r="AK148" s="74"/>
      <c r="AL148" s="74"/>
      <c r="AM148" s="74"/>
      <c r="AN148" s="74"/>
      <c r="AO148" s="74"/>
      <c r="AP148" s="74"/>
      <c r="AQ148" s="74"/>
      <c r="AR148" s="74"/>
      <c r="AS148" s="74"/>
      <c r="AT148" s="74"/>
      <c r="AU148" s="74"/>
      <c r="AV148" s="303"/>
      <c r="AW148" s="74"/>
    </row>
    <row r="149" spans="1:49" ht="11.25" customHeight="1" x14ac:dyDescent="0.25">
      <c r="A149" s="74"/>
      <c r="B149" s="74"/>
      <c r="C149" s="74"/>
      <c r="D149" s="74"/>
      <c r="E149" s="74"/>
      <c r="F149" s="74"/>
      <c r="G149" s="74"/>
      <c r="H149" s="74"/>
      <c r="I149" s="74"/>
      <c r="J149" s="72"/>
      <c r="K149" s="301"/>
      <c r="L149" s="302"/>
      <c r="M149" s="72"/>
      <c r="N149" s="72"/>
      <c r="O149" s="72"/>
      <c r="P149" s="72"/>
      <c r="Q149" s="72"/>
      <c r="R149" s="72"/>
      <c r="S149" s="72"/>
      <c r="T149" s="72"/>
      <c r="U149" s="72"/>
      <c r="V149" s="72"/>
      <c r="W149" s="72"/>
      <c r="X149" s="72"/>
      <c r="Y149" s="72"/>
      <c r="Z149" s="72"/>
      <c r="AA149" s="74"/>
      <c r="AB149" s="74"/>
      <c r="AC149" s="74"/>
      <c r="AD149" s="74"/>
      <c r="AE149" s="74"/>
      <c r="AF149" s="74"/>
      <c r="AG149" s="74"/>
      <c r="AH149" s="74"/>
      <c r="AI149" s="74"/>
      <c r="AJ149" s="74"/>
      <c r="AK149" s="74"/>
      <c r="AL149" s="74"/>
      <c r="AM149" s="74"/>
      <c r="AN149" s="74"/>
      <c r="AO149" s="74"/>
      <c r="AP149" s="74"/>
      <c r="AQ149" s="74"/>
      <c r="AR149" s="74"/>
      <c r="AS149" s="74"/>
      <c r="AT149" s="74"/>
      <c r="AU149" s="74"/>
      <c r="AV149" s="303"/>
      <c r="AW149" s="74"/>
    </row>
    <row r="150" spans="1:49" ht="11.25" customHeight="1" x14ac:dyDescent="0.25">
      <c r="A150" s="74"/>
      <c r="B150" s="74"/>
      <c r="C150" s="74"/>
      <c r="D150" s="74"/>
      <c r="E150" s="74"/>
      <c r="F150" s="74"/>
      <c r="G150" s="74"/>
      <c r="H150" s="74"/>
      <c r="I150" s="74"/>
      <c r="J150" s="72"/>
      <c r="K150" s="301"/>
      <c r="L150" s="302"/>
      <c r="M150" s="72"/>
      <c r="N150" s="72"/>
      <c r="O150" s="72"/>
      <c r="P150" s="72"/>
      <c r="Q150" s="72"/>
      <c r="R150" s="72"/>
      <c r="S150" s="72"/>
      <c r="T150" s="72"/>
      <c r="U150" s="72"/>
      <c r="V150" s="72"/>
      <c r="W150" s="72"/>
      <c r="X150" s="72"/>
      <c r="Y150" s="72"/>
      <c r="Z150" s="72"/>
      <c r="AA150" s="74"/>
      <c r="AB150" s="74"/>
      <c r="AC150" s="74"/>
      <c r="AD150" s="74"/>
      <c r="AE150" s="74"/>
      <c r="AF150" s="74"/>
      <c r="AG150" s="74"/>
      <c r="AH150" s="74"/>
      <c r="AI150" s="74"/>
      <c r="AJ150" s="74"/>
      <c r="AK150" s="74"/>
      <c r="AL150" s="74"/>
      <c r="AM150" s="74"/>
      <c r="AN150" s="74"/>
      <c r="AO150" s="74"/>
      <c r="AP150" s="74"/>
      <c r="AQ150" s="74"/>
      <c r="AR150" s="74"/>
      <c r="AS150" s="74"/>
      <c r="AT150" s="74"/>
      <c r="AU150" s="74"/>
      <c r="AV150" s="303"/>
      <c r="AW150" s="74"/>
    </row>
    <row r="151" spans="1:49" ht="11.25" customHeight="1" x14ac:dyDescent="0.25">
      <c r="A151" s="74"/>
      <c r="B151" s="74"/>
      <c r="C151" s="74"/>
      <c r="D151" s="74"/>
      <c r="E151" s="74"/>
      <c r="F151" s="74"/>
      <c r="G151" s="74"/>
      <c r="H151" s="74"/>
      <c r="I151" s="74"/>
      <c r="J151" s="72"/>
      <c r="K151" s="301"/>
      <c r="L151" s="302"/>
      <c r="M151" s="72"/>
      <c r="N151" s="72"/>
      <c r="O151" s="72"/>
      <c r="P151" s="72"/>
      <c r="Q151" s="72"/>
      <c r="R151" s="72"/>
      <c r="S151" s="72"/>
      <c r="T151" s="72"/>
      <c r="U151" s="72"/>
      <c r="V151" s="72"/>
      <c r="W151" s="72"/>
      <c r="X151" s="72"/>
      <c r="Y151" s="72"/>
      <c r="Z151" s="72"/>
      <c r="AA151" s="74"/>
      <c r="AB151" s="74"/>
      <c r="AC151" s="74"/>
      <c r="AD151" s="74"/>
      <c r="AE151" s="74"/>
      <c r="AF151" s="74"/>
      <c r="AG151" s="74"/>
      <c r="AH151" s="74"/>
      <c r="AI151" s="74"/>
      <c r="AJ151" s="74"/>
      <c r="AK151" s="74"/>
      <c r="AL151" s="74"/>
      <c r="AM151" s="74"/>
      <c r="AN151" s="74"/>
      <c r="AO151" s="74"/>
      <c r="AP151" s="74"/>
      <c r="AQ151" s="74"/>
      <c r="AR151" s="74"/>
      <c r="AS151" s="74"/>
      <c r="AT151" s="74"/>
      <c r="AU151" s="74"/>
      <c r="AV151" s="303"/>
      <c r="AW151" s="74"/>
    </row>
    <row r="152" spans="1:49" ht="11.25" customHeight="1" x14ac:dyDescent="0.25">
      <c r="A152" s="74"/>
      <c r="B152" s="74"/>
      <c r="C152" s="74"/>
      <c r="D152" s="74"/>
      <c r="E152" s="74"/>
      <c r="F152" s="74"/>
      <c r="G152" s="74"/>
      <c r="H152" s="74"/>
      <c r="I152" s="74"/>
      <c r="J152" s="72"/>
      <c r="K152" s="301"/>
      <c r="L152" s="302"/>
      <c r="M152" s="72"/>
      <c r="N152" s="72"/>
      <c r="O152" s="72"/>
      <c r="P152" s="72"/>
      <c r="Q152" s="72"/>
      <c r="R152" s="72"/>
      <c r="S152" s="72"/>
      <c r="T152" s="72"/>
      <c r="U152" s="72"/>
      <c r="V152" s="72"/>
      <c r="W152" s="72"/>
      <c r="X152" s="72"/>
      <c r="Y152" s="72"/>
      <c r="Z152" s="72"/>
      <c r="AA152" s="74"/>
      <c r="AB152" s="74"/>
      <c r="AC152" s="74"/>
      <c r="AD152" s="74"/>
      <c r="AE152" s="74"/>
      <c r="AF152" s="74"/>
      <c r="AG152" s="74"/>
      <c r="AH152" s="74"/>
      <c r="AI152" s="74"/>
      <c r="AJ152" s="74"/>
      <c r="AK152" s="74"/>
      <c r="AL152" s="74"/>
      <c r="AM152" s="74"/>
      <c r="AN152" s="74"/>
      <c r="AO152" s="74"/>
      <c r="AP152" s="74"/>
      <c r="AQ152" s="74"/>
      <c r="AR152" s="74"/>
      <c r="AS152" s="74"/>
      <c r="AT152" s="74"/>
      <c r="AU152" s="74"/>
      <c r="AV152" s="303"/>
      <c r="AW152" s="74"/>
    </row>
    <row r="153" spans="1:49" ht="11.25" customHeight="1" x14ac:dyDescent="0.25">
      <c r="A153" s="74"/>
      <c r="B153" s="74"/>
      <c r="C153" s="74"/>
      <c r="D153" s="74"/>
      <c r="E153" s="74"/>
      <c r="F153" s="74"/>
      <c r="G153" s="74"/>
      <c r="H153" s="74"/>
      <c r="I153" s="74"/>
      <c r="J153" s="72"/>
      <c r="K153" s="301"/>
      <c r="L153" s="302"/>
      <c r="M153" s="72"/>
      <c r="N153" s="72"/>
      <c r="O153" s="72"/>
      <c r="P153" s="72"/>
      <c r="Q153" s="72"/>
      <c r="R153" s="72"/>
      <c r="S153" s="72"/>
      <c r="T153" s="72"/>
      <c r="U153" s="72"/>
      <c r="V153" s="72"/>
      <c r="W153" s="72"/>
      <c r="X153" s="72"/>
      <c r="Y153" s="72"/>
      <c r="Z153" s="72"/>
      <c r="AA153" s="74"/>
      <c r="AB153" s="74"/>
      <c r="AC153" s="74"/>
      <c r="AD153" s="74"/>
      <c r="AE153" s="74"/>
      <c r="AF153" s="74"/>
      <c r="AG153" s="74"/>
      <c r="AH153" s="74"/>
      <c r="AI153" s="74"/>
      <c r="AJ153" s="74"/>
      <c r="AK153" s="74"/>
      <c r="AL153" s="74"/>
      <c r="AM153" s="74"/>
      <c r="AN153" s="74"/>
      <c r="AO153" s="74"/>
      <c r="AP153" s="74"/>
      <c r="AQ153" s="74"/>
      <c r="AR153" s="74"/>
      <c r="AS153" s="74"/>
      <c r="AT153" s="74"/>
      <c r="AU153" s="74"/>
      <c r="AV153" s="303"/>
      <c r="AW153" s="74"/>
    </row>
    <row r="154" spans="1:49" ht="11.25" customHeight="1" x14ac:dyDescent="0.25">
      <c r="A154" s="74"/>
      <c r="B154" s="74"/>
      <c r="C154" s="74"/>
      <c r="D154" s="74"/>
      <c r="E154" s="74"/>
      <c r="F154" s="74"/>
      <c r="G154" s="74"/>
      <c r="H154" s="74"/>
      <c r="I154" s="74"/>
      <c r="J154" s="72"/>
      <c r="K154" s="301"/>
      <c r="L154" s="302"/>
      <c r="M154" s="72"/>
      <c r="N154" s="72"/>
      <c r="O154" s="72"/>
      <c r="P154" s="72"/>
      <c r="Q154" s="72"/>
      <c r="R154" s="72"/>
      <c r="S154" s="72"/>
      <c r="T154" s="72"/>
      <c r="U154" s="72"/>
      <c r="V154" s="72"/>
      <c r="W154" s="72"/>
      <c r="X154" s="72"/>
      <c r="Y154" s="72"/>
      <c r="Z154" s="72"/>
      <c r="AA154" s="74"/>
      <c r="AB154" s="74"/>
      <c r="AC154" s="74"/>
      <c r="AD154" s="74"/>
      <c r="AE154" s="74"/>
      <c r="AF154" s="74"/>
      <c r="AG154" s="74"/>
      <c r="AH154" s="74"/>
      <c r="AI154" s="74"/>
      <c r="AJ154" s="74"/>
      <c r="AK154" s="74"/>
      <c r="AL154" s="74"/>
      <c r="AM154" s="74"/>
      <c r="AN154" s="74"/>
      <c r="AO154" s="74"/>
      <c r="AP154" s="74"/>
      <c r="AQ154" s="74"/>
      <c r="AR154" s="74"/>
      <c r="AS154" s="74"/>
      <c r="AT154" s="74"/>
      <c r="AU154" s="74"/>
      <c r="AV154" s="303"/>
      <c r="AW154" s="74"/>
    </row>
    <row r="155" spans="1:49" ht="11.25" customHeight="1" x14ac:dyDescent="0.25">
      <c r="A155" s="74"/>
      <c r="B155" s="74"/>
      <c r="C155" s="74"/>
      <c r="D155" s="74"/>
      <c r="E155" s="74"/>
      <c r="F155" s="74"/>
      <c r="G155" s="74"/>
      <c r="H155" s="74"/>
      <c r="I155" s="74"/>
      <c r="J155" s="72"/>
      <c r="K155" s="301"/>
      <c r="L155" s="302"/>
      <c r="M155" s="72"/>
      <c r="N155" s="72"/>
      <c r="O155" s="72"/>
      <c r="P155" s="72"/>
      <c r="Q155" s="72"/>
      <c r="R155" s="72"/>
      <c r="S155" s="72"/>
      <c r="T155" s="72"/>
      <c r="U155" s="72"/>
      <c r="V155" s="72"/>
      <c r="W155" s="72"/>
      <c r="X155" s="72"/>
      <c r="Y155" s="72"/>
      <c r="Z155" s="72"/>
      <c r="AA155" s="74"/>
      <c r="AB155" s="74"/>
      <c r="AC155" s="74"/>
      <c r="AD155" s="74"/>
      <c r="AE155" s="74"/>
      <c r="AF155" s="74"/>
      <c r="AG155" s="74"/>
      <c r="AH155" s="74"/>
      <c r="AI155" s="74"/>
      <c r="AJ155" s="74"/>
      <c r="AK155" s="74"/>
      <c r="AL155" s="74"/>
      <c r="AM155" s="74"/>
      <c r="AN155" s="74"/>
      <c r="AO155" s="74"/>
      <c r="AP155" s="74"/>
      <c r="AQ155" s="74"/>
      <c r="AR155" s="74"/>
      <c r="AS155" s="74"/>
      <c r="AT155" s="74"/>
      <c r="AU155" s="74"/>
      <c r="AV155" s="303"/>
      <c r="AW155" s="74"/>
    </row>
    <row r="156" spans="1:49" ht="11.25" customHeight="1" x14ac:dyDescent="0.25">
      <c r="A156" s="74"/>
      <c r="B156" s="74"/>
      <c r="C156" s="74"/>
      <c r="D156" s="74"/>
      <c r="E156" s="74"/>
      <c r="F156" s="74"/>
      <c r="G156" s="74"/>
      <c r="H156" s="74"/>
      <c r="I156" s="74"/>
      <c r="J156" s="72"/>
      <c r="K156" s="301"/>
      <c r="L156" s="302"/>
      <c r="M156" s="72"/>
      <c r="N156" s="72"/>
      <c r="O156" s="72"/>
      <c r="P156" s="72"/>
      <c r="Q156" s="72"/>
      <c r="R156" s="72"/>
      <c r="S156" s="72"/>
      <c r="T156" s="72"/>
      <c r="U156" s="72"/>
      <c r="V156" s="72"/>
      <c r="W156" s="72"/>
      <c r="X156" s="72"/>
      <c r="Y156" s="72"/>
      <c r="Z156" s="72"/>
      <c r="AA156" s="74"/>
      <c r="AB156" s="74"/>
      <c r="AC156" s="74"/>
      <c r="AD156" s="74"/>
      <c r="AE156" s="74"/>
      <c r="AF156" s="74"/>
      <c r="AG156" s="74"/>
      <c r="AH156" s="74"/>
      <c r="AI156" s="74"/>
      <c r="AJ156" s="74"/>
      <c r="AK156" s="74"/>
      <c r="AL156" s="74"/>
      <c r="AM156" s="74"/>
      <c r="AN156" s="74"/>
      <c r="AO156" s="74"/>
      <c r="AP156" s="74"/>
      <c r="AQ156" s="74"/>
      <c r="AR156" s="74"/>
      <c r="AS156" s="74"/>
      <c r="AT156" s="74"/>
      <c r="AU156" s="74"/>
      <c r="AV156" s="303"/>
      <c r="AW156" s="74"/>
    </row>
    <row r="157" spans="1:49" ht="11.25" customHeight="1" x14ac:dyDescent="0.25">
      <c r="A157" s="74"/>
      <c r="B157" s="74"/>
      <c r="C157" s="74"/>
      <c r="D157" s="74"/>
      <c r="E157" s="74"/>
      <c r="F157" s="74"/>
      <c r="G157" s="74"/>
      <c r="H157" s="74"/>
      <c r="I157" s="74"/>
      <c r="J157" s="72"/>
      <c r="K157" s="301"/>
      <c r="L157" s="302"/>
      <c r="M157" s="72"/>
      <c r="N157" s="72"/>
      <c r="O157" s="72"/>
      <c r="P157" s="72"/>
      <c r="Q157" s="72"/>
      <c r="R157" s="72"/>
      <c r="S157" s="72"/>
      <c r="T157" s="72"/>
      <c r="U157" s="72"/>
      <c r="V157" s="72"/>
      <c r="W157" s="72"/>
      <c r="X157" s="72"/>
      <c r="Y157" s="72"/>
      <c r="Z157" s="72"/>
      <c r="AA157" s="74"/>
      <c r="AB157" s="74"/>
      <c r="AC157" s="74"/>
      <c r="AD157" s="74"/>
      <c r="AE157" s="74"/>
      <c r="AF157" s="74"/>
      <c r="AG157" s="74"/>
      <c r="AH157" s="74"/>
      <c r="AI157" s="74"/>
      <c r="AJ157" s="74"/>
      <c r="AK157" s="74"/>
      <c r="AL157" s="74"/>
      <c r="AM157" s="74"/>
      <c r="AN157" s="74"/>
      <c r="AO157" s="74"/>
      <c r="AP157" s="74"/>
      <c r="AQ157" s="74"/>
      <c r="AR157" s="74"/>
      <c r="AS157" s="74"/>
      <c r="AT157" s="74"/>
      <c r="AU157" s="74"/>
      <c r="AV157" s="303"/>
      <c r="AW157" s="74"/>
    </row>
    <row r="158" spans="1:49" ht="11.25" customHeight="1" x14ac:dyDescent="0.25">
      <c r="A158" s="74"/>
      <c r="B158" s="74"/>
      <c r="C158" s="74"/>
      <c r="D158" s="74"/>
      <c r="E158" s="74"/>
      <c r="F158" s="74"/>
      <c r="G158" s="74"/>
      <c r="H158" s="74"/>
      <c r="I158" s="74"/>
      <c r="J158" s="72"/>
      <c r="K158" s="301"/>
      <c r="L158" s="302"/>
      <c r="M158" s="72"/>
      <c r="N158" s="72"/>
      <c r="O158" s="72"/>
      <c r="P158" s="72"/>
      <c r="Q158" s="72"/>
      <c r="R158" s="72"/>
      <c r="S158" s="72"/>
      <c r="T158" s="72"/>
      <c r="U158" s="72"/>
      <c r="V158" s="72"/>
      <c r="W158" s="72"/>
      <c r="X158" s="72"/>
      <c r="Y158" s="72"/>
      <c r="Z158" s="72"/>
      <c r="AA158" s="74"/>
      <c r="AB158" s="74"/>
      <c r="AC158" s="74"/>
      <c r="AD158" s="74"/>
      <c r="AE158" s="74"/>
      <c r="AF158" s="74"/>
      <c r="AG158" s="74"/>
      <c r="AH158" s="74"/>
      <c r="AI158" s="74"/>
      <c r="AJ158" s="74"/>
      <c r="AK158" s="74"/>
      <c r="AL158" s="74"/>
      <c r="AM158" s="74"/>
      <c r="AN158" s="74"/>
      <c r="AO158" s="74"/>
      <c r="AP158" s="74"/>
      <c r="AQ158" s="74"/>
      <c r="AR158" s="74"/>
      <c r="AS158" s="74"/>
      <c r="AT158" s="74"/>
      <c r="AU158" s="74"/>
      <c r="AV158" s="303"/>
      <c r="AW158" s="74"/>
    </row>
    <row r="159" spans="1:49" ht="11.25" customHeight="1" x14ac:dyDescent="0.25">
      <c r="A159" s="74"/>
      <c r="B159" s="74"/>
      <c r="C159" s="74"/>
      <c r="D159" s="74"/>
      <c r="E159" s="74"/>
      <c r="F159" s="74"/>
      <c r="G159" s="74"/>
      <c r="H159" s="74"/>
      <c r="I159" s="74"/>
      <c r="J159" s="72"/>
      <c r="K159" s="301"/>
      <c r="L159" s="302"/>
      <c r="M159" s="72"/>
      <c r="N159" s="72"/>
      <c r="O159" s="72"/>
      <c r="P159" s="72"/>
      <c r="Q159" s="72"/>
      <c r="R159" s="72"/>
      <c r="S159" s="72"/>
      <c r="T159" s="72"/>
      <c r="U159" s="72"/>
      <c r="V159" s="72"/>
      <c r="W159" s="72"/>
      <c r="X159" s="72"/>
      <c r="Y159" s="72"/>
      <c r="Z159" s="72"/>
      <c r="AA159" s="74"/>
      <c r="AB159" s="74"/>
      <c r="AC159" s="74"/>
      <c r="AD159" s="74"/>
      <c r="AE159" s="74"/>
      <c r="AF159" s="74"/>
      <c r="AG159" s="74"/>
      <c r="AH159" s="74"/>
      <c r="AI159" s="74"/>
      <c r="AJ159" s="74"/>
      <c r="AK159" s="74"/>
      <c r="AL159" s="74"/>
      <c r="AM159" s="74"/>
      <c r="AN159" s="74"/>
      <c r="AO159" s="74"/>
      <c r="AP159" s="74"/>
      <c r="AQ159" s="74"/>
      <c r="AR159" s="74"/>
      <c r="AS159" s="74"/>
      <c r="AT159" s="74"/>
      <c r="AU159" s="74"/>
      <c r="AV159" s="303"/>
      <c r="AW159" s="74"/>
    </row>
    <row r="160" spans="1:49" ht="11.25" customHeight="1" x14ac:dyDescent="0.25">
      <c r="A160" s="74"/>
      <c r="B160" s="74"/>
      <c r="C160" s="74"/>
      <c r="D160" s="74"/>
      <c r="E160" s="74"/>
      <c r="F160" s="74"/>
      <c r="G160" s="74"/>
      <c r="H160" s="74"/>
      <c r="I160" s="74"/>
      <c r="J160" s="72"/>
      <c r="K160" s="301"/>
      <c r="L160" s="302"/>
      <c r="M160" s="72"/>
      <c r="N160" s="72"/>
      <c r="O160" s="72"/>
      <c r="P160" s="72"/>
      <c r="Q160" s="72"/>
      <c r="R160" s="72"/>
      <c r="S160" s="72"/>
      <c r="T160" s="72"/>
      <c r="U160" s="72"/>
      <c r="V160" s="72"/>
      <c r="W160" s="72"/>
      <c r="X160" s="72"/>
      <c r="Y160" s="72"/>
      <c r="Z160" s="72"/>
      <c r="AA160" s="74"/>
      <c r="AB160" s="74"/>
      <c r="AC160" s="74"/>
      <c r="AD160" s="74"/>
      <c r="AE160" s="74"/>
      <c r="AF160" s="74"/>
      <c r="AG160" s="74"/>
      <c r="AH160" s="74"/>
      <c r="AI160" s="74"/>
      <c r="AJ160" s="74"/>
      <c r="AK160" s="74"/>
      <c r="AL160" s="74"/>
      <c r="AM160" s="74"/>
      <c r="AN160" s="74"/>
      <c r="AO160" s="74"/>
      <c r="AP160" s="74"/>
      <c r="AQ160" s="74"/>
      <c r="AR160" s="74"/>
      <c r="AS160" s="74"/>
      <c r="AT160" s="74"/>
      <c r="AU160" s="74"/>
      <c r="AV160" s="303"/>
      <c r="AW160" s="74"/>
    </row>
    <row r="161" spans="1:49" ht="11.25" customHeight="1" x14ac:dyDescent="0.25">
      <c r="A161" s="74"/>
      <c r="B161" s="74"/>
      <c r="C161" s="74"/>
      <c r="D161" s="74"/>
      <c r="E161" s="74"/>
      <c r="F161" s="74"/>
      <c r="G161" s="74"/>
      <c r="H161" s="74"/>
      <c r="I161" s="74"/>
      <c r="J161" s="72"/>
      <c r="K161" s="301"/>
      <c r="L161" s="302"/>
      <c r="M161" s="72"/>
      <c r="N161" s="72"/>
      <c r="O161" s="72"/>
      <c r="P161" s="72"/>
      <c r="Q161" s="72"/>
      <c r="R161" s="72"/>
      <c r="S161" s="72"/>
      <c r="T161" s="72"/>
      <c r="U161" s="72"/>
      <c r="V161" s="72"/>
      <c r="W161" s="72"/>
      <c r="X161" s="72"/>
      <c r="Y161" s="72"/>
      <c r="Z161" s="72"/>
      <c r="AA161" s="74"/>
      <c r="AB161" s="74"/>
      <c r="AC161" s="74"/>
      <c r="AD161" s="74"/>
      <c r="AE161" s="74"/>
      <c r="AF161" s="74"/>
      <c r="AG161" s="74"/>
      <c r="AH161" s="74"/>
      <c r="AI161" s="74"/>
      <c r="AJ161" s="74"/>
      <c r="AK161" s="74"/>
      <c r="AL161" s="74"/>
      <c r="AM161" s="74"/>
      <c r="AN161" s="74"/>
      <c r="AO161" s="74"/>
      <c r="AP161" s="74"/>
      <c r="AQ161" s="74"/>
      <c r="AR161" s="74"/>
      <c r="AS161" s="74"/>
      <c r="AT161" s="74"/>
      <c r="AU161" s="74"/>
      <c r="AV161" s="303"/>
      <c r="AW161" s="74"/>
    </row>
    <row r="162" spans="1:49" ht="11.25" customHeight="1" x14ac:dyDescent="0.25">
      <c r="A162" s="74"/>
      <c r="B162" s="74"/>
      <c r="C162" s="74"/>
      <c r="D162" s="74"/>
      <c r="E162" s="74"/>
      <c r="F162" s="74"/>
      <c r="G162" s="74"/>
      <c r="H162" s="74"/>
      <c r="I162" s="74"/>
      <c r="J162" s="72"/>
      <c r="K162" s="301"/>
      <c r="L162" s="302"/>
      <c r="M162" s="72"/>
      <c r="N162" s="72"/>
      <c r="O162" s="72"/>
      <c r="P162" s="72"/>
      <c r="Q162" s="72"/>
      <c r="R162" s="72"/>
      <c r="S162" s="72"/>
      <c r="T162" s="72"/>
      <c r="U162" s="72"/>
      <c r="V162" s="72"/>
      <c r="W162" s="72"/>
      <c r="X162" s="72"/>
      <c r="Y162" s="72"/>
      <c r="Z162" s="72"/>
      <c r="AA162" s="74"/>
      <c r="AB162" s="74"/>
      <c r="AC162" s="74"/>
      <c r="AD162" s="74"/>
      <c r="AE162" s="74"/>
      <c r="AF162" s="74"/>
      <c r="AG162" s="74"/>
      <c r="AH162" s="74"/>
      <c r="AI162" s="74"/>
      <c r="AJ162" s="74"/>
      <c r="AK162" s="74"/>
      <c r="AL162" s="74"/>
      <c r="AM162" s="74"/>
      <c r="AN162" s="74"/>
      <c r="AO162" s="74"/>
      <c r="AP162" s="74"/>
      <c r="AQ162" s="74"/>
      <c r="AR162" s="74"/>
      <c r="AS162" s="74"/>
      <c r="AT162" s="74"/>
      <c r="AU162" s="74"/>
      <c r="AV162" s="303"/>
      <c r="AW162" s="74"/>
    </row>
    <row r="163" spans="1:49" ht="11.25" customHeight="1" x14ac:dyDescent="0.25">
      <c r="A163" s="74"/>
      <c r="B163" s="74"/>
      <c r="C163" s="74"/>
      <c r="D163" s="74"/>
      <c r="E163" s="74"/>
      <c r="F163" s="74"/>
      <c r="G163" s="74"/>
      <c r="H163" s="74"/>
      <c r="I163" s="74"/>
      <c r="J163" s="72"/>
      <c r="K163" s="301"/>
      <c r="L163" s="302"/>
      <c r="M163" s="72"/>
      <c r="N163" s="72"/>
      <c r="O163" s="72"/>
      <c r="P163" s="72"/>
      <c r="Q163" s="72"/>
      <c r="R163" s="72"/>
      <c r="S163" s="72"/>
      <c r="T163" s="72"/>
      <c r="U163" s="72"/>
      <c r="V163" s="72"/>
      <c r="W163" s="72"/>
      <c r="X163" s="72"/>
      <c r="Y163" s="72"/>
      <c r="Z163" s="72"/>
      <c r="AA163" s="74"/>
      <c r="AB163" s="74"/>
      <c r="AC163" s="74"/>
      <c r="AD163" s="74"/>
      <c r="AE163" s="74"/>
      <c r="AF163" s="74"/>
      <c r="AG163" s="74"/>
      <c r="AH163" s="74"/>
      <c r="AI163" s="74"/>
      <c r="AJ163" s="74"/>
      <c r="AK163" s="74"/>
      <c r="AL163" s="74"/>
      <c r="AM163" s="74"/>
      <c r="AN163" s="74"/>
      <c r="AO163" s="74"/>
      <c r="AP163" s="74"/>
      <c r="AQ163" s="74"/>
      <c r="AR163" s="74"/>
      <c r="AS163" s="74"/>
      <c r="AT163" s="74"/>
      <c r="AU163" s="74"/>
      <c r="AV163" s="303"/>
      <c r="AW163" s="74"/>
    </row>
    <row r="164" spans="1:49" ht="11.25" customHeight="1" x14ac:dyDescent="0.25">
      <c r="A164" s="74"/>
      <c r="B164" s="74"/>
      <c r="C164" s="74"/>
      <c r="D164" s="74"/>
      <c r="E164" s="74"/>
      <c r="F164" s="74"/>
      <c r="G164" s="74"/>
      <c r="H164" s="74"/>
      <c r="I164" s="74"/>
      <c r="J164" s="72"/>
      <c r="K164" s="301"/>
      <c r="L164" s="302"/>
      <c r="M164" s="72"/>
      <c r="N164" s="72"/>
      <c r="O164" s="72"/>
      <c r="P164" s="72"/>
      <c r="Q164" s="72"/>
      <c r="R164" s="72"/>
      <c r="S164" s="72"/>
      <c r="T164" s="72"/>
      <c r="U164" s="72"/>
      <c r="V164" s="72"/>
      <c r="W164" s="72"/>
      <c r="X164" s="72"/>
      <c r="Y164" s="72"/>
      <c r="Z164" s="72"/>
      <c r="AA164" s="74"/>
      <c r="AB164" s="74"/>
      <c r="AC164" s="74"/>
      <c r="AD164" s="74"/>
      <c r="AE164" s="74"/>
      <c r="AF164" s="74"/>
      <c r="AG164" s="74"/>
      <c r="AH164" s="74"/>
      <c r="AI164" s="74"/>
      <c r="AJ164" s="74"/>
      <c r="AK164" s="74"/>
      <c r="AL164" s="74"/>
      <c r="AM164" s="74"/>
      <c r="AN164" s="74"/>
      <c r="AO164" s="74"/>
      <c r="AP164" s="74"/>
      <c r="AQ164" s="74"/>
      <c r="AR164" s="74"/>
      <c r="AS164" s="74"/>
      <c r="AT164" s="74"/>
      <c r="AU164" s="74"/>
      <c r="AV164" s="303"/>
      <c r="AW164" s="74"/>
    </row>
    <row r="165" spans="1:49" ht="11.25" customHeight="1" x14ac:dyDescent="0.25">
      <c r="A165" s="74"/>
      <c r="B165" s="74"/>
      <c r="C165" s="74"/>
      <c r="D165" s="74"/>
      <c r="E165" s="74"/>
      <c r="F165" s="74"/>
      <c r="G165" s="74"/>
      <c r="H165" s="74"/>
      <c r="I165" s="74"/>
      <c r="J165" s="72"/>
      <c r="K165" s="301"/>
      <c r="L165" s="302"/>
      <c r="M165" s="72"/>
      <c r="N165" s="72"/>
      <c r="O165" s="72"/>
      <c r="P165" s="72"/>
      <c r="Q165" s="72"/>
      <c r="R165" s="72"/>
      <c r="S165" s="72"/>
      <c r="T165" s="72"/>
      <c r="U165" s="72"/>
      <c r="V165" s="72"/>
      <c r="W165" s="72"/>
      <c r="X165" s="72"/>
      <c r="Y165" s="72"/>
      <c r="Z165" s="72"/>
      <c r="AA165" s="74"/>
      <c r="AB165" s="74"/>
      <c r="AC165" s="74"/>
      <c r="AD165" s="74"/>
      <c r="AE165" s="74"/>
      <c r="AF165" s="74"/>
      <c r="AG165" s="74"/>
      <c r="AH165" s="74"/>
      <c r="AI165" s="74"/>
      <c r="AJ165" s="74"/>
      <c r="AK165" s="74"/>
      <c r="AL165" s="74"/>
      <c r="AM165" s="74"/>
      <c r="AN165" s="74"/>
      <c r="AO165" s="74"/>
      <c r="AP165" s="74"/>
      <c r="AQ165" s="74"/>
      <c r="AR165" s="74"/>
      <c r="AS165" s="74"/>
      <c r="AT165" s="74"/>
      <c r="AU165" s="74"/>
      <c r="AV165" s="303"/>
      <c r="AW165" s="74"/>
    </row>
    <row r="166" spans="1:49" ht="11.25" customHeight="1" x14ac:dyDescent="0.25">
      <c r="A166" s="74"/>
      <c r="B166" s="74"/>
      <c r="C166" s="74"/>
      <c r="D166" s="74"/>
      <c r="E166" s="74"/>
      <c r="F166" s="74"/>
      <c r="G166" s="74"/>
      <c r="H166" s="74"/>
      <c r="I166" s="74"/>
      <c r="J166" s="72"/>
      <c r="K166" s="301"/>
      <c r="L166" s="302"/>
      <c r="M166" s="72"/>
      <c r="N166" s="72"/>
      <c r="O166" s="72"/>
      <c r="P166" s="72"/>
      <c r="Q166" s="72"/>
      <c r="R166" s="72"/>
      <c r="S166" s="72"/>
      <c r="T166" s="72"/>
      <c r="U166" s="72"/>
      <c r="V166" s="72"/>
      <c r="W166" s="72"/>
      <c r="X166" s="72"/>
      <c r="Y166" s="72"/>
      <c r="Z166" s="72"/>
      <c r="AA166" s="74"/>
      <c r="AB166" s="74"/>
      <c r="AC166" s="74"/>
      <c r="AD166" s="74"/>
      <c r="AE166" s="74"/>
      <c r="AF166" s="74"/>
      <c r="AG166" s="74"/>
      <c r="AH166" s="74"/>
      <c r="AI166" s="74"/>
      <c r="AJ166" s="74"/>
      <c r="AK166" s="74"/>
      <c r="AL166" s="74"/>
      <c r="AM166" s="74"/>
      <c r="AN166" s="74"/>
      <c r="AO166" s="74"/>
      <c r="AP166" s="74"/>
      <c r="AQ166" s="74"/>
      <c r="AR166" s="74"/>
      <c r="AS166" s="74"/>
      <c r="AT166" s="74"/>
      <c r="AU166" s="74"/>
      <c r="AV166" s="303"/>
      <c r="AW166" s="74"/>
    </row>
    <row r="167" spans="1:49" ht="11.25" customHeight="1" x14ac:dyDescent="0.25">
      <c r="A167" s="74"/>
      <c r="B167" s="74"/>
      <c r="C167" s="74"/>
      <c r="D167" s="74"/>
      <c r="E167" s="74"/>
      <c r="F167" s="74"/>
      <c r="G167" s="74"/>
      <c r="H167" s="74"/>
      <c r="I167" s="74"/>
      <c r="J167" s="72"/>
      <c r="K167" s="301"/>
      <c r="L167" s="302"/>
      <c r="M167" s="72"/>
      <c r="N167" s="72"/>
      <c r="O167" s="72"/>
      <c r="P167" s="72"/>
      <c r="Q167" s="72"/>
      <c r="R167" s="72"/>
      <c r="S167" s="72"/>
      <c r="T167" s="72"/>
      <c r="U167" s="72"/>
      <c r="V167" s="72"/>
      <c r="W167" s="72"/>
      <c r="X167" s="72"/>
      <c r="Y167" s="72"/>
      <c r="Z167" s="72"/>
      <c r="AA167" s="74"/>
      <c r="AB167" s="74"/>
      <c r="AC167" s="74"/>
      <c r="AD167" s="74"/>
      <c r="AE167" s="74"/>
      <c r="AF167" s="74"/>
      <c r="AG167" s="74"/>
      <c r="AH167" s="74"/>
      <c r="AI167" s="74"/>
      <c r="AJ167" s="74"/>
      <c r="AK167" s="74"/>
      <c r="AL167" s="74"/>
      <c r="AM167" s="74"/>
      <c r="AN167" s="74"/>
      <c r="AO167" s="74"/>
      <c r="AP167" s="74"/>
      <c r="AQ167" s="74"/>
      <c r="AR167" s="74"/>
      <c r="AS167" s="74"/>
      <c r="AT167" s="74"/>
      <c r="AU167" s="74"/>
      <c r="AV167" s="303"/>
      <c r="AW167" s="74"/>
    </row>
    <row r="168" spans="1:49" ht="11.25" customHeight="1" x14ac:dyDescent="0.25">
      <c r="A168" s="74"/>
      <c r="B168" s="74"/>
      <c r="C168" s="74"/>
      <c r="D168" s="74"/>
      <c r="E168" s="74"/>
      <c r="F168" s="74"/>
      <c r="G168" s="74"/>
      <c r="H168" s="74"/>
      <c r="I168" s="74"/>
      <c r="J168" s="72"/>
      <c r="K168" s="301"/>
      <c r="L168" s="302"/>
      <c r="M168" s="72"/>
      <c r="N168" s="72"/>
      <c r="O168" s="72"/>
      <c r="P168" s="72"/>
      <c r="Q168" s="72"/>
      <c r="R168" s="72"/>
      <c r="S168" s="72"/>
      <c r="T168" s="72"/>
      <c r="U168" s="72"/>
      <c r="V168" s="72"/>
      <c r="W168" s="72"/>
      <c r="X168" s="72"/>
      <c r="Y168" s="72"/>
      <c r="Z168" s="72"/>
      <c r="AA168" s="74"/>
      <c r="AB168" s="74"/>
      <c r="AC168" s="74"/>
      <c r="AD168" s="74"/>
      <c r="AE168" s="74"/>
      <c r="AF168" s="74"/>
      <c r="AG168" s="74"/>
      <c r="AH168" s="74"/>
      <c r="AI168" s="74"/>
      <c r="AJ168" s="74"/>
      <c r="AK168" s="74"/>
      <c r="AL168" s="74"/>
      <c r="AM168" s="74"/>
      <c r="AN168" s="74"/>
      <c r="AO168" s="74"/>
      <c r="AP168" s="74"/>
      <c r="AQ168" s="74"/>
      <c r="AR168" s="74"/>
      <c r="AS168" s="74"/>
      <c r="AT168" s="74"/>
      <c r="AU168" s="74"/>
      <c r="AV168" s="303"/>
      <c r="AW168" s="74"/>
    </row>
    <row r="169" spans="1:49" ht="11.25" customHeight="1" x14ac:dyDescent="0.25">
      <c r="A169" s="74"/>
      <c r="B169" s="74"/>
      <c r="C169" s="74"/>
      <c r="D169" s="74"/>
      <c r="E169" s="74"/>
      <c r="F169" s="74"/>
      <c r="G169" s="74"/>
      <c r="H169" s="74"/>
      <c r="I169" s="74"/>
      <c r="J169" s="72"/>
      <c r="K169" s="301"/>
      <c r="L169" s="302"/>
      <c r="M169" s="72"/>
      <c r="N169" s="72"/>
      <c r="O169" s="72"/>
      <c r="P169" s="72"/>
      <c r="Q169" s="72"/>
      <c r="R169" s="72"/>
      <c r="S169" s="72"/>
      <c r="T169" s="72"/>
      <c r="U169" s="72"/>
      <c r="V169" s="72"/>
      <c r="W169" s="72"/>
      <c r="X169" s="72"/>
      <c r="Y169" s="72"/>
      <c r="Z169" s="72"/>
      <c r="AA169" s="74"/>
      <c r="AB169" s="74"/>
      <c r="AC169" s="74"/>
      <c r="AD169" s="74"/>
      <c r="AE169" s="74"/>
      <c r="AF169" s="74"/>
      <c r="AG169" s="74"/>
      <c r="AH169" s="74"/>
      <c r="AI169" s="74"/>
      <c r="AJ169" s="74"/>
      <c r="AK169" s="74"/>
      <c r="AL169" s="74"/>
      <c r="AM169" s="74"/>
      <c r="AN169" s="74"/>
      <c r="AO169" s="74"/>
      <c r="AP169" s="74"/>
      <c r="AQ169" s="74"/>
      <c r="AR169" s="74"/>
      <c r="AS169" s="74"/>
      <c r="AT169" s="74"/>
      <c r="AU169" s="74"/>
      <c r="AV169" s="303"/>
      <c r="AW169" s="74"/>
    </row>
    <row r="170" spans="1:49" ht="11.25" customHeight="1" x14ac:dyDescent="0.25">
      <c r="A170" s="74"/>
      <c r="B170" s="74"/>
      <c r="C170" s="74"/>
      <c r="D170" s="74"/>
      <c r="E170" s="74"/>
      <c r="F170" s="74"/>
      <c r="G170" s="74"/>
      <c r="H170" s="74"/>
      <c r="I170" s="74"/>
      <c r="J170" s="72"/>
      <c r="K170" s="301"/>
      <c r="L170" s="302"/>
      <c r="M170" s="72"/>
      <c r="N170" s="72"/>
      <c r="O170" s="72"/>
      <c r="P170" s="72"/>
      <c r="Q170" s="72"/>
      <c r="R170" s="72"/>
      <c r="S170" s="72"/>
      <c r="T170" s="72"/>
      <c r="U170" s="72"/>
      <c r="V170" s="72"/>
      <c r="W170" s="72"/>
      <c r="X170" s="72"/>
      <c r="Y170" s="72"/>
      <c r="Z170" s="72"/>
      <c r="AA170" s="74"/>
      <c r="AB170" s="74"/>
      <c r="AC170" s="74"/>
      <c r="AD170" s="74"/>
      <c r="AE170" s="74"/>
      <c r="AF170" s="74"/>
      <c r="AG170" s="74"/>
      <c r="AH170" s="74"/>
      <c r="AI170" s="74"/>
      <c r="AJ170" s="74"/>
      <c r="AK170" s="74"/>
      <c r="AL170" s="74"/>
      <c r="AM170" s="74"/>
      <c r="AN170" s="74"/>
      <c r="AO170" s="74"/>
      <c r="AP170" s="74"/>
      <c r="AQ170" s="74"/>
      <c r="AR170" s="74"/>
      <c r="AS170" s="74"/>
      <c r="AT170" s="74"/>
      <c r="AU170" s="74"/>
      <c r="AV170" s="303"/>
      <c r="AW170" s="74"/>
    </row>
    <row r="171" spans="1:49" ht="11.25" customHeight="1" x14ac:dyDescent="0.25">
      <c r="A171" s="74"/>
      <c r="B171" s="74"/>
      <c r="C171" s="74"/>
      <c r="D171" s="74"/>
      <c r="E171" s="74"/>
      <c r="F171" s="74"/>
      <c r="G171" s="74"/>
      <c r="H171" s="74"/>
      <c r="I171" s="74"/>
      <c r="J171" s="72"/>
      <c r="K171" s="301"/>
      <c r="L171" s="302"/>
      <c r="M171" s="72"/>
      <c r="N171" s="72"/>
      <c r="O171" s="72"/>
      <c r="P171" s="72"/>
      <c r="Q171" s="72"/>
      <c r="R171" s="72"/>
      <c r="S171" s="72"/>
      <c r="T171" s="72"/>
      <c r="U171" s="72"/>
      <c r="V171" s="72"/>
      <c r="W171" s="72"/>
      <c r="X171" s="72"/>
      <c r="Y171" s="72"/>
      <c r="Z171" s="72"/>
      <c r="AA171" s="74"/>
      <c r="AB171" s="74"/>
      <c r="AC171" s="74"/>
      <c r="AD171" s="74"/>
      <c r="AE171" s="74"/>
      <c r="AF171" s="74"/>
      <c r="AG171" s="74"/>
      <c r="AH171" s="74"/>
      <c r="AI171" s="74"/>
      <c r="AJ171" s="74"/>
      <c r="AK171" s="74"/>
      <c r="AL171" s="74"/>
      <c r="AM171" s="74"/>
      <c r="AN171" s="74"/>
      <c r="AO171" s="74"/>
      <c r="AP171" s="74"/>
      <c r="AQ171" s="74"/>
      <c r="AR171" s="74"/>
      <c r="AS171" s="74"/>
      <c r="AT171" s="74"/>
      <c r="AU171" s="74"/>
      <c r="AV171" s="303"/>
      <c r="AW171" s="74"/>
    </row>
    <row r="172" spans="1:49" ht="11.25" customHeight="1" x14ac:dyDescent="0.25">
      <c r="A172" s="74"/>
      <c r="B172" s="74"/>
      <c r="C172" s="74"/>
      <c r="D172" s="74"/>
      <c r="E172" s="74"/>
      <c r="F172" s="74"/>
      <c r="G172" s="74"/>
      <c r="H172" s="74"/>
      <c r="I172" s="74"/>
      <c r="J172" s="72"/>
      <c r="K172" s="301"/>
      <c r="L172" s="302"/>
      <c r="M172" s="72"/>
      <c r="N172" s="72"/>
      <c r="O172" s="72"/>
      <c r="P172" s="72"/>
      <c r="Q172" s="72"/>
      <c r="R172" s="72"/>
      <c r="S172" s="72"/>
      <c r="T172" s="72"/>
      <c r="U172" s="72"/>
      <c r="V172" s="72"/>
      <c r="W172" s="72"/>
      <c r="X172" s="72"/>
      <c r="Y172" s="72"/>
      <c r="Z172" s="72"/>
      <c r="AA172" s="74"/>
      <c r="AB172" s="74"/>
      <c r="AC172" s="74"/>
      <c r="AD172" s="74"/>
      <c r="AE172" s="74"/>
      <c r="AF172" s="74"/>
      <c r="AG172" s="74"/>
      <c r="AH172" s="74"/>
      <c r="AI172" s="74"/>
      <c r="AJ172" s="74"/>
      <c r="AK172" s="74"/>
      <c r="AL172" s="74"/>
      <c r="AM172" s="74"/>
      <c r="AN172" s="74"/>
      <c r="AO172" s="74"/>
      <c r="AP172" s="74"/>
      <c r="AQ172" s="74"/>
      <c r="AR172" s="74"/>
      <c r="AS172" s="74"/>
      <c r="AT172" s="74"/>
      <c r="AU172" s="74"/>
      <c r="AV172" s="303"/>
      <c r="AW172" s="74"/>
    </row>
    <row r="173" spans="1:49" ht="11.25" customHeight="1" x14ac:dyDescent="0.25">
      <c r="A173" s="74"/>
      <c r="B173" s="74"/>
      <c r="C173" s="74"/>
      <c r="D173" s="74"/>
      <c r="E173" s="74"/>
      <c r="F173" s="74"/>
      <c r="G173" s="74"/>
      <c r="H173" s="74"/>
      <c r="I173" s="74"/>
      <c r="J173" s="72"/>
      <c r="K173" s="301"/>
      <c r="L173" s="302"/>
      <c r="M173" s="72"/>
      <c r="N173" s="72"/>
      <c r="O173" s="72"/>
      <c r="P173" s="72"/>
      <c r="Q173" s="72"/>
      <c r="R173" s="72"/>
      <c r="S173" s="72"/>
      <c r="T173" s="72"/>
      <c r="U173" s="72"/>
      <c r="V173" s="72"/>
      <c r="W173" s="72"/>
      <c r="X173" s="72"/>
      <c r="Y173" s="72"/>
      <c r="Z173" s="72"/>
      <c r="AA173" s="74"/>
      <c r="AB173" s="74"/>
      <c r="AC173" s="74"/>
      <c r="AD173" s="74"/>
      <c r="AE173" s="74"/>
      <c r="AF173" s="74"/>
      <c r="AG173" s="74"/>
      <c r="AH173" s="74"/>
      <c r="AI173" s="74"/>
      <c r="AJ173" s="74"/>
      <c r="AK173" s="74"/>
      <c r="AL173" s="74"/>
      <c r="AM173" s="74"/>
      <c r="AN173" s="74"/>
      <c r="AO173" s="74"/>
      <c r="AP173" s="74"/>
      <c r="AQ173" s="74"/>
      <c r="AR173" s="74"/>
      <c r="AS173" s="74"/>
      <c r="AT173" s="74"/>
      <c r="AU173" s="74"/>
      <c r="AV173" s="303"/>
      <c r="AW173" s="74"/>
    </row>
    <row r="174" spans="1:49" ht="11.25" customHeight="1" x14ac:dyDescent="0.25">
      <c r="A174" s="74"/>
      <c r="B174" s="74"/>
      <c r="C174" s="74"/>
      <c r="D174" s="74"/>
      <c r="E174" s="74"/>
      <c r="F174" s="74"/>
      <c r="G174" s="74"/>
      <c r="H174" s="74"/>
      <c r="I174" s="74"/>
      <c r="J174" s="72"/>
      <c r="K174" s="301"/>
      <c r="L174" s="302"/>
      <c r="M174" s="72"/>
      <c r="N174" s="72"/>
      <c r="O174" s="72"/>
      <c r="P174" s="72"/>
      <c r="Q174" s="72"/>
      <c r="R174" s="72"/>
      <c r="S174" s="72"/>
      <c r="T174" s="72"/>
      <c r="U174" s="72"/>
      <c r="V174" s="72"/>
      <c r="W174" s="72"/>
      <c r="X174" s="72"/>
      <c r="Y174" s="72"/>
      <c r="Z174" s="72"/>
      <c r="AA174" s="74"/>
      <c r="AB174" s="74"/>
      <c r="AC174" s="74"/>
      <c r="AD174" s="74"/>
      <c r="AE174" s="74"/>
      <c r="AF174" s="74"/>
      <c r="AG174" s="74"/>
      <c r="AH174" s="74"/>
      <c r="AI174" s="74"/>
      <c r="AJ174" s="74"/>
      <c r="AK174" s="74"/>
      <c r="AL174" s="74"/>
      <c r="AM174" s="74"/>
      <c r="AN174" s="74"/>
      <c r="AO174" s="74"/>
      <c r="AP174" s="74"/>
      <c r="AQ174" s="74"/>
      <c r="AR174" s="74"/>
      <c r="AS174" s="74"/>
      <c r="AT174" s="74"/>
      <c r="AU174" s="74"/>
      <c r="AV174" s="303"/>
      <c r="AW174" s="74"/>
    </row>
    <row r="175" spans="1:49" ht="11.25" customHeight="1" x14ac:dyDescent="0.25">
      <c r="A175" s="74"/>
      <c r="B175" s="74"/>
      <c r="C175" s="74"/>
      <c r="D175" s="74"/>
      <c r="E175" s="74"/>
      <c r="F175" s="74"/>
      <c r="G175" s="74"/>
      <c r="H175" s="74"/>
      <c r="I175" s="74"/>
      <c r="J175" s="72"/>
      <c r="K175" s="301"/>
      <c r="L175" s="302"/>
      <c r="M175" s="72"/>
      <c r="N175" s="72"/>
      <c r="O175" s="72"/>
      <c r="P175" s="72"/>
      <c r="Q175" s="72"/>
      <c r="R175" s="72"/>
      <c r="S175" s="72"/>
      <c r="T175" s="72"/>
      <c r="U175" s="72"/>
      <c r="V175" s="72"/>
      <c r="W175" s="72"/>
      <c r="X175" s="72"/>
      <c r="Y175" s="72"/>
      <c r="Z175" s="72"/>
      <c r="AA175" s="74"/>
      <c r="AB175" s="74"/>
      <c r="AC175" s="74"/>
      <c r="AD175" s="74"/>
      <c r="AE175" s="74"/>
      <c r="AF175" s="74"/>
      <c r="AG175" s="74"/>
      <c r="AH175" s="74"/>
      <c r="AI175" s="74"/>
      <c r="AJ175" s="74"/>
      <c r="AK175" s="74"/>
      <c r="AL175" s="74"/>
      <c r="AM175" s="74"/>
      <c r="AN175" s="74"/>
      <c r="AO175" s="74"/>
      <c r="AP175" s="74"/>
      <c r="AQ175" s="74"/>
      <c r="AR175" s="74"/>
      <c r="AS175" s="74"/>
      <c r="AT175" s="74"/>
      <c r="AU175" s="74"/>
      <c r="AV175" s="303"/>
      <c r="AW175" s="74"/>
    </row>
    <row r="176" spans="1:49" ht="11.25" customHeight="1" x14ac:dyDescent="0.25">
      <c r="A176" s="74"/>
      <c r="B176" s="74"/>
      <c r="C176" s="74"/>
      <c r="D176" s="74"/>
      <c r="E176" s="74"/>
      <c r="F176" s="74"/>
      <c r="G176" s="74"/>
      <c r="H176" s="74"/>
      <c r="I176" s="74"/>
      <c r="J176" s="72"/>
      <c r="K176" s="301"/>
      <c r="L176" s="302"/>
      <c r="M176" s="72"/>
      <c r="N176" s="72"/>
      <c r="O176" s="72"/>
      <c r="P176" s="72"/>
      <c r="Q176" s="72"/>
      <c r="R176" s="72"/>
      <c r="S176" s="72"/>
      <c r="T176" s="72"/>
      <c r="U176" s="72"/>
      <c r="V176" s="72"/>
      <c r="W176" s="72"/>
      <c r="X176" s="72"/>
      <c r="Y176" s="72"/>
      <c r="Z176" s="72"/>
      <c r="AA176" s="74"/>
      <c r="AB176" s="74"/>
      <c r="AC176" s="74"/>
      <c r="AD176" s="74"/>
      <c r="AE176" s="74"/>
      <c r="AF176" s="74"/>
      <c r="AG176" s="74"/>
      <c r="AH176" s="74"/>
      <c r="AI176" s="74"/>
      <c r="AJ176" s="74"/>
      <c r="AK176" s="74"/>
      <c r="AL176" s="74"/>
      <c r="AM176" s="74"/>
      <c r="AN176" s="74"/>
      <c r="AO176" s="74"/>
      <c r="AP176" s="74"/>
      <c r="AQ176" s="74"/>
      <c r="AR176" s="74"/>
      <c r="AS176" s="74"/>
      <c r="AT176" s="74"/>
      <c r="AU176" s="74"/>
      <c r="AV176" s="303"/>
      <c r="AW176" s="74"/>
    </row>
    <row r="177" spans="1:49" ht="11.25" customHeight="1" x14ac:dyDescent="0.25">
      <c r="A177" s="74"/>
      <c r="B177" s="74"/>
      <c r="C177" s="74"/>
      <c r="D177" s="74"/>
      <c r="E177" s="74"/>
      <c r="F177" s="74"/>
      <c r="G177" s="74"/>
      <c r="H177" s="74"/>
      <c r="I177" s="74"/>
      <c r="J177" s="72"/>
      <c r="K177" s="301"/>
      <c r="L177" s="302"/>
      <c r="M177" s="72"/>
      <c r="N177" s="72"/>
      <c r="O177" s="72"/>
      <c r="P177" s="72"/>
      <c r="Q177" s="72"/>
      <c r="R177" s="72"/>
      <c r="S177" s="72"/>
      <c r="T177" s="72"/>
      <c r="U177" s="72"/>
      <c r="V177" s="72"/>
      <c r="W177" s="72"/>
      <c r="X177" s="72"/>
      <c r="Y177" s="72"/>
      <c r="Z177" s="72"/>
      <c r="AA177" s="74"/>
      <c r="AB177" s="74"/>
      <c r="AC177" s="74"/>
      <c r="AD177" s="74"/>
      <c r="AE177" s="74"/>
      <c r="AF177" s="74"/>
      <c r="AG177" s="74"/>
      <c r="AH177" s="74"/>
      <c r="AI177" s="74"/>
      <c r="AJ177" s="74"/>
      <c r="AK177" s="74"/>
      <c r="AL177" s="74"/>
      <c r="AM177" s="74"/>
      <c r="AN177" s="74"/>
      <c r="AO177" s="74"/>
      <c r="AP177" s="74"/>
      <c r="AQ177" s="74"/>
      <c r="AR177" s="74"/>
      <c r="AS177" s="74"/>
      <c r="AT177" s="74"/>
      <c r="AU177" s="74"/>
      <c r="AV177" s="303"/>
      <c r="AW177" s="74"/>
    </row>
    <row r="178" spans="1:49" ht="11.25" customHeight="1" x14ac:dyDescent="0.25">
      <c r="A178" s="74"/>
      <c r="B178" s="74"/>
      <c r="C178" s="74"/>
      <c r="D178" s="74"/>
      <c r="E178" s="74"/>
      <c r="F178" s="74"/>
      <c r="G178" s="74"/>
      <c r="H178" s="74"/>
      <c r="I178" s="74"/>
      <c r="J178" s="72"/>
      <c r="K178" s="301"/>
      <c r="L178" s="302"/>
      <c r="M178" s="72"/>
      <c r="N178" s="72"/>
      <c r="O178" s="72"/>
      <c r="P178" s="72"/>
      <c r="Q178" s="72"/>
      <c r="R178" s="72"/>
      <c r="S178" s="72"/>
      <c r="T178" s="72"/>
      <c r="U178" s="72"/>
      <c r="V178" s="72"/>
      <c r="W178" s="72"/>
      <c r="X178" s="72"/>
      <c r="Y178" s="72"/>
      <c r="Z178" s="72"/>
      <c r="AA178" s="74"/>
      <c r="AB178" s="74"/>
      <c r="AC178" s="74"/>
      <c r="AD178" s="74"/>
      <c r="AE178" s="74"/>
      <c r="AF178" s="74"/>
      <c r="AG178" s="74"/>
      <c r="AH178" s="74"/>
      <c r="AI178" s="74"/>
      <c r="AJ178" s="74"/>
      <c r="AK178" s="74"/>
      <c r="AL178" s="74"/>
      <c r="AM178" s="74"/>
      <c r="AN178" s="74"/>
      <c r="AO178" s="74"/>
      <c r="AP178" s="74"/>
      <c r="AQ178" s="74"/>
      <c r="AR178" s="74"/>
      <c r="AS178" s="74"/>
      <c r="AT178" s="74"/>
      <c r="AU178" s="74"/>
      <c r="AV178" s="303"/>
      <c r="AW178" s="74"/>
    </row>
    <row r="179" spans="1:49" ht="11.25" customHeight="1" x14ac:dyDescent="0.25">
      <c r="A179" s="74"/>
      <c r="B179" s="74"/>
      <c r="C179" s="74"/>
      <c r="D179" s="74"/>
      <c r="E179" s="74"/>
      <c r="F179" s="74"/>
      <c r="G179" s="74"/>
      <c r="H179" s="74"/>
      <c r="I179" s="74"/>
      <c r="J179" s="72"/>
      <c r="K179" s="301"/>
      <c r="L179" s="302"/>
      <c r="M179" s="72"/>
      <c r="N179" s="72"/>
      <c r="O179" s="72"/>
      <c r="P179" s="72"/>
      <c r="Q179" s="72"/>
      <c r="R179" s="72"/>
      <c r="S179" s="72"/>
      <c r="T179" s="72"/>
      <c r="U179" s="72"/>
      <c r="V179" s="72"/>
      <c r="W179" s="72"/>
      <c r="X179" s="72"/>
      <c r="Y179" s="72"/>
      <c r="Z179" s="72"/>
      <c r="AA179" s="74"/>
      <c r="AB179" s="74"/>
      <c r="AC179" s="74"/>
      <c r="AD179" s="74"/>
      <c r="AE179" s="74"/>
      <c r="AF179" s="74"/>
      <c r="AG179" s="74"/>
      <c r="AH179" s="74"/>
      <c r="AI179" s="74"/>
      <c r="AJ179" s="74"/>
      <c r="AK179" s="74"/>
      <c r="AL179" s="74"/>
      <c r="AM179" s="74"/>
      <c r="AN179" s="74"/>
      <c r="AO179" s="74"/>
      <c r="AP179" s="74"/>
      <c r="AQ179" s="74"/>
      <c r="AR179" s="74"/>
      <c r="AS179" s="74"/>
      <c r="AT179" s="74"/>
      <c r="AU179" s="74"/>
      <c r="AV179" s="303"/>
      <c r="AW179" s="74"/>
    </row>
    <row r="180" spans="1:49" ht="11.25" customHeight="1" x14ac:dyDescent="0.25">
      <c r="A180" s="74"/>
      <c r="B180" s="74"/>
      <c r="C180" s="74"/>
      <c r="D180" s="74"/>
      <c r="E180" s="74"/>
      <c r="F180" s="74"/>
      <c r="G180" s="74"/>
      <c r="H180" s="74"/>
      <c r="I180" s="74"/>
      <c r="J180" s="72"/>
      <c r="K180" s="301"/>
      <c r="L180" s="302"/>
      <c r="M180" s="72"/>
      <c r="N180" s="72"/>
      <c r="O180" s="72"/>
      <c r="P180" s="72"/>
      <c r="Q180" s="72"/>
      <c r="R180" s="72"/>
      <c r="S180" s="72"/>
      <c r="T180" s="72"/>
      <c r="U180" s="72"/>
      <c r="V180" s="72"/>
      <c r="W180" s="72"/>
      <c r="X180" s="72"/>
      <c r="Y180" s="72"/>
      <c r="Z180" s="72"/>
      <c r="AA180" s="74"/>
      <c r="AB180" s="74"/>
      <c r="AC180" s="74"/>
      <c r="AD180" s="74"/>
      <c r="AE180" s="74"/>
      <c r="AF180" s="74"/>
      <c r="AG180" s="74"/>
      <c r="AH180" s="74"/>
      <c r="AI180" s="74"/>
      <c r="AJ180" s="74"/>
      <c r="AK180" s="74"/>
      <c r="AL180" s="74"/>
      <c r="AM180" s="74"/>
      <c r="AN180" s="74"/>
      <c r="AO180" s="74"/>
      <c r="AP180" s="74"/>
      <c r="AQ180" s="74"/>
      <c r="AR180" s="74"/>
      <c r="AS180" s="74"/>
      <c r="AT180" s="74"/>
      <c r="AU180" s="74"/>
      <c r="AV180" s="303"/>
      <c r="AW180" s="74"/>
    </row>
    <row r="181" spans="1:49" ht="11.25" customHeight="1" x14ac:dyDescent="0.25">
      <c r="A181" s="74"/>
      <c r="B181" s="74"/>
      <c r="C181" s="74"/>
      <c r="D181" s="74"/>
      <c r="E181" s="74"/>
      <c r="F181" s="74"/>
      <c r="G181" s="74"/>
      <c r="H181" s="74"/>
      <c r="I181" s="74"/>
      <c r="J181" s="72"/>
      <c r="K181" s="301"/>
      <c r="L181" s="302"/>
      <c r="M181" s="72"/>
      <c r="N181" s="72"/>
      <c r="O181" s="72"/>
      <c r="P181" s="72"/>
      <c r="Q181" s="72"/>
      <c r="R181" s="72"/>
      <c r="S181" s="72"/>
      <c r="T181" s="72"/>
      <c r="U181" s="72"/>
      <c r="V181" s="72"/>
      <c r="W181" s="72"/>
      <c r="X181" s="72"/>
      <c r="Y181" s="72"/>
      <c r="Z181" s="72"/>
      <c r="AA181" s="74"/>
      <c r="AB181" s="74"/>
      <c r="AC181" s="74"/>
      <c r="AD181" s="74"/>
      <c r="AE181" s="74"/>
      <c r="AF181" s="74"/>
      <c r="AG181" s="74"/>
      <c r="AH181" s="74"/>
      <c r="AI181" s="74"/>
      <c r="AJ181" s="74"/>
      <c r="AK181" s="74"/>
      <c r="AL181" s="74"/>
      <c r="AM181" s="74"/>
      <c r="AN181" s="74"/>
      <c r="AO181" s="74"/>
      <c r="AP181" s="74"/>
      <c r="AQ181" s="74"/>
      <c r="AR181" s="74"/>
      <c r="AS181" s="74"/>
      <c r="AT181" s="74"/>
      <c r="AU181" s="74"/>
      <c r="AV181" s="303"/>
      <c r="AW181" s="74"/>
    </row>
    <row r="182" spans="1:49" ht="11.25" customHeight="1" x14ac:dyDescent="0.25">
      <c r="A182" s="74"/>
      <c r="B182" s="74"/>
      <c r="C182" s="74"/>
      <c r="D182" s="74"/>
      <c r="E182" s="74"/>
      <c r="F182" s="74"/>
      <c r="G182" s="74"/>
      <c r="H182" s="74"/>
      <c r="I182" s="74"/>
      <c r="J182" s="72"/>
      <c r="K182" s="301"/>
      <c r="L182" s="302"/>
      <c r="M182" s="72"/>
      <c r="N182" s="72"/>
      <c r="O182" s="72"/>
      <c r="P182" s="72"/>
      <c r="Q182" s="72"/>
      <c r="R182" s="72"/>
      <c r="S182" s="72"/>
      <c r="T182" s="72"/>
      <c r="U182" s="72"/>
      <c r="V182" s="72"/>
      <c r="W182" s="72"/>
      <c r="X182" s="72"/>
      <c r="Y182" s="72"/>
      <c r="Z182" s="72"/>
      <c r="AA182" s="74"/>
      <c r="AB182" s="74"/>
      <c r="AC182" s="74"/>
      <c r="AD182" s="74"/>
      <c r="AE182" s="74"/>
      <c r="AF182" s="74"/>
      <c r="AG182" s="74"/>
      <c r="AH182" s="74"/>
      <c r="AI182" s="74"/>
      <c r="AJ182" s="74"/>
      <c r="AK182" s="74"/>
      <c r="AL182" s="74"/>
      <c r="AM182" s="74"/>
      <c r="AN182" s="74"/>
      <c r="AO182" s="74"/>
      <c r="AP182" s="74"/>
      <c r="AQ182" s="74"/>
      <c r="AR182" s="74"/>
      <c r="AS182" s="74"/>
      <c r="AT182" s="74"/>
      <c r="AU182" s="74"/>
      <c r="AV182" s="303"/>
      <c r="AW182" s="74"/>
    </row>
    <row r="183" spans="1:49" ht="11.25" customHeight="1" x14ac:dyDescent="0.25">
      <c r="A183" s="74"/>
      <c r="B183" s="74"/>
      <c r="C183" s="74"/>
      <c r="D183" s="74"/>
      <c r="E183" s="74"/>
      <c r="F183" s="74"/>
      <c r="G183" s="74"/>
      <c r="H183" s="74"/>
      <c r="I183" s="74"/>
      <c r="J183" s="72"/>
      <c r="K183" s="301"/>
      <c r="L183" s="302"/>
      <c r="M183" s="72"/>
      <c r="N183" s="72"/>
      <c r="O183" s="72"/>
      <c r="P183" s="72"/>
      <c r="Q183" s="72"/>
      <c r="R183" s="72"/>
      <c r="S183" s="72"/>
      <c r="T183" s="72"/>
      <c r="U183" s="72"/>
      <c r="V183" s="72"/>
      <c r="W183" s="72"/>
      <c r="X183" s="72"/>
      <c r="Y183" s="72"/>
      <c r="Z183" s="72"/>
      <c r="AA183" s="74"/>
      <c r="AB183" s="74"/>
      <c r="AC183" s="74"/>
      <c r="AD183" s="74"/>
      <c r="AE183" s="74"/>
      <c r="AF183" s="74"/>
      <c r="AG183" s="74"/>
      <c r="AH183" s="74"/>
      <c r="AI183" s="74"/>
      <c r="AJ183" s="74"/>
      <c r="AK183" s="74"/>
      <c r="AL183" s="74"/>
      <c r="AM183" s="74"/>
      <c r="AN183" s="74"/>
      <c r="AO183" s="74"/>
      <c r="AP183" s="74"/>
      <c r="AQ183" s="74"/>
      <c r="AR183" s="74"/>
      <c r="AS183" s="74"/>
      <c r="AT183" s="74"/>
      <c r="AU183" s="74"/>
      <c r="AV183" s="303"/>
      <c r="AW183" s="74"/>
    </row>
    <row r="184" spans="1:49" ht="11.25" customHeight="1" x14ac:dyDescent="0.25">
      <c r="A184" s="74"/>
      <c r="B184" s="74"/>
      <c r="C184" s="74"/>
      <c r="D184" s="74"/>
      <c r="E184" s="74"/>
      <c r="F184" s="74"/>
      <c r="G184" s="74"/>
      <c r="H184" s="74"/>
      <c r="I184" s="74"/>
      <c r="J184" s="72"/>
      <c r="K184" s="301"/>
      <c r="L184" s="302"/>
      <c r="M184" s="72"/>
      <c r="N184" s="72"/>
      <c r="O184" s="72"/>
      <c r="P184" s="72"/>
      <c r="Q184" s="72"/>
      <c r="R184" s="72"/>
      <c r="S184" s="72"/>
      <c r="T184" s="72"/>
      <c r="U184" s="72"/>
      <c r="V184" s="72"/>
      <c r="W184" s="72"/>
      <c r="X184" s="72"/>
      <c r="Y184" s="72"/>
      <c r="Z184" s="72"/>
      <c r="AA184" s="74"/>
      <c r="AB184" s="74"/>
      <c r="AC184" s="74"/>
      <c r="AD184" s="74"/>
      <c r="AE184" s="74"/>
      <c r="AF184" s="74"/>
      <c r="AG184" s="74"/>
      <c r="AH184" s="74"/>
      <c r="AI184" s="74"/>
      <c r="AJ184" s="74"/>
      <c r="AK184" s="74"/>
      <c r="AL184" s="74"/>
      <c r="AM184" s="74"/>
      <c r="AN184" s="74"/>
      <c r="AO184" s="74"/>
      <c r="AP184" s="74"/>
      <c r="AQ184" s="74"/>
      <c r="AR184" s="74"/>
      <c r="AS184" s="74"/>
      <c r="AT184" s="74"/>
      <c r="AU184" s="74"/>
      <c r="AV184" s="303"/>
      <c r="AW184" s="74"/>
    </row>
    <row r="185" spans="1:49" ht="11.25" customHeight="1" x14ac:dyDescent="0.25">
      <c r="A185" s="74"/>
      <c r="B185" s="74"/>
      <c r="C185" s="74"/>
      <c r="D185" s="74"/>
      <c r="E185" s="74"/>
      <c r="F185" s="74"/>
      <c r="G185" s="74"/>
      <c r="H185" s="74"/>
      <c r="I185" s="74"/>
      <c r="J185" s="72"/>
      <c r="K185" s="301"/>
      <c r="L185" s="302"/>
      <c r="M185" s="72"/>
      <c r="N185" s="72"/>
      <c r="O185" s="72"/>
      <c r="P185" s="72"/>
      <c r="Q185" s="72"/>
      <c r="R185" s="72"/>
      <c r="S185" s="72"/>
      <c r="T185" s="72"/>
      <c r="U185" s="72"/>
      <c r="V185" s="72"/>
      <c r="W185" s="72"/>
      <c r="X185" s="72"/>
      <c r="Y185" s="72"/>
      <c r="Z185" s="72"/>
      <c r="AA185" s="74"/>
      <c r="AB185" s="74"/>
      <c r="AC185" s="74"/>
      <c r="AD185" s="74"/>
      <c r="AE185" s="74"/>
      <c r="AF185" s="74"/>
      <c r="AG185" s="74"/>
      <c r="AH185" s="74"/>
      <c r="AI185" s="74"/>
      <c r="AJ185" s="74"/>
      <c r="AK185" s="74"/>
      <c r="AL185" s="74"/>
      <c r="AM185" s="74"/>
      <c r="AN185" s="74"/>
      <c r="AO185" s="74"/>
      <c r="AP185" s="74"/>
      <c r="AQ185" s="74"/>
      <c r="AR185" s="74"/>
      <c r="AS185" s="74"/>
      <c r="AT185" s="74"/>
      <c r="AU185" s="74"/>
      <c r="AV185" s="303"/>
      <c r="AW185" s="74"/>
    </row>
    <row r="186" spans="1:49" ht="11.25" customHeight="1" x14ac:dyDescent="0.25">
      <c r="A186" s="74"/>
      <c r="B186" s="74"/>
      <c r="C186" s="74"/>
      <c r="D186" s="74"/>
      <c r="E186" s="74"/>
      <c r="F186" s="74"/>
      <c r="G186" s="74"/>
      <c r="H186" s="74"/>
      <c r="I186" s="74"/>
      <c r="J186" s="72"/>
      <c r="K186" s="301"/>
      <c r="L186" s="302"/>
      <c r="M186" s="72"/>
      <c r="N186" s="72"/>
      <c r="O186" s="72"/>
      <c r="P186" s="72"/>
      <c r="Q186" s="72"/>
      <c r="R186" s="72"/>
      <c r="S186" s="72"/>
      <c r="T186" s="72"/>
      <c r="U186" s="72"/>
      <c r="V186" s="72"/>
      <c r="W186" s="72"/>
      <c r="X186" s="72"/>
      <c r="Y186" s="72"/>
      <c r="Z186" s="72"/>
      <c r="AA186" s="74"/>
      <c r="AB186" s="74"/>
      <c r="AC186" s="74"/>
      <c r="AD186" s="74"/>
      <c r="AE186" s="74"/>
      <c r="AF186" s="74"/>
      <c r="AG186" s="74"/>
      <c r="AH186" s="74"/>
      <c r="AI186" s="74"/>
      <c r="AJ186" s="74"/>
      <c r="AK186" s="74"/>
      <c r="AL186" s="74"/>
      <c r="AM186" s="74"/>
      <c r="AN186" s="74"/>
      <c r="AO186" s="74"/>
      <c r="AP186" s="74"/>
      <c r="AQ186" s="74"/>
      <c r="AR186" s="74"/>
      <c r="AS186" s="74"/>
      <c r="AT186" s="74"/>
      <c r="AU186" s="74"/>
      <c r="AV186" s="303"/>
      <c r="AW186" s="74"/>
    </row>
    <row r="187" spans="1:49" ht="11.25" customHeight="1" x14ac:dyDescent="0.25">
      <c r="A187" s="74"/>
      <c r="B187" s="74"/>
      <c r="C187" s="74"/>
      <c r="D187" s="74"/>
      <c r="E187" s="74"/>
      <c r="F187" s="74"/>
      <c r="G187" s="74"/>
      <c r="H187" s="74"/>
      <c r="I187" s="74"/>
      <c r="J187" s="72"/>
      <c r="K187" s="301"/>
      <c r="L187" s="302"/>
      <c r="M187" s="72"/>
      <c r="N187" s="72"/>
      <c r="O187" s="72"/>
      <c r="P187" s="72"/>
      <c r="Q187" s="72"/>
      <c r="R187" s="72"/>
      <c r="S187" s="72"/>
      <c r="T187" s="72"/>
      <c r="U187" s="72"/>
      <c r="V187" s="72"/>
      <c r="W187" s="72"/>
      <c r="X187" s="72"/>
      <c r="Y187" s="72"/>
      <c r="Z187" s="72"/>
      <c r="AA187" s="74"/>
      <c r="AB187" s="74"/>
      <c r="AC187" s="74"/>
      <c r="AD187" s="74"/>
      <c r="AE187" s="74"/>
      <c r="AF187" s="74"/>
      <c r="AG187" s="74"/>
      <c r="AH187" s="74"/>
      <c r="AI187" s="74"/>
      <c r="AJ187" s="74"/>
      <c r="AK187" s="74"/>
      <c r="AL187" s="74"/>
      <c r="AM187" s="74"/>
      <c r="AN187" s="74"/>
      <c r="AO187" s="74"/>
      <c r="AP187" s="74"/>
      <c r="AQ187" s="74"/>
      <c r="AR187" s="74"/>
      <c r="AS187" s="74"/>
      <c r="AT187" s="74"/>
      <c r="AU187" s="74"/>
      <c r="AV187" s="303"/>
      <c r="AW187" s="74"/>
    </row>
    <row r="188" spans="1:49" ht="11.25" customHeight="1" x14ac:dyDescent="0.25">
      <c r="A188" s="74"/>
      <c r="B188" s="74"/>
      <c r="C188" s="74"/>
      <c r="D188" s="74"/>
      <c r="E188" s="74"/>
      <c r="F188" s="74"/>
      <c r="G188" s="74"/>
      <c r="H188" s="74"/>
      <c r="I188" s="74"/>
      <c r="J188" s="72"/>
      <c r="K188" s="301"/>
      <c r="L188" s="302"/>
      <c r="M188" s="72"/>
      <c r="N188" s="72"/>
      <c r="O188" s="72"/>
      <c r="P188" s="72"/>
      <c r="Q188" s="72"/>
      <c r="R188" s="72"/>
      <c r="S188" s="72"/>
      <c r="T188" s="72"/>
      <c r="U188" s="72"/>
      <c r="V188" s="72"/>
      <c r="W188" s="72"/>
      <c r="X188" s="72"/>
      <c r="Y188" s="72"/>
      <c r="Z188" s="72"/>
      <c r="AA188" s="74"/>
      <c r="AB188" s="74"/>
      <c r="AC188" s="74"/>
      <c r="AD188" s="74"/>
      <c r="AE188" s="74"/>
      <c r="AF188" s="74"/>
      <c r="AG188" s="74"/>
      <c r="AH188" s="74"/>
      <c r="AI188" s="74"/>
      <c r="AJ188" s="74"/>
      <c r="AK188" s="74"/>
      <c r="AL188" s="74"/>
      <c r="AM188" s="74"/>
      <c r="AN188" s="74"/>
      <c r="AO188" s="74"/>
      <c r="AP188" s="74"/>
      <c r="AQ188" s="74"/>
      <c r="AR188" s="74"/>
      <c r="AS188" s="74"/>
      <c r="AT188" s="74"/>
      <c r="AU188" s="74"/>
      <c r="AV188" s="303"/>
      <c r="AW188" s="74"/>
    </row>
    <row r="189" spans="1:49" ht="11.25" customHeight="1" x14ac:dyDescent="0.25">
      <c r="A189" s="74"/>
      <c r="B189" s="74"/>
      <c r="C189" s="74"/>
      <c r="D189" s="74"/>
      <c r="E189" s="74"/>
      <c r="F189" s="74"/>
      <c r="G189" s="74"/>
      <c r="H189" s="74"/>
      <c r="I189" s="74"/>
      <c r="J189" s="72"/>
      <c r="K189" s="301"/>
      <c r="L189" s="302"/>
      <c r="M189" s="72"/>
      <c r="N189" s="72"/>
      <c r="O189" s="72"/>
      <c r="P189" s="72"/>
      <c r="Q189" s="72"/>
      <c r="R189" s="72"/>
      <c r="S189" s="72"/>
      <c r="T189" s="72"/>
      <c r="U189" s="72"/>
      <c r="V189" s="72"/>
      <c r="W189" s="72"/>
      <c r="X189" s="72"/>
      <c r="Y189" s="72"/>
      <c r="Z189" s="72"/>
      <c r="AA189" s="74"/>
      <c r="AB189" s="74"/>
      <c r="AC189" s="74"/>
      <c r="AD189" s="74"/>
      <c r="AE189" s="74"/>
      <c r="AF189" s="74"/>
      <c r="AG189" s="74"/>
      <c r="AH189" s="74"/>
      <c r="AI189" s="74"/>
      <c r="AJ189" s="74"/>
      <c r="AK189" s="74"/>
      <c r="AL189" s="74"/>
      <c r="AM189" s="74"/>
      <c r="AN189" s="74"/>
      <c r="AO189" s="74"/>
      <c r="AP189" s="74"/>
      <c r="AQ189" s="74"/>
      <c r="AR189" s="74"/>
      <c r="AS189" s="74"/>
      <c r="AT189" s="74"/>
      <c r="AU189" s="74"/>
      <c r="AV189" s="303"/>
      <c r="AW189" s="74"/>
    </row>
    <row r="190" spans="1:49" ht="11.25" customHeight="1" x14ac:dyDescent="0.25">
      <c r="A190" s="74"/>
      <c r="B190" s="74"/>
      <c r="C190" s="74"/>
      <c r="D190" s="74"/>
      <c r="E190" s="74"/>
      <c r="F190" s="74"/>
      <c r="G190" s="74"/>
      <c r="H190" s="74"/>
      <c r="I190" s="74"/>
      <c r="J190" s="72"/>
      <c r="K190" s="301"/>
      <c r="L190" s="302"/>
      <c r="M190" s="72"/>
      <c r="N190" s="72"/>
      <c r="O190" s="72"/>
      <c r="P190" s="72"/>
      <c r="Q190" s="72"/>
      <c r="R190" s="72"/>
      <c r="S190" s="72"/>
      <c r="T190" s="72"/>
      <c r="U190" s="72"/>
      <c r="V190" s="72"/>
      <c r="W190" s="72"/>
      <c r="X190" s="72"/>
      <c r="Y190" s="72"/>
      <c r="Z190" s="72"/>
      <c r="AA190" s="74"/>
      <c r="AB190" s="74"/>
      <c r="AC190" s="74"/>
      <c r="AD190" s="74"/>
      <c r="AE190" s="74"/>
      <c r="AF190" s="74"/>
      <c r="AG190" s="74"/>
      <c r="AH190" s="74"/>
      <c r="AI190" s="74"/>
      <c r="AJ190" s="74"/>
      <c r="AK190" s="74"/>
      <c r="AL190" s="74"/>
      <c r="AM190" s="74"/>
      <c r="AN190" s="74"/>
      <c r="AO190" s="74"/>
      <c r="AP190" s="74"/>
      <c r="AQ190" s="74"/>
      <c r="AR190" s="74"/>
      <c r="AS190" s="74"/>
      <c r="AT190" s="74"/>
      <c r="AU190" s="74"/>
      <c r="AV190" s="303"/>
      <c r="AW190" s="74"/>
    </row>
    <row r="191" spans="1:49" ht="11.25" customHeight="1" x14ac:dyDescent="0.25">
      <c r="A191" s="74"/>
      <c r="B191" s="74"/>
      <c r="C191" s="74"/>
      <c r="D191" s="74"/>
      <c r="E191" s="74"/>
      <c r="F191" s="74"/>
      <c r="G191" s="74"/>
      <c r="H191" s="74"/>
      <c r="I191" s="74"/>
      <c r="J191" s="72"/>
      <c r="K191" s="301"/>
      <c r="L191" s="302"/>
      <c r="M191" s="72"/>
      <c r="N191" s="72"/>
      <c r="O191" s="72"/>
      <c r="P191" s="72"/>
      <c r="Q191" s="72"/>
      <c r="R191" s="72"/>
      <c r="S191" s="72"/>
      <c r="T191" s="72"/>
      <c r="U191" s="72"/>
      <c r="V191" s="72"/>
      <c r="W191" s="72"/>
      <c r="X191" s="72"/>
      <c r="Y191" s="72"/>
      <c r="Z191" s="72"/>
      <c r="AA191" s="74"/>
      <c r="AB191" s="74"/>
      <c r="AC191" s="74"/>
      <c r="AD191" s="74"/>
      <c r="AE191" s="74"/>
      <c r="AF191" s="74"/>
      <c r="AG191" s="74"/>
      <c r="AH191" s="74"/>
      <c r="AI191" s="74"/>
      <c r="AJ191" s="74"/>
      <c r="AK191" s="74"/>
      <c r="AL191" s="74"/>
      <c r="AM191" s="74"/>
      <c r="AN191" s="74"/>
      <c r="AO191" s="74"/>
      <c r="AP191" s="74"/>
      <c r="AQ191" s="74"/>
      <c r="AR191" s="74"/>
      <c r="AS191" s="74"/>
      <c r="AT191" s="74"/>
      <c r="AU191" s="74"/>
      <c r="AV191" s="303"/>
      <c r="AW191" s="74"/>
    </row>
    <row r="192" spans="1:49" ht="11.25" customHeight="1" x14ac:dyDescent="0.25">
      <c r="A192" s="74"/>
      <c r="B192" s="74"/>
      <c r="C192" s="74"/>
      <c r="D192" s="74"/>
      <c r="E192" s="74"/>
      <c r="F192" s="74"/>
      <c r="G192" s="74"/>
      <c r="H192" s="74"/>
      <c r="I192" s="74"/>
      <c r="J192" s="72"/>
      <c r="K192" s="301"/>
      <c r="L192" s="302"/>
      <c r="M192" s="72"/>
      <c r="N192" s="72"/>
      <c r="O192" s="72"/>
      <c r="P192" s="72"/>
      <c r="Q192" s="72"/>
      <c r="R192" s="72"/>
      <c r="S192" s="72"/>
      <c r="T192" s="72"/>
      <c r="U192" s="72"/>
      <c r="V192" s="72"/>
      <c r="W192" s="72"/>
      <c r="X192" s="72"/>
      <c r="Y192" s="72"/>
      <c r="Z192" s="72"/>
      <c r="AA192" s="74"/>
      <c r="AB192" s="74"/>
      <c r="AC192" s="74"/>
      <c r="AD192" s="74"/>
      <c r="AE192" s="74"/>
      <c r="AF192" s="74"/>
      <c r="AG192" s="74"/>
      <c r="AH192" s="74"/>
      <c r="AI192" s="74"/>
      <c r="AJ192" s="74"/>
      <c r="AK192" s="74"/>
      <c r="AL192" s="74"/>
      <c r="AM192" s="74"/>
      <c r="AN192" s="74"/>
      <c r="AO192" s="74"/>
      <c r="AP192" s="74"/>
      <c r="AQ192" s="74"/>
      <c r="AR192" s="74"/>
      <c r="AS192" s="74"/>
      <c r="AT192" s="74"/>
      <c r="AU192" s="74"/>
      <c r="AV192" s="303"/>
      <c r="AW192" s="74"/>
    </row>
    <row r="193" spans="1:49" ht="11.25" customHeight="1" x14ac:dyDescent="0.25">
      <c r="A193" s="74"/>
      <c r="B193" s="74"/>
      <c r="C193" s="74"/>
      <c r="D193" s="74"/>
      <c r="E193" s="74"/>
      <c r="F193" s="74"/>
      <c r="G193" s="74"/>
      <c r="H193" s="74"/>
      <c r="I193" s="74"/>
      <c r="J193" s="72"/>
      <c r="K193" s="301"/>
      <c r="L193" s="302"/>
      <c r="M193" s="72"/>
      <c r="N193" s="72"/>
      <c r="O193" s="72"/>
      <c r="P193" s="72"/>
      <c r="Q193" s="72"/>
      <c r="R193" s="72"/>
      <c r="S193" s="72"/>
      <c r="T193" s="72"/>
      <c r="U193" s="72"/>
      <c r="V193" s="72"/>
      <c r="W193" s="72"/>
      <c r="X193" s="72"/>
      <c r="Y193" s="72"/>
      <c r="Z193" s="72"/>
      <c r="AA193" s="74"/>
      <c r="AB193" s="74"/>
      <c r="AC193" s="74"/>
      <c r="AD193" s="74"/>
      <c r="AE193" s="74"/>
      <c r="AF193" s="74"/>
      <c r="AG193" s="74"/>
      <c r="AH193" s="74"/>
      <c r="AI193" s="74"/>
      <c r="AJ193" s="74"/>
      <c r="AK193" s="74"/>
      <c r="AL193" s="74"/>
      <c r="AM193" s="74"/>
      <c r="AN193" s="74"/>
      <c r="AO193" s="74"/>
      <c r="AP193" s="74"/>
      <c r="AQ193" s="74"/>
      <c r="AR193" s="74"/>
      <c r="AS193" s="74"/>
      <c r="AT193" s="74"/>
      <c r="AU193" s="74"/>
      <c r="AV193" s="303"/>
      <c r="AW193" s="74"/>
    </row>
    <row r="194" spans="1:49" ht="11.25" customHeight="1" x14ac:dyDescent="0.25">
      <c r="A194" s="74"/>
      <c r="B194" s="74"/>
      <c r="C194" s="74"/>
      <c r="D194" s="74"/>
      <c r="E194" s="74"/>
      <c r="F194" s="74"/>
      <c r="G194" s="74"/>
      <c r="H194" s="74"/>
      <c r="I194" s="74"/>
      <c r="J194" s="72"/>
      <c r="K194" s="301"/>
      <c r="L194" s="302"/>
      <c r="M194" s="72"/>
      <c r="N194" s="72"/>
      <c r="O194" s="72"/>
      <c r="P194" s="72"/>
      <c r="Q194" s="72"/>
      <c r="R194" s="72"/>
      <c r="S194" s="72"/>
      <c r="T194" s="72"/>
      <c r="U194" s="72"/>
      <c r="V194" s="72"/>
      <c r="W194" s="72"/>
      <c r="X194" s="72"/>
      <c r="Y194" s="72"/>
      <c r="Z194" s="72"/>
      <c r="AA194" s="74"/>
      <c r="AB194" s="74"/>
      <c r="AC194" s="74"/>
      <c r="AD194" s="74"/>
      <c r="AE194" s="74"/>
      <c r="AF194" s="74"/>
      <c r="AG194" s="74"/>
      <c r="AH194" s="74"/>
      <c r="AI194" s="74"/>
      <c r="AJ194" s="74"/>
      <c r="AK194" s="74"/>
      <c r="AL194" s="74"/>
      <c r="AM194" s="74"/>
      <c r="AN194" s="74"/>
      <c r="AO194" s="74"/>
      <c r="AP194" s="74"/>
      <c r="AQ194" s="74"/>
      <c r="AR194" s="74"/>
      <c r="AS194" s="74"/>
      <c r="AT194" s="74"/>
      <c r="AU194" s="74"/>
      <c r="AV194" s="303"/>
      <c r="AW194" s="74"/>
    </row>
    <row r="195" spans="1:49" ht="11.25" customHeight="1" x14ac:dyDescent="0.25">
      <c r="A195" s="74"/>
      <c r="B195" s="74"/>
      <c r="C195" s="74"/>
      <c r="D195" s="74"/>
      <c r="E195" s="74"/>
      <c r="F195" s="74"/>
      <c r="G195" s="74"/>
      <c r="H195" s="74"/>
      <c r="I195" s="74"/>
      <c r="J195" s="72"/>
      <c r="K195" s="301"/>
      <c r="L195" s="302"/>
      <c r="M195" s="72"/>
      <c r="N195" s="72"/>
      <c r="O195" s="72"/>
      <c r="P195" s="72"/>
      <c r="Q195" s="72"/>
      <c r="R195" s="72"/>
      <c r="S195" s="72"/>
      <c r="T195" s="72"/>
      <c r="U195" s="72"/>
      <c r="V195" s="72"/>
      <c r="W195" s="72"/>
      <c r="X195" s="72"/>
      <c r="Y195" s="72"/>
      <c r="Z195" s="72"/>
      <c r="AA195" s="74"/>
      <c r="AB195" s="74"/>
      <c r="AC195" s="74"/>
      <c r="AD195" s="74"/>
      <c r="AE195" s="74"/>
      <c r="AF195" s="74"/>
      <c r="AG195" s="74"/>
      <c r="AH195" s="74"/>
      <c r="AI195" s="74"/>
      <c r="AJ195" s="74"/>
      <c r="AK195" s="74"/>
      <c r="AL195" s="74"/>
      <c r="AM195" s="74"/>
      <c r="AN195" s="74"/>
      <c r="AO195" s="74"/>
      <c r="AP195" s="74"/>
      <c r="AQ195" s="74"/>
      <c r="AR195" s="74"/>
      <c r="AS195" s="74"/>
      <c r="AT195" s="74"/>
      <c r="AU195" s="74"/>
      <c r="AV195" s="303"/>
      <c r="AW195" s="74"/>
    </row>
    <row r="196" spans="1:49" ht="11.25" customHeight="1" x14ac:dyDescent="0.25">
      <c r="A196" s="74"/>
      <c r="B196" s="74"/>
      <c r="C196" s="74"/>
      <c r="D196" s="74"/>
      <c r="E196" s="74"/>
      <c r="F196" s="74"/>
      <c r="G196" s="74"/>
      <c r="H196" s="74"/>
      <c r="I196" s="74"/>
      <c r="J196" s="72"/>
      <c r="K196" s="301"/>
      <c r="L196" s="302"/>
      <c r="M196" s="72"/>
      <c r="N196" s="72"/>
      <c r="O196" s="72"/>
      <c r="P196" s="72"/>
      <c r="Q196" s="72"/>
      <c r="R196" s="72"/>
      <c r="S196" s="72"/>
      <c r="T196" s="72"/>
      <c r="U196" s="72"/>
      <c r="V196" s="72"/>
      <c r="W196" s="72"/>
      <c r="X196" s="72"/>
      <c r="Y196" s="72"/>
      <c r="Z196" s="72"/>
      <c r="AA196" s="74"/>
      <c r="AB196" s="74"/>
      <c r="AC196" s="74"/>
      <c r="AD196" s="74"/>
      <c r="AE196" s="74"/>
      <c r="AF196" s="74"/>
      <c r="AG196" s="74"/>
      <c r="AH196" s="74"/>
      <c r="AI196" s="74"/>
      <c r="AJ196" s="74"/>
      <c r="AK196" s="74"/>
      <c r="AL196" s="74"/>
      <c r="AM196" s="74"/>
      <c r="AN196" s="74"/>
      <c r="AO196" s="74"/>
      <c r="AP196" s="74"/>
      <c r="AQ196" s="74"/>
      <c r="AR196" s="74"/>
      <c r="AS196" s="74"/>
      <c r="AT196" s="74"/>
      <c r="AU196" s="74"/>
      <c r="AV196" s="303"/>
      <c r="AW196" s="74"/>
    </row>
    <row r="197" spans="1:49" ht="11.25" customHeight="1" x14ac:dyDescent="0.25">
      <c r="A197" s="74"/>
      <c r="B197" s="74"/>
      <c r="C197" s="74"/>
      <c r="D197" s="74"/>
      <c r="E197" s="74"/>
      <c r="F197" s="74"/>
      <c r="G197" s="74"/>
      <c r="H197" s="74"/>
      <c r="I197" s="74"/>
      <c r="J197" s="72"/>
      <c r="K197" s="301"/>
      <c r="L197" s="302"/>
      <c r="M197" s="72"/>
      <c r="N197" s="72"/>
      <c r="O197" s="72"/>
      <c r="P197" s="72"/>
      <c r="Q197" s="72"/>
      <c r="R197" s="72"/>
      <c r="S197" s="72"/>
      <c r="T197" s="72"/>
      <c r="U197" s="72"/>
      <c r="V197" s="72"/>
      <c r="W197" s="72"/>
      <c r="X197" s="72"/>
      <c r="Y197" s="72"/>
      <c r="Z197" s="72"/>
      <c r="AA197" s="74"/>
      <c r="AB197" s="74"/>
      <c r="AC197" s="74"/>
      <c r="AD197" s="74"/>
      <c r="AE197" s="74"/>
      <c r="AF197" s="74"/>
      <c r="AG197" s="74"/>
      <c r="AH197" s="74"/>
      <c r="AI197" s="74"/>
      <c r="AJ197" s="74"/>
      <c r="AK197" s="74"/>
      <c r="AL197" s="74"/>
      <c r="AM197" s="74"/>
      <c r="AN197" s="74"/>
      <c r="AO197" s="74"/>
      <c r="AP197" s="74"/>
      <c r="AQ197" s="74"/>
      <c r="AR197" s="74"/>
      <c r="AS197" s="74"/>
      <c r="AT197" s="74"/>
      <c r="AU197" s="74"/>
      <c r="AV197" s="303"/>
      <c r="AW197" s="74"/>
    </row>
    <row r="198" spans="1:49" ht="11.25" customHeight="1" x14ac:dyDescent="0.25">
      <c r="A198" s="74"/>
      <c r="B198" s="74"/>
      <c r="C198" s="74"/>
      <c r="D198" s="74"/>
      <c r="E198" s="74"/>
      <c r="F198" s="74"/>
      <c r="G198" s="74"/>
      <c r="H198" s="74"/>
      <c r="I198" s="74"/>
      <c r="J198" s="72"/>
      <c r="K198" s="301"/>
      <c r="L198" s="302"/>
      <c r="M198" s="72"/>
      <c r="N198" s="72"/>
      <c r="O198" s="72"/>
      <c r="P198" s="72"/>
      <c r="Q198" s="72"/>
      <c r="R198" s="72"/>
      <c r="S198" s="72"/>
      <c r="T198" s="72"/>
      <c r="U198" s="72"/>
      <c r="V198" s="72"/>
      <c r="W198" s="72"/>
      <c r="X198" s="72"/>
      <c r="Y198" s="72"/>
      <c r="Z198" s="72"/>
      <c r="AA198" s="74"/>
      <c r="AB198" s="74"/>
      <c r="AC198" s="74"/>
      <c r="AD198" s="74"/>
      <c r="AE198" s="74"/>
      <c r="AF198" s="74"/>
      <c r="AG198" s="74"/>
      <c r="AH198" s="74"/>
      <c r="AI198" s="74"/>
      <c r="AJ198" s="74"/>
      <c r="AK198" s="74"/>
      <c r="AL198" s="74"/>
      <c r="AM198" s="74"/>
      <c r="AN198" s="74"/>
      <c r="AO198" s="74"/>
      <c r="AP198" s="74"/>
      <c r="AQ198" s="74"/>
      <c r="AR198" s="74"/>
      <c r="AS198" s="74"/>
      <c r="AT198" s="74"/>
      <c r="AU198" s="74"/>
      <c r="AV198" s="303"/>
      <c r="AW198" s="74"/>
    </row>
    <row r="199" spans="1:49" ht="11.25" customHeight="1" x14ac:dyDescent="0.25">
      <c r="A199" s="74"/>
      <c r="B199" s="74"/>
      <c r="C199" s="74"/>
      <c r="D199" s="74"/>
      <c r="E199" s="74"/>
      <c r="F199" s="74"/>
      <c r="G199" s="74"/>
      <c r="H199" s="74"/>
      <c r="I199" s="74"/>
      <c r="J199" s="72"/>
      <c r="K199" s="301"/>
      <c r="L199" s="302"/>
      <c r="M199" s="72"/>
      <c r="N199" s="72"/>
      <c r="O199" s="72"/>
      <c r="P199" s="72"/>
      <c r="Q199" s="72"/>
      <c r="R199" s="72"/>
      <c r="S199" s="72"/>
      <c r="T199" s="72"/>
      <c r="U199" s="72"/>
      <c r="V199" s="72"/>
      <c r="W199" s="72"/>
      <c r="X199" s="72"/>
      <c r="Y199" s="72"/>
      <c r="Z199" s="72"/>
      <c r="AA199" s="74"/>
      <c r="AB199" s="74"/>
      <c r="AC199" s="74"/>
      <c r="AD199" s="74"/>
      <c r="AE199" s="74"/>
      <c r="AF199" s="74"/>
      <c r="AG199" s="74"/>
      <c r="AH199" s="74"/>
      <c r="AI199" s="74"/>
      <c r="AJ199" s="74"/>
      <c r="AK199" s="74"/>
      <c r="AL199" s="74"/>
      <c r="AM199" s="74"/>
      <c r="AN199" s="74"/>
      <c r="AO199" s="74"/>
      <c r="AP199" s="74"/>
      <c r="AQ199" s="74"/>
      <c r="AR199" s="74"/>
      <c r="AS199" s="74"/>
      <c r="AT199" s="74"/>
      <c r="AU199" s="74"/>
      <c r="AV199" s="303"/>
      <c r="AW199" s="74"/>
    </row>
    <row r="200" spans="1:49" ht="11.25" customHeight="1" x14ac:dyDescent="0.25">
      <c r="A200" s="74"/>
      <c r="B200" s="74"/>
      <c r="C200" s="74"/>
      <c r="D200" s="74"/>
      <c r="E200" s="74"/>
      <c r="F200" s="74"/>
      <c r="G200" s="74"/>
      <c r="H200" s="74"/>
      <c r="I200" s="74"/>
      <c r="J200" s="72"/>
      <c r="K200" s="301"/>
      <c r="L200" s="302"/>
      <c r="M200" s="72"/>
      <c r="N200" s="72"/>
      <c r="O200" s="72"/>
      <c r="P200" s="72"/>
      <c r="Q200" s="72"/>
      <c r="R200" s="72"/>
      <c r="S200" s="72"/>
      <c r="T200" s="72"/>
      <c r="U200" s="72"/>
      <c r="V200" s="72"/>
      <c r="W200" s="72"/>
      <c r="X200" s="72"/>
      <c r="Y200" s="72"/>
      <c r="Z200" s="72"/>
      <c r="AA200" s="74"/>
      <c r="AB200" s="74"/>
      <c r="AC200" s="74"/>
      <c r="AD200" s="74"/>
      <c r="AE200" s="74"/>
      <c r="AF200" s="74"/>
      <c r="AG200" s="74"/>
      <c r="AH200" s="74"/>
      <c r="AI200" s="74"/>
      <c r="AJ200" s="74"/>
      <c r="AK200" s="74"/>
      <c r="AL200" s="74"/>
      <c r="AM200" s="74"/>
      <c r="AN200" s="74"/>
      <c r="AO200" s="74"/>
      <c r="AP200" s="74"/>
      <c r="AQ200" s="74"/>
      <c r="AR200" s="74"/>
      <c r="AS200" s="74"/>
      <c r="AT200" s="74"/>
      <c r="AU200" s="74"/>
      <c r="AV200" s="303"/>
      <c r="AW200" s="74"/>
    </row>
    <row r="201" spans="1:49" ht="11.25" customHeight="1" x14ac:dyDescent="0.25">
      <c r="A201" s="74"/>
      <c r="B201" s="74"/>
      <c r="C201" s="74"/>
      <c r="D201" s="74"/>
      <c r="E201" s="74"/>
      <c r="F201" s="74"/>
      <c r="G201" s="74"/>
      <c r="H201" s="74"/>
      <c r="I201" s="74"/>
      <c r="J201" s="72"/>
      <c r="K201" s="301"/>
      <c r="L201" s="302"/>
      <c r="M201" s="72"/>
      <c r="N201" s="72"/>
      <c r="O201" s="72"/>
      <c r="P201" s="72"/>
      <c r="Q201" s="72"/>
      <c r="R201" s="72"/>
      <c r="S201" s="72"/>
      <c r="T201" s="72"/>
      <c r="U201" s="72"/>
      <c r="V201" s="72"/>
      <c r="W201" s="72"/>
      <c r="X201" s="72"/>
      <c r="Y201" s="72"/>
      <c r="Z201" s="72"/>
      <c r="AA201" s="74"/>
      <c r="AB201" s="74"/>
      <c r="AC201" s="74"/>
      <c r="AD201" s="74"/>
      <c r="AE201" s="74"/>
      <c r="AF201" s="74"/>
      <c r="AG201" s="74"/>
      <c r="AH201" s="74"/>
      <c r="AI201" s="74"/>
      <c r="AJ201" s="74"/>
      <c r="AK201" s="74"/>
      <c r="AL201" s="74"/>
      <c r="AM201" s="74"/>
      <c r="AN201" s="74"/>
      <c r="AO201" s="74"/>
      <c r="AP201" s="74"/>
      <c r="AQ201" s="74"/>
      <c r="AR201" s="74"/>
      <c r="AS201" s="74"/>
      <c r="AT201" s="74"/>
      <c r="AU201" s="74"/>
      <c r="AV201" s="303"/>
      <c r="AW201" s="74"/>
    </row>
    <row r="202" spans="1:49" ht="11.25" customHeight="1" x14ac:dyDescent="0.25">
      <c r="A202" s="74"/>
      <c r="B202" s="74"/>
      <c r="C202" s="74"/>
      <c r="D202" s="74"/>
      <c r="E202" s="74"/>
      <c r="F202" s="74"/>
      <c r="G202" s="74"/>
      <c r="H202" s="74"/>
      <c r="I202" s="74"/>
      <c r="J202" s="72"/>
      <c r="K202" s="301"/>
      <c r="L202" s="302"/>
      <c r="M202" s="72"/>
      <c r="N202" s="72"/>
      <c r="O202" s="72"/>
      <c r="P202" s="72"/>
      <c r="Q202" s="72"/>
      <c r="R202" s="72"/>
      <c r="S202" s="72"/>
      <c r="T202" s="72"/>
      <c r="U202" s="72"/>
      <c r="V202" s="72"/>
      <c r="W202" s="72"/>
      <c r="X202" s="72"/>
      <c r="Y202" s="72"/>
      <c r="Z202" s="72"/>
      <c r="AA202" s="74"/>
      <c r="AB202" s="74"/>
      <c r="AC202" s="74"/>
      <c r="AD202" s="74"/>
      <c r="AE202" s="74"/>
      <c r="AF202" s="74"/>
      <c r="AG202" s="74"/>
      <c r="AH202" s="74"/>
      <c r="AI202" s="74"/>
      <c r="AJ202" s="74"/>
      <c r="AK202" s="74"/>
      <c r="AL202" s="74"/>
      <c r="AM202" s="74"/>
      <c r="AN202" s="74"/>
      <c r="AO202" s="74"/>
      <c r="AP202" s="74"/>
      <c r="AQ202" s="74"/>
      <c r="AR202" s="74"/>
      <c r="AS202" s="74"/>
      <c r="AT202" s="74"/>
      <c r="AU202" s="74"/>
      <c r="AV202" s="303"/>
      <c r="AW202" s="74"/>
    </row>
    <row r="203" spans="1:49" ht="11.25" customHeight="1" x14ac:dyDescent="0.25">
      <c r="A203" s="74"/>
      <c r="B203" s="74"/>
      <c r="C203" s="74"/>
      <c r="D203" s="74"/>
      <c r="E203" s="74"/>
      <c r="F203" s="74"/>
      <c r="G203" s="74"/>
      <c r="H203" s="74"/>
      <c r="I203" s="74"/>
      <c r="J203" s="72"/>
      <c r="K203" s="301"/>
      <c r="L203" s="302"/>
      <c r="M203" s="72"/>
      <c r="N203" s="72"/>
      <c r="O203" s="72"/>
      <c r="P203" s="72"/>
      <c r="Q203" s="72"/>
      <c r="R203" s="72"/>
      <c r="S203" s="72"/>
      <c r="T203" s="72"/>
      <c r="U203" s="72"/>
      <c r="V203" s="72"/>
      <c r="W203" s="72"/>
      <c r="X203" s="72"/>
      <c r="Y203" s="72"/>
      <c r="Z203" s="72"/>
      <c r="AA203" s="74"/>
      <c r="AB203" s="74"/>
      <c r="AC203" s="74"/>
      <c r="AD203" s="74"/>
      <c r="AE203" s="74"/>
      <c r="AF203" s="74"/>
      <c r="AG203" s="74"/>
      <c r="AH203" s="74"/>
      <c r="AI203" s="74"/>
      <c r="AJ203" s="74"/>
      <c r="AK203" s="74"/>
      <c r="AL203" s="74"/>
      <c r="AM203" s="74"/>
      <c r="AN203" s="74"/>
      <c r="AO203" s="74"/>
      <c r="AP203" s="74"/>
      <c r="AQ203" s="74"/>
      <c r="AR203" s="74"/>
      <c r="AS203" s="74"/>
      <c r="AT203" s="74"/>
      <c r="AU203" s="74"/>
      <c r="AV203" s="303"/>
      <c r="AW203" s="74"/>
    </row>
    <row r="204" spans="1:49" ht="11.25" customHeight="1" x14ac:dyDescent="0.25">
      <c r="A204" s="74"/>
      <c r="B204" s="74"/>
      <c r="C204" s="74"/>
      <c r="D204" s="74"/>
      <c r="E204" s="74"/>
      <c r="F204" s="74"/>
      <c r="G204" s="74"/>
      <c r="H204" s="74"/>
      <c r="I204" s="74"/>
      <c r="J204" s="72"/>
      <c r="K204" s="301"/>
      <c r="L204" s="302"/>
      <c r="M204" s="72"/>
      <c r="N204" s="72"/>
      <c r="O204" s="72"/>
      <c r="P204" s="72"/>
      <c r="Q204" s="72"/>
      <c r="R204" s="72"/>
      <c r="S204" s="72"/>
      <c r="T204" s="72"/>
      <c r="U204" s="72"/>
      <c r="V204" s="72"/>
      <c r="W204" s="72"/>
      <c r="X204" s="72"/>
      <c r="Y204" s="72"/>
      <c r="Z204" s="72"/>
      <c r="AA204" s="74"/>
      <c r="AB204" s="74"/>
      <c r="AC204" s="74"/>
      <c r="AD204" s="74"/>
      <c r="AE204" s="74"/>
      <c r="AF204" s="74"/>
      <c r="AG204" s="74"/>
      <c r="AH204" s="74"/>
      <c r="AI204" s="74"/>
      <c r="AJ204" s="74"/>
      <c r="AK204" s="74"/>
      <c r="AL204" s="74"/>
      <c r="AM204" s="74"/>
      <c r="AN204" s="74"/>
      <c r="AO204" s="74"/>
      <c r="AP204" s="74"/>
      <c r="AQ204" s="74"/>
      <c r="AR204" s="74"/>
      <c r="AS204" s="74"/>
      <c r="AT204" s="74"/>
      <c r="AU204" s="74"/>
      <c r="AV204" s="303"/>
      <c r="AW204" s="74"/>
    </row>
    <row r="205" spans="1:49" ht="11.25" customHeight="1" x14ac:dyDescent="0.25">
      <c r="A205" s="74"/>
      <c r="B205" s="74"/>
      <c r="C205" s="74"/>
      <c r="D205" s="74"/>
      <c r="E205" s="74"/>
      <c r="F205" s="74"/>
      <c r="G205" s="74"/>
      <c r="H205" s="74"/>
      <c r="I205" s="74"/>
      <c r="J205" s="72"/>
      <c r="K205" s="301"/>
      <c r="L205" s="302"/>
      <c r="M205" s="72"/>
      <c r="N205" s="72"/>
      <c r="O205" s="72"/>
      <c r="P205" s="72"/>
      <c r="Q205" s="72"/>
      <c r="R205" s="72"/>
      <c r="S205" s="72"/>
      <c r="T205" s="72"/>
      <c r="U205" s="72"/>
      <c r="V205" s="72"/>
      <c r="W205" s="72"/>
      <c r="X205" s="72"/>
      <c r="Y205" s="72"/>
      <c r="Z205" s="72"/>
      <c r="AA205" s="74"/>
      <c r="AB205" s="74"/>
      <c r="AC205" s="74"/>
      <c r="AD205" s="74"/>
      <c r="AE205" s="74"/>
      <c r="AF205" s="74"/>
      <c r="AG205" s="74"/>
      <c r="AH205" s="74"/>
      <c r="AI205" s="74"/>
      <c r="AJ205" s="74"/>
      <c r="AK205" s="74"/>
      <c r="AL205" s="74"/>
      <c r="AM205" s="74"/>
      <c r="AN205" s="74"/>
      <c r="AO205" s="74"/>
      <c r="AP205" s="74"/>
      <c r="AQ205" s="74"/>
      <c r="AR205" s="74"/>
      <c r="AS205" s="74"/>
      <c r="AT205" s="74"/>
      <c r="AU205" s="74"/>
      <c r="AV205" s="303"/>
      <c r="AW205" s="74"/>
    </row>
    <row r="206" spans="1:49" ht="11.25" customHeight="1" x14ac:dyDescent="0.25">
      <c r="A206" s="74"/>
      <c r="B206" s="74"/>
      <c r="C206" s="74"/>
      <c r="D206" s="74"/>
      <c r="E206" s="74"/>
      <c r="F206" s="74"/>
      <c r="G206" s="74"/>
      <c r="H206" s="74"/>
      <c r="I206" s="74"/>
      <c r="J206" s="72"/>
      <c r="K206" s="301"/>
      <c r="L206" s="302"/>
      <c r="M206" s="72"/>
      <c r="N206" s="72"/>
      <c r="O206" s="72"/>
      <c r="P206" s="72"/>
      <c r="Q206" s="72"/>
      <c r="R206" s="72"/>
      <c r="S206" s="72"/>
      <c r="T206" s="72"/>
      <c r="U206" s="72"/>
      <c r="V206" s="72"/>
      <c r="W206" s="72"/>
      <c r="X206" s="72"/>
      <c r="Y206" s="72"/>
      <c r="Z206" s="72"/>
      <c r="AA206" s="74"/>
      <c r="AB206" s="74"/>
      <c r="AC206" s="74"/>
      <c r="AD206" s="74"/>
      <c r="AE206" s="74"/>
      <c r="AF206" s="74"/>
      <c r="AG206" s="74"/>
      <c r="AH206" s="74"/>
      <c r="AI206" s="74"/>
      <c r="AJ206" s="74"/>
      <c r="AK206" s="74"/>
      <c r="AL206" s="74"/>
      <c r="AM206" s="74"/>
      <c r="AN206" s="74"/>
      <c r="AO206" s="74"/>
      <c r="AP206" s="74"/>
      <c r="AQ206" s="74"/>
      <c r="AR206" s="74"/>
      <c r="AS206" s="74"/>
      <c r="AT206" s="74"/>
      <c r="AU206" s="74"/>
      <c r="AV206" s="303"/>
      <c r="AW206" s="74"/>
    </row>
    <row r="207" spans="1:49" ht="11.25" customHeight="1" x14ac:dyDescent="0.25">
      <c r="A207" s="74"/>
      <c r="B207" s="74"/>
      <c r="C207" s="74"/>
      <c r="D207" s="74"/>
      <c r="E207" s="74"/>
      <c r="F207" s="74"/>
      <c r="G207" s="74"/>
      <c r="H207" s="74"/>
      <c r="I207" s="74"/>
      <c r="J207" s="72"/>
      <c r="K207" s="301"/>
      <c r="L207" s="302"/>
      <c r="M207" s="72"/>
      <c r="N207" s="72"/>
      <c r="O207" s="72"/>
      <c r="P207" s="72"/>
      <c r="Q207" s="72"/>
      <c r="R207" s="72"/>
      <c r="S207" s="72"/>
      <c r="T207" s="72"/>
      <c r="U207" s="72"/>
      <c r="V207" s="72"/>
      <c r="W207" s="72"/>
      <c r="X207" s="72"/>
      <c r="Y207" s="72"/>
      <c r="Z207" s="72"/>
      <c r="AA207" s="74"/>
      <c r="AB207" s="74"/>
      <c r="AC207" s="74"/>
      <c r="AD207" s="74"/>
      <c r="AE207" s="74"/>
      <c r="AF207" s="74"/>
      <c r="AG207" s="74"/>
      <c r="AH207" s="74"/>
      <c r="AI207" s="74"/>
      <c r="AJ207" s="74"/>
      <c r="AK207" s="74"/>
      <c r="AL207" s="74"/>
      <c r="AM207" s="74"/>
      <c r="AN207" s="74"/>
      <c r="AO207" s="74"/>
      <c r="AP207" s="74"/>
      <c r="AQ207" s="74"/>
      <c r="AR207" s="74"/>
      <c r="AS207" s="74"/>
      <c r="AT207" s="74"/>
      <c r="AU207" s="74"/>
      <c r="AV207" s="303"/>
      <c r="AW207" s="74"/>
    </row>
    <row r="208" spans="1:49" ht="11.25" customHeight="1" x14ac:dyDescent="0.25">
      <c r="A208" s="74"/>
      <c r="B208" s="74"/>
      <c r="C208" s="74"/>
      <c r="D208" s="74"/>
      <c r="E208" s="74"/>
      <c r="F208" s="74"/>
      <c r="G208" s="74"/>
      <c r="H208" s="74"/>
      <c r="I208" s="74"/>
      <c r="J208" s="72"/>
      <c r="K208" s="301"/>
      <c r="L208" s="302"/>
      <c r="M208" s="72"/>
      <c r="N208" s="72"/>
      <c r="O208" s="72"/>
      <c r="P208" s="72"/>
      <c r="Q208" s="72"/>
      <c r="R208" s="72"/>
      <c r="S208" s="72"/>
      <c r="T208" s="72"/>
      <c r="U208" s="72"/>
      <c r="V208" s="72"/>
      <c r="W208" s="72"/>
      <c r="X208" s="72"/>
      <c r="Y208" s="72"/>
      <c r="Z208" s="72"/>
      <c r="AA208" s="74"/>
      <c r="AB208" s="74"/>
      <c r="AC208" s="74"/>
      <c r="AD208" s="74"/>
      <c r="AE208" s="74"/>
      <c r="AF208" s="74"/>
      <c r="AG208" s="74"/>
      <c r="AH208" s="74"/>
      <c r="AI208" s="74"/>
      <c r="AJ208" s="74"/>
      <c r="AK208" s="74"/>
      <c r="AL208" s="74"/>
      <c r="AM208" s="74"/>
      <c r="AN208" s="74"/>
      <c r="AO208" s="74"/>
      <c r="AP208" s="74"/>
      <c r="AQ208" s="74"/>
      <c r="AR208" s="74"/>
      <c r="AS208" s="74"/>
      <c r="AT208" s="74"/>
      <c r="AU208" s="74"/>
      <c r="AV208" s="303"/>
      <c r="AW208" s="74"/>
    </row>
    <row r="209" spans="1:49" ht="11.25" customHeight="1" x14ac:dyDescent="0.25">
      <c r="A209" s="74"/>
      <c r="B209" s="74"/>
      <c r="C209" s="74"/>
      <c r="D209" s="74"/>
      <c r="E209" s="74"/>
      <c r="F209" s="74"/>
      <c r="G209" s="74"/>
      <c r="H209" s="74"/>
      <c r="I209" s="74"/>
      <c r="J209" s="72"/>
      <c r="K209" s="301"/>
      <c r="L209" s="302"/>
      <c r="M209" s="72"/>
      <c r="N209" s="72"/>
      <c r="O209" s="72"/>
      <c r="P209" s="72"/>
      <c r="Q209" s="72"/>
      <c r="R209" s="72"/>
      <c r="S209" s="72"/>
      <c r="T209" s="72"/>
      <c r="U209" s="72"/>
      <c r="V209" s="72"/>
      <c r="W209" s="72"/>
      <c r="X209" s="72"/>
      <c r="Y209" s="72"/>
      <c r="Z209" s="72"/>
      <c r="AA209" s="74"/>
      <c r="AB209" s="74"/>
      <c r="AC209" s="74"/>
      <c r="AD209" s="74"/>
      <c r="AE209" s="74"/>
      <c r="AF209" s="74"/>
      <c r="AG209" s="74"/>
      <c r="AH209" s="74"/>
      <c r="AI209" s="74"/>
      <c r="AJ209" s="74"/>
      <c r="AK209" s="74"/>
      <c r="AL209" s="74"/>
      <c r="AM209" s="74"/>
      <c r="AN209" s="74"/>
      <c r="AO209" s="74"/>
      <c r="AP209" s="74"/>
      <c r="AQ209" s="74"/>
      <c r="AR209" s="74"/>
      <c r="AS209" s="74"/>
      <c r="AT209" s="74"/>
      <c r="AU209" s="74"/>
      <c r="AV209" s="303"/>
      <c r="AW209" s="74"/>
    </row>
    <row r="210" spans="1:49" ht="11.25" customHeight="1" x14ac:dyDescent="0.25">
      <c r="A210" s="74"/>
      <c r="B210" s="74"/>
      <c r="C210" s="74"/>
      <c r="D210" s="74"/>
      <c r="E210" s="74"/>
      <c r="F210" s="74"/>
      <c r="G210" s="74"/>
      <c r="H210" s="74"/>
      <c r="I210" s="74"/>
      <c r="J210" s="72"/>
      <c r="K210" s="301"/>
      <c r="L210" s="302"/>
      <c r="M210" s="72"/>
      <c r="N210" s="72"/>
      <c r="O210" s="72"/>
      <c r="P210" s="72"/>
      <c r="Q210" s="72"/>
      <c r="R210" s="72"/>
      <c r="S210" s="72"/>
      <c r="T210" s="72"/>
      <c r="U210" s="72"/>
      <c r="V210" s="72"/>
      <c r="W210" s="72"/>
      <c r="X210" s="72"/>
      <c r="Y210" s="72"/>
      <c r="Z210" s="72"/>
      <c r="AA210" s="74"/>
      <c r="AB210" s="74"/>
      <c r="AC210" s="74"/>
      <c r="AD210" s="74"/>
      <c r="AE210" s="74"/>
      <c r="AF210" s="74"/>
      <c r="AG210" s="74"/>
      <c r="AH210" s="74"/>
      <c r="AI210" s="74"/>
      <c r="AJ210" s="74"/>
      <c r="AK210" s="74"/>
      <c r="AL210" s="74"/>
      <c r="AM210" s="74"/>
      <c r="AN210" s="74"/>
      <c r="AO210" s="74"/>
      <c r="AP210" s="74"/>
      <c r="AQ210" s="74"/>
      <c r="AR210" s="74"/>
      <c r="AS210" s="74"/>
      <c r="AT210" s="74"/>
      <c r="AU210" s="74"/>
      <c r="AV210" s="303"/>
      <c r="AW210" s="74"/>
    </row>
    <row r="211" spans="1:49" ht="11.25" customHeight="1" x14ac:dyDescent="0.25">
      <c r="A211" s="74"/>
      <c r="B211" s="74"/>
      <c r="C211" s="74"/>
      <c r="D211" s="74"/>
      <c r="E211" s="74"/>
      <c r="F211" s="74"/>
      <c r="G211" s="74"/>
      <c r="H211" s="74"/>
      <c r="I211" s="74"/>
      <c r="J211" s="72"/>
      <c r="K211" s="301"/>
      <c r="L211" s="302"/>
      <c r="M211" s="72"/>
      <c r="N211" s="72"/>
      <c r="O211" s="72"/>
      <c r="P211" s="72"/>
      <c r="Q211" s="72"/>
      <c r="R211" s="72"/>
      <c r="S211" s="72"/>
      <c r="T211" s="72"/>
      <c r="U211" s="72"/>
      <c r="V211" s="72"/>
      <c r="W211" s="72"/>
      <c r="X211" s="72"/>
      <c r="Y211" s="72"/>
      <c r="Z211" s="72"/>
      <c r="AA211" s="74"/>
      <c r="AB211" s="74"/>
      <c r="AC211" s="74"/>
      <c r="AD211" s="74"/>
      <c r="AE211" s="74"/>
      <c r="AF211" s="74"/>
      <c r="AG211" s="74"/>
      <c r="AH211" s="74"/>
      <c r="AI211" s="74"/>
      <c r="AJ211" s="74"/>
      <c r="AK211" s="74"/>
      <c r="AL211" s="74"/>
      <c r="AM211" s="74"/>
      <c r="AN211" s="74"/>
      <c r="AO211" s="74"/>
      <c r="AP211" s="74"/>
      <c r="AQ211" s="74"/>
      <c r="AR211" s="74"/>
      <c r="AS211" s="74"/>
      <c r="AT211" s="74"/>
      <c r="AU211" s="74"/>
      <c r="AV211" s="303"/>
      <c r="AW211" s="74"/>
    </row>
    <row r="212" spans="1:49" ht="11.25" customHeight="1" x14ac:dyDescent="0.25">
      <c r="A212" s="74"/>
      <c r="B212" s="74"/>
      <c r="C212" s="74"/>
      <c r="D212" s="74"/>
      <c r="E212" s="74"/>
      <c r="F212" s="74"/>
      <c r="G212" s="74"/>
      <c r="H212" s="74"/>
      <c r="I212" s="74"/>
      <c r="J212" s="72"/>
      <c r="K212" s="301"/>
      <c r="L212" s="302"/>
      <c r="M212" s="72"/>
      <c r="N212" s="72"/>
      <c r="O212" s="72"/>
      <c r="P212" s="72"/>
      <c r="Q212" s="72"/>
      <c r="R212" s="72"/>
      <c r="S212" s="72"/>
      <c r="T212" s="72"/>
      <c r="U212" s="72"/>
      <c r="V212" s="72"/>
      <c r="W212" s="72"/>
      <c r="X212" s="72"/>
      <c r="Y212" s="72"/>
      <c r="Z212" s="72"/>
      <c r="AA212" s="74"/>
      <c r="AB212" s="74"/>
      <c r="AC212" s="74"/>
      <c r="AD212" s="74"/>
      <c r="AE212" s="74"/>
      <c r="AF212" s="74"/>
      <c r="AG212" s="74"/>
      <c r="AH212" s="74"/>
      <c r="AI212" s="74"/>
      <c r="AJ212" s="74"/>
      <c r="AK212" s="74"/>
      <c r="AL212" s="74"/>
      <c r="AM212" s="74"/>
      <c r="AN212" s="74"/>
      <c r="AO212" s="74"/>
      <c r="AP212" s="74"/>
      <c r="AQ212" s="74"/>
      <c r="AR212" s="74"/>
      <c r="AS212" s="74"/>
      <c r="AT212" s="74"/>
      <c r="AU212" s="74"/>
      <c r="AV212" s="303"/>
      <c r="AW212" s="74"/>
    </row>
    <row r="213" spans="1:49" ht="11.25" customHeight="1" x14ac:dyDescent="0.25">
      <c r="A213" s="74"/>
      <c r="B213" s="74"/>
      <c r="C213" s="74"/>
      <c r="D213" s="74"/>
      <c r="E213" s="74"/>
      <c r="F213" s="74"/>
      <c r="G213" s="74"/>
      <c r="H213" s="74"/>
      <c r="I213" s="74"/>
      <c r="J213" s="72"/>
      <c r="K213" s="301"/>
      <c r="L213" s="302"/>
      <c r="M213" s="72"/>
      <c r="N213" s="72"/>
      <c r="O213" s="72"/>
      <c r="P213" s="72"/>
      <c r="Q213" s="72"/>
      <c r="R213" s="72"/>
      <c r="S213" s="72"/>
      <c r="T213" s="72"/>
      <c r="U213" s="72"/>
      <c r="V213" s="72"/>
      <c r="W213" s="72"/>
      <c r="X213" s="72"/>
      <c r="Y213" s="72"/>
      <c r="Z213" s="72"/>
      <c r="AA213" s="74"/>
      <c r="AB213" s="74"/>
      <c r="AC213" s="74"/>
      <c r="AD213" s="74"/>
      <c r="AE213" s="74"/>
      <c r="AF213" s="74"/>
      <c r="AG213" s="74"/>
      <c r="AH213" s="74"/>
      <c r="AI213" s="74"/>
      <c r="AJ213" s="74"/>
      <c r="AK213" s="74"/>
      <c r="AL213" s="74"/>
      <c r="AM213" s="74"/>
      <c r="AN213" s="74"/>
      <c r="AO213" s="74"/>
      <c r="AP213" s="74"/>
      <c r="AQ213" s="74"/>
      <c r="AR213" s="74"/>
      <c r="AS213" s="74"/>
      <c r="AT213" s="74"/>
      <c r="AU213" s="74"/>
      <c r="AV213" s="303"/>
      <c r="AW213" s="74"/>
    </row>
    <row r="214" spans="1:49" ht="11.25" customHeight="1" x14ac:dyDescent="0.25">
      <c r="A214" s="74"/>
      <c r="B214" s="74"/>
      <c r="C214" s="74"/>
      <c r="D214" s="74"/>
      <c r="E214" s="74"/>
      <c r="F214" s="74"/>
      <c r="G214" s="74"/>
      <c r="H214" s="74"/>
      <c r="I214" s="74"/>
      <c r="J214" s="72"/>
      <c r="K214" s="301"/>
      <c r="L214" s="302"/>
      <c r="M214" s="72"/>
      <c r="N214" s="72"/>
      <c r="O214" s="72"/>
      <c r="P214" s="72"/>
      <c r="Q214" s="72"/>
      <c r="R214" s="72"/>
      <c r="S214" s="72"/>
      <c r="T214" s="72"/>
      <c r="U214" s="72"/>
      <c r="V214" s="72"/>
      <c r="W214" s="72"/>
      <c r="X214" s="72"/>
      <c r="Y214" s="72"/>
      <c r="Z214" s="72"/>
      <c r="AA214" s="74"/>
      <c r="AB214" s="74"/>
      <c r="AC214" s="74"/>
      <c r="AD214" s="74"/>
      <c r="AE214" s="74"/>
      <c r="AF214" s="74"/>
      <c r="AG214" s="74"/>
      <c r="AH214" s="74"/>
      <c r="AI214" s="74"/>
      <c r="AJ214" s="74"/>
      <c r="AK214" s="74"/>
      <c r="AL214" s="74"/>
      <c r="AM214" s="74"/>
      <c r="AN214" s="74"/>
      <c r="AO214" s="74"/>
      <c r="AP214" s="74"/>
      <c r="AQ214" s="74"/>
      <c r="AR214" s="74"/>
      <c r="AS214" s="74"/>
      <c r="AT214" s="74"/>
      <c r="AU214" s="74"/>
      <c r="AV214" s="303"/>
      <c r="AW214" s="74"/>
    </row>
    <row r="215" spans="1:49" ht="11.25" customHeight="1" x14ac:dyDescent="0.25">
      <c r="A215" s="74"/>
      <c r="B215" s="74"/>
      <c r="C215" s="74"/>
      <c r="D215" s="74"/>
      <c r="E215" s="74"/>
      <c r="F215" s="74"/>
      <c r="G215" s="74"/>
      <c r="H215" s="74"/>
      <c r="I215" s="74"/>
      <c r="J215" s="72"/>
      <c r="K215" s="301"/>
      <c r="L215" s="302"/>
      <c r="M215" s="72"/>
      <c r="N215" s="72"/>
      <c r="O215" s="72"/>
      <c r="P215" s="72"/>
      <c r="Q215" s="72"/>
      <c r="R215" s="72"/>
      <c r="S215" s="72"/>
      <c r="T215" s="72"/>
      <c r="U215" s="72"/>
      <c r="V215" s="72"/>
      <c r="W215" s="72"/>
      <c r="X215" s="72"/>
      <c r="Y215" s="72"/>
      <c r="Z215" s="72"/>
      <c r="AA215" s="74"/>
      <c r="AB215" s="74"/>
      <c r="AC215" s="74"/>
      <c r="AD215" s="74"/>
      <c r="AE215" s="74"/>
      <c r="AF215" s="74"/>
      <c r="AG215" s="74"/>
      <c r="AH215" s="74"/>
      <c r="AI215" s="74"/>
      <c r="AJ215" s="74"/>
      <c r="AK215" s="74"/>
      <c r="AL215" s="74"/>
      <c r="AM215" s="74"/>
      <c r="AN215" s="74"/>
      <c r="AO215" s="74"/>
      <c r="AP215" s="74"/>
      <c r="AQ215" s="74"/>
      <c r="AR215" s="74"/>
      <c r="AS215" s="74"/>
      <c r="AT215" s="74"/>
      <c r="AU215" s="74"/>
      <c r="AV215" s="303"/>
      <c r="AW215" s="74"/>
    </row>
    <row r="216" spans="1:49" ht="11.25" customHeight="1" x14ac:dyDescent="0.25">
      <c r="A216" s="74"/>
      <c r="B216" s="74"/>
      <c r="C216" s="74"/>
      <c r="D216" s="74"/>
      <c r="E216" s="74"/>
      <c r="F216" s="74"/>
      <c r="G216" s="74"/>
      <c r="H216" s="74"/>
      <c r="I216" s="74"/>
      <c r="J216" s="72"/>
      <c r="K216" s="301"/>
      <c r="L216" s="302"/>
      <c r="M216" s="72"/>
      <c r="N216" s="72"/>
      <c r="O216" s="72"/>
      <c r="P216" s="72"/>
      <c r="Q216" s="72"/>
      <c r="R216" s="72"/>
      <c r="S216" s="72"/>
      <c r="T216" s="72"/>
      <c r="U216" s="72"/>
      <c r="V216" s="72"/>
      <c r="W216" s="72"/>
      <c r="X216" s="72"/>
      <c r="Y216" s="72"/>
      <c r="Z216" s="72"/>
      <c r="AA216" s="74"/>
      <c r="AB216" s="74"/>
      <c r="AC216" s="74"/>
      <c r="AD216" s="74"/>
      <c r="AE216" s="74"/>
      <c r="AF216" s="74"/>
      <c r="AG216" s="74"/>
      <c r="AH216" s="74"/>
      <c r="AI216" s="74"/>
      <c r="AJ216" s="74"/>
      <c r="AK216" s="74"/>
      <c r="AL216" s="74"/>
      <c r="AM216" s="74"/>
      <c r="AN216" s="74"/>
      <c r="AO216" s="74"/>
      <c r="AP216" s="74"/>
      <c r="AQ216" s="74"/>
      <c r="AR216" s="74"/>
      <c r="AS216" s="74"/>
      <c r="AT216" s="74"/>
      <c r="AU216" s="74"/>
      <c r="AV216" s="303"/>
      <c r="AW216" s="74"/>
    </row>
    <row r="217" spans="1:49" ht="11.25" customHeight="1" x14ac:dyDescent="0.25">
      <c r="A217" s="74"/>
      <c r="B217" s="74"/>
      <c r="C217" s="74"/>
      <c r="D217" s="74"/>
      <c r="E217" s="74"/>
      <c r="F217" s="74"/>
      <c r="G217" s="74"/>
      <c r="H217" s="74"/>
      <c r="I217" s="74"/>
      <c r="J217" s="72"/>
      <c r="K217" s="301"/>
      <c r="L217" s="302"/>
      <c r="M217" s="72"/>
      <c r="N217" s="72"/>
      <c r="O217" s="72"/>
      <c r="P217" s="72"/>
      <c r="Q217" s="72"/>
      <c r="R217" s="72"/>
      <c r="S217" s="72"/>
      <c r="T217" s="72"/>
      <c r="U217" s="72"/>
      <c r="V217" s="72"/>
      <c r="W217" s="72"/>
      <c r="X217" s="72"/>
      <c r="Y217" s="72"/>
      <c r="Z217" s="72"/>
      <c r="AA217" s="74"/>
      <c r="AB217" s="74"/>
      <c r="AC217" s="74"/>
      <c r="AD217" s="74"/>
      <c r="AE217" s="74"/>
      <c r="AF217" s="74"/>
      <c r="AG217" s="74"/>
      <c r="AH217" s="74"/>
      <c r="AI217" s="74"/>
      <c r="AJ217" s="74"/>
      <c r="AK217" s="74"/>
      <c r="AL217" s="74"/>
      <c r="AM217" s="74"/>
      <c r="AN217" s="74"/>
      <c r="AO217" s="74"/>
      <c r="AP217" s="74"/>
      <c r="AQ217" s="74"/>
      <c r="AR217" s="74"/>
      <c r="AS217" s="74"/>
      <c r="AT217" s="74"/>
      <c r="AU217" s="74"/>
      <c r="AV217" s="303"/>
      <c r="AW217" s="74"/>
    </row>
    <row r="218" spans="1:49" ht="11.25" customHeight="1" x14ac:dyDescent="0.25">
      <c r="A218" s="74"/>
      <c r="B218" s="74"/>
      <c r="C218" s="74"/>
      <c r="D218" s="74"/>
      <c r="E218" s="74"/>
      <c r="F218" s="74"/>
      <c r="G218" s="74"/>
      <c r="H218" s="74"/>
      <c r="I218" s="74"/>
      <c r="J218" s="72"/>
      <c r="K218" s="301"/>
      <c r="L218" s="302"/>
      <c r="M218" s="72"/>
      <c r="N218" s="72"/>
      <c r="O218" s="72"/>
      <c r="P218" s="72"/>
      <c r="Q218" s="72"/>
      <c r="R218" s="72"/>
      <c r="S218" s="72"/>
      <c r="T218" s="72"/>
      <c r="U218" s="72"/>
      <c r="V218" s="72"/>
      <c r="W218" s="72"/>
      <c r="X218" s="72"/>
      <c r="Y218" s="72"/>
      <c r="Z218" s="72"/>
      <c r="AA218" s="74"/>
      <c r="AB218" s="74"/>
      <c r="AC218" s="74"/>
      <c r="AD218" s="74"/>
      <c r="AE218" s="74"/>
      <c r="AF218" s="74"/>
      <c r="AG218" s="74"/>
      <c r="AH218" s="74"/>
      <c r="AI218" s="74"/>
      <c r="AJ218" s="74"/>
      <c r="AK218" s="74"/>
      <c r="AL218" s="74"/>
      <c r="AM218" s="74"/>
      <c r="AN218" s="74"/>
      <c r="AO218" s="74"/>
      <c r="AP218" s="74"/>
      <c r="AQ218" s="74"/>
      <c r="AR218" s="74"/>
      <c r="AS218" s="74"/>
      <c r="AT218" s="74"/>
      <c r="AU218" s="74"/>
      <c r="AV218" s="303"/>
      <c r="AW218" s="74"/>
    </row>
    <row r="219" spans="1:49" ht="11.25" customHeight="1" x14ac:dyDescent="0.25">
      <c r="A219" s="74"/>
      <c r="B219" s="74"/>
      <c r="C219" s="74"/>
      <c r="D219" s="74"/>
      <c r="E219" s="74"/>
      <c r="F219" s="74"/>
      <c r="G219" s="74"/>
      <c r="H219" s="74"/>
      <c r="I219" s="74"/>
      <c r="J219" s="72"/>
      <c r="K219" s="301"/>
      <c r="L219" s="302"/>
      <c r="M219" s="72"/>
      <c r="N219" s="72"/>
      <c r="O219" s="72"/>
      <c r="P219" s="72"/>
      <c r="Q219" s="72"/>
      <c r="R219" s="72"/>
      <c r="S219" s="72"/>
      <c r="T219" s="72"/>
      <c r="U219" s="72"/>
      <c r="V219" s="72"/>
      <c r="W219" s="72"/>
      <c r="X219" s="72"/>
      <c r="Y219" s="72"/>
      <c r="Z219" s="72"/>
      <c r="AA219" s="74"/>
      <c r="AB219" s="74"/>
      <c r="AC219" s="74"/>
      <c r="AD219" s="74"/>
      <c r="AE219" s="74"/>
      <c r="AF219" s="74"/>
      <c r="AG219" s="74"/>
      <c r="AH219" s="74"/>
      <c r="AI219" s="74"/>
      <c r="AJ219" s="74"/>
      <c r="AK219" s="74"/>
      <c r="AL219" s="74"/>
      <c r="AM219" s="74"/>
      <c r="AN219" s="74"/>
      <c r="AO219" s="74"/>
      <c r="AP219" s="74"/>
      <c r="AQ219" s="74"/>
      <c r="AR219" s="74"/>
      <c r="AS219" s="74"/>
      <c r="AT219" s="74"/>
      <c r="AU219" s="74"/>
      <c r="AV219" s="303"/>
      <c r="AW219" s="74"/>
    </row>
    <row r="220" spans="1:49" ht="11.25" customHeight="1" x14ac:dyDescent="0.25">
      <c r="A220" s="74"/>
      <c r="B220" s="74"/>
      <c r="C220" s="74"/>
      <c r="D220" s="74"/>
      <c r="E220" s="74"/>
      <c r="F220" s="74"/>
      <c r="G220" s="74"/>
      <c r="H220" s="74"/>
      <c r="I220" s="74"/>
      <c r="J220" s="72"/>
      <c r="K220" s="301"/>
      <c r="L220" s="302"/>
      <c r="M220" s="72"/>
      <c r="N220" s="72"/>
      <c r="O220" s="72"/>
      <c r="P220" s="72"/>
      <c r="Q220" s="72"/>
      <c r="R220" s="72"/>
      <c r="S220" s="72"/>
      <c r="T220" s="72"/>
      <c r="U220" s="72"/>
      <c r="V220" s="72"/>
      <c r="W220" s="72"/>
      <c r="X220" s="72"/>
      <c r="Y220" s="72"/>
      <c r="Z220" s="72"/>
      <c r="AA220" s="74"/>
      <c r="AB220" s="74"/>
      <c r="AC220" s="74"/>
      <c r="AD220" s="74"/>
      <c r="AE220" s="74"/>
      <c r="AF220" s="74"/>
      <c r="AG220" s="74"/>
      <c r="AH220" s="74"/>
      <c r="AI220" s="74"/>
      <c r="AJ220" s="74"/>
      <c r="AK220" s="74"/>
      <c r="AL220" s="74"/>
      <c r="AM220" s="74"/>
      <c r="AN220" s="74"/>
      <c r="AO220" s="74"/>
      <c r="AP220" s="74"/>
      <c r="AQ220" s="74"/>
      <c r="AR220" s="74"/>
      <c r="AS220" s="74"/>
      <c r="AT220" s="74"/>
      <c r="AU220" s="74"/>
      <c r="AV220" s="303"/>
      <c r="AW220" s="74"/>
    </row>
    <row r="221" spans="1:49" ht="11.25" customHeight="1" x14ac:dyDescent="0.25">
      <c r="A221" s="74"/>
      <c r="B221" s="74"/>
      <c r="C221" s="74"/>
      <c r="D221" s="74"/>
      <c r="E221" s="74"/>
      <c r="F221" s="74"/>
      <c r="G221" s="74"/>
      <c r="H221" s="74"/>
      <c r="I221" s="74"/>
      <c r="J221" s="72"/>
      <c r="K221" s="301"/>
      <c r="L221" s="302"/>
      <c r="M221" s="72"/>
      <c r="N221" s="72"/>
      <c r="O221" s="72"/>
      <c r="P221" s="72"/>
      <c r="Q221" s="72"/>
      <c r="R221" s="72"/>
      <c r="S221" s="72"/>
      <c r="T221" s="72"/>
      <c r="U221" s="72"/>
      <c r="V221" s="72"/>
      <c r="W221" s="72"/>
      <c r="X221" s="72"/>
      <c r="Y221" s="72"/>
      <c r="Z221" s="72"/>
      <c r="AA221" s="74"/>
      <c r="AB221" s="74"/>
      <c r="AC221" s="74"/>
      <c r="AD221" s="74"/>
      <c r="AE221" s="74"/>
      <c r="AF221" s="74"/>
      <c r="AG221" s="74"/>
      <c r="AH221" s="74"/>
      <c r="AI221" s="74"/>
      <c r="AJ221" s="74"/>
      <c r="AK221" s="74"/>
      <c r="AL221" s="74"/>
      <c r="AM221" s="74"/>
      <c r="AN221" s="74"/>
      <c r="AO221" s="74"/>
      <c r="AP221" s="74"/>
      <c r="AQ221" s="74"/>
      <c r="AR221" s="74"/>
      <c r="AS221" s="74"/>
      <c r="AT221" s="74"/>
      <c r="AU221" s="74"/>
      <c r="AV221" s="303"/>
      <c r="AW221" s="74"/>
    </row>
    <row r="222" spans="1:49" ht="11.25" customHeight="1" x14ac:dyDescent="0.25">
      <c r="A222" s="74"/>
      <c r="B222" s="74"/>
      <c r="C222" s="74"/>
      <c r="D222" s="74"/>
      <c r="E222" s="74"/>
      <c r="F222" s="74"/>
      <c r="G222" s="74"/>
      <c r="H222" s="74"/>
      <c r="I222" s="74"/>
      <c r="J222" s="72"/>
      <c r="K222" s="301"/>
      <c r="L222" s="302"/>
      <c r="M222" s="72"/>
      <c r="N222" s="72"/>
      <c r="O222" s="72"/>
      <c r="P222" s="72"/>
      <c r="Q222" s="72"/>
      <c r="R222" s="72"/>
      <c r="S222" s="72"/>
      <c r="T222" s="72"/>
      <c r="U222" s="72"/>
      <c r="V222" s="72"/>
      <c r="W222" s="72"/>
      <c r="X222" s="72"/>
      <c r="Y222" s="72"/>
      <c r="Z222" s="72"/>
      <c r="AA222" s="74"/>
      <c r="AB222" s="74"/>
      <c r="AC222" s="74"/>
      <c r="AD222" s="74"/>
      <c r="AE222" s="74"/>
      <c r="AF222" s="74"/>
      <c r="AG222" s="74"/>
      <c r="AH222" s="74"/>
      <c r="AI222" s="74"/>
      <c r="AJ222" s="74"/>
      <c r="AK222" s="74"/>
      <c r="AL222" s="74"/>
      <c r="AM222" s="74"/>
      <c r="AN222" s="74"/>
      <c r="AO222" s="74"/>
      <c r="AP222" s="74"/>
      <c r="AQ222" s="74"/>
      <c r="AR222" s="74"/>
      <c r="AS222" s="74"/>
      <c r="AT222" s="74"/>
      <c r="AU222" s="74"/>
      <c r="AV222" s="303"/>
      <c r="AW222" s="74"/>
    </row>
    <row r="223" spans="1:49" ht="11.25" customHeight="1" x14ac:dyDescent="0.25">
      <c r="A223" s="74"/>
      <c r="B223" s="74"/>
      <c r="C223" s="74"/>
      <c r="D223" s="74"/>
      <c r="E223" s="74"/>
      <c r="F223" s="74"/>
      <c r="G223" s="74"/>
      <c r="H223" s="74"/>
      <c r="I223" s="74"/>
      <c r="J223" s="72"/>
      <c r="K223" s="301"/>
      <c r="L223" s="302"/>
      <c r="M223" s="72"/>
      <c r="N223" s="72"/>
      <c r="O223" s="72"/>
      <c r="P223" s="72"/>
      <c r="Q223" s="72"/>
      <c r="R223" s="72"/>
      <c r="S223" s="72"/>
      <c r="T223" s="72"/>
      <c r="U223" s="72"/>
      <c r="V223" s="72"/>
      <c r="W223" s="72"/>
      <c r="X223" s="72"/>
      <c r="Y223" s="72"/>
      <c r="Z223" s="72"/>
      <c r="AA223" s="74"/>
      <c r="AB223" s="74"/>
      <c r="AC223" s="74"/>
      <c r="AD223" s="74"/>
      <c r="AE223" s="74"/>
      <c r="AF223" s="74"/>
      <c r="AG223" s="74"/>
      <c r="AH223" s="74"/>
      <c r="AI223" s="74"/>
      <c r="AJ223" s="74"/>
      <c r="AK223" s="74"/>
      <c r="AL223" s="74"/>
      <c r="AM223" s="74"/>
      <c r="AN223" s="74"/>
      <c r="AO223" s="74"/>
      <c r="AP223" s="74"/>
      <c r="AQ223" s="74"/>
      <c r="AR223" s="74"/>
      <c r="AS223" s="74"/>
      <c r="AT223" s="74"/>
      <c r="AU223" s="74"/>
      <c r="AV223" s="303"/>
      <c r="AW223" s="74"/>
    </row>
    <row r="224" spans="1:49" ht="11.25" customHeight="1" x14ac:dyDescent="0.25">
      <c r="A224" s="74"/>
      <c r="B224" s="74"/>
      <c r="C224" s="74"/>
      <c r="D224" s="74"/>
      <c r="E224" s="74"/>
      <c r="F224" s="74"/>
      <c r="G224" s="74"/>
      <c r="H224" s="74"/>
      <c r="I224" s="74"/>
      <c r="J224" s="72"/>
      <c r="K224" s="301"/>
      <c r="L224" s="302"/>
      <c r="M224" s="72"/>
      <c r="N224" s="72"/>
      <c r="O224" s="72"/>
      <c r="P224" s="72"/>
      <c r="Q224" s="72"/>
      <c r="R224" s="72"/>
      <c r="S224" s="72"/>
      <c r="T224" s="72"/>
      <c r="U224" s="72"/>
      <c r="V224" s="72"/>
      <c r="W224" s="72"/>
      <c r="X224" s="72"/>
      <c r="Y224" s="72"/>
      <c r="Z224" s="72"/>
      <c r="AA224" s="74"/>
      <c r="AB224" s="74"/>
      <c r="AC224" s="74"/>
      <c r="AD224" s="74"/>
      <c r="AE224" s="74"/>
      <c r="AF224" s="74"/>
      <c r="AG224" s="74"/>
      <c r="AH224" s="74"/>
      <c r="AI224" s="74"/>
      <c r="AJ224" s="74"/>
      <c r="AK224" s="74"/>
      <c r="AL224" s="74"/>
      <c r="AM224" s="74"/>
      <c r="AN224" s="74"/>
      <c r="AO224" s="74"/>
      <c r="AP224" s="74"/>
      <c r="AQ224" s="74"/>
      <c r="AR224" s="74"/>
      <c r="AS224" s="74"/>
      <c r="AT224" s="74"/>
      <c r="AU224" s="74"/>
      <c r="AV224" s="303"/>
      <c r="AW224" s="74"/>
    </row>
    <row r="225" spans="1:49" ht="11.25" customHeight="1" x14ac:dyDescent="0.25">
      <c r="A225" s="74"/>
      <c r="B225" s="74"/>
      <c r="C225" s="74"/>
      <c r="D225" s="74"/>
      <c r="E225" s="74"/>
      <c r="F225" s="74"/>
      <c r="G225" s="74"/>
      <c r="H225" s="74"/>
      <c r="I225" s="74"/>
      <c r="J225" s="72"/>
      <c r="K225" s="301"/>
      <c r="L225" s="302"/>
      <c r="M225" s="72"/>
      <c r="N225" s="72"/>
      <c r="O225" s="72"/>
      <c r="P225" s="72"/>
      <c r="Q225" s="72"/>
      <c r="R225" s="72"/>
      <c r="S225" s="72"/>
      <c r="T225" s="72"/>
      <c r="U225" s="72"/>
      <c r="V225" s="72"/>
      <c r="W225" s="72"/>
      <c r="X225" s="72"/>
      <c r="Y225" s="72"/>
      <c r="Z225" s="72"/>
      <c r="AA225" s="74"/>
      <c r="AB225" s="74"/>
      <c r="AC225" s="74"/>
      <c r="AD225" s="74"/>
      <c r="AE225" s="74"/>
      <c r="AF225" s="74"/>
      <c r="AG225" s="74"/>
      <c r="AH225" s="74"/>
      <c r="AI225" s="74"/>
      <c r="AJ225" s="74"/>
      <c r="AK225" s="74"/>
      <c r="AL225" s="74"/>
      <c r="AM225" s="74"/>
      <c r="AN225" s="74"/>
      <c r="AO225" s="74"/>
      <c r="AP225" s="74"/>
      <c r="AQ225" s="74"/>
      <c r="AR225" s="74"/>
      <c r="AS225" s="74"/>
      <c r="AT225" s="74"/>
      <c r="AU225" s="74"/>
      <c r="AV225" s="303"/>
      <c r="AW225" s="74"/>
    </row>
    <row r="226" spans="1:49" ht="11.25" customHeight="1" x14ac:dyDescent="0.25">
      <c r="A226" s="74"/>
      <c r="B226" s="74"/>
      <c r="C226" s="74"/>
      <c r="D226" s="74"/>
      <c r="E226" s="74"/>
      <c r="F226" s="74"/>
      <c r="G226" s="74"/>
      <c r="H226" s="74"/>
      <c r="I226" s="74"/>
      <c r="J226" s="72"/>
      <c r="K226" s="301"/>
      <c r="L226" s="302"/>
      <c r="M226" s="72"/>
      <c r="N226" s="72"/>
      <c r="O226" s="72"/>
      <c r="P226" s="72"/>
      <c r="Q226" s="72"/>
      <c r="R226" s="72"/>
      <c r="S226" s="72"/>
      <c r="T226" s="72"/>
      <c r="U226" s="72"/>
      <c r="V226" s="72"/>
      <c r="W226" s="72"/>
      <c r="X226" s="72"/>
      <c r="Y226" s="72"/>
      <c r="Z226" s="72"/>
      <c r="AA226" s="74"/>
      <c r="AB226" s="74"/>
      <c r="AC226" s="74"/>
      <c r="AD226" s="74"/>
      <c r="AE226" s="74"/>
      <c r="AF226" s="74"/>
      <c r="AG226" s="74"/>
      <c r="AH226" s="74"/>
      <c r="AI226" s="74"/>
      <c r="AJ226" s="74"/>
      <c r="AK226" s="74"/>
      <c r="AL226" s="74"/>
      <c r="AM226" s="74"/>
      <c r="AN226" s="74"/>
      <c r="AO226" s="74"/>
      <c r="AP226" s="74"/>
      <c r="AQ226" s="74"/>
      <c r="AR226" s="74"/>
      <c r="AS226" s="74"/>
      <c r="AT226" s="74"/>
      <c r="AU226" s="74"/>
      <c r="AV226" s="303"/>
      <c r="AW226" s="74"/>
    </row>
    <row r="227" spans="1:49" ht="11.25" customHeight="1" x14ac:dyDescent="0.25">
      <c r="A227" s="74"/>
      <c r="B227" s="74"/>
      <c r="C227" s="74"/>
      <c r="D227" s="74"/>
      <c r="E227" s="74"/>
      <c r="F227" s="74"/>
      <c r="G227" s="74"/>
      <c r="H227" s="74"/>
      <c r="I227" s="74"/>
      <c r="J227" s="72"/>
      <c r="K227" s="301"/>
      <c r="L227" s="302"/>
      <c r="M227" s="72"/>
      <c r="N227" s="72"/>
      <c r="O227" s="72"/>
      <c r="P227" s="72"/>
      <c r="Q227" s="72"/>
      <c r="R227" s="72"/>
      <c r="S227" s="72"/>
      <c r="T227" s="72"/>
      <c r="U227" s="72"/>
      <c r="V227" s="72"/>
      <c r="W227" s="72"/>
      <c r="X227" s="72"/>
      <c r="Y227" s="72"/>
      <c r="Z227" s="72"/>
      <c r="AA227" s="74"/>
      <c r="AB227" s="74"/>
      <c r="AC227" s="74"/>
      <c r="AD227" s="74"/>
      <c r="AE227" s="74"/>
      <c r="AF227" s="74"/>
      <c r="AG227" s="74"/>
      <c r="AH227" s="74"/>
      <c r="AI227" s="74"/>
      <c r="AJ227" s="74"/>
      <c r="AK227" s="74"/>
      <c r="AL227" s="74"/>
      <c r="AM227" s="74"/>
      <c r="AN227" s="74"/>
      <c r="AO227" s="74"/>
      <c r="AP227" s="74"/>
      <c r="AQ227" s="74"/>
      <c r="AR227" s="74"/>
      <c r="AS227" s="74"/>
      <c r="AT227" s="74"/>
      <c r="AU227" s="74"/>
      <c r="AV227" s="303"/>
      <c r="AW227" s="74"/>
    </row>
    <row r="228" spans="1:49" ht="11.25" customHeight="1" x14ac:dyDescent="0.25">
      <c r="A228" s="74"/>
      <c r="B228" s="74"/>
      <c r="C228" s="74"/>
      <c r="D228" s="74"/>
      <c r="E228" s="74"/>
      <c r="F228" s="74"/>
      <c r="G228" s="74"/>
      <c r="H228" s="74"/>
      <c r="I228" s="74"/>
      <c r="J228" s="72"/>
      <c r="K228" s="301"/>
      <c r="L228" s="302"/>
      <c r="M228" s="72"/>
      <c r="N228" s="72"/>
      <c r="O228" s="72"/>
      <c r="P228" s="72"/>
      <c r="Q228" s="72"/>
      <c r="R228" s="72"/>
      <c r="S228" s="72"/>
      <c r="T228" s="72"/>
      <c r="U228" s="72"/>
      <c r="V228" s="72"/>
      <c r="W228" s="72"/>
      <c r="X228" s="72"/>
      <c r="Y228" s="72"/>
      <c r="Z228" s="72"/>
      <c r="AA228" s="74"/>
      <c r="AB228" s="74"/>
      <c r="AC228" s="74"/>
      <c r="AD228" s="74"/>
      <c r="AE228" s="74"/>
      <c r="AF228" s="74"/>
      <c r="AG228" s="74"/>
      <c r="AH228" s="74"/>
      <c r="AI228" s="74"/>
      <c r="AJ228" s="74"/>
      <c r="AK228" s="74"/>
      <c r="AL228" s="74"/>
      <c r="AM228" s="74"/>
      <c r="AN228" s="74"/>
      <c r="AO228" s="74"/>
      <c r="AP228" s="74"/>
      <c r="AQ228" s="74"/>
      <c r="AR228" s="74"/>
      <c r="AS228" s="74"/>
      <c r="AT228" s="74"/>
      <c r="AU228" s="74"/>
      <c r="AV228" s="303"/>
      <c r="AW228" s="74"/>
    </row>
    <row r="229" spans="1:49" ht="11.25" customHeight="1" x14ac:dyDescent="0.25">
      <c r="A229" s="74"/>
      <c r="B229" s="74"/>
      <c r="C229" s="74"/>
      <c r="D229" s="74"/>
      <c r="E229" s="74"/>
      <c r="F229" s="74"/>
      <c r="G229" s="74"/>
      <c r="H229" s="74"/>
      <c r="I229" s="74"/>
      <c r="J229" s="72"/>
      <c r="K229" s="301"/>
      <c r="L229" s="302"/>
      <c r="M229" s="72"/>
      <c r="N229" s="72"/>
      <c r="O229" s="72"/>
      <c r="P229" s="72"/>
      <c r="Q229" s="72"/>
      <c r="R229" s="72"/>
      <c r="S229" s="72"/>
      <c r="T229" s="72"/>
      <c r="U229" s="72"/>
      <c r="V229" s="72"/>
      <c r="W229" s="72"/>
      <c r="X229" s="72"/>
      <c r="Y229" s="72"/>
      <c r="Z229" s="72"/>
      <c r="AA229" s="74"/>
      <c r="AB229" s="74"/>
      <c r="AC229" s="74"/>
      <c r="AD229" s="74"/>
      <c r="AE229" s="74"/>
      <c r="AF229" s="74"/>
      <c r="AG229" s="74"/>
      <c r="AH229" s="74"/>
      <c r="AI229" s="74"/>
      <c r="AJ229" s="74"/>
      <c r="AK229" s="74"/>
      <c r="AL229" s="74"/>
      <c r="AM229" s="74"/>
      <c r="AN229" s="74"/>
      <c r="AO229" s="74"/>
      <c r="AP229" s="74"/>
      <c r="AQ229" s="74"/>
      <c r="AR229" s="74"/>
      <c r="AS229" s="74"/>
      <c r="AT229" s="74"/>
      <c r="AU229" s="74"/>
      <c r="AV229" s="303"/>
      <c r="AW229" s="74"/>
    </row>
    <row r="230" spans="1:49" ht="11.25" customHeight="1" x14ac:dyDescent="0.25">
      <c r="A230" s="74"/>
      <c r="B230" s="74"/>
      <c r="C230" s="74"/>
      <c r="D230" s="74"/>
      <c r="E230" s="74"/>
      <c r="F230" s="74"/>
      <c r="G230" s="74"/>
      <c r="H230" s="74"/>
      <c r="I230" s="74"/>
      <c r="J230" s="72"/>
      <c r="K230" s="301"/>
      <c r="L230" s="302"/>
      <c r="M230" s="72"/>
      <c r="N230" s="72"/>
      <c r="O230" s="72"/>
      <c r="P230" s="72"/>
      <c r="Q230" s="72"/>
      <c r="R230" s="72"/>
      <c r="S230" s="72"/>
      <c r="T230" s="72"/>
      <c r="U230" s="72"/>
      <c r="V230" s="72"/>
      <c r="W230" s="72"/>
      <c r="X230" s="72"/>
      <c r="Y230" s="72"/>
      <c r="Z230" s="72"/>
      <c r="AA230" s="74"/>
      <c r="AB230" s="74"/>
      <c r="AC230" s="74"/>
      <c r="AD230" s="74"/>
      <c r="AE230" s="74"/>
      <c r="AF230" s="74"/>
      <c r="AG230" s="74"/>
      <c r="AH230" s="74"/>
      <c r="AI230" s="74"/>
      <c r="AJ230" s="74"/>
      <c r="AK230" s="74"/>
      <c r="AL230" s="74"/>
      <c r="AM230" s="74"/>
      <c r="AN230" s="74"/>
      <c r="AO230" s="74"/>
      <c r="AP230" s="74"/>
      <c r="AQ230" s="74"/>
      <c r="AR230" s="74"/>
      <c r="AS230" s="74"/>
      <c r="AT230" s="74"/>
      <c r="AU230" s="74"/>
      <c r="AV230" s="303"/>
      <c r="AW230" s="74"/>
    </row>
    <row r="231" spans="1:49" ht="11.25" customHeight="1" x14ac:dyDescent="0.25">
      <c r="A231" s="74"/>
      <c r="B231" s="74"/>
      <c r="C231" s="74"/>
      <c r="D231" s="74"/>
      <c r="E231" s="74"/>
      <c r="F231" s="74"/>
      <c r="G231" s="74"/>
      <c r="H231" s="74"/>
      <c r="I231" s="74"/>
      <c r="J231" s="72"/>
      <c r="K231" s="301"/>
      <c r="L231" s="302"/>
      <c r="M231" s="72"/>
      <c r="N231" s="72"/>
      <c r="O231" s="72"/>
      <c r="P231" s="72"/>
      <c r="Q231" s="72"/>
      <c r="R231" s="72"/>
      <c r="S231" s="72"/>
      <c r="T231" s="72"/>
      <c r="U231" s="72"/>
      <c r="V231" s="72"/>
      <c r="W231" s="72"/>
      <c r="X231" s="72"/>
      <c r="Y231" s="72"/>
      <c r="Z231" s="72"/>
      <c r="AA231" s="74"/>
      <c r="AB231" s="74"/>
      <c r="AC231" s="74"/>
      <c r="AD231" s="74"/>
      <c r="AE231" s="74"/>
      <c r="AF231" s="74"/>
      <c r="AG231" s="74"/>
      <c r="AH231" s="74"/>
      <c r="AI231" s="74"/>
      <c r="AJ231" s="74"/>
      <c r="AK231" s="74"/>
      <c r="AL231" s="74"/>
      <c r="AM231" s="74"/>
      <c r="AN231" s="74"/>
      <c r="AO231" s="74"/>
      <c r="AP231" s="74"/>
      <c r="AQ231" s="74"/>
      <c r="AR231" s="74"/>
      <c r="AS231" s="74"/>
      <c r="AT231" s="74"/>
      <c r="AU231" s="74"/>
      <c r="AV231" s="303"/>
      <c r="AW231" s="74"/>
    </row>
    <row r="232" spans="1:49" ht="11.25" customHeight="1" x14ac:dyDescent="0.25">
      <c r="A232" s="74"/>
      <c r="B232" s="74"/>
      <c r="C232" s="74"/>
      <c r="D232" s="74"/>
      <c r="E232" s="74"/>
      <c r="F232" s="74"/>
      <c r="G232" s="74"/>
      <c r="H232" s="74"/>
      <c r="I232" s="74"/>
      <c r="J232" s="72"/>
      <c r="K232" s="301"/>
      <c r="L232" s="302"/>
      <c r="M232" s="72"/>
      <c r="N232" s="72"/>
      <c r="O232" s="72"/>
      <c r="P232" s="72"/>
      <c r="Q232" s="72"/>
      <c r="R232" s="72"/>
      <c r="S232" s="72"/>
      <c r="T232" s="72"/>
      <c r="U232" s="72"/>
      <c r="V232" s="72"/>
      <c r="W232" s="72"/>
      <c r="X232" s="72"/>
      <c r="Y232" s="72"/>
      <c r="Z232" s="72"/>
      <c r="AA232" s="74"/>
      <c r="AB232" s="74"/>
      <c r="AC232" s="74"/>
      <c r="AD232" s="74"/>
      <c r="AE232" s="74"/>
      <c r="AF232" s="74"/>
      <c r="AG232" s="74"/>
      <c r="AH232" s="74"/>
      <c r="AI232" s="74"/>
      <c r="AJ232" s="74"/>
      <c r="AK232" s="74"/>
      <c r="AL232" s="74"/>
      <c r="AM232" s="74"/>
      <c r="AN232" s="74"/>
      <c r="AO232" s="74"/>
      <c r="AP232" s="74"/>
      <c r="AQ232" s="74"/>
      <c r="AR232" s="74"/>
      <c r="AS232" s="74"/>
      <c r="AT232" s="74"/>
      <c r="AU232" s="74"/>
      <c r="AV232" s="303"/>
      <c r="AW232" s="74"/>
    </row>
    <row r="233" spans="1:49" ht="11.25" customHeight="1" x14ac:dyDescent="0.25">
      <c r="A233" s="74"/>
      <c r="B233" s="74"/>
      <c r="C233" s="74"/>
      <c r="D233" s="74"/>
      <c r="E233" s="74"/>
      <c r="F233" s="74"/>
      <c r="G233" s="74"/>
      <c r="H233" s="74"/>
      <c r="I233" s="74"/>
      <c r="J233" s="72"/>
      <c r="K233" s="301"/>
      <c r="L233" s="302"/>
      <c r="M233" s="72"/>
      <c r="N233" s="72"/>
      <c r="O233" s="72"/>
      <c r="P233" s="72"/>
      <c r="Q233" s="72"/>
      <c r="R233" s="72"/>
      <c r="S233" s="72"/>
      <c r="T233" s="72"/>
      <c r="U233" s="72"/>
      <c r="V233" s="72"/>
      <c r="W233" s="72"/>
      <c r="X233" s="72"/>
      <c r="Y233" s="72"/>
      <c r="Z233" s="72"/>
      <c r="AA233" s="74"/>
      <c r="AB233" s="74"/>
      <c r="AC233" s="74"/>
      <c r="AD233" s="74"/>
      <c r="AE233" s="74"/>
      <c r="AF233" s="74"/>
      <c r="AG233" s="74"/>
      <c r="AH233" s="74"/>
      <c r="AI233" s="74"/>
      <c r="AJ233" s="74"/>
      <c r="AK233" s="74"/>
      <c r="AL233" s="74"/>
      <c r="AM233" s="74"/>
      <c r="AN233" s="74"/>
      <c r="AO233" s="74"/>
      <c r="AP233" s="74"/>
      <c r="AQ233" s="74"/>
      <c r="AR233" s="74"/>
      <c r="AS233" s="74"/>
      <c r="AT233" s="74"/>
      <c r="AU233" s="74"/>
      <c r="AV233" s="303"/>
      <c r="AW233" s="74"/>
    </row>
    <row r="234" spans="1:49" ht="11.25" customHeight="1" x14ac:dyDescent="0.25">
      <c r="A234" s="74"/>
      <c r="B234" s="74"/>
      <c r="C234" s="74"/>
      <c r="D234" s="74"/>
      <c r="E234" s="74"/>
      <c r="F234" s="74"/>
      <c r="G234" s="74"/>
      <c r="H234" s="74"/>
      <c r="I234" s="74"/>
      <c r="J234" s="72"/>
      <c r="K234" s="301"/>
      <c r="L234" s="302"/>
      <c r="M234" s="72"/>
      <c r="N234" s="72"/>
      <c r="O234" s="72"/>
      <c r="P234" s="72"/>
      <c r="Q234" s="72"/>
      <c r="R234" s="72"/>
      <c r="S234" s="72"/>
      <c r="T234" s="72"/>
      <c r="U234" s="72"/>
      <c r="V234" s="72"/>
      <c r="W234" s="72"/>
      <c r="X234" s="72"/>
      <c r="Y234" s="72"/>
      <c r="Z234" s="72"/>
      <c r="AA234" s="74"/>
      <c r="AB234" s="74"/>
      <c r="AC234" s="74"/>
      <c r="AD234" s="74"/>
      <c r="AE234" s="74"/>
      <c r="AF234" s="74"/>
      <c r="AG234" s="74"/>
      <c r="AH234" s="74"/>
      <c r="AI234" s="74"/>
      <c r="AJ234" s="74"/>
      <c r="AK234" s="74"/>
      <c r="AL234" s="74"/>
      <c r="AM234" s="74"/>
      <c r="AN234" s="74"/>
      <c r="AO234" s="74"/>
      <c r="AP234" s="74"/>
      <c r="AQ234" s="74"/>
      <c r="AR234" s="74"/>
      <c r="AS234" s="74"/>
      <c r="AT234" s="74"/>
      <c r="AU234" s="74"/>
      <c r="AV234" s="303"/>
      <c r="AW234" s="74"/>
    </row>
    <row r="235" spans="1:49" ht="11.25" customHeight="1" x14ac:dyDescent="0.25">
      <c r="A235" s="74"/>
      <c r="B235" s="74"/>
      <c r="C235" s="74"/>
      <c r="D235" s="74"/>
      <c r="E235" s="74"/>
      <c r="F235" s="74"/>
      <c r="G235" s="74"/>
      <c r="H235" s="74"/>
      <c r="I235" s="74"/>
      <c r="J235" s="72"/>
      <c r="K235" s="301"/>
      <c r="L235" s="302"/>
      <c r="M235" s="72"/>
      <c r="N235" s="72"/>
      <c r="O235" s="72"/>
      <c r="P235" s="72"/>
      <c r="Q235" s="72"/>
      <c r="R235" s="72"/>
      <c r="S235" s="72"/>
      <c r="T235" s="72"/>
      <c r="U235" s="72"/>
      <c r="V235" s="72"/>
      <c r="W235" s="72"/>
      <c r="X235" s="72"/>
      <c r="Y235" s="72"/>
      <c r="Z235" s="72"/>
      <c r="AA235" s="74"/>
      <c r="AB235" s="74"/>
      <c r="AC235" s="74"/>
      <c r="AD235" s="74"/>
      <c r="AE235" s="74"/>
      <c r="AF235" s="74"/>
      <c r="AG235" s="74"/>
      <c r="AH235" s="74"/>
      <c r="AI235" s="74"/>
      <c r="AJ235" s="74"/>
      <c r="AK235" s="74"/>
      <c r="AL235" s="74"/>
      <c r="AM235" s="74"/>
      <c r="AN235" s="74"/>
      <c r="AO235" s="74"/>
      <c r="AP235" s="74"/>
      <c r="AQ235" s="74"/>
      <c r="AR235" s="74"/>
      <c r="AS235" s="74"/>
      <c r="AT235" s="74"/>
      <c r="AU235" s="74"/>
      <c r="AV235" s="303"/>
      <c r="AW235" s="74"/>
    </row>
    <row r="236" spans="1:49" ht="11.25" customHeight="1" x14ac:dyDescent="0.25">
      <c r="A236" s="74"/>
      <c r="B236" s="74"/>
      <c r="C236" s="74"/>
      <c r="D236" s="74"/>
      <c r="E236" s="74"/>
      <c r="F236" s="74"/>
      <c r="G236" s="74"/>
      <c r="H236" s="74"/>
      <c r="I236" s="74"/>
      <c r="J236" s="72"/>
      <c r="K236" s="301"/>
      <c r="L236" s="302"/>
      <c r="M236" s="72"/>
      <c r="N236" s="72"/>
      <c r="O236" s="72"/>
      <c r="P236" s="72"/>
      <c r="Q236" s="72"/>
      <c r="R236" s="72"/>
      <c r="S236" s="72"/>
      <c r="T236" s="72"/>
      <c r="U236" s="72"/>
      <c r="V236" s="72"/>
      <c r="W236" s="72"/>
      <c r="X236" s="72"/>
      <c r="Y236" s="72"/>
      <c r="Z236" s="72"/>
      <c r="AA236" s="74"/>
      <c r="AB236" s="74"/>
      <c r="AC236" s="74"/>
      <c r="AD236" s="74"/>
      <c r="AE236" s="74"/>
      <c r="AF236" s="74"/>
      <c r="AG236" s="74"/>
      <c r="AH236" s="74"/>
      <c r="AI236" s="74"/>
      <c r="AJ236" s="74"/>
      <c r="AK236" s="74"/>
      <c r="AL236" s="74"/>
      <c r="AM236" s="74"/>
      <c r="AN236" s="74"/>
      <c r="AO236" s="74"/>
      <c r="AP236" s="74"/>
      <c r="AQ236" s="74"/>
      <c r="AR236" s="74"/>
      <c r="AS236" s="74"/>
      <c r="AT236" s="74"/>
      <c r="AU236" s="74"/>
      <c r="AV236" s="303"/>
      <c r="AW236" s="74"/>
    </row>
    <row r="237" spans="1:49" ht="11.25" customHeight="1" x14ac:dyDescent="0.25">
      <c r="A237" s="74"/>
      <c r="B237" s="74"/>
      <c r="C237" s="74"/>
      <c r="D237" s="74"/>
      <c r="E237" s="74"/>
      <c r="F237" s="74"/>
      <c r="G237" s="74"/>
      <c r="H237" s="74"/>
      <c r="I237" s="74"/>
      <c r="J237" s="72"/>
      <c r="K237" s="301"/>
      <c r="L237" s="302"/>
      <c r="M237" s="72"/>
      <c r="N237" s="72"/>
      <c r="O237" s="72"/>
      <c r="P237" s="72"/>
      <c r="Q237" s="72"/>
      <c r="R237" s="72"/>
      <c r="S237" s="72"/>
      <c r="T237" s="72"/>
      <c r="U237" s="72"/>
      <c r="V237" s="72"/>
      <c r="W237" s="72"/>
      <c r="X237" s="72"/>
      <c r="Y237" s="72"/>
      <c r="Z237" s="72"/>
      <c r="AA237" s="74"/>
      <c r="AB237" s="74"/>
      <c r="AC237" s="74"/>
      <c r="AD237" s="74"/>
      <c r="AE237" s="74"/>
      <c r="AF237" s="74"/>
      <c r="AG237" s="74"/>
      <c r="AH237" s="74"/>
      <c r="AI237" s="74"/>
      <c r="AJ237" s="74"/>
      <c r="AK237" s="74"/>
      <c r="AL237" s="74"/>
      <c r="AM237" s="74"/>
      <c r="AN237" s="74"/>
      <c r="AO237" s="74"/>
      <c r="AP237" s="74"/>
      <c r="AQ237" s="74"/>
      <c r="AR237" s="74"/>
      <c r="AS237" s="74"/>
      <c r="AT237" s="74"/>
      <c r="AU237" s="74"/>
      <c r="AV237" s="303"/>
      <c r="AW237" s="74"/>
    </row>
    <row r="238" spans="1:49" ht="11.25" customHeight="1" x14ac:dyDescent="0.25">
      <c r="A238" s="74"/>
      <c r="B238" s="74"/>
      <c r="C238" s="74"/>
      <c r="D238" s="74"/>
      <c r="E238" s="74"/>
      <c r="F238" s="74"/>
      <c r="G238" s="74"/>
      <c r="H238" s="74"/>
      <c r="I238" s="74"/>
      <c r="J238" s="72"/>
      <c r="K238" s="301"/>
      <c r="L238" s="302"/>
      <c r="M238" s="72"/>
      <c r="N238" s="72"/>
      <c r="O238" s="72"/>
      <c r="P238" s="72"/>
      <c r="Q238" s="72"/>
      <c r="R238" s="72"/>
      <c r="S238" s="72"/>
      <c r="T238" s="72"/>
      <c r="U238" s="72"/>
      <c r="V238" s="72"/>
      <c r="W238" s="72"/>
      <c r="X238" s="72"/>
      <c r="Y238" s="72"/>
      <c r="Z238" s="72"/>
      <c r="AA238" s="74"/>
      <c r="AB238" s="74"/>
      <c r="AC238" s="74"/>
      <c r="AD238" s="74"/>
      <c r="AE238" s="74"/>
      <c r="AF238" s="74"/>
      <c r="AG238" s="74"/>
      <c r="AH238" s="74"/>
      <c r="AI238" s="74"/>
      <c r="AJ238" s="74"/>
      <c r="AK238" s="74"/>
      <c r="AL238" s="74"/>
      <c r="AM238" s="74"/>
      <c r="AN238" s="74"/>
      <c r="AO238" s="74"/>
      <c r="AP238" s="74"/>
      <c r="AQ238" s="74"/>
      <c r="AR238" s="74"/>
      <c r="AS238" s="74"/>
      <c r="AT238" s="74"/>
      <c r="AU238" s="74"/>
      <c r="AV238" s="303"/>
      <c r="AW238" s="74"/>
    </row>
    <row r="239" spans="1:49" ht="11.25" customHeight="1" x14ac:dyDescent="0.25">
      <c r="A239" s="74"/>
      <c r="B239" s="74"/>
      <c r="C239" s="74"/>
      <c r="D239" s="74"/>
      <c r="E239" s="74"/>
      <c r="F239" s="74"/>
      <c r="G239" s="74"/>
      <c r="H239" s="74"/>
      <c r="I239" s="74"/>
      <c r="J239" s="72"/>
      <c r="K239" s="301"/>
      <c r="L239" s="302"/>
      <c r="M239" s="72"/>
      <c r="N239" s="72"/>
      <c r="O239" s="72"/>
      <c r="P239" s="72"/>
      <c r="Q239" s="72"/>
      <c r="R239" s="72"/>
      <c r="S239" s="72"/>
      <c r="T239" s="72"/>
      <c r="U239" s="72"/>
      <c r="V239" s="72"/>
      <c r="W239" s="72"/>
      <c r="X239" s="72"/>
      <c r="Y239" s="72"/>
      <c r="Z239" s="72"/>
      <c r="AA239" s="74"/>
      <c r="AB239" s="74"/>
      <c r="AC239" s="74"/>
      <c r="AD239" s="74"/>
      <c r="AE239" s="74"/>
      <c r="AF239" s="74"/>
      <c r="AG239" s="74"/>
      <c r="AH239" s="74"/>
      <c r="AI239" s="74"/>
      <c r="AJ239" s="74"/>
      <c r="AK239" s="74"/>
      <c r="AL239" s="74"/>
      <c r="AM239" s="74"/>
      <c r="AN239" s="74"/>
      <c r="AO239" s="74"/>
      <c r="AP239" s="74"/>
      <c r="AQ239" s="74"/>
      <c r="AR239" s="74"/>
      <c r="AS239" s="74"/>
      <c r="AT239" s="74"/>
      <c r="AU239" s="74"/>
      <c r="AV239" s="303"/>
      <c r="AW239" s="74"/>
    </row>
    <row r="240" spans="1:49" ht="11.25" customHeight="1" x14ac:dyDescent="0.25">
      <c r="A240" s="74"/>
      <c r="B240" s="74"/>
      <c r="C240" s="74"/>
      <c r="D240" s="74"/>
      <c r="E240" s="74"/>
      <c r="F240" s="74"/>
      <c r="G240" s="74"/>
      <c r="H240" s="74"/>
      <c r="I240" s="74"/>
      <c r="J240" s="72"/>
      <c r="K240" s="301"/>
      <c r="L240" s="302"/>
      <c r="M240" s="72"/>
      <c r="N240" s="72"/>
      <c r="O240" s="72"/>
      <c r="P240" s="72"/>
      <c r="Q240" s="72"/>
      <c r="R240" s="72"/>
      <c r="S240" s="72"/>
      <c r="T240" s="72"/>
      <c r="U240" s="72"/>
      <c r="V240" s="72"/>
      <c r="W240" s="72"/>
      <c r="X240" s="72"/>
      <c r="Y240" s="72"/>
      <c r="Z240" s="72"/>
      <c r="AA240" s="74"/>
      <c r="AB240" s="74"/>
      <c r="AC240" s="74"/>
      <c r="AD240" s="74"/>
      <c r="AE240" s="74"/>
      <c r="AF240" s="74"/>
      <c r="AG240" s="74"/>
      <c r="AH240" s="74"/>
      <c r="AI240" s="74"/>
      <c r="AJ240" s="74"/>
      <c r="AK240" s="74"/>
      <c r="AL240" s="74"/>
      <c r="AM240" s="74"/>
      <c r="AN240" s="74"/>
      <c r="AO240" s="74"/>
      <c r="AP240" s="74"/>
      <c r="AQ240" s="74"/>
      <c r="AR240" s="74"/>
      <c r="AS240" s="74"/>
      <c r="AT240" s="74"/>
      <c r="AU240" s="74"/>
      <c r="AV240" s="303"/>
      <c r="AW240" s="74"/>
    </row>
    <row r="241" spans="1:49" ht="11.25" customHeight="1" x14ac:dyDescent="0.25">
      <c r="A241" s="74"/>
      <c r="B241" s="74"/>
      <c r="C241" s="74"/>
      <c r="D241" s="74"/>
      <c r="E241" s="74"/>
      <c r="F241" s="74"/>
      <c r="G241" s="74"/>
      <c r="H241" s="74"/>
      <c r="I241" s="74"/>
      <c r="J241" s="72"/>
      <c r="K241" s="301"/>
      <c r="L241" s="302"/>
      <c r="M241" s="72"/>
      <c r="N241" s="72"/>
      <c r="O241" s="72"/>
      <c r="P241" s="72"/>
      <c r="Q241" s="72"/>
      <c r="R241" s="72"/>
      <c r="S241" s="72"/>
      <c r="T241" s="72"/>
      <c r="U241" s="72"/>
      <c r="V241" s="72"/>
      <c r="W241" s="72"/>
      <c r="X241" s="72"/>
      <c r="Y241" s="72"/>
      <c r="Z241" s="72"/>
      <c r="AA241" s="74"/>
      <c r="AB241" s="74"/>
      <c r="AC241" s="74"/>
      <c r="AD241" s="74"/>
      <c r="AE241" s="74"/>
      <c r="AF241" s="74"/>
      <c r="AG241" s="74"/>
      <c r="AH241" s="74"/>
      <c r="AI241" s="74"/>
      <c r="AJ241" s="74"/>
      <c r="AK241" s="74"/>
      <c r="AL241" s="74"/>
      <c r="AM241" s="74"/>
      <c r="AN241" s="74"/>
      <c r="AO241" s="74"/>
      <c r="AP241" s="74"/>
      <c r="AQ241" s="74"/>
      <c r="AR241" s="74"/>
      <c r="AS241" s="74"/>
      <c r="AT241" s="74"/>
      <c r="AU241" s="74"/>
      <c r="AV241" s="303"/>
      <c r="AW241" s="74"/>
    </row>
    <row r="242" spans="1:49" ht="11.25" customHeight="1" x14ac:dyDescent="0.25">
      <c r="A242" s="74"/>
      <c r="B242" s="74"/>
      <c r="C242" s="74"/>
      <c r="D242" s="74"/>
      <c r="E242" s="74"/>
      <c r="F242" s="74"/>
      <c r="G242" s="74"/>
      <c r="H242" s="74"/>
      <c r="I242" s="74"/>
      <c r="J242" s="72"/>
      <c r="K242" s="301"/>
      <c r="L242" s="302"/>
      <c r="M242" s="72"/>
      <c r="N242" s="72"/>
      <c r="O242" s="72"/>
      <c r="P242" s="72"/>
      <c r="Q242" s="72"/>
      <c r="R242" s="72"/>
      <c r="S242" s="72"/>
      <c r="T242" s="72"/>
      <c r="U242" s="72"/>
      <c r="V242" s="72"/>
      <c r="W242" s="72"/>
      <c r="X242" s="72"/>
      <c r="Y242" s="72"/>
      <c r="Z242" s="72"/>
      <c r="AA242" s="74"/>
      <c r="AB242" s="74"/>
      <c r="AC242" s="74"/>
      <c r="AD242" s="74"/>
      <c r="AE242" s="74"/>
      <c r="AF242" s="74"/>
      <c r="AG242" s="74"/>
      <c r="AH242" s="74"/>
      <c r="AI242" s="74"/>
      <c r="AJ242" s="74"/>
      <c r="AK242" s="74"/>
      <c r="AL242" s="74"/>
      <c r="AM242" s="74"/>
      <c r="AN242" s="74"/>
      <c r="AO242" s="74"/>
      <c r="AP242" s="74"/>
      <c r="AQ242" s="74"/>
      <c r="AR242" s="74"/>
      <c r="AS242" s="74"/>
      <c r="AT242" s="74"/>
      <c r="AU242" s="74"/>
      <c r="AV242" s="303"/>
      <c r="AW242" s="74"/>
    </row>
    <row r="243" spans="1:49" ht="11.25" customHeight="1" x14ac:dyDescent="0.25">
      <c r="A243" s="74"/>
      <c r="B243" s="74"/>
      <c r="C243" s="74"/>
      <c r="D243" s="74"/>
      <c r="E243" s="74"/>
      <c r="F243" s="74"/>
      <c r="G243" s="74"/>
      <c r="H243" s="74"/>
      <c r="I243" s="74"/>
      <c r="J243" s="72"/>
      <c r="K243" s="301"/>
      <c r="L243" s="302"/>
      <c r="M243" s="72"/>
      <c r="N243" s="72"/>
      <c r="O243" s="72"/>
      <c r="P243" s="72"/>
      <c r="Q243" s="72"/>
      <c r="R243" s="72"/>
      <c r="S243" s="72"/>
      <c r="T243" s="72"/>
      <c r="U243" s="72"/>
      <c r="V243" s="72"/>
      <c r="W243" s="72"/>
      <c r="X243" s="72"/>
      <c r="Y243" s="72"/>
      <c r="Z243" s="72"/>
      <c r="AA243" s="74"/>
      <c r="AB243" s="74"/>
      <c r="AC243" s="74"/>
      <c r="AD243" s="74"/>
      <c r="AE243" s="74"/>
      <c r="AF243" s="74"/>
      <c r="AG243" s="74"/>
      <c r="AH243" s="74"/>
      <c r="AI243" s="74"/>
      <c r="AJ243" s="74"/>
      <c r="AK243" s="74"/>
      <c r="AL243" s="74"/>
      <c r="AM243" s="74"/>
      <c r="AN243" s="74"/>
      <c r="AO243" s="74"/>
      <c r="AP243" s="74"/>
      <c r="AQ243" s="74"/>
      <c r="AR243" s="74"/>
      <c r="AS243" s="74"/>
      <c r="AT243" s="74"/>
      <c r="AU243" s="74"/>
      <c r="AV243" s="303"/>
      <c r="AW243" s="74"/>
    </row>
    <row r="244" spans="1:49" ht="11.25" customHeight="1" x14ac:dyDescent="0.25">
      <c r="A244" s="74"/>
      <c r="B244" s="74"/>
      <c r="C244" s="74"/>
      <c r="D244" s="74"/>
      <c r="E244" s="74"/>
      <c r="F244" s="74"/>
      <c r="G244" s="74"/>
      <c r="H244" s="74"/>
      <c r="I244" s="74"/>
      <c r="J244" s="72"/>
      <c r="K244" s="301"/>
      <c r="L244" s="302"/>
      <c r="M244" s="72"/>
      <c r="N244" s="72"/>
      <c r="O244" s="72"/>
      <c r="P244" s="72"/>
      <c r="Q244" s="72"/>
      <c r="R244" s="72"/>
      <c r="S244" s="72"/>
      <c r="T244" s="72"/>
      <c r="U244" s="72"/>
      <c r="V244" s="72"/>
      <c r="W244" s="72"/>
      <c r="X244" s="72"/>
      <c r="Y244" s="72"/>
      <c r="Z244" s="72"/>
      <c r="AA244" s="74"/>
      <c r="AB244" s="74"/>
      <c r="AC244" s="74"/>
      <c r="AD244" s="74"/>
      <c r="AE244" s="74"/>
      <c r="AF244" s="74"/>
      <c r="AG244" s="74"/>
      <c r="AH244" s="74"/>
      <c r="AI244" s="74"/>
      <c r="AJ244" s="74"/>
      <c r="AK244" s="74"/>
      <c r="AL244" s="74"/>
      <c r="AM244" s="74"/>
      <c r="AN244" s="74"/>
      <c r="AO244" s="74"/>
      <c r="AP244" s="74"/>
      <c r="AQ244" s="74"/>
      <c r="AR244" s="74"/>
      <c r="AS244" s="74"/>
      <c r="AT244" s="74"/>
      <c r="AU244" s="74"/>
      <c r="AV244" s="303"/>
      <c r="AW244" s="74"/>
    </row>
    <row r="245" spans="1:49" ht="11.25" customHeight="1" x14ac:dyDescent="0.25">
      <c r="A245" s="74"/>
      <c r="B245" s="74"/>
      <c r="C245" s="74"/>
      <c r="D245" s="74"/>
      <c r="E245" s="74"/>
      <c r="F245" s="74"/>
      <c r="G245" s="74"/>
      <c r="H245" s="74"/>
      <c r="I245" s="74"/>
      <c r="J245" s="72"/>
      <c r="K245" s="301"/>
      <c r="L245" s="302"/>
      <c r="M245" s="72"/>
      <c r="N245" s="72"/>
      <c r="O245" s="72"/>
      <c r="P245" s="72"/>
      <c r="Q245" s="72"/>
      <c r="R245" s="72"/>
      <c r="S245" s="72"/>
      <c r="T245" s="72"/>
      <c r="U245" s="72"/>
      <c r="V245" s="72"/>
      <c r="W245" s="72"/>
      <c r="X245" s="72"/>
      <c r="Y245" s="72"/>
      <c r="Z245" s="72"/>
      <c r="AA245" s="74"/>
      <c r="AB245" s="74"/>
      <c r="AC245" s="74"/>
      <c r="AD245" s="74"/>
      <c r="AE245" s="74"/>
      <c r="AF245" s="74"/>
      <c r="AG245" s="74"/>
      <c r="AH245" s="74"/>
      <c r="AI245" s="74"/>
      <c r="AJ245" s="74"/>
      <c r="AK245" s="74"/>
      <c r="AL245" s="74"/>
      <c r="AM245" s="74"/>
      <c r="AN245" s="74"/>
      <c r="AO245" s="74"/>
      <c r="AP245" s="74"/>
      <c r="AQ245" s="74"/>
      <c r="AR245" s="74"/>
      <c r="AS245" s="74"/>
      <c r="AT245" s="74"/>
      <c r="AU245" s="74"/>
      <c r="AV245" s="303"/>
      <c r="AW245" s="74"/>
    </row>
    <row r="246" spans="1:49" ht="11.25" customHeight="1" x14ac:dyDescent="0.25">
      <c r="A246" s="74"/>
      <c r="B246" s="74"/>
      <c r="C246" s="74"/>
      <c r="D246" s="74"/>
      <c r="E246" s="74"/>
      <c r="F246" s="74"/>
      <c r="G246" s="74"/>
      <c r="H246" s="74"/>
      <c r="I246" s="74"/>
      <c r="J246" s="72"/>
      <c r="K246" s="301"/>
      <c r="L246" s="302"/>
      <c r="M246" s="72"/>
      <c r="N246" s="72"/>
      <c r="O246" s="72"/>
      <c r="P246" s="72"/>
      <c r="Q246" s="72"/>
      <c r="R246" s="72"/>
      <c r="S246" s="72"/>
      <c r="T246" s="72"/>
      <c r="U246" s="72"/>
      <c r="V246" s="72"/>
      <c r="W246" s="72"/>
      <c r="X246" s="72"/>
      <c r="Y246" s="72"/>
      <c r="Z246" s="72"/>
      <c r="AA246" s="74"/>
      <c r="AB246" s="74"/>
      <c r="AC246" s="74"/>
      <c r="AD246" s="74"/>
      <c r="AE246" s="74"/>
      <c r="AF246" s="74"/>
      <c r="AG246" s="74"/>
      <c r="AH246" s="74"/>
      <c r="AI246" s="74"/>
      <c r="AJ246" s="74"/>
      <c r="AK246" s="74"/>
      <c r="AL246" s="74"/>
      <c r="AM246" s="74"/>
      <c r="AN246" s="74"/>
      <c r="AO246" s="74"/>
      <c r="AP246" s="74"/>
      <c r="AQ246" s="74"/>
      <c r="AR246" s="74"/>
      <c r="AS246" s="74"/>
      <c r="AT246" s="74"/>
      <c r="AU246" s="74"/>
      <c r="AV246" s="303"/>
      <c r="AW246" s="74"/>
    </row>
    <row r="247" spans="1:49" ht="11.25" customHeight="1" x14ac:dyDescent="0.25">
      <c r="A247" s="74"/>
      <c r="B247" s="74"/>
      <c r="C247" s="74"/>
      <c r="D247" s="74"/>
      <c r="E247" s="74"/>
      <c r="F247" s="74"/>
      <c r="G247" s="74"/>
      <c r="H247" s="74"/>
      <c r="I247" s="74"/>
      <c r="J247" s="72"/>
      <c r="K247" s="301"/>
      <c r="L247" s="302"/>
      <c r="M247" s="72"/>
      <c r="N247" s="72"/>
      <c r="O247" s="72"/>
      <c r="P247" s="72"/>
      <c r="Q247" s="72"/>
      <c r="R247" s="72"/>
      <c r="S247" s="72"/>
      <c r="T247" s="72"/>
      <c r="U247" s="72"/>
      <c r="V247" s="72"/>
      <c r="W247" s="72"/>
      <c r="X247" s="72"/>
      <c r="Y247" s="72"/>
      <c r="Z247" s="72"/>
      <c r="AA247" s="74"/>
      <c r="AB247" s="74"/>
      <c r="AC247" s="74"/>
      <c r="AD247" s="74"/>
      <c r="AE247" s="74"/>
      <c r="AF247" s="74"/>
      <c r="AG247" s="74"/>
      <c r="AH247" s="74"/>
      <c r="AI247" s="74"/>
      <c r="AJ247" s="74"/>
      <c r="AK247" s="74"/>
      <c r="AL247" s="74"/>
      <c r="AM247" s="74"/>
      <c r="AN247" s="74"/>
      <c r="AO247" s="74"/>
      <c r="AP247" s="74"/>
      <c r="AQ247" s="74"/>
      <c r="AR247" s="74"/>
      <c r="AS247" s="74"/>
      <c r="AT247" s="74"/>
      <c r="AU247" s="74"/>
      <c r="AV247" s="303"/>
      <c r="AW247" s="74"/>
    </row>
    <row r="248" spans="1:49" ht="11.25" customHeight="1" x14ac:dyDescent="0.25">
      <c r="A248" s="74"/>
      <c r="B248" s="74"/>
      <c r="C248" s="74"/>
      <c r="D248" s="74"/>
      <c r="E248" s="74"/>
      <c r="F248" s="74"/>
      <c r="G248" s="74"/>
      <c r="H248" s="74"/>
      <c r="I248" s="74"/>
      <c r="J248" s="72"/>
      <c r="K248" s="301"/>
      <c r="L248" s="302"/>
      <c r="M248" s="72"/>
      <c r="N248" s="72"/>
      <c r="O248" s="72"/>
      <c r="P248" s="72"/>
      <c r="Q248" s="72"/>
      <c r="R248" s="72"/>
      <c r="S248" s="72"/>
      <c r="T248" s="72"/>
      <c r="U248" s="72"/>
      <c r="V248" s="72"/>
      <c r="W248" s="72"/>
      <c r="X248" s="72"/>
      <c r="Y248" s="72"/>
      <c r="Z248" s="72"/>
      <c r="AA248" s="74"/>
      <c r="AB248" s="74"/>
      <c r="AC248" s="74"/>
      <c r="AD248" s="74"/>
      <c r="AE248" s="74"/>
      <c r="AF248" s="74"/>
      <c r="AG248" s="74"/>
      <c r="AH248" s="74"/>
      <c r="AI248" s="74"/>
      <c r="AJ248" s="74"/>
      <c r="AK248" s="74"/>
      <c r="AL248" s="74"/>
      <c r="AM248" s="74"/>
      <c r="AN248" s="74"/>
      <c r="AO248" s="74"/>
      <c r="AP248" s="74"/>
      <c r="AQ248" s="74"/>
      <c r="AR248" s="74"/>
      <c r="AS248" s="74"/>
      <c r="AT248" s="74"/>
      <c r="AU248" s="74"/>
      <c r="AV248" s="303"/>
      <c r="AW248" s="74"/>
    </row>
    <row r="249" spans="1:49" ht="11.25" customHeight="1" x14ac:dyDescent="0.25">
      <c r="A249" s="74"/>
      <c r="B249" s="74"/>
      <c r="C249" s="74"/>
      <c r="D249" s="74"/>
      <c r="E249" s="74"/>
      <c r="F249" s="74"/>
      <c r="G249" s="74"/>
      <c r="H249" s="74"/>
      <c r="I249" s="74"/>
      <c r="J249" s="72"/>
      <c r="K249" s="301"/>
      <c r="L249" s="302"/>
      <c r="M249" s="72"/>
      <c r="N249" s="72"/>
      <c r="O249" s="72"/>
      <c r="P249" s="72"/>
      <c r="Q249" s="72"/>
      <c r="R249" s="72"/>
      <c r="S249" s="72"/>
      <c r="T249" s="72"/>
      <c r="U249" s="72"/>
      <c r="V249" s="72"/>
      <c r="W249" s="72"/>
      <c r="X249" s="72"/>
      <c r="Y249" s="72"/>
      <c r="Z249" s="72"/>
      <c r="AA249" s="74"/>
      <c r="AB249" s="74"/>
      <c r="AC249" s="74"/>
      <c r="AD249" s="74"/>
      <c r="AE249" s="74"/>
      <c r="AF249" s="74"/>
      <c r="AG249" s="74"/>
      <c r="AH249" s="74"/>
      <c r="AI249" s="74"/>
      <c r="AJ249" s="74"/>
      <c r="AK249" s="74"/>
      <c r="AL249" s="74"/>
      <c r="AM249" s="74"/>
      <c r="AN249" s="74"/>
      <c r="AO249" s="74"/>
      <c r="AP249" s="74"/>
      <c r="AQ249" s="74"/>
      <c r="AR249" s="74"/>
      <c r="AS249" s="74"/>
      <c r="AT249" s="74"/>
      <c r="AU249" s="74"/>
      <c r="AV249" s="303"/>
      <c r="AW249" s="74"/>
    </row>
    <row r="250" spans="1:49" ht="11.25" customHeight="1" x14ac:dyDescent="0.25">
      <c r="A250" s="74"/>
      <c r="B250" s="74"/>
      <c r="C250" s="74"/>
      <c r="D250" s="74"/>
      <c r="E250" s="74"/>
      <c r="F250" s="74"/>
      <c r="G250" s="74"/>
      <c r="H250" s="74"/>
      <c r="I250" s="74"/>
      <c r="J250" s="72"/>
      <c r="K250" s="301"/>
      <c r="L250" s="302"/>
      <c r="M250" s="72"/>
      <c r="N250" s="72"/>
      <c r="O250" s="72"/>
      <c r="P250" s="72"/>
      <c r="Q250" s="72"/>
      <c r="R250" s="72"/>
      <c r="S250" s="72"/>
      <c r="T250" s="72"/>
      <c r="U250" s="72"/>
      <c r="V250" s="72"/>
      <c r="W250" s="72"/>
      <c r="X250" s="72"/>
      <c r="Y250" s="72"/>
      <c r="Z250" s="72"/>
      <c r="AA250" s="74"/>
      <c r="AB250" s="74"/>
      <c r="AC250" s="74"/>
      <c r="AD250" s="74"/>
      <c r="AE250" s="74"/>
      <c r="AF250" s="74"/>
      <c r="AG250" s="74"/>
      <c r="AH250" s="74"/>
      <c r="AI250" s="74"/>
      <c r="AJ250" s="74"/>
      <c r="AK250" s="74"/>
      <c r="AL250" s="74"/>
      <c r="AM250" s="74"/>
      <c r="AN250" s="74"/>
      <c r="AO250" s="74"/>
      <c r="AP250" s="74"/>
      <c r="AQ250" s="74"/>
      <c r="AR250" s="74"/>
      <c r="AS250" s="74"/>
      <c r="AT250" s="74"/>
      <c r="AU250" s="74"/>
      <c r="AV250" s="303"/>
      <c r="AW250" s="74"/>
    </row>
    <row r="251" spans="1:49" ht="11.25" customHeight="1" x14ac:dyDescent="0.25">
      <c r="A251" s="74"/>
      <c r="B251" s="74"/>
      <c r="C251" s="74"/>
      <c r="D251" s="74"/>
      <c r="E251" s="74"/>
      <c r="F251" s="74"/>
      <c r="G251" s="74"/>
      <c r="H251" s="74"/>
      <c r="I251" s="74"/>
      <c r="J251" s="72"/>
      <c r="K251" s="301"/>
      <c r="L251" s="302"/>
      <c r="M251" s="72"/>
      <c r="N251" s="72"/>
      <c r="O251" s="72"/>
      <c r="P251" s="72"/>
      <c r="Q251" s="72"/>
      <c r="R251" s="72"/>
      <c r="S251" s="72"/>
      <c r="T251" s="72"/>
      <c r="U251" s="72"/>
      <c r="V251" s="72"/>
      <c r="W251" s="72"/>
      <c r="X251" s="72"/>
      <c r="Y251" s="72"/>
      <c r="Z251" s="72"/>
      <c r="AA251" s="74"/>
      <c r="AB251" s="74"/>
      <c r="AC251" s="74"/>
      <c r="AD251" s="74"/>
      <c r="AE251" s="74"/>
      <c r="AF251" s="74"/>
      <c r="AG251" s="74"/>
      <c r="AH251" s="74"/>
      <c r="AI251" s="74"/>
      <c r="AJ251" s="74"/>
      <c r="AK251" s="74"/>
      <c r="AL251" s="74"/>
      <c r="AM251" s="74"/>
      <c r="AN251" s="74"/>
      <c r="AO251" s="74"/>
      <c r="AP251" s="74"/>
      <c r="AQ251" s="74"/>
      <c r="AR251" s="74"/>
      <c r="AS251" s="74"/>
      <c r="AT251" s="74"/>
      <c r="AU251" s="74"/>
      <c r="AV251" s="303"/>
      <c r="AW251" s="74"/>
    </row>
    <row r="252" spans="1:49" ht="11.25" customHeight="1" x14ac:dyDescent="0.25">
      <c r="A252" s="74"/>
      <c r="B252" s="74"/>
      <c r="C252" s="74"/>
      <c r="D252" s="74"/>
      <c r="E252" s="74"/>
      <c r="F252" s="74"/>
      <c r="G252" s="74"/>
      <c r="H252" s="74"/>
      <c r="I252" s="74"/>
      <c r="J252" s="72"/>
      <c r="K252" s="301"/>
      <c r="L252" s="302"/>
      <c r="M252" s="72"/>
      <c r="N252" s="72"/>
      <c r="O252" s="72"/>
      <c r="P252" s="72"/>
      <c r="Q252" s="72"/>
      <c r="R252" s="72"/>
      <c r="S252" s="72"/>
      <c r="T252" s="72"/>
      <c r="U252" s="72"/>
      <c r="V252" s="72"/>
      <c r="W252" s="72"/>
      <c r="X252" s="72"/>
      <c r="Y252" s="72"/>
      <c r="Z252" s="72"/>
      <c r="AA252" s="74"/>
      <c r="AB252" s="74"/>
      <c r="AC252" s="74"/>
      <c r="AD252" s="74"/>
      <c r="AE252" s="74"/>
      <c r="AF252" s="74"/>
      <c r="AG252" s="74"/>
      <c r="AH252" s="74"/>
      <c r="AI252" s="74"/>
      <c r="AJ252" s="74"/>
      <c r="AK252" s="74"/>
      <c r="AL252" s="74"/>
      <c r="AM252" s="74"/>
      <c r="AN252" s="74"/>
      <c r="AO252" s="74"/>
      <c r="AP252" s="74"/>
      <c r="AQ252" s="74"/>
      <c r="AR252" s="74"/>
      <c r="AS252" s="74"/>
      <c r="AT252" s="74"/>
      <c r="AU252" s="74"/>
      <c r="AV252" s="303"/>
      <c r="AW252" s="74"/>
    </row>
    <row r="253" spans="1:49" ht="11.25" customHeight="1" x14ac:dyDescent="0.25">
      <c r="A253" s="74"/>
      <c r="B253" s="74"/>
      <c r="C253" s="74"/>
      <c r="D253" s="74"/>
      <c r="E253" s="74"/>
      <c r="F253" s="74"/>
      <c r="G253" s="74"/>
      <c r="H253" s="74"/>
      <c r="I253" s="74"/>
      <c r="J253" s="72"/>
      <c r="K253" s="301"/>
      <c r="L253" s="302"/>
      <c r="M253" s="72"/>
      <c r="N253" s="72"/>
      <c r="O253" s="72"/>
      <c r="P253" s="72"/>
      <c r="Q253" s="72"/>
      <c r="R253" s="72"/>
      <c r="S253" s="72"/>
      <c r="T253" s="72"/>
      <c r="U253" s="72"/>
      <c r="V253" s="72"/>
      <c r="W253" s="72"/>
      <c r="X253" s="72"/>
      <c r="Y253" s="72"/>
      <c r="Z253" s="72"/>
      <c r="AA253" s="74"/>
      <c r="AB253" s="74"/>
      <c r="AC253" s="74"/>
      <c r="AD253" s="74"/>
      <c r="AE253" s="74"/>
      <c r="AF253" s="74"/>
      <c r="AG253" s="74"/>
      <c r="AH253" s="74"/>
      <c r="AI253" s="74"/>
      <c r="AJ253" s="74"/>
      <c r="AK253" s="74"/>
      <c r="AL253" s="74"/>
      <c r="AM253" s="74"/>
      <c r="AN253" s="74"/>
      <c r="AO253" s="74"/>
      <c r="AP253" s="74"/>
      <c r="AQ253" s="74"/>
      <c r="AR253" s="74"/>
      <c r="AS253" s="74"/>
      <c r="AT253" s="74"/>
      <c r="AU253" s="74"/>
      <c r="AV253" s="303"/>
      <c r="AW253" s="74"/>
    </row>
    <row r="254" spans="1:49" ht="11.25" customHeight="1" x14ac:dyDescent="0.25">
      <c r="A254" s="74"/>
      <c r="B254" s="74"/>
      <c r="C254" s="74"/>
      <c r="D254" s="74"/>
      <c r="E254" s="74"/>
      <c r="F254" s="74"/>
      <c r="G254" s="74"/>
      <c r="H254" s="74"/>
      <c r="I254" s="74"/>
      <c r="J254" s="72"/>
      <c r="K254" s="301"/>
      <c r="L254" s="302"/>
      <c r="M254" s="72"/>
      <c r="N254" s="72"/>
      <c r="O254" s="72"/>
      <c r="P254" s="72"/>
      <c r="Q254" s="72"/>
      <c r="R254" s="72"/>
      <c r="S254" s="72"/>
      <c r="T254" s="72"/>
      <c r="U254" s="72"/>
      <c r="V254" s="72"/>
      <c r="W254" s="72"/>
      <c r="X254" s="72"/>
      <c r="Y254" s="72"/>
      <c r="Z254" s="72"/>
      <c r="AA254" s="74"/>
      <c r="AB254" s="74"/>
      <c r="AC254" s="74"/>
      <c r="AD254" s="74"/>
      <c r="AE254" s="74"/>
      <c r="AF254" s="74"/>
      <c r="AG254" s="74"/>
      <c r="AH254" s="74"/>
      <c r="AI254" s="74"/>
      <c r="AJ254" s="74"/>
      <c r="AK254" s="74"/>
      <c r="AL254" s="74"/>
      <c r="AM254" s="74"/>
      <c r="AN254" s="74"/>
      <c r="AO254" s="74"/>
      <c r="AP254" s="74"/>
      <c r="AQ254" s="74"/>
      <c r="AR254" s="74"/>
      <c r="AS254" s="74"/>
      <c r="AT254" s="74"/>
      <c r="AU254" s="74"/>
      <c r="AV254" s="303"/>
      <c r="AW254" s="74"/>
    </row>
    <row r="255" spans="1:49" ht="11.25" customHeight="1" x14ac:dyDescent="0.25">
      <c r="A255" s="74"/>
      <c r="B255" s="74"/>
      <c r="C255" s="74"/>
      <c r="D255" s="74"/>
      <c r="E255" s="74"/>
      <c r="F255" s="74"/>
      <c r="G255" s="74"/>
      <c r="H255" s="74"/>
      <c r="I255" s="74"/>
      <c r="J255" s="72"/>
      <c r="K255" s="301"/>
      <c r="L255" s="302"/>
      <c r="M255" s="72"/>
      <c r="N255" s="72"/>
      <c r="O255" s="72"/>
      <c r="P255" s="72"/>
      <c r="Q255" s="72"/>
      <c r="R255" s="72"/>
      <c r="S255" s="72"/>
      <c r="T255" s="72"/>
      <c r="U255" s="72"/>
      <c r="V255" s="72"/>
      <c r="W255" s="72"/>
      <c r="X255" s="72"/>
      <c r="Y255" s="72"/>
      <c r="Z255" s="72"/>
      <c r="AA255" s="74"/>
      <c r="AB255" s="74"/>
      <c r="AC255" s="74"/>
      <c r="AD255" s="74"/>
      <c r="AE255" s="74"/>
      <c r="AF255" s="74"/>
      <c r="AG255" s="74"/>
      <c r="AH255" s="74"/>
      <c r="AI255" s="74"/>
      <c r="AJ255" s="74"/>
      <c r="AK255" s="74"/>
      <c r="AL255" s="74"/>
      <c r="AM255" s="74"/>
      <c r="AN255" s="74"/>
      <c r="AO255" s="74"/>
      <c r="AP255" s="74"/>
      <c r="AQ255" s="74"/>
      <c r="AR255" s="74"/>
      <c r="AS255" s="74"/>
      <c r="AT255" s="74"/>
      <c r="AU255" s="74"/>
      <c r="AV255" s="303"/>
      <c r="AW255" s="74"/>
    </row>
    <row r="256" spans="1:49" ht="11.25" customHeight="1" x14ac:dyDescent="0.25">
      <c r="A256" s="74"/>
      <c r="B256" s="74"/>
      <c r="C256" s="74"/>
      <c r="D256" s="74"/>
      <c r="E256" s="74"/>
      <c r="F256" s="74"/>
      <c r="G256" s="74"/>
      <c r="H256" s="74"/>
      <c r="I256" s="74"/>
      <c r="J256" s="72"/>
      <c r="K256" s="301"/>
      <c r="L256" s="302"/>
      <c r="M256" s="72"/>
      <c r="N256" s="72"/>
      <c r="O256" s="72"/>
      <c r="P256" s="72"/>
      <c r="Q256" s="72"/>
      <c r="R256" s="72"/>
      <c r="S256" s="72"/>
      <c r="T256" s="72"/>
      <c r="U256" s="72"/>
      <c r="V256" s="72"/>
      <c r="W256" s="72"/>
      <c r="X256" s="72"/>
      <c r="Y256" s="72"/>
      <c r="Z256" s="72"/>
      <c r="AA256" s="74"/>
      <c r="AB256" s="74"/>
      <c r="AC256" s="74"/>
      <c r="AD256" s="74"/>
      <c r="AE256" s="74"/>
      <c r="AF256" s="74"/>
      <c r="AG256" s="74"/>
      <c r="AH256" s="74"/>
      <c r="AI256" s="74"/>
      <c r="AJ256" s="74"/>
      <c r="AK256" s="74"/>
      <c r="AL256" s="74"/>
      <c r="AM256" s="74"/>
      <c r="AN256" s="74"/>
      <c r="AO256" s="74"/>
      <c r="AP256" s="74"/>
      <c r="AQ256" s="74"/>
      <c r="AR256" s="74"/>
      <c r="AS256" s="74"/>
      <c r="AT256" s="74"/>
      <c r="AU256" s="74"/>
      <c r="AV256" s="303"/>
      <c r="AW256" s="74"/>
    </row>
    <row r="257" spans="1:49" ht="11.25" customHeight="1" x14ac:dyDescent="0.25">
      <c r="A257" s="74"/>
      <c r="B257" s="74"/>
      <c r="C257" s="74"/>
      <c r="D257" s="74"/>
      <c r="E257" s="74"/>
      <c r="F257" s="74"/>
      <c r="G257" s="74"/>
      <c r="H257" s="74"/>
      <c r="I257" s="74"/>
      <c r="J257" s="72"/>
      <c r="K257" s="301"/>
      <c r="L257" s="302"/>
      <c r="M257" s="72"/>
      <c r="N257" s="72"/>
      <c r="O257" s="72"/>
      <c r="P257" s="72"/>
      <c r="Q257" s="72"/>
      <c r="R257" s="72"/>
      <c r="S257" s="72"/>
      <c r="T257" s="72"/>
      <c r="U257" s="72"/>
      <c r="V257" s="72"/>
      <c r="W257" s="72"/>
      <c r="X257" s="72"/>
      <c r="Y257" s="72"/>
      <c r="Z257" s="72"/>
      <c r="AA257" s="74"/>
      <c r="AB257" s="74"/>
      <c r="AC257" s="74"/>
      <c r="AD257" s="74"/>
      <c r="AE257" s="74"/>
      <c r="AF257" s="74"/>
      <c r="AG257" s="74"/>
      <c r="AH257" s="74"/>
      <c r="AI257" s="74"/>
      <c r="AJ257" s="74"/>
      <c r="AK257" s="74"/>
      <c r="AL257" s="74"/>
      <c r="AM257" s="74"/>
      <c r="AN257" s="74"/>
      <c r="AO257" s="74"/>
      <c r="AP257" s="74"/>
      <c r="AQ257" s="74"/>
      <c r="AR257" s="74"/>
      <c r="AS257" s="74"/>
      <c r="AT257" s="74"/>
      <c r="AU257" s="74"/>
      <c r="AV257" s="303"/>
      <c r="AW257" s="74"/>
    </row>
    <row r="258" spans="1:49" ht="11.25" customHeight="1" x14ac:dyDescent="0.25">
      <c r="A258" s="74"/>
      <c r="B258" s="74"/>
      <c r="C258" s="74"/>
      <c r="D258" s="74"/>
      <c r="E258" s="74"/>
      <c r="F258" s="74"/>
      <c r="G258" s="74"/>
      <c r="H258" s="74"/>
      <c r="I258" s="74"/>
      <c r="J258" s="72"/>
      <c r="K258" s="301"/>
      <c r="L258" s="302"/>
      <c r="M258" s="72"/>
      <c r="N258" s="72"/>
      <c r="O258" s="72"/>
      <c r="P258" s="72"/>
      <c r="Q258" s="72"/>
      <c r="R258" s="72"/>
      <c r="S258" s="72"/>
      <c r="T258" s="72"/>
      <c r="U258" s="72"/>
      <c r="V258" s="72"/>
      <c r="W258" s="72"/>
      <c r="X258" s="72"/>
      <c r="Y258" s="72"/>
      <c r="Z258" s="72"/>
      <c r="AA258" s="74"/>
      <c r="AB258" s="74"/>
      <c r="AC258" s="74"/>
      <c r="AD258" s="74"/>
      <c r="AE258" s="74"/>
      <c r="AF258" s="74"/>
      <c r="AG258" s="74"/>
      <c r="AH258" s="74"/>
      <c r="AI258" s="74"/>
      <c r="AJ258" s="74"/>
      <c r="AK258" s="74"/>
      <c r="AL258" s="74"/>
      <c r="AM258" s="74"/>
      <c r="AN258" s="74"/>
      <c r="AO258" s="74"/>
      <c r="AP258" s="74"/>
      <c r="AQ258" s="74"/>
      <c r="AR258" s="74"/>
      <c r="AS258" s="74"/>
      <c r="AT258" s="74"/>
      <c r="AU258" s="74"/>
      <c r="AV258" s="303"/>
      <c r="AW258" s="74"/>
    </row>
    <row r="259" spans="1:49" ht="11.25" customHeight="1" x14ac:dyDescent="0.25">
      <c r="A259" s="74"/>
      <c r="B259" s="74"/>
      <c r="C259" s="74"/>
      <c r="D259" s="74"/>
      <c r="E259" s="74"/>
      <c r="F259" s="74"/>
      <c r="G259" s="74"/>
      <c r="H259" s="74"/>
      <c r="I259" s="74"/>
      <c r="J259" s="72"/>
      <c r="K259" s="301"/>
      <c r="L259" s="302"/>
      <c r="M259" s="72"/>
      <c r="N259" s="72"/>
      <c r="O259" s="72"/>
      <c r="P259" s="72"/>
      <c r="Q259" s="72"/>
      <c r="R259" s="72"/>
      <c r="S259" s="72"/>
      <c r="T259" s="72"/>
      <c r="U259" s="72"/>
      <c r="V259" s="72"/>
      <c r="W259" s="72"/>
      <c r="X259" s="72"/>
      <c r="Y259" s="72"/>
      <c r="Z259" s="72"/>
      <c r="AA259" s="74"/>
      <c r="AB259" s="74"/>
      <c r="AC259" s="74"/>
      <c r="AD259" s="74"/>
      <c r="AE259" s="74"/>
      <c r="AF259" s="74"/>
      <c r="AG259" s="74"/>
      <c r="AH259" s="74"/>
      <c r="AI259" s="74"/>
      <c r="AJ259" s="74"/>
      <c r="AK259" s="74"/>
      <c r="AL259" s="74"/>
      <c r="AM259" s="74"/>
      <c r="AN259" s="74"/>
      <c r="AO259" s="74"/>
      <c r="AP259" s="74"/>
      <c r="AQ259" s="74"/>
      <c r="AR259" s="74"/>
      <c r="AS259" s="74"/>
      <c r="AT259" s="74"/>
      <c r="AU259" s="74"/>
      <c r="AV259" s="303"/>
      <c r="AW259" s="74"/>
    </row>
    <row r="260" spans="1:49" ht="11.25" customHeight="1" x14ac:dyDescent="0.25">
      <c r="A260" s="74"/>
      <c r="B260" s="74"/>
      <c r="C260" s="74"/>
      <c r="D260" s="74"/>
      <c r="E260" s="74"/>
      <c r="F260" s="74"/>
      <c r="G260" s="74"/>
      <c r="H260" s="74"/>
      <c r="I260" s="74"/>
      <c r="J260" s="72"/>
      <c r="K260" s="301"/>
      <c r="L260" s="302"/>
      <c r="M260" s="72"/>
      <c r="N260" s="72"/>
      <c r="O260" s="72"/>
      <c r="P260" s="72"/>
      <c r="Q260" s="72"/>
      <c r="R260" s="72"/>
      <c r="S260" s="72"/>
      <c r="T260" s="72"/>
      <c r="U260" s="72"/>
      <c r="V260" s="72"/>
      <c r="W260" s="72"/>
      <c r="X260" s="72"/>
      <c r="Y260" s="72"/>
      <c r="Z260" s="72"/>
      <c r="AA260" s="74"/>
      <c r="AB260" s="74"/>
      <c r="AC260" s="74"/>
      <c r="AD260" s="74"/>
      <c r="AE260" s="74"/>
      <c r="AF260" s="74"/>
      <c r="AG260" s="74"/>
      <c r="AH260" s="74"/>
      <c r="AI260" s="74"/>
      <c r="AJ260" s="74"/>
      <c r="AK260" s="74"/>
      <c r="AL260" s="74"/>
      <c r="AM260" s="74"/>
      <c r="AN260" s="74"/>
      <c r="AO260" s="74"/>
      <c r="AP260" s="74"/>
      <c r="AQ260" s="74"/>
      <c r="AR260" s="74"/>
      <c r="AS260" s="74"/>
      <c r="AT260" s="74"/>
      <c r="AU260" s="74"/>
      <c r="AV260" s="303"/>
      <c r="AW260" s="74"/>
    </row>
    <row r="261" spans="1:49" ht="11.25" customHeight="1" x14ac:dyDescent="0.25">
      <c r="A261" s="74"/>
      <c r="B261" s="74"/>
      <c r="C261" s="74"/>
      <c r="D261" s="74"/>
      <c r="E261" s="74"/>
      <c r="F261" s="74"/>
      <c r="G261" s="74"/>
      <c r="H261" s="74"/>
      <c r="I261" s="74"/>
      <c r="J261" s="72"/>
      <c r="K261" s="301"/>
      <c r="L261" s="302"/>
      <c r="M261" s="72"/>
      <c r="N261" s="72"/>
      <c r="O261" s="72"/>
      <c r="P261" s="72"/>
      <c r="Q261" s="72"/>
      <c r="R261" s="72"/>
      <c r="S261" s="72"/>
      <c r="T261" s="72"/>
      <c r="U261" s="72"/>
      <c r="V261" s="72"/>
      <c r="W261" s="72"/>
      <c r="X261" s="72"/>
      <c r="Y261" s="72"/>
      <c r="Z261" s="72"/>
      <c r="AA261" s="74"/>
      <c r="AB261" s="74"/>
      <c r="AC261" s="74"/>
      <c r="AD261" s="74"/>
      <c r="AE261" s="74"/>
      <c r="AF261" s="74"/>
      <c r="AG261" s="74"/>
      <c r="AH261" s="74"/>
      <c r="AI261" s="74"/>
      <c r="AJ261" s="74"/>
      <c r="AK261" s="74"/>
      <c r="AL261" s="74"/>
      <c r="AM261" s="74"/>
      <c r="AN261" s="74"/>
      <c r="AO261" s="74"/>
      <c r="AP261" s="74"/>
      <c r="AQ261" s="74"/>
      <c r="AR261" s="74"/>
      <c r="AS261" s="74"/>
      <c r="AT261" s="74"/>
      <c r="AU261" s="74"/>
      <c r="AV261" s="303"/>
      <c r="AW261" s="74"/>
    </row>
    <row r="262" spans="1:49" ht="11.25" customHeight="1" x14ac:dyDescent="0.25">
      <c r="A262" s="74"/>
      <c r="B262" s="74"/>
      <c r="C262" s="74"/>
      <c r="D262" s="74"/>
      <c r="E262" s="74"/>
      <c r="F262" s="74"/>
      <c r="G262" s="74"/>
      <c r="H262" s="74"/>
      <c r="I262" s="74"/>
      <c r="J262" s="72"/>
      <c r="K262" s="301"/>
      <c r="L262" s="302"/>
      <c r="M262" s="72"/>
      <c r="N262" s="72"/>
      <c r="O262" s="72"/>
      <c r="P262" s="72"/>
      <c r="Q262" s="72"/>
      <c r="R262" s="72"/>
      <c r="S262" s="72"/>
      <c r="T262" s="72"/>
      <c r="U262" s="72"/>
      <c r="V262" s="72"/>
      <c r="W262" s="72"/>
      <c r="X262" s="72"/>
      <c r="Y262" s="72"/>
      <c r="Z262" s="72"/>
      <c r="AA262" s="74"/>
      <c r="AB262" s="74"/>
      <c r="AC262" s="74"/>
      <c r="AD262" s="74"/>
      <c r="AE262" s="74"/>
      <c r="AF262" s="74"/>
      <c r="AG262" s="74"/>
      <c r="AH262" s="74"/>
      <c r="AI262" s="74"/>
      <c r="AJ262" s="74"/>
      <c r="AK262" s="74"/>
      <c r="AL262" s="74"/>
      <c r="AM262" s="74"/>
      <c r="AN262" s="74"/>
      <c r="AO262" s="74"/>
      <c r="AP262" s="74"/>
      <c r="AQ262" s="74"/>
      <c r="AR262" s="74"/>
      <c r="AS262" s="74"/>
      <c r="AT262" s="74"/>
      <c r="AU262" s="74"/>
      <c r="AV262" s="303"/>
      <c r="AW262" s="74"/>
    </row>
    <row r="263" spans="1:49" ht="11.25" customHeight="1" x14ac:dyDescent="0.25">
      <c r="A263" s="74"/>
      <c r="B263" s="74"/>
      <c r="C263" s="74"/>
      <c r="D263" s="74"/>
      <c r="E263" s="74"/>
      <c r="F263" s="74"/>
      <c r="G263" s="74"/>
      <c r="H263" s="74"/>
      <c r="I263" s="74"/>
      <c r="J263" s="72"/>
      <c r="K263" s="301"/>
      <c r="L263" s="302"/>
      <c r="M263" s="72"/>
      <c r="N263" s="72"/>
      <c r="O263" s="72"/>
      <c r="P263" s="72"/>
      <c r="Q263" s="72"/>
      <c r="R263" s="72"/>
      <c r="S263" s="72"/>
      <c r="T263" s="72"/>
      <c r="U263" s="72"/>
      <c r="V263" s="72"/>
      <c r="W263" s="72"/>
      <c r="X263" s="72"/>
      <c r="Y263" s="72"/>
      <c r="Z263" s="72"/>
      <c r="AA263" s="74"/>
      <c r="AB263" s="74"/>
      <c r="AC263" s="74"/>
      <c r="AD263" s="74"/>
      <c r="AE263" s="74"/>
      <c r="AF263" s="74"/>
      <c r="AG263" s="74"/>
      <c r="AH263" s="74"/>
      <c r="AI263" s="74"/>
      <c r="AJ263" s="74"/>
      <c r="AK263" s="74"/>
      <c r="AL263" s="74"/>
      <c r="AM263" s="74"/>
      <c r="AN263" s="74"/>
      <c r="AO263" s="74"/>
      <c r="AP263" s="74"/>
      <c r="AQ263" s="74"/>
      <c r="AR263" s="74"/>
      <c r="AS263" s="74"/>
      <c r="AT263" s="74"/>
      <c r="AU263" s="74"/>
      <c r="AV263" s="303"/>
      <c r="AW263" s="74"/>
    </row>
    <row r="264" spans="1:49" ht="11.25" customHeight="1" x14ac:dyDescent="0.25">
      <c r="A264" s="74"/>
      <c r="B264" s="74"/>
      <c r="C264" s="74"/>
      <c r="D264" s="74"/>
      <c r="E264" s="74"/>
      <c r="F264" s="74"/>
      <c r="G264" s="74"/>
      <c r="H264" s="74"/>
      <c r="I264" s="74"/>
      <c r="J264" s="72"/>
      <c r="K264" s="301"/>
      <c r="L264" s="302"/>
      <c r="M264" s="72"/>
      <c r="N264" s="72"/>
      <c r="O264" s="72"/>
      <c r="P264" s="72"/>
      <c r="Q264" s="72"/>
      <c r="R264" s="72"/>
      <c r="S264" s="72"/>
      <c r="T264" s="72"/>
      <c r="U264" s="72"/>
      <c r="V264" s="72"/>
      <c r="W264" s="72"/>
      <c r="X264" s="72"/>
      <c r="Y264" s="72"/>
      <c r="Z264" s="72"/>
      <c r="AA264" s="74"/>
      <c r="AB264" s="74"/>
      <c r="AC264" s="74"/>
      <c r="AD264" s="74"/>
      <c r="AE264" s="74"/>
      <c r="AF264" s="74"/>
      <c r="AG264" s="74"/>
      <c r="AH264" s="74"/>
      <c r="AI264" s="74"/>
      <c r="AJ264" s="74"/>
      <c r="AK264" s="74"/>
      <c r="AL264" s="74"/>
      <c r="AM264" s="74"/>
      <c r="AN264" s="74"/>
      <c r="AO264" s="74"/>
      <c r="AP264" s="74"/>
      <c r="AQ264" s="74"/>
      <c r="AR264" s="74"/>
      <c r="AS264" s="74"/>
      <c r="AT264" s="74"/>
      <c r="AU264" s="74"/>
      <c r="AV264" s="303"/>
      <c r="AW264" s="74"/>
    </row>
    <row r="265" spans="1:49" ht="11.25" customHeight="1" x14ac:dyDescent="0.25">
      <c r="A265" s="74"/>
      <c r="B265" s="74"/>
      <c r="C265" s="74"/>
      <c r="D265" s="74"/>
      <c r="E265" s="74"/>
      <c r="F265" s="74"/>
      <c r="G265" s="74"/>
      <c r="H265" s="74"/>
      <c r="I265" s="74"/>
      <c r="J265" s="72"/>
      <c r="K265" s="301"/>
      <c r="L265" s="302"/>
      <c r="M265" s="72"/>
      <c r="N265" s="72"/>
      <c r="O265" s="72"/>
      <c r="P265" s="72"/>
      <c r="Q265" s="72"/>
      <c r="R265" s="72"/>
      <c r="S265" s="72"/>
      <c r="T265" s="72"/>
      <c r="U265" s="72"/>
      <c r="V265" s="72"/>
      <c r="W265" s="72"/>
      <c r="X265" s="72"/>
      <c r="Y265" s="72"/>
      <c r="Z265" s="72"/>
      <c r="AA265" s="74"/>
      <c r="AB265" s="74"/>
      <c r="AC265" s="74"/>
      <c r="AD265" s="74"/>
      <c r="AE265" s="74"/>
      <c r="AF265" s="74"/>
      <c r="AG265" s="74"/>
      <c r="AH265" s="74"/>
      <c r="AI265" s="74"/>
      <c r="AJ265" s="74"/>
      <c r="AK265" s="74"/>
      <c r="AL265" s="74"/>
      <c r="AM265" s="74"/>
      <c r="AN265" s="74"/>
      <c r="AO265" s="74"/>
      <c r="AP265" s="74"/>
      <c r="AQ265" s="74"/>
      <c r="AR265" s="74"/>
      <c r="AS265" s="74"/>
      <c r="AT265" s="74"/>
      <c r="AU265" s="74"/>
      <c r="AV265" s="303"/>
      <c r="AW265" s="74"/>
    </row>
    <row r="266" spans="1:49" ht="11.25" customHeight="1" x14ac:dyDescent="0.25">
      <c r="A266" s="74"/>
      <c r="B266" s="74"/>
      <c r="C266" s="74"/>
      <c r="D266" s="74"/>
      <c r="E266" s="74"/>
      <c r="F266" s="74"/>
      <c r="G266" s="74"/>
      <c r="H266" s="74"/>
      <c r="I266" s="74"/>
      <c r="J266" s="72"/>
      <c r="K266" s="301"/>
      <c r="L266" s="302"/>
      <c r="M266" s="72"/>
      <c r="N266" s="72"/>
      <c r="O266" s="72"/>
      <c r="P266" s="72"/>
      <c r="Q266" s="72"/>
      <c r="R266" s="72"/>
      <c r="S266" s="72"/>
      <c r="T266" s="72"/>
      <c r="U266" s="72"/>
      <c r="V266" s="72"/>
      <c r="W266" s="72"/>
      <c r="X266" s="72"/>
      <c r="Y266" s="72"/>
      <c r="Z266" s="72"/>
      <c r="AA266" s="74"/>
      <c r="AB266" s="74"/>
      <c r="AC266" s="74"/>
      <c r="AD266" s="74"/>
      <c r="AE266" s="74"/>
      <c r="AF266" s="74"/>
      <c r="AG266" s="74"/>
      <c r="AH266" s="74"/>
      <c r="AI266" s="74"/>
      <c r="AJ266" s="74"/>
      <c r="AK266" s="74"/>
      <c r="AL266" s="74"/>
      <c r="AM266" s="74"/>
      <c r="AN266" s="74"/>
      <c r="AO266" s="74"/>
      <c r="AP266" s="74"/>
      <c r="AQ266" s="74"/>
      <c r="AR266" s="74"/>
      <c r="AS266" s="74"/>
      <c r="AT266" s="74"/>
      <c r="AU266" s="74"/>
      <c r="AV266" s="303"/>
      <c r="AW266" s="74"/>
    </row>
    <row r="267" spans="1:49" ht="11.25" customHeight="1" x14ac:dyDescent="0.25">
      <c r="A267" s="74"/>
      <c r="B267" s="74"/>
      <c r="C267" s="74"/>
      <c r="D267" s="74"/>
      <c r="E267" s="74"/>
      <c r="F267" s="74"/>
      <c r="G267" s="74"/>
      <c r="H267" s="74"/>
      <c r="I267" s="74"/>
      <c r="J267" s="72"/>
      <c r="K267" s="301"/>
      <c r="L267" s="302"/>
      <c r="M267" s="72"/>
      <c r="N267" s="72"/>
      <c r="O267" s="72"/>
      <c r="P267" s="72"/>
      <c r="Q267" s="72"/>
      <c r="R267" s="72"/>
      <c r="S267" s="72"/>
      <c r="T267" s="72"/>
      <c r="U267" s="72"/>
      <c r="V267" s="72"/>
      <c r="W267" s="72"/>
      <c r="X267" s="72"/>
      <c r="Y267" s="72"/>
      <c r="Z267" s="72"/>
      <c r="AA267" s="74"/>
      <c r="AB267" s="74"/>
      <c r="AC267" s="74"/>
      <c r="AD267" s="74"/>
      <c r="AE267" s="74"/>
      <c r="AF267" s="74"/>
      <c r="AG267" s="74"/>
      <c r="AH267" s="74"/>
      <c r="AI267" s="74"/>
      <c r="AJ267" s="74"/>
      <c r="AK267" s="74"/>
      <c r="AL267" s="74"/>
      <c r="AM267" s="74"/>
      <c r="AN267" s="74"/>
      <c r="AO267" s="74"/>
      <c r="AP267" s="74"/>
      <c r="AQ267" s="74"/>
      <c r="AR267" s="74"/>
      <c r="AS267" s="74"/>
      <c r="AT267" s="74"/>
      <c r="AU267" s="74"/>
      <c r="AV267" s="303"/>
      <c r="AW267" s="74"/>
    </row>
    <row r="268" spans="1:49" ht="11.25" customHeight="1" x14ac:dyDescent="0.25">
      <c r="A268" s="74"/>
      <c r="B268" s="74"/>
      <c r="C268" s="74"/>
      <c r="D268" s="74"/>
      <c r="E268" s="74"/>
      <c r="F268" s="74"/>
      <c r="G268" s="74"/>
      <c r="H268" s="74"/>
      <c r="I268" s="74"/>
      <c r="J268" s="72"/>
      <c r="K268" s="301"/>
      <c r="L268" s="302"/>
      <c r="M268" s="72"/>
      <c r="N268" s="72"/>
      <c r="O268" s="72"/>
      <c r="P268" s="72"/>
      <c r="Q268" s="72"/>
      <c r="R268" s="72"/>
      <c r="S268" s="72"/>
      <c r="T268" s="72"/>
      <c r="U268" s="72"/>
      <c r="V268" s="72"/>
      <c r="W268" s="72"/>
      <c r="X268" s="72"/>
      <c r="Y268" s="72"/>
      <c r="Z268" s="72"/>
      <c r="AA268" s="74"/>
      <c r="AB268" s="74"/>
      <c r="AC268" s="74"/>
      <c r="AD268" s="74"/>
      <c r="AE268" s="74"/>
      <c r="AF268" s="74"/>
      <c r="AG268" s="74"/>
      <c r="AH268" s="74"/>
      <c r="AI268" s="74"/>
      <c r="AJ268" s="74"/>
      <c r="AK268" s="74"/>
      <c r="AL268" s="74"/>
      <c r="AM268" s="74"/>
      <c r="AN268" s="74"/>
      <c r="AO268" s="74"/>
      <c r="AP268" s="74"/>
      <c r="AQ268" s="74"/>
      <c r="AR268" s="74"/>
      <c r="AS268" s="74"/>
      <c r="AT268" s="74"/>
      <c r="AU268" s="74"/>
      <c r="AV268" s="303"/>
      <c r="AW268" s="74"/>
    </row>
    <row r="269" spans="1:49" ht="11.25" customHeight="1" x14ac:dyDescent="0.25">
      <c r="A269" s="74"/>
      <c r="B269" s="74"/>
      <c r="C269" s="74"/>
      <c r="D269" s="74"/>
      <c r="E269" s="74"/>
      <c r="F269" s="74"/>
      <c r="G269" s="74"/>
      <c r="H269" s="74"/>
      <c r="I269" s="74"/>
      <c r="J269" s="72"/>
      <c r="K269" s="301"/>
      <c r="L269" s="302"/>
      <c r="M269" s="72"/>
      <c r="N269" s="72"/>
      <c r="O269" s="72"/>
      <c r="P269" s="72"/>
      <c r="Q269" s="72"/>
      <c r="R269" s="72"/>
      <c r="S269" s="72"/>
      <c r="T269" s="72"/>
      <c r="U269" s="72"/>
      <c r="V269" s="72"/>
      <c r="W269" s="72"/>
      <c r="X269" s="72"/>
      <c r="Y269" s="72"/>
      <c r="Z269" s="72"/>
      <c r="AA269" s="74"/>
      <c r="AB269" s="74"/>
      <c r="AC269" s="74"/>
      <c r="AD269" s="74"/>
      <c r="AE269" s="74"/>
      <c r="AF269" s="74"/>
      <c r="AG269" s="74"/>
      <c r="AH269" s="74"/>
      <c r="AI269" s="74"/>
      <c r="AJ269" s="74"/>
      <c r="AK269" s="74"/>
      <c r="AL269" s="74"/>
      <c r="AM269" s="74"/>
      <c r="AN269" s="74"/>
      <c r="AO269" s="74"/>
      <c r="AP269" s="74"/>
      <c r="AQ269" s="74"/>
      <c r="AR269" s="74"/>
      <c r="AS269" s="74"/>
      <c r="AT269" s="74"/>
      <c r="AU269" s="74"/>
      <c r="AV269" s="303"/>
      <c r="AW269" s="74"/>
    </row>
    <row r="270" spans="1:49" ht="11.25" customHeight="1" x14ac:dyDescent="0.25">
      <c r="A270" s="74"/>
      <c r="B270" s="74"/>
      <c r="C270" s="74"/>
      <c r="D270" s="74"/>
      <c r="E270" s="74"/>
      <c r="F270" s="74"/>
      <c r="G270" s="74"/>
      <c r="H270" s="74"/>
      <c r="I270" s="74"/>
      <c r="J270" s="72"/>
      <c r="K270" s="301"/>
      <c r="L270" s="302"/>
      <c r="M270" s="72"/>
      <c r="N270" s="72"/>
      <c r="O270" s="72"/>
      <c r="P270" s="72"/>
      <c r="Q270" s="72"/>
      <c r="R270" s="72"/>
      <c r="S270" s="72"/>
      <c r="T270" s="72"/>
      <c r="U270" s="72"/>
      <c r="V270" s="72"/>
      <c r="W270" s="72"/>
      <c r="X270" s="72"/>
      <c r="Y270" s="72"/>
      <c r="Z270" s="72"/>
      <c r="AA270" s="74"/>
      <c r="AB270" s="74"/>
      <c r="AC270" s="74"/>
      <c r="AD270" s="74"/>
      <c r="AE270" s="74"/>
      <c r="AF270" s="74"/>
      <c r="AG270" s="74"/>
      <c r="AH270" s="74"/>
      <c r="AI270" s="74"/>
      <c r="AJ270" s="74"/>
      <c r="AK270" s="74"/>
      <c r="AL270" s="74"/>
      <c r="AM270" s="74"/>
      <c r="AN270" s="74"/>
      <c r="AO270" s="74"/>
      <c r="AP270" s="74"/>
      <c r="AQ270" s="74"/>
      <c r="AR270" s="74"/>
      <c r="AS270" s="74"/>
      <c r="AT270" s="74"/>
      <c r="AU270" s="74"/>
      <c r="AV270" s="303"/>
      <c r="AW270" s="74"/>
    </row>
    <row r="271" spans="1:49" ht="11.25" customHeight="1" x14ac:dyDescent="0.25">
      <c r="A271" s="74"/>
      <c r="B271" s="74"/>
      <c r="C271" s="74"/>
      <c r="D271" s="74"/>
      <c r="E271" s="74"/>
      <c r="F271" s="74"/>
      <c r="G271" s="74"/>
      <c r="H271" s="74"/>
      <c r="I271" s="74"/>
      <c r="J271" s="72"/>
      <c r="K271" s="301"/>
      <c r="L271" s="302"/>
      <c r="M271" s="72"/>
      <c r="N271" s="72"/>
      <c r="O271" s="72"/>
      <c r="P271" s="72"/>
      <c r="Q271" s="72"/>
      <c r="R271" s="72"/>
      <c r="S271" s="72"/>
      <c r="T271" s="72"/>
      <c r="U271" s="72"/>
      <c r="V271" s="72"/>
      <c r="W271" s="72"/>
      <c r="X271" s="72"/>
      <c r="Y271" s="72"/>
      <c r="Z271" s="72"/>
      <c r="AA271" s="74"/>
      <c r="AB271" s="74"/>
      <c r="AC271" s="74"/>
      <c r="AD271" s="74"/>
      <c r="AE271" s="74"/>
      <c r="AF271" s="74"/>
      <c r="AG271" s="74"/>
      <c r="AH271" s="74"/>
      <c r="AI271" s="74"/>
      <c r="AJ271" s="74"/>
      <c r="AK271" s="74"/>
      <c r="AL271" s="74"/>
      <c r="AM271" s="74"/>
      <c r="AN271" s="74"/>
      <c r="AO271" s="74"/>
      <c r="AP271" s="74"/>
      <c r="AQ271" s="74"/>
      <c r="AR271" s="74"/>
      <c r="AS271" s="74"/>
      <c r="AT271" s="74"/>
      <c r="AU271" s="74"/>
      <c r="AV271" s="303"/>
      <c r="AW271" s="74"/>
    </row>
    <row r="272" spans="1:49" ht="11.25" customHeight="1" x14ac:dyDescent="0.25">
      <c r="A272" s="74"/>
      <c r="B272" s="74"/>
      <c r="C272" s="74"/>
      <c r="D272" s="74"/>
      <c r="E272" s="74"/>
      <c r="F272" s="74"/>
      <c r="G272" s="74"/>
      <c r="H272" s="74"/>
      <c r="I272" s="74"/>
      <c r="J272" s="72"/>
      <c r="K272" s="301"/>
      <c r="L272" s="302"/>
      <c r="M272" s="72"/>
      <c r="N272" s="72"/>
      <c r="O272" s="72"/>
      <c r="P272" s="72"/>
      <c r="Q272" s="72"/>
      <c r="R272" s="72"/>
      <c r="S272" s="72"/>
      <c r="T272" s="72"/>
      <c r="U272" s="72"/>
      <c r="V272" s="72"/>
      <c r="W272" s="72"/>
      <c r="X272" s="72"/>
      <c r="Y272" s="72"/>
      <c r="Z272" s="72"/>
      <c r="AA272" s="74"/>
      <c r="AB272" s="74"/>
      <c r="AC272" s="74"/>
      <c r="AD272" s="74"/>
      <c r="AE272" s="74"/>
      <c r="AF272" s="74"/>
      <c r="AG272" s="74"/>
      <c r="AH272" s="74"/>
      <c r="AI272" s="74"/>
      <c r="AJ272" s="74"/>
      <c r="AK272" s="74"/>
      <c r="AL272" s="74"/>
      <c r="AM272" s="74"/>
      <c r="AN272" s="74"/>
      <c r="AO272" s="74"/>
      <c r="AP272" s="74"/>
      <c r="AQ272" s="74"/>
      <c r="AR272" s="74"/>
      <c r="AS272" s="74"/>
      <c r="AT272" s="74"/>
      <c r="AU272" s="74"/>
      <c r="AV272" s="303"/>
      <c r="AW272" s="74"/>
    </row>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AR1:AU1"/>
  </mergeCells>
  <conditionalFormatting sqref="J3:J17">
    <cfRule type="expression" dxfId="0" priority="1">
      <formula>IF(LEN(J3)&lt;&gt;13,1,0)</formula>
    </cfRule>
  </conditionalFormatting>
  <dataValidations count="2">
    <dataValidation type="list" allowBlank="1" showErrorMessage="1" sqref="Y6" xr:uid="{00000000-0002-0000-0C00-000000000000}">
      <formula1>$B$16:$B$51</formula1>
    </dataValidation>
    <dataValidation type="custom" allowBlank="1" showInputMessage="1" showErrorMessage="1" prompt="Texto Excedido - El texto de este campo no debe exceder los 1.000 caracteres. En caso de requerir insertar un texto mayor, contacte al Equipo de Costos y Presupuesto de la SDES." sqref="O3:O8" xr:uid="{00000000-0002-0000-0C00-000001000000}">
      <formula1>LTE(LEN(O3),(1000))</formula1>
    </dataValidation>
  </dataValidations>
  <pageMargins left="0.7" right="0.7" top="0.75" bottom="0.75" header="0" footer="0"/>
  <pageSetup paperSize="9" orientation="portrait"/>
  <drawing r:id="rId1"/>
  <tableParts count="2">
    <tablePart r:id="rId2"/>
    <tablePart r:id="rId3"/>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38030"/>
  </sheetPr>
  <dimension ref="A1:AC1000"/>
  <sheetViews>
    <sheetView showGridLines="0" tabSelected="1" topLeftCell="A325" workbookViewId="0">
      <selection activeCell="J303" sqref="J303"/>
    </sheetView>
  </sheetViews>
  <sheetFormatPr baseColWidth="10" defaultColWidth="14.42578125" defaultRowHeight="15" customHeight="1" x14ac:dyDescent="0.25"/>
  <cols>
    <col min="1" max="1" width="27.140625" customWidth="1"/>
    <col min="2" max="3" width="13.5703125" customWidth="1"/>
    <col min="4" max="4" width="10.7109375" customWidth="1"/>
    <col min="5" max="5" width="12.85546875" customWidth="1"/>
    <col min="6" max="6" width="10.7109375" customWidth="1"/>
    <col min="7" max="7" width="14.5703125" customWidth="1"/>
    <col min="8" max="8" width="13.85546875" customWidth="1"/>
    <col min="9" max="9" width="20.5703125" customWidth="1"/>
    <col min="10" max="10" width="33" customWidth="1"/>
    <col min="11" max="29" width="10.7109375" customWidth="1"/>
  </cols>
  <sheetData>
    <row r="1" spans="1:29" ht="28.5" customHeight="1" x14ac:dyDescent="0.25">
      <c r="A1" s="494"/>
      <c r="B1" s="495"/>
      <c r="C1" s="500" t="s">
        <v>0</v>
      </c>
      <c r="D1" s="501"/>
      <c r="E1" s="501"/>
      <c r="F1" s="501"/>
      <c r="G1" s="501"/>
      <c r="H1" s="501"/>
      <c r="I1" s="502"/>
      <c r="J1" s="34"/>
      <c r="K1" s="34"/>
      <c r="L1" s="34"/>
      <c r="M1" s="34"/>
      <c r="N1" s="34"/>
      <c r="O1" s="34"/>
      <c r="P1" s="34"/>
      <c r="Q1" s="34"/>
      <c r="R1" s="34"/>
      <c r="S1" s="34"/>
      <c r="T1" s="34"/>
      <c r="U1" s="34"/>
      <c r="V1" s="34"/>
      <c r="W1" s="34"/>
      <c r="X1" s="34"/>
      <c r="Y1" s="34"/>
      <c r="Z1" s="34"/>
      <c r="AA1" s="34"/>
      <c r="AB1" s="34"/>
      <c r="AC1" s="34"/>
    </row>
    <row r="2" spans="1:29" ht="28.5" customHeight="1" x14ac:dyDescent="0.25">
      <c r="A2" s="496"/>
      <c r="B2" s="497"/>
      <c r="C2" s="500" t="s">
        <v>1</v>
      </c>
      <c r="D2" s="501"/>
      <c r="E2" s="501"/>
      <c r="F2" s="501"/>
      <c r="G2" s="501"/>
      <c r="H2" s="501"/>
      <c r="I2" s="502"/>
      <c r="J2" s="34"/>
      <c r="K2" s="34"/>
      <c r="L2" s="34"/>
      <c r="M2" s="34"/>
      <c r="N2" s="34"/>
      <c r="O2" s="34"/>
      <c r="P2" s="34"/>
      <c r="Q2" s="34"/>
      <c r="R2" s="34"/>
      <c r="S2" s="34"/>
      <c r="T2" s="34"/>
      <c r="U2" s="34"/>
      <c r="V2" s="34"/>
      <c r="W2" s="34"/>
      <c r="X2" s="34"/>
      <c r="Y2" s="34"/>
      <c r="Z2" s="34"/>
      <c r="AA2" s="34"/>
      <c r="AB2" s="34"/>
      <c r="AC2" s="34"/>
    </row>
    <row r="3" spans="1:29" ht="28.5" customHeight="1" x14ac:dyDescent="0.25">
      <c r="A3" s="496"/>
      <c r="B3" s="497"/>
      <c r="C3" s="500" t="s">
        <v>2</v>
      </c>
      <c r="D3" s="501"/>
      <c r="E3" s="501"/>
      <c r="F3" s="501"/>
      <c r="G3" s="501"/>
      <c r="H3" s="501"/>
      <c r="I3" s="502"/>
      <c r="J3" s="34"/>
      <c r="K3" s="34"/>
      <c r="L3" s="34"/>
      <c r="M3" s="34"/>
      <c r="N3" s="34"/>
      <c r="O3" s="34"/>
      <c r="P3" s="34"/>
      <c r="Q3" s="34"/>
      <c r="R3" s="34"/>
      <c r="S3" s="34"/>
      <c r="T3" s="34"/>
      <c r="U3" s="34"/>
      <c r="V3" s="34"/>
      <c r="W3" s="34"/>
      <c r="X3" s="34"/>
      <c r="Y3" s="34"/>
      <c r="Z3" s="34"/>
      <c r="AA3" s="34"/>
      <c r="AB3" s="34"/>
      <c r="AC3" s="34"/>
    </row>
    <row r="4" spans="1:29" ht="28.5" customHeight="1" x14ac:dyDescent="0.25">
      <c r="A4" s="498"/>
      <c r="B4" s="499"/>
      <c r="C4" s="500" t="s">
        <v>3</v>
      </c>
      <c r="D4" s="501"/>
      <c r="E4" s="501"/>
      <c r="F4" s="501"/>
      <c r="G4" s="501"/>
      <c r="H4" s="502"/>
      <c r="I4" s="35" t="s">
        <v>1512</v>
      </c>
      <c r="J4" s="34"/>
      <c r="K4" s="34"/>
      <c r="L4" s="34"/>
      <c r="M4" s="34"/>
      <c r="N4" s="34"/>
      <c r="O4" s="34"/>
      <c r="P4" s="34"/>
      <c r="Q4" s="34"/>
      <c r="R4" s="34"/>
      <c r="S4" s="34"/>
      <c r="T4" s="34"/>
      <c r="U4" s="34"/>
      <c r="V4" s="34"/>
      <c r="W4" s="34"/>
      <c r="X4" s="34"/>
      <c r="Y4" s="34"/>
      <c r="Z4" s="34"/>
      <c r="AA4" s="34"/>
      <c r="AB4" s="34"/>
      <c r="AC4" s="34"/>
    </row>
    <row r="5" spans="1:29" x14ac:dyDescent="0.25">
      <c r="A5" s="36"/>
      <c r="B5" s="36"/>
      <c r="C5" s="36"/>
      <c r="D5" s="36"/>
      <c r="E5" s="36"/>
      <c r="F5" s="36"/>
      <c r="G5" s="36"/>
      <c r="H5" s="36"/>
      <c r="I5" s="36"/>
      <c r="J5" s="36"/>
      <c r="K5" s="36"/>
      <c r="L5" s="36"/>
      <c r="M5" s="36"/>
      <c r="N5" s="36"/>
      <c r="O5" s="36"/>
      <c r="P5" s="36"/>
      <c r="Q5" s="36"/>
      <c r="R5" s="36"/>
      <c r="S5" s="36"/>
      <c r="T5" s="36"/>
      <c r="U5" s="36"/>
      <c r="V5" s="36"/>
      <c r="W5" s="36"/>
      <c r="X5" s="36"/>
      <c r="Y5" s="36"/>
      <c r="Z5" s="36"/>
      <c r="AA5" s="36"/>
      <c r="AB5" s="36"/>
      <c r="AC5" s="36"/>
    </row>
    <row r="6" spans="1:29" x14ac:dyDescent="0.25">
      <c r="A6" s="530" t="s">
        <v>42</v>
      </c>
      <c r="B6" s="501"/>
      <c r="C6" s="501"/>
      <c r="D6" s="501"/>
      <c r="E6" s="501"/>
      <c r="F6" s="501"/>
      <c r="G6" s="501"/>
      <c r="H6" s="501"/>
      <c r="I6" s="502"/>
    </row>
    <row r="7" spans="1:29" x14ac:dyDescent="0.25">
      <c r="A7" s="530" t="s">
        <v>43</v>
      </c>
      <c r="B7" s="501"/>
      <c r="C7" s="501"/>
      <c r="D7" s="501"/>
      <c r="E7" s="501"/>
      <c r="F7" s="501"/>
      <c r="G7" s="501"/>
      <c r="H7" s="501"/>
      <c r="I7" s="502"/>
    </row>
    <row r="8" spans="1:29" ht="25.5" customHeight="1" x14ac:dyDescent="0.25">
      <c r="A8" s="386" t="s">
        <v>44</v>
      </c>
      <c r="B8" s="38">
        <v>1</v>
      </c>
      <c r="C8" s="538" t="s">
        <v>45</v>
      </c>
      <c r="D8" s="540"/>
      <c r="E8" s="541" t="s">
        <v>46</v>
      </c>
      <c r="F8" s="501"/>
      <c r="G8" s="502"/>
      <c r="H8" s="386" t="s">
        <v>47</v>
      </c>
      <c r="I8" s="40" t="s">
        <v>48</v>
      </c>
    </row>
    <row r="9" spans="1:29" ht="27" customHeight="1" x14ac:dyDescent="0.25">
      <c r="A9" s="386" t="s">
        <v>49</v>
      </c>
      <c r="B9" s="542" t="s">
        <v>26</v>
      </c>
      <c r="C9" s="501"/>
      <c r="D9" s="502"/>
      <c r="E9" s="538" t="s">
        <v>50</v>
      </c>
      <c r="F9" s="540"/>
      <c r="G9" s="542" t="s">
        <v>26</v>
      </c>
      <c r="H9" s="501"/>
      <c r="I9" s="502"/>
    </row>
    <row r="10" spans="1:29" ht="45.75" customHeight="1" x14ac:dyDescent="0.25">
      <c r="A10" s="386" t="s">
        <v>51</v>
      </c>
      <c r="B10" s="542" t="s">
        <v>52</v>
      </c>
      <c r="C10" s="501"/>
      <c r="D10" s="501"/>
      <c r="E10" s="501"/>
      <c r="F10" s="501"/>
      <c r="G10" s="501"/>
      <c r="H10" s="501"/>
      <c r="I10" s="502"/>
    </row>
    <row r="11" spans="1:29" ht="31.5" customHeight="1" x14ac:dyDescent="0.25">
      <c r="A11" s="386" t="s">
        <v>53</v>
      </c>
      <c r="B11" s="543" t="s">
        <v>54</v>
      </c>
      <c r="C11" s="516"/>
      <c r="D11" s="516"/>
      <c r="E11" s="516"/>
      <c r="F11" s="516"/>
      <c r="G11" s="516"/>
      <c r="H11" s="516"/>
      <c r="I11" s="495"/>
      <c r="J11" s="41"/>
    </row>
    <row r="12" spans="1:29" ht="26.25" customHeight="1" x14ac:dyDescent="0.25">
      <c r="A12" s="386" t="s">
        <v>55</v>
      </c>
      <c r="B12" s="42" t="s">
        <v>56</v>
      </c>
      <c r="C12" s="42" t="s">
        <v>57</v>
      </c>
      <c r="D12" s="42" t="s">
        <v>58</v>
      </c>
      <c r="E12" s="544" t="s">
        <v>59</v>
      </c>
      <c r="F12" s="545"/>
      <c r="G12" s="548" t="s">
        <v>60</v>
      </c>
      <c r="H12" s="548" t="s">
        <v>61</v>
      </c>
      <c r="I12" s="548" t="s">
        <v>1513</v>
      </c>
    </row>
    <row r="13" spans="1:29" ht="26.25" customHeight="1" x14ac:dyDescent="0.25">
      <c r="A13" s="386" t="s">
        <v>62</v>
      </c>
      <c r="B13" s="42" t="s">
        <v>63</v>
      </c>
      <c r="C13" s="42" t="s">
        <v>57</v>
      </c>
      <c r="D13" s="42" t="s">
        <v>58</v>
      </c>
      <c r="E13" s="546"/>
      <c r="F13" s="547"/>
      <c r="G13" s="549"/>
      <c r="H13" s="549"/>
      <c r="I13" s="549"/>
    </row>
    <row r="14" spans="1:29" ht="34.5" customHeight="1" x14ac:dyDescent="0.25">
      <c r="A14" s="386" t="s">
        <v>64</v>
      </c>
      <c r="B14" s="43">
        <v>1</v>
      </c>
      <c r="C14" s="386" t="s">
        <v>65</v>
      </c>
      <c r="D14" s="44" t="s">
        <v>66</v>
      </c>
      <c r="E14" s="550" t="s">
        <v>67</v>
      </c>
      <c r="F14" s="551"/>
      <c r="G14" s="535" t="s">
        <v>68</v>
      </c>
      <c r="H14" s="501"/>
      <c r="I14" s="502"/>
    </row>
    <row r="15" spans="1:29" x14ac:dyDescent="0.25">
      <c r="A15" s="530" t="s">
        <v>69</v>
      </c>
      <c r="B15" s="501"/>
      <c r="C15" s="501"/>
      <c r="D15" s="501"/>
      <c r="E15" s="501"/>
      <c r="F15" s="501"/>
      <c r="G15" s="501"/>
      <c r="H15" s="501"/>
      <c r="I15" s="502"/>
    </row>
    <row r="16" spans="1:29" ht="25.5" x14ac:dyDescent="0.25">
      <c r="A16" s="386" t="s">
        <v>70</v>
      </c>
      <c r="B16" s="534" t="s">
        <v>71</v>
      </c>
      <c r="C16" s="502"/>
      <c r="D16" s="386" t="s">
        <v>72</v>
      </c>
      <c r="E16" s="531" t="s">
        <v>73</v>
      </c>
      <c r="F16" s="502"/>
      <c r="G16" s="386" t="s">
        <v>74</v>
      </c>
      <c r="H16" s="531" t="s">
        <v>14</v>
      </c>
      <c r="I16" s="502"/>
    </row>
    <row r="17" spans="1:13" ht="25.5" x14ac:dyDescent="0.25">
      <c r="A17" s="386" t="s">
        <v>75</v>
      </c>
      <c r="B17" s="531" t="s">
        <v>76</v>
      </c>
      <c r="C17" s="501"/>
      <c r="D17" s="501"/>
      <c r="E17" s="501"/>
      <c r="F17" s="501"/>
      <c r="G17" s="501"/>
      <c r="H17" s="501"/>
      <c r="I17" s="502"/>
    </row>
    <row r="18" spans="1:13" ht="25.5" customHeight="1" x14ac:dyDescent="0.25">
      <c r="A18" s="386" t="s">
        <v>77</v>
      </c>
      <c r="B18" s="45" t="s">
        <v>78</v>
      </c>
      <c r="C18" s="386" t="s">
        <v>79</v>
      </c>
      <c r="D18" s="46" t="s">
        <v>80</v>
      </c>
      <c r="E18" s="538" t="s">
        <v>81</v>
      </c>
      <c r="F18" s="540"/>
      <c r="G18" s="47" t="s">
        <v>82</v>
      </c>
      <c r="H18" s="386" t="s">
        <v>83</v>
      </c>
      <c r="I18" s="43">
        <v>1</v>
      </c>
    </row>
    <row r="19" spans="1:13" ht="24.75" customHeight="1" x14ac:dyDescent="0.25">
      <c r="A19" s="386" t="s">
        <v>84</v>
      </c>
      <c r="B19" s="531" t="s">
        <v>85</v>
      </c>
      <c r="C19" s="501"/>
      <c r="D19" s="501"/>
      <c r="E19" s="501"/>
      <c r="F19" s="501"/>
      <c r="G19" s="501"/>
      <c r="H19" s="501"/>
      <c r="I19" s="502"/>
    </row>
    <row r="20" spans="1:13" ht="69" customHeight="1" x14ac:dyDescent="0.25">
      <c r="A20" s="386" t="s">
        <v>86</v>
      </c>
      <c r="B20" s="532" t="s">
        <v>87</v>
      </c>
      <c r="C20" s="501"/>
      <c r="D20" s="502"/>
      <c r="E20" s="538" t="s">
        <v>88</v>
      </c>
      <c r="F20" s="540"/>
      <c r="G20" s="532" t="s">
        <v>89</v>
      </c>
      <c r="H20" s="501"/>
      <c r="I20" s="502"/>
      <c r="K20" s="552"/>
      <c r="L20" s="501"/>
      <c r="M20" s="502"/>
    </row>
    <row r="21" spans="1:13" ht="15.75" customHeight="1" x14ac:dyDescent="0.25">
      <c r="A21" s="530" t="s">
        <v>90</v>
      </c>
      <c r="B21" s="501"/>
      <c r="C21" s="501"/>
      <c r="D21" s="501"/>
      <c r="E21" s="501"/>
      <c r="F21" s="501"/>
      <c r="G21" s="501"/>
      <c r="H21" s="501"/>
      <c r="I21" s="502"/>
    </row>
    <row r="22" spans="1:13" ht="27.75" customHeight="1" x14ac:dyDescent="0.25">
      <c r="A22" s="386" t="s">
        <v>91</v>
      </c>
      <c r="B22" s="531" t="s">
        <v>92</v>
      </c>
      <c r="C22" s="501"/>
      <c r="D22" s="501"/>
      <c r="E22" s="501"/>
      <c r="F22" s="501"/>
      <c r="G22" s="501"/>
      <c r="H22" s="501"/>
      <c r="I22" s="502"/>
    </row>
    <row r="23" spans="1:13" ht="15.75" customHeight="1" x14ac:dyDescent="0.25">
      <c r="A23" s="37" t="s">
        <v>93</v>
      </c>
      <c r="B23" s="530" t="s">
        <v>94</v>
      </c>
      <c r="C23" s="502"/>
      <c r="D23" s="530" t="s">
        <v>95</v>
      </c>
      <c r="E23" s="502"/>
      <c r="F23" s="530" t="s">
        <v>96</v>
      </c>
      <c r="G23" s="502"/>
      <c r="H23" s="530" t="s">
        <v>97</v>
      </c>
      <c r="I23" s="502"/>
    </row>
    <row r="24" spans="1:13" ht="38.25" customHeight="1" x14ac:dyDescent="0.25">
      <c r="A24" s="386" t="s">
        <v>98</v>
      </c>
      <c r="B24" s="531" t="s">
        <v>99</v>
      </c>
      <c r="C24" s="502"/>
      <c r="D24" s="531" t="s">
        <v>100</v>
      </c>
      <c r="E24" s="502"/>
      <c r="F24" s="532"/>
      <c r="G24" s="502"/>
      <c r="H24" s="532"/>
      <c r="I24" s="502"/>
    </row>
    <row r="25" spans="1:13" ht="38.25" customHeight="1" x14ac:dyDescent="0.25">
      <c r="A25" s="386" t="s">
        <v>101</v>
      </c>
      <c r="B25" s="533" t="s">
        <v>102</v>
      </c>
      <c r="C25" s="502"/>
      <c r="D25" s="533" t="s">
        <v>102</v>
      </c>
      <c r="E25" s="502"/>
      <c r="F25" s="532"/>
      <c r="G25" s="502"/>
      <c r="H25" s="532"/>
      <c r="I25" s="502"/>
    </row>
    <row r="26" spans="1:13" ht="38.25" customHeight="1" x14ac:dyDescent="0.25">
      <c r="A26" s="386" t="s">
        <v>103</v>
      </c>
      <c r="B26" s="533" t="s">
        <v>104</v>
      </c>
      <c r="C26" s="502"/>
      <c r="D26" s="533" t="s">
        <v>104</v>
      </c>
      <c r="E26" s="502"/>
      <c r="F26" s="532"/>
      <c r="G26" s="502"/>
      <c r="H26" s="532"/>
      <c r="I26" s="502"/>
    </row>
    <row r="27" spans="1:13" ht="38.25" customHeight="1" x14ac:dyDescent="0.25">
      <c r="A27" s="386" t="s">
        <v>105</v>
      </c>
      <c r="B27" s="531" t="s">
        <v>82</v>
      </c>
      <c r="C27" s="502"/>
      <c r="D27" s="531" t="s">
        <v>82</v>
      </c>
      <c r="E27" s="502"/>
      <c r="F27" s="532"/>
      <c r="G27" s="502"/>
      <c r="H27" s="532"/>
      <c r="I27" s="502"/>
    </row>
    <row r="28" spans="1:13" ht="38.25" customHeight="1" x14ac:dyDescent="0.25">
      <c r="A28" s="386" t="s">
        <v>106</v>
      </c>
      <c r="B28" s="534" t="s">
        <v>107</v>
      </c>
      <c r="C28" s="502"/>
      <c r="D28" s="531" t="s">
        <v>108</v>
      </c>
      <c r="E28" s="502"/>
      <c r="F28" s="532"/>
      <c r="G28" s="502"/>
      <c r="H28" s="532"/>
      <c r="I28" s="502"/>
    </row>
    <row r="29" spans="1:13" ht="38.25" customHeight="1" x14ac:dyDescent="0.25">
      <c r="A29" s="386" t="s">
        <v>109</v>
      </c>
      <c r="B29" s="531" t="s">
        <v>110</v>
      </c>
      <c r="C29" s="502"/>
      <c r="D29" s="531" t="s">
        <v>111</v>
      </c>
      <c r="E29" s="502"/>
      <c r="F29" s="48"/>
      <c r="G29" s="48"/>
      <c r="H29" s="532"/>
      <c r="I29" s="502"/>
    </row>
    <row r="30" spans="1:13" ht="15.75" customHeight="1" x14ac:dyDescent="0.25">
      <c r="A30" s="530" t="s">
        <v>112</v>
      </c>
      <c r="B30" s="501"/>
      <c r="C30" s="501"/>
      <c r="D30" s="501"/>
      <c r="E30" s="501"/>
      <c r="F30" s="501"/>
      <c r="G30" s="501"/>
      <c r="H30" s="501"/>
      <c r="I30" s="502"/>
    </row>
    <row r="31" spans="1:13" ht="36" customHeight="1" x14ac:dyDescent="0.25">
      <c r="A31" s="386" t="s">
        <v>113</v>
      </c>
      <c r="B31" s="535" t="s">
        <v>68</v>
      </c>
      <c r="C31" s="501"/>
      <c r="D31" s="502"/>
      <c r="E31" s="386" t="s">
        <v>114</v>
      </c>
      <c r="F31" s="531" t="s">
        <v>68</v>
      </c>
      <c r="G31" s="501"/>
      <c r="H31" s="501"/>
      <c r="I31" s="502"/>
    </row>
    <row r="32" spans="1:13" ht="21" customHeight="1" x14ac:dyDescent="0.25">
      <c r="A32" s="386" t="s">
        <v>115</v>
      </c>
      <c r="B32" s="535" t="s">
        <v>68</v>
      </c>
      <c r="C32" s="501"/>
      <c r="D32" s="501"/>
      <c r="E32" s="501"/>
      <c r="F32" s="501"/>
      <c r="G32" s="501"/>
      <c r="H32" s="501"/>
      <c r="I32" s="502"/>
    </row>
    <row r="33" spans="1:9" ht="15.75" customHeight="1" x14ac:dyDescent="0.25">
      <c r="A33" s="386" t="s">
        <v>116</v>
      </c>
      <c r="B33" s="535" t="s">
        <v>68</v>
      </c>
      <c r="C33" s="501"/>
      <c r="D33" s="501"/>
      <c r="E33" s="501"/>
      <c r="F33" s="501"/>
      <c r="G33" s="501"/>
      <c r="H33" s="501"/>
      <c r="I33" s="502"/>
    </row>
    <row r="34" spans="1:9" ht="15.75" customHeight="1" x14ac:dyDescent="0.25">
      <c r="A34" s="386" t="s">
        <v>117</v>
      </c>
      <c r="B34" s="535" t="s">
        <v>68</v>
      </c>
      <c r="C34" s="501"/>
      <c r="D34" s="502"/>
      <c r="E34" s="39" t="s">
        <v>118</v>
      </c>
      <c r="F34" s="535" t="s">
        <v>68</v>
      </c>
      <c r="G34" s="501"/>
      <c r="H34" s="501"/>
      <c r="I34" s="502"/>
    </row>
    <row r="35" spans="1:9" ht="56.25" customHeight="1" x14ac:dyDescent="0.25">
      <c r="A35" s="536" t="s">
        <v>119</v>
      </c>
      <c r="B35" s="502"/>
      <c r="C35" s="536" t="s">
        <v>120</v>
      </c>
      <c r="D35" s="502"/>
      <c r="E35" s="536" t="s">
        <v>121</v>
      </c>
      <c r="F35" s="501"/>
      <c r="G35" s="502"/>
      <c r="H35" s="536" t="s">
        <v>122</v>
      </c>
      <c r="I35" s="502"/>
    </row>
    <row r="36" spans="1:9" ht="57" customHeight="1" x14ac:dyDescent="0.25">
      <c r="A36" s="535" t="s">
        <v>123</v>
      </c>
      <c r="B36" s="502"/>
      <c r="C36" s="535" t="s">
        <v>123</v>
      </c>
      <c r="D36" s="502"/>
      <c r="E36" s="531" t="s">
        <v>124</v>
      </c>
      <c r="F36" s="501"/>
      <c r="G36" s="502"/>
      <c r="H36" s="537" t="s">
        <v>124</v>
      </c>
      <c r="I36" s="502"/>
    </row>
    <row r="37" spans="1:9" ht="15.75" customHeight="1" x14ac:dyDescent="0.25">
      <c r="A37" s="536" t="s">
        <v>125</v>
      </c>
      <c r="B37" s="501"/>
      <c r="C37" s="501"/>
      <c r="D37" s="501"/>
      <c r="E37" s="501"/>
      <c r="F37" s="501"/>
      <c r="G37" s="501"/>
      <c r="H37" s="501"/>
      <c r="I37" s="502"/>
    </row>
    <row r="38" spans="1:9" ht="15.75" customHeight="1" x14ac:dyDescent="0.25">
      <c r="A38" s="39" t="s">
        <v>126</v>
      </c>
      <c r="B38" s="538" t="s">
        <v>127</v>
      </c>
      <c r="C38" s="539"/>
      <c r="D38" s="539"/>
      <c r="E38" s="539"/>
      <c r="F38" s="539"/>
      <c r="G38" s="539"/>
      <c r="H38" s="540"/>
      <c r="I38" s="39" t="s">
        <v>128</v>
      </c>
    </row>
    <row r="39" spans="1:9" ht="15.75" customHeight="1" x14ac:dyDescent="0.25">
      <c r="A39" s="49"/>
      <c r="B39" s="535"/>
      <c r="C39" s="501"/>
      <c r="D39" s="501"/>
      <c r="E39" s="501"/>
      <c r="F39" s="501"/>
      <c r="G39" s="501"/>
      <c r="H39" s="502"/>
      <c r="I39" s="50"/>
    </row>
    <row r="40" spans="1:9" ht="15.75" customHeight="1" x14ac:dyDescent="0.25">
      <c r="A40" s="49"/>
      <c r="B40" s="535"/>
      <c r="C40" s="501"/>
      <c r="D40" s="501"/>
      <c r="E40" s="501"/>
      <c r="F40" s="501"/>
      <c r="G40" s="501"/>
      <c r="H40" s="502"/>
      <c r="I40" s="50"/>
    </row>
    <row r="41" spans="1:9" ht="15.75" customHeight="1" x14ac:dyDescent="0.25">
      <c r="A41" s="49"/>
      <c r="B41" s="535"/>
      <c r="C41" s="501"/>
      <c r="D41" s="501"/>
      <c r="E41" s="501"/>
      <c r="F41" s="501"/>
      <c r="G41" s="501"/>
      <c r="H41" s="502"/>
      <c r="I41" s="50"/>
    </row>
    <row r="42" spans="1:9" ht="15.75" customHeight="1" x14ac:dyDescent="0.25"/>
    <row r="43" spans="1:9" ht="15.75" customHeight="1" x14ac:dyDescent="0.25"/>
    <row r="44" spans="1:9" ht="21" customHeight="1" x14ac:dyDescent="0.25">
      <c r="A44" s="494"/>
      <c r="B44" s="495"/>
      <c r="C44" s="500" t="s">
        <v>0</v>
      </c>
      <c r="D44" s="501"/>
      <c r="E44" s="501"/>
      <c r="F44" s="501"/>
      <c r="G44" s="501"/>
      <c r="H44" s="501"/>
      <c r="I44" s="502"/>
    </row>
    <row r="45" spans="1:9" ht="21" customHeight="1" x14ac:dyDescent="0.25">
      <c r="A45" s="496"/>
      <c r="B45" s="497"/>
      <c r="C45" s="500" t="s">
        <v>1</v>
      </c>
      <c r="D45" s="501"/>
      <c r="E45" s="501"/>
      <c r="F45" s="501"/>
      <c r="G45" s="501"/>
      <c r="H45" s="501"/>
      <c r="I45" s="502"/>
    </row>
    <row r="46" spans="1:9" ht="21" customHeight="1" x14ac:dyDescent="0.25">
      <c r="A46" s="496"/>
      <c r="B46" s="497"/>
      <c r="C46" s="500" t="s">
        <v>2</v>
      </c>
      <c r="D46" s="501"/>
      <c r="E46" s="501"/>
      <c r="F46" s="501"/>
      <c r="G46" s="501"/>
      <c r="H46" s="501"/>
      <c r="I46" s="502"/>
    </row>
    <row r="47" spans="1:9" ht="21" customHeight="1" x14ac:dyDescent="0.25">
      <c r="A47" s="498"/>
      <c r="B47" s="499"/>
      <c r="C47" s="500" t="s">
        <v>3</v>
      </c>
      <c r="D47" s="501"/>
      <c r="E47" s="501"/>
      <c r="F47" s="501"/>
      <c r="G47" s="501"/>
      <c r="H47" s="502"/>
      <c r="I47" s="35" t="s">
        <v>1512</v>
      </c>
    </row>
    <row r="48" spans="1:9" ht="15.75" customHeight="1" x14ac:dyDescent="0.25">
      <c r="A48" s="36"/>
      <c r="B48" s="36"/>
      <c r="C48" s="36"/>
      <c r="D48" s="36"/>
      <c r="E48" s="36"/>
      <c r="F48" s="36"/>
      <c r="G48" s="36"/>
      <c r="H48" s="36"/>
      <c r="I48" s="36"/>
    </row>
    <row r="49" spans="1:9" ht="21.75" customHeight="1" x14ac:dyDescent="0.25">
      <c r="A49" s="530" t="s">
        <v>42</v>
      </c>
      <c r="B49" s="501"/>
      <c r="C49" s="501"/>
      <c r="D49" s="501"/>
      <c r="E49" s="501"/>
      <c r="F49" s="501"/>
      <c r="G49" s="501"/>
      <c r="H49" s="501"/>
      <c r="I49" s="502"/>
    </row>
    <row r="50" spans="1:9" ht="21.75" customHeight="1" x14ac:dyDescent="0.25">
      <c r="A50" s="530" t="s">
        <v>43</v>
      </c>
      <c r="B50" s="501"/>
      <c r="C50" s="501"/>
      <c r="D50" s="501"/>
      <c r="E50" s="501"/>
      <c r="F50" s="501"/>
      <c r="G50" s="501"/>
      <c r="H50" s="501"/>
      <c r="I50" s="502"/>
    </row>
    <row r="51" spans="1:9" ht="31.5" customHeight="1" x14ac:dyDescent="0.25">
      <c r="A51" s="37" t="s">
        <v>44</v>
      </c>
      <c r="B51" s="38">
        <v>2</v>
      </c>
      <c r="C51" s="530" t="s">
        <v>45</v>
      </c>
      <c r="D51" s="502"/>
      <c r="E51" s="541" t="s">
        <v>46</v>
      </c>
      <c r="F51" s="501"/>
      <c r="G51" s="502"/>
      <c r="H51" s="39" t="s">
        <v>47</v>
      </c>
      <c r="I51" s="40" t="s">
        <v>48</v>
      </c>
    </row>
    <row r="52" spans="1:9" ht="24" customHeight="1" x14ac:dyDescent="0.25">
      <c r="A52" s="37" t="s">
        <v>49</v>
      </c>
      <c r="B52" s="542" t="s">
        <v>26</v>
      </c>
      <c r="C52" s="501"/>
      <c r="D52" s="502"/>
      <c r="E52" s="530" t="s">
        <v>50</v>
      </c>
      <c r="F52" s="502"/>
      <c r="G52" s="542" t="s">
        <v>129</v>
      </c>
      <c r="H52" s="501"/>
      <c r="I52" s="502"/>
    </row>
    <row r="53" spans="1:9" ht="30" customHeight="1" x14ac:dyDescent="0.25">
      <c r="A53" s="37" t="s">
        <v>51</v>
      </c>
      <c r="B53" s="542" t="s">
        <v>130</v>
      </c>
      <c r="C53" s="501"/>
      <c r="D53" s="501"/>
      <c r="E53" s="501"/>
      <c r="F53" s="501"/>
      <c r="G53" s="501"/>
      <c r="H53" s="501"/>
      <c r="I53" s="502"/>
    </row>
    <row r="54" spans="1:9" ht="24" customHeight="1" x14ac:dyDescent="0.25">
      <c r="A54" s="37" t="s">
        <v>53</v>
      </c>
      <c r="B54" s="543" t="s">
        <v>131</v>
      </c>
      <c r="C54" s="516"/>
      <c r="D54" s="516"/>
      <c r="E54" s="516"/>
      <c r="F54" s="516"/>
      <c r="G54" s="516"/>
      <c r="H54" s="516"/>
      <c r="I54" s="495"/>
    </row>
    <row r="55" spans="1:9" ht="18" customHeight="1" x14ac:dyDescent="0.25">
      <c r="A55" s="37" t="s">
        <v>55</v>
      </c>
      <c r="B55" s="51">
        <v>1</v>
      </c>
      <c r="C55" s="51">
        <v>7</v>
      </c>
      <c r="D55" s="51">
        <v>2024</v>
      </c>
      <c r="E55" s="553" t="s">
        <v>59</v>
      </c>
      <c r="F55" s="495"/>
      <c r="G55" s="548" t="s">
        <v>60</v>
      </c>
      <c r="H55" s="548" t="s">
        <v>61</v>
      </c>
      <c r="I55" s="548" t="s">
        <v>1513</v>
      </c>
    </row>
    <row r="56" spans="1:9" ht="18" customHeight="1" x14ac:dyDescent="0.25">
      <c r="A56" s="37" t="s">
        <v>62</v>
      </c>
      <c r="B56" s="51">
        <v>1</v>
      </c>
      <c r="C56" s="51">
        <v>7</v>
      </c>
      <c r="D56" s="51">
        <v>2024</v>
      </c>
      <c r="E56" s="498"/>
      <c r="F56" s="499"/>
      <c r="G56" s="549"/>
      <c r="H56" s="549"/>
      <c r="I56" s="549"/>
    </row>
    <row r="57" spans="1:9" ht="27.75" customHeight="1" x14ac:dyDescent="0.25">
      <c r="A57" s="37" t="s">
        <v>64</v>
      </c>
      <c r="B57" s="52">
        <v>1</v>
      </c>
      <c r="C57" s="39" t="s">
        <v>65</v>
      </c>
      <c r="D57" s="44" t="s">
        <v>68</v>
      </c>
      <c r="E57" s="530" t="s">
        <v>67</v>
      </c>
      <c r="F57" s="502"/>
      <c r="G57" s="535" t="s">
        <v>68</v>
      </c>
      <c r="H57" s="501"/>
      <c r="I57" s="502"/>
    </row>
    <row r="58" spans="1:9" ht="24" customHeight="1" x14ac:dyDescent="0.25">
      <c r="A58" s="530" t="s">
        <v>69</v>
      </c>
      <c r="B58" s="501"/>
      <c r="C58" s="501"/>
      <c r="D58" s="501"/>
      <c r="E58" s="501"/>
      <c r="F58" s="501"/>
      <c r="G58" s="501"/>
      <c r="H58" s="501"/>
      <c r="I58" s="502"/>
    </row>
    <row r="59" spans="1:9" ht="34.5" customHeight="1" x14ac:dyDescent="0.25">
      <c r="A59" s="37" t="s">
        <v>70</v>
      </c>
      <c r="B59" s="534" t="s">
        <v>132</v>
      </c>
      <c r="C59" s="502"/>
      <c r="D59" s="39" t="s">
        <v>72</v>
      </c>
      <c r="E59" s="531" t="s">
        <v>14</v>
      </c>
      <c r="F59" s="502"/>
      <c r="G59" s="39" t="s">
        <v>74</v>
      </c>
      <c r="H59" s="531" t="s">
        <v>14</v>
      </c>
      <c r="I59" s="502"/>
    </row>
    <row r="60" spans="1:9" ht="15.75" customHeight="1" x14ac:dyDescent="0.25">
      <c r="A60" s="37" t="s">
        <v>75</v>
      </c>
      <c r="B60" s="531" t="s">
        <v>133</v>
      </c>
      <c r="C60" s="501"/>
      <c r="D60" s="501"/>
      <c r="E60" s="501"/>
      <c r="F60" s="501"/>
      <c r="G60" s="501"/>
      <c r="H60" s="501"/>
      <c r="I60" s="502"/>
    </row>
    <row r="61" spans="1:9" ht="31.5" customHeight="1" x14ac:dyDescent="0.25">
      <c r="A61" s="37" t="s">
        <v>77</v>
      </c>
      <c r="B61" s="45" t="s">
        <v>78</v>
      </c>
      <c r="C61" s="39" t="s">
        <v>79</v>
      </c>
      <c r="D61" s="46" t="s">
        <v>80</v>
      </c>
      <c r="E61" s="530" t="s">
        <v>81</v>
      </c>
      <c r="F61" s="502"/>
      <c r="G61" s="53" t="s">
        <v>82</v>
      </c>
      <c r="H61" s="39"/>
      <c r="I61" s="43">
        <v>1</v>
      </c>
    </row>
    <row r="62" spans="1:9" ht="33" customHeight="1" x14ac:dyDescent="0.25">
      <c r="A62" s="37" t="s">
        <v>84</v>
      </c>
      <c r="B62" s="531" t="s">
        <v>134</v>
      </c>
      <c r="C62" s="501"/>
      <c r="D62" s="501"/>
      <c r="E62" s="501"/>
      <c r="F62" s="501"/>
      <c r="G62" s="501"/>
      <c r="H62" s="501"/>
      <c r="I62" s="502"/>
    </row>
    <row r="63" spans="1:9" ht="51.75" customHeight="1" x14ac:dyDescent="0.25">
      <c r="A63" s="37" t="s">
        <v>86</v>
      </c>
      <c r="B63" s="531" t="s">
        <v>135</v>
      </c>
      <c r="C63" s="501"/>
      <c r="D63" s="502"/>
      <c r="E63" s="530" t="s">
        <v>88</v>
      </c>
      <c r="F63" s="502"/>
      <c r="G63" s="552" t="s">
        <v>136</v>
      </c>
      <c r="H63" s="501"/>
      <c r="I63" s="502"/>
    </row>
    <row r="64" spans="1:9" ht="15.75" customHeight="1" x14ac:dyDescent="0.25">
      <c r="A64" s="530" t="s">
        <v>90</v>
      </c>
      <c r="B64" s="501"/>
      <c r="C64" s="501"/>
      <c r="D64" s="501"/>
      <c r="E64" s="501"/>
      <c r="F64" s="501"/>
      <c r="G64" s="501"/>
      <c r="H64" s="501"/>
      <c r="I64" s="502"/>
    </row>
    <row r="65" spans="1:9" ht="15.75" customHeight="1" x14ac:dyDescent="0.25">
      <c r="A65" s="37" t="s">
        <v>91</v>
      </c>
      <c r="B65" s="531" t="s">
        <v>137</v>
      </c>
      <c r="C65" s="501"/>
      <c r="D65" s="501"/>
      <c r="E65" s="501"/>
      <c r="F65" s="501"/>
      <c r="G65" s="501"/>
      <c r="H65" s="501"/>
      <c r="I65" s="502"/>
    </row>
    <row r="66" spans="1:9" ht="15.75" customHeight="1" x14ac:dyDescent="0.25">
      <c r="A66" s="37" t="s">
        <v>93</v>
      </c>
      <c r="B66" s="530" t="s">
        <v>94</v>
      </c>
      <c r="C66" s="502"/>
      <c r="D66" s="530" t="s">
        <v>95</v>
      </c>
      <c r="E66" s="502"/>
      <c r="F66" s="530" t="s">
        <v>96</v>
      </c>
      <c r="G66" s="502"/>
      <c r="H66" s="530" t="s">
        <v>97</v>
      </c>
      <c r="I66" s="502"/>
    </row>
    <row r="67" spans="1:9" ht="34.5" customHeight="1" x14ac:dyDescent="0.25">
      <c r="A67" s="37" t="s">
        <v>98</v>
      </c>
      <c r="B67" s="531" t="s">
        <v>99</v>
      </c>
      <c r="C67" s="502"/>
      <c r="D67" s="531" t="s">
        <v>100</v>
      </c>
      <c r="E67" s="502"/>
      <c r="F67" s="532"/>
      <c r="G67" s="502"/>
      <c r="H67" s="532"/>
      <c r="I67" s="502"/>
    </row>
    <row r="68" spans="1:9" ht="34.5" customHeight="1" x14ac:dyDescent="0.25">
      <c r="A68" s="37" t="s">
        <v>101</v>
      </c>
      <c r="B68" s="533" t="s">
        <v>102</v>
      </c>
      <c r="C68" s="502"/>
      <c r="D68" s="533" t="s">
        <v>102</v>
      </c>
      <c r="E68" s="502"/>
      <c r="F68" s="532"/>
      <c r="G68" s="502"/>
      <c r="H68" s="532"/>
      <c r="I68" s="502"/>
    </row>
    <row r="69" spans="1:9" ht="34.5" customHeight="1" x14ac:dyDescent="0.25">
      <c r="A69" s="37" t="s">
        <v>103</v>
      </c>
      <c r="B69" s="533" t="s">
        <v>104</v>
      </c>
      <c r="C69" s="502"/>
      <c r="D69" s="533" t="s">
        <v>104</v>
      </c>
      <c r="E69" s="502"/>
      <c r="F69" s="532"/>
      <c r="G69" s="502"/>
      <c r="H69" s="532"/>
      <c r="I69" s="502"/>
    </row>
    <row r="70" spans="1:9" ht="34.5" customHeight="1" x14ac:dyDescent="0.25">
      <c r="A70" s="37" t="s">
        <v>105</v>
      </c>
      <c r="B70" s="531" t="s">
        <v>82</v>
      </c>
      <c r="C70" s="502"/>
      <c r="D70" s="531" t="s">
        <v>82</v>
      </c>
      <c r="E70" s="502"/>
      <c r="F70" s="532"/>
      <c r="G70" s="502"/>
      <c r="H70" s="532"/>
      <c r="I70" s="502"/>
    </row>
    <row r="71" spans="1:9" ht="34.5" customHeight="1" x14ac:dyDescent="0.25">
      <c r="A71" s="37" t="s">
        <v>106</v>
      </c>
      <c r="B71" s="534" t="s">
        <v>107</v>
      </c>
      <c r="C71" s="502"/>
      <c r="D71" s="531" t="s">
        <v>108</v>
      </c>
      <c r="E71" s="502"/>
      <c r="F71" s="532"/>
      <c r="G71" s="502"/>
      <c r="H71" s="532"/>
      <c r="I71" s="502"/>
    </row>
    <row r="72" spans="1:9" ht="83.25" customHeight="1" x14ac:dyDescent="0.25">
      <c r="A72" s="37" t="s">
        <v>109</v>
      </c>
      <c r="B72" s="531" t="s">
        <v>110</v>
      </c>
      <c r="C72" s="502"/>
      <c r="D72" s="531" t="s">
        <v>111</v>
      </c>
      <c r="E72" s="502"/>
      <c r="F72" s="48"/>
      <c r="G72" s="48"/>
      <c r="H72" s="532"/>
      <c r="I72" s="502"/>
    </row>
    <row r="73" spans="1:9" ht="15" customHeight="1" x14ac:dyDescent="0.25">
      <c r="A73" s="530" t="s">
        <v>112</v>
      </c>
      <c r="B73" s="501"/>
      <c r="C73" s="501"/>
      <c r="D73" s="501"/>
      <c r="E73" s="501"/>
      <c r="F73" s="501"/>
      <c r="G73" s="501"/>
      <c r="H73" s="501"/>
      <c r="I73" s="502"/>
    </row>
    <row r="74" spans="1:9" ht="15.75" customHeight="1" x14ac:dyDescent="0.25">
      <c r="A74" s="37" t="s">
        <v>113</v>
      </c>
      <c r="B74" s="535" t="s">
        <v>68</v>
      </c>
      <c r="C74" s="501"/>
      <c r="D74" s="502"/>
      <c r="E74" s="39" t="s">
        <v>114</v>
      </c>
      <c r="F74" s="531" t="s">
        <v>68</v>
      </c>
      <c r="G74" s="501"/>
      <c r="H74" s="501"/>
      <c r="I74" s="502"/>
    </row>
    <row r="75" spans="1:9" ht="15.75" customHeight="1" x14ac:dyDescent="0.25">
      <c r="A75" s="37" t="s">
        <v>115</v>
      </c>
      <c r="B75" s="535" t="s">
        <v>68</v>
      </c>
      <c r="C75" s="501"/>
      <c r="D75" s="501"/>
      <c r="E75" s="501"/>
      <c r="F75" s="501"/>
      <c r="G75" s="501"/>
      <c r="H75" s="501"/>
      <c r="I75" s="502"/>
    </row>
    <row r="76" spans="1:9" ht="15.75" customHeight="1" x14ac:dyDescent="0.25">
      <c r="A76" s="37" t="s">
        <v>116</v>
      </c>
      <c r="B76" s="535" t="s">
        <v>68</v>
      </c>
      <c r="C76" s="501"/>
      <c r="D76" s="501"/>
      <c r="E76" s="501"/>
      <c r="F76" s="501"/>
      <c r="G76" s="501"/>
      <c r="H76" s="501"/>
      <c r="I76" s="502"/>
    </row>
    <row r="77" spans="1:9" ht="15.75" customHeight="1" x14ac:dyDescent="0.25">
      <c r="A77" s="37" t="s">
        <v>117</v>
      </c>
      <c r="B77" s="535" t="s">
        <v>68</v>
      </c>
      <c r="C77" s="501"/>
      <c r="D77" s="502"/>
      <c r="E77" s="39" t="s">
        <v>118</v>
      </c>
      <c r="F77" s="535" t="s">
        <v>68</v>
      </c>
      <c r="G77" s="501"/>
      <c r="H77" s="501"/>
      <c r="I77" s="502"/>
    </row>
    <row r="78" spans="1:9" ht="27.75" customHeight="1" x14ac:dyDescent="0.25">
      <c r="A78" s="530" t="s">
        <v>119</v>
      </c>
      <c r="B78" s="502"/>
      <c r="C78" s="530" t="s">
        <v>120</v>
      </c>
      <c r="D78" s="502"/>
      <c r="E78" s="530" t="s">
        <v>121</v>
      </c>
      <c r="F78" s="501"/>
      <c r="G78" s="502"/>
      <c r="H78" s="530" t="s">
        <v>122</v>
      </c>
      <c r="I78" s="502"/>
    </row>
    <row r="79" spans="1:9" ht="35.25" customHeight="1" x14ac:dyDescent="0.25">
      <c r="A79" s="535" t="s">
        <v>123</v>
      </c>
      <c r="B79" s="502"/>
      <c r="C79" s="534" t="s">
        <v>138</v>
      </c>
      <c r="D79" s="502"/>
      <c r="E79" s="534" t="s">
        <v>139</v>
      </c>
      <c r="F79" s="501"/>
      <c r="G79" s="502"/>
      <c r="H79" s="554" t="s">
        <v>140</v>
      </c>
      <c r="I79" s="502"/>
    </row>
    <row r="80" spans="1:9" ht="15" customHeight="1" x14ac:dyDescent="0.25">
      <c r="A80" s="536" t="s">
        <v>125</v>
      </c>
      <c r="B80" s="501"/>
      <c r="C80" s="501"/>
      <c r="D80" s="501"/>
      <c r="E80" s="501"/>
      <c r="F80" s="501"/>
      <c r="G80" s="501"/>
      <c r="H80" s="501"/>
      <c r="I80" s="502"/>
    </row>
    <row r="81" spans="1:29" ht="25.5" customHeight="1" x14ac:dyDescent="0.25">
      <c r="A81" s="39" t="s">
        <v>126</v>
      </c>
      <c r="B81" s="530" t="s">
        <v>127</v>
      </c>
      <c r="C81" s="501"/>
      <c r="D81" s="501"/>
      <c r="E81" s="501"/>
      <c r="F81" s="501"/>
      <c r="G81" s="501"/>
      <c r="H81" s="502"/>
      <c r="I81" s="39" t="s">
        <v>128</v>
      </c>
    </row>
    <row r="82" spans="1:29" ht="15.75" customHeight="1" x14ac:dyDescent="0.25">
      <c r="A82" s="49"/>
      <c r="B82" s="535"/>
      <c r="C82" s="501"/>
      <c r="D82" s="501"/>
      <c r="E82" s="501"/>
      <c r="F82" s="501"/>
      <c r="G82" s="501"/>
      <c r="H82" s="502"/>
      <c r="I82" s="50"/>
    </row>
    <row r="83" spans="1:29" ht="15.75" customHeight="1" x14ac:dyDescent="0.25">
      <c r="A83" s="49"/>
      <c r="B83" s="535"/>
      <c r="C83" s="501"/>
      <c r="D83" s="501"/>
      <c r="E83" s="501"/>
      <c r="F83" s="501"/>
      <c r="G83" s="501"/>
      <c r="H83" s="502"/>
      <c r="I83" s="50"/>
    </row>
    <row r="84" spans="1:29" ht="15.75" customHeight="1" x14ac:dyDescent="0.25">
      <c r="A84" s="49"/>
      <c r="B84" s="535"/>
      <c r="C84" s="501"/>
      <c r="D84" s="501"/>
      <c r="E84" s="501"/>
      <c r="F84" s="501"/>
      <c r="G84" s="501"/>
      <c r="H84" s="502"/>
      <c r="I84" s="50"/>
    </row>
    <row r="85" spans="1:29" ht="15.75" customHeight="1" x14ac:dyDescent="0.25">
      <c r="A85" s="494"/>
      <c r="B85" s="495"/>
      <c r="C85" s="500" t="s">
        <v>0</v>
      </c>
      <c r="D85" s="501"/>
      <c r="E85" s="501"/>
      <c r="F85" s="501"/>
      <c r="G85" s="501"/>
      <c r="H85" s="501"/>
      <c r="I85" s="502"/>
    </row>
    <row r="86" spans="1:29" ht="15.75" customHeight="1" x14ac:dyDescent="0.25">
      <c r="A86" s="496"/>
      <c r="B86" s="497"/>
      <c r="C86" s="500" t="s">
        <v>1</v>
      </c>
      <c r="D86" s="501"/>
      <c r="E86" s="501"/>
      <c r="F86" s="501"/>
      <c r="G86" s="501"/>
      <c r="H86" s="501"/>
      <c r="I86" s="502"/>
    </row>
    <row r="87" spans="1:29" ht="24" customHeight="1" x14ac:dyDescent="0.25">
      <c r="A87" s="496"/>
      <c r="B87" s="497"/>
      <c r="C87" s="500" t="s">
        <v>2</v>
      </c>
      <c r="D87" s="501"/>
      <c r="E87" s="501"/>
      <c r="F87" s="501"/>
      <c r="G87" s="501"/>
      <c r="H87" s="501"/>
      <c r="I87" s="502"/>
    </row>
    <row r="88" spans="1:29" ht="36.75" customHeight="1" x14ac:dyDescent="0.25">
      <c r="A88" s="498"/>
      <c r="B88" s="499"/>
      <c r="C88" s="500" t="s">
        <v>3</v>
      </c>
      <c r="D88" s="501"/>
      <c r="E88" s="501"/>
      <c r="F88" s="501"/>
      <c r="G88" s="501"/>
      <c r="H88" s="502"/>
      <c r="I88" s="35" t="s">
        <v>1512</v>
      </c>
    </row>
    <row r="89" spans="1:29" ht="15.75" customHeight="1" x14ac:dyDescent="0.25">
      <c r="A89" s="530" t="s">
        <v>42</v>
      </c>
      <c r="B89" s="501"/>
      <c r="C89" s="501"/>
      <c r="D89" s="501"/>
      <c r="E89" s="501"/>
      <c r="F89" s="501"/>
      <c r="G89" s="501"/>
      <c r="H89" s="501"/>
      <c r="I89" s="502"/>
      <c r="J89" s="54"/>
      <c r="K89" s="54"/>
      <c r="L89" s="54"/>
      <c r="M89" s="54"/>
      <c r="N89" s="54"/>
      <c r="O89" s="54"/>
      <c r="P89" s="54"/>
      <c r="Q89" s="54"/>
      <c r="R89" s="54"/>
      <c r="S89" s="54"/>
      <c r="T89" s="54"/>
      <c r="U89" s="54"/>
      <c r="V89" s="54"/>
      <c r="W89" s="54"/>
      <c r="X89" s="54"/>
      <c r="Y89" s="54"/>
      <c r="Z89" s="54"/>
      <c r="AA89" s="54"/>
      <c r="AB89" s="54"/>
      <c r="AC89" s="54"/>
    </row>
    <row r="90" spans="1:29" ht="15.75" customHeight="1" x14ac:dyDescent="0.25">
      <c r="A90" s="530" t="s">
        <v>43</v>
      </c>
      <c r="B90" s="501"/>
      <c r="C90" s="501"/>
      <c r="D90" s="501"/>
      <c r="E90" s="501"/>
      <c r="F90" s="501"/>
      <c r="G90" s="501"/>
      <c r="H90" s="501"/>
      <c r="I90" s="502"/>
    </row>
    <row r="91" spans="1:29" ht="15.75" customHeight="1" x14ac:dyDescent="0.25">
      <c r="A91" s="37" t="s">
        <v>44</v>
      </c>
      <c r="B91" s="38">
        <v>3</v>
      </c>
      <c r="C91" s="530" t="s">
        <v>45</v>
      </c>
      <c r="D91" s="502"/>
      <c r="E91" s="555" t="s">
        <v>141</v>
      </c>
      <c r="F91" s="501"/>
      <c r="G91" s="502"/>
      <c r="H91" s="39" t="s">
        <v>47</v>
      </c>
      <c r="I91" s="40" t="s">
        <v>48</v>
      </c>
    </row>
    <row r="92" spans="1:29" ht="27.75" customHeight="1" x14ac:dyDescent="0.25">
      <c r="A92" s="37" t="s">
        <v>49</v>
      </c>
      <c r="B92" s="542" t="s">
        <v>26</v>
      </c>
      <c r="C92" s="501"/>
      <c r="D92" s="502"/>
      <c r="E92" s="530" t="s">
        <v>50</v>
      </c>
      <c r="F92" s="502"/>
      <c r="G92" s="542" t="s">
        <v>142</v>
      </c>
      <c r="H92" s="501"/>
      <c r="I92" s="502"/>
    </row>
    <row r="93" spans="1:29" ht="42" customHeight="1" x14ac:dyDescent="0.25">
      <c r="A93" s="37" t="s">
        <v>51</v>
      </c>
      <c r="B93" s="542" t="s">
        <v>143</v>
      </c>
      <c r="C93" s="501"/>
      <c r="D93" s="501"/>
      <c r="E93" s="501"/>
      <c r="F93" s="501"/>
      <c r="G93" s="501"/>
      <c r="H93" s="501"/>
      <c r="I93" s="502"/>
    </row>
    <row r="94" spans="1:29" ht="26.25" customHeight="1" x14ac:dyDescent="0.25">
      <c r="A94" s="37" t="s">
        <v>53</v>
      </c>
      <c r="B94" s="543" t="s">
        <v>144</v>
      </c>
      <c r="C94" s="516"/>
      <c r="D94" s="516"/>
      <c r="E94" s="516"/>
      <c r="F94" s="516"/>
      <c r="G94" s="516"/>
      <c r="H94" s="516"/>
      <c r="I94" s="495"/>
    </row>
    <row r="95" spans="1:29" ht="15.75" customHeight="1" x14ac:dyDescent="0.25">
      <c r="A95" s="37" t="s">
        <v>55</v>
      </c>
      <c r="B95" s="51">
        <v>1</v>
      </c>
      <c r="C95" s="51">
        <v>7</v>
      </c>
      <c r="D95" s="51">
        <v>2024</v>
      </c>
      <c r="E95" s="553" t="s">
        <v>59</v>
      </c>
      <c r="F95" s="495"/>
      <c r="G95" s="556">
        <v>31</v>
      </c>
      <c r="H95" s="556">
        <v>12</v>
      </c>
      <c r="I95" s="548" t="s">
        <v>1513</v>
      </c>
    </row>
    <row r="96" spans="1:29" ht="15.75" customHeight="1" x14ac:dyDescent="0.25">
      <c r="A96" s="37" t="s">
        <v>62</v>
      </c>
      <c r="B96" s="51">
        <v>1</v>
      </c>
      <c r="C96" s="51">
        <v>7</v>
      </c>
      <c r="D96" s="51">
        <v>2024</v>
      </c>
      <c r="E96" s="498"/>
      <c r="F96" s="499"/>
      <c r="G96" s="549"/>
      <c r="H96" s="549"/>
      <c r="I96" s="549"/>
    </row>
    <row r="97" spans="1:10" ht="29.25" customHeight="1" x14ac:dyDescent="0.25">
      <c r="A97" s="37" t="s">
        <v>64</v>
      </c>
      <c r="B97" s="55">
        <v>1</v>
      </c>
      <c r="C97" s="39" t="s">
        <v>65</v>
      </c>
      <c r="D97" s="44" t="s">
        <v>68</v>
      </c>
      <c r="E97" s="530" t="s">
        <v>67</v>
      </c>
      <c r="F97" s="502"/>
      <c r="G97" s="535" t="s">
        <v>68</v>
      </c>
      <c r="H97" s="501"/>
      <c r="I97" s="502"/>
    </row>
    <row r="98" spans="1:10" ht="23.25" customHeight="1" x14ac:dyDescent="0.25">
      <c r="A98" s="530" t="s">
        <v>69</v>
      </c>
      <c r="B98" s="501"/>
      <c r="C98" s="501"/>
      <c r="D98" s="501"/>
      <c r="E98" s="501"/>
      <c r="F98" s="501"/>
      <c r="G98" s="501"/>
      <c r="H98" s="501"/>
      <c r="I98" s="502"/>
    </row>
    <row r="99" spans="1:10" ht="54.75" customHeight="1" x14ac:dyDescent="0.25">
      <c r="A99" s="37" t="s">
        <v>70</v>
      </c>
      <c r="B99" s="534" t="s">
        <v>145</v>
      </c>
      <c r="C99" s="502"/>
      <c r="D99" s="39" t="s">
        <v>72</v>
      </c>
      <c r="E99" s="531" t="s">
        <v>68</v>
      </c>
      <c r="F99" s="502"/>
      <c r="G99" s="39" t="s">
        <v>74</v>
      </c>
      <c r="H99" s="531" t="s">
        <v>68</v>
      </c>
      <c r="I99" s="502"/>
    </row>
    <row r="100" spans="1:10" ht="32.25" customHeight="1" x14ac:dyDescent="0.25">
      <c r="A100" s="37" t="s">
        <v>75</v>
      </c>
      <c r="B100" s="531" t="s">
        <v>133</v>
      </c>
      <c r="C100" s="501"/>
      <c r="D100" s="501"/>
      <c r="E100" s="501"/>
      <c r="F100" s="501"/>
      <c r="G100" s="501"/>
      <c r="H100" s="501"/>
      <c r="I100" s="502"/>
    </row>
    <row r="101" spans="1:10" ht="41.25" customHeight="1" x14ac:dyDescent="0.25">
      <c r="A101" s="37" t="s">
        <v>77</v>
      </c>
      <c r="B101" s="45" t="s">
        <v>78</v>
      </c>
      <c r="C101" s="39" t="s">
        <v>79</v>
      </c>
      <c r="D101" s="46" t="s">
        <v>80</v>
      </c>
      <c r="E101" s="530" t="s">
        <v>81</v>
      </c>
      <c r="F101" s="502"/>
      <c r="G101" s="53" t="s">
        <v>82</v>
      </c>
      <c r="H101" s="39" t="s">
        <v>83</v>
      </c>
      <c r="I101" s="43">
        <v>1</v>
      </c>
    </row>
    <row r="102" spans="1:10" ht="25.5" customHeight="1" x14ac:dyDescent="0.25">
      <c r="A102" s="37" t="s">
        <v>84</v>
      </c>
      <c r="B102" s="531" t="s">
        <v>146</v>
      </c>
      <c r="C102" s="501"/>
      <c r="D102" s="501"/>
      <c r="E102" s="501"/>
      <c r="F102" s="501"/>
      <c r="G102" s="501"/>
      <c r="H102" s="501"/>
      <c r="I102" s="502"/>
    </row>
    <row r="103" spans="1:10" ht="73.5" customHeight="1" x14ac:dyDescent="0.25">
      <c r="A103" s="37" t="s">
        <v>86</v>
      </c>
      <c r="B103" s="531" t="s">
        <v>147</v>
      </c>
      <c r="C103" s="501"/>
      <c r="D103" s="502"/>
      <c r="E103" s="530" t="s">
        <v>88</v>
      </c>
      <c r="F103" s="502"/>
      <c r="G103" s="552" t="s">
        <v>148</v>
      </c>
      <c r="H103" s="501"/>
      <c r="I103" s="502"/>
    </row>
    <row r="104" spans="1:10" ht="15.75" customHeight="1" x14ac:dyDescent="0.25">
      <c r="A104" s="530" t="s">
        <v>90</v>
      </c>
      <c r="B104" s="501"/>
      <c r="C104" s="501"/>
      <c r="D104" s="501"/>
      <c r="E104" s="501"/>
      <c r="F104" s="501"/>
      <c r="G104" s="501"/>
      <c r="H104" s="501"/>
      <c r="I104" s="502"/>
    </row>
    <row r="105" spans="1:10" ht="15.75" customHeight="1" x14ac:dyDescent="0.25">
      <c r="A105" s="37" t="s">
        <v>91</v>
      </c>
      <c r="B105" s="531" t="s">
        <v>149</v>
      </c>
      <c r="C105" s="501"/>
      <c r="D105" s="501"/>
      <c r="E105" s="501"/>
      <c r="F105" s="501"/>
      <c r="G105" s="501"/>
      <c r="H105" s="501"/>
      <c r="I105" s="502"/>
      <c r="J105" s="56"/>
    </row>
    <row r="106" spans="1:10" ht="15.75" customHeight="1" x14ac:dyDescent="0.25">
      <c r="A106" s="37" t="s">
        <v>93</v>
      </c>
      <c r="B106" s="530" t="s">
        <v>94</v>
      </c>
      <c r="C106" s="502"/>
      <c r="D106" s="530" t="s">
        <v>95</v>
      </c>
      <c r="E106" s="502"/>
      <c r="F106" s="530" t="s">
        <v>96</v>
      </c>
      <c r="G106" s="502"/>
      <c r="H106" s="530" t="s">
        <v>97</v>
      </c>
      <c r="I106" s="502"/>
    </row>
    <row r="107" spans="1:10" ht="48.75" customHeight="1" x14ac:dyDescent="0.25">
      <c r="A107" s="37" t="s">
        <v>98</v>
      </c>
      <c r="B107" s="531" t="s">
        <v>150</v>
      </c>
      <c r="C107" s="502"/>
      <c r="D107" s="531" t="s">
        <v>151</v>
      </c>
      <c r="E107" s="502"/>
      <c r="F107" s="532"/>
      <c r="G107" s="502"/>
      <c r="H107" s="532"/>
      <c r="I107" s="502"/>
    </row>
    <row r="108" spans="1:10" ht="48.75" customHeight="1" x14ac:dyDescent="0.25">
      <c r="A108" s="37" t="s">
        <v>101</v>
      </c>
      <c r="B108" s="535" t="s">
        <v>102</v>
      </c>
      <c r="C108" s="502"/>
      <c r="D108" s="535" t="s">
        <v>102</v>
      </c>
      <c r="E108" s="502"/>
      <c r="F108" s="532"/>
      <c r="G108" s="502"/>
      <c r="H108" s="532"/>
      <c r="I108" s="502"/>
    </row>
    <row r="109" spans="1:10" ht="48.75" customHeight="1" x14ac:dyDescent="0.25">
      <c r="A109" s="37" t="s">
        <v>103</v>
      </c>
      <c r="B109" s="535" t="s">
        <v>104</v>
      </c>
      <c r="C109" s="502"/>
      <c r="D109" s="535" t="s">
        <v>104</v>
      </c>
      <c r="E109" s="502"/>
      <c r="F109" s="532"/>
      <c r="G109" s="502"/>
      <c r="H109" s="532"/>
      <c r="I109" s="502"/>
    </row>
    <row r="110" spans="1:10" ht="48.75" customHeight="1" x14ac:dyDescent="0.25">
      <c r="A110" s="37" t="s">
        <v>105</v>
      </c>
      <c r="B110" s="531" t="s">
        <v>82</v>
      </c>
      <c r="C110" s="502"/>
      <c r="D110" s="531" t="s">
        <v>82</v>
      </c>
      <c r="E110" s="502"/>
      <c r="F110" s="532"/>
      <c r="G110" s="502"/>
      <c r="H110" s="532"/>
      <c r="I110" s="502"/>
    </row>
    <row r="111" spans="1:10" ht="48.75" customHeight="1" x14ac:dyDescent="0.25">
      <c r="A111" s="37" t="s">
        <v>106</v>
      </c>
      <c r="B111" s="531" t="s">
        <v>152</v>
      </c>
      <c r="C111" s="502"/>
      <c r="D111" s="531" t="s">
        <v>152</v>
      </c>
      <c r="E111" s="502"/>
      <c r="F111" s="532"/>
      <c r="G111" s="502"/>
      <c r="H111" s="532"/>
      <c r="I111" s="502"/>
    </row>
    <row r="112" spans="1:10" ht="56.25" customHeight="1" x14ac:dyDescent="0.25">
      <c r="A112" s="37" t="s">
        <v>109</v>
      </c>
      <c r="B112" s="531" t="s">
        <v>153</v>
      </c>
      <c r="C112" s="502"/>
      <c r="D112" s="531" t="s">
        <v>154</v>
      </c>
      <c r="E112" s="502"/>
      <c r="F112" s="48"/>
      <c r="G112" s="48"/>
      <c r="H112" s="532"/>
      <c r="I112" s="502"/>
    </row>
    <row r="113" spans="1:9" ht="15.75" customHeight="1" x14ac:dyDescent="0.25">
      <c r="A113" s="530" t="s">
        <v>112</v>
      </c>
      <c r="B113" s="501"/>
      <c r="C113" s="501"/>
      <c r="D113" s="501"/>
      <c r="E113" s="501"/>
      <c r="F113" s="501"/>
      <c r="G113" s="501"/>
      <c r="H113" s="501"/>
      <c r="I113" s="502"/>
    </row>
    <row r="114" spans="1:9" ht="15.75" customHeight="1" x14ac:dyDescent="0.25">
      <c r="A114" s="37" t="s">
        <v>113</v>
      </c>
      <c r="B114" s="535" t="s">
        <v>68</v>
      </c>
      <c r="C114" s="501"/>
      <c r="D114" s="502"/>
      <c r="E114" s="39" t="s">
        <v>114</v>
      </c>
      <c r="F114" s="531" t="s">
        <v>68</v>
      </c>
      <c r="G114" s="501"/>
      <c r="H114" s="501"/>
      <c r="I114" s="502"/>
    </row>
    <row r="115" spans="1:9" ht="15.75" customHeight="1" x14ac:dyDescent="0.25">
      <c r="A115" s="37" t="s">
        <v>115</v>
      </c>
      <c r="B115" s="535" t="s">
        <v>68</v>
      </c>
      <c r="C115" s="501"/>
      <c r="D115" s="501"/>
      <c r="E115" s="501"/>
      <c r="F115" s="501"/>
      <c r="G115" s="501"/>
      <c r="H115" s="501"/>
      <c r="I115" s="502"/>
    </row>
    <row r="116" spans="1:9" ht="15.75" customHeight="1" x14ac:dyDescent="0.25">
      <c r="A116" s="37" t="s">
        <v>116</v>
      </c>
      <c r="B116" s="535" t="s">
        <v>68</v>
      </c>
      <c r="C116" s="501"/>
      <c r="D116" s="501"/>
      <c r="E116" s="501"/>
      <c r="F116" s="501"/>
      <c r="G116" s="501"/>
      <c r="H116" s="501"/>
      <c r="I116" s="502"/>
    </row>
    <row r="117" spans="1:9" ht="15.75" customHeight="1" x14ac:dyDescent="0.25">
      <c r="A117" s="37" t="s">
        <v>117</v>
      </c>
      <c r="B117" s="535" t="s">
        <v>68</v>
      </c>
      <c r="C117" s="501"/>
      <c r="D117" s="502"/>
      <c r="E117" s="39" t="s">
        <v>118</v>
      </c>
      <c r="F117" s="535" t="s">
        <v>68</v>
      </c>
      <c r="G117" s="501"/>
      <c r="H117" s="501"/>
      <c r="I117" s="502"/>
    </row>
    <row r="118" spans="1:9" ht="25.5" customHeight="1" x14ac:dyDescent="0.25">
      <c r="A118" s="536" t="s">
        <v>119</v>
      </c>
      <c r="B118" s="502"/>
      <c r="C118" s="536" t="s">
        <v>120</v>
      </c>
      <c r="D118" s="502"/>
      <c r="E118" s="536" t="s">
        <v>121</v>
      </c>
      <c r="F118" s="501"/>
      <c r="G118" s="502"/>
      <c r="H118" s="536" t="s">
        <v>122</v>
      </c>
      <c r="I118" s="502"/>
    </row>
    <row r="119" spans="1:9" ht="27.75" customHeight="1" x14ac:dyDescent="0.25">
      <c r="A119" s="564" t="s">
        <v>123</v>
      </c>
      <c r="B119" s="502"/>
      <c r="C119" s="531" t="s">
        <v>155</v>
      </c>
      <c r="D119" s="502"/>
      <c r="E119" s="531" t="s">
        <v>156</v>
      </c>
      <c r="F119" s="501"/>
      <c r="G119" s="502"/>
      <c r="H119" s="537" t="s">
        <v>157</v>
      </c>
      <c r="I119" s="502"/>
    </row>
    <row r="120" spans="1:9" ht="15.75" customHeight="1" x14ac:dyDescent="0.25">
      <c r="A120" s="536" t="s">
        <v>125</v>
      </c>
      <c r="B120" s="501"/>
      <c r="C120" s="501"/>
      <c r="D120" s="501"/>
      <c r="E120" s="501"/>
      <c r="F120" s="501"/>
      <c r="G120" s="501"/>
      <c r="H120" s="501"/>
      <c r="I120" s="502"/>
    </row>
    <row r="121" spans="1:9" ht="15.75" customHeight="1" x14ac:dyDescent="0.25">
      <c r="A121" s="39" t="s">
        <v>126</v>
      </c>
      <c r="B121" s="530" t="s">
        <v>127</v>
      </c>
      <c r="C121" s="501"/>
      <c r="D121" s="501"/>
      <c r="E121" s="501"/>
      <c r="F121" s="501"/>
      <c r="G121" s="501"/>
      <c r="H121" s="502"/>
      <c r="I121" s="39" t="s">
        <v>128</v>
      </c>
    </row>
    <row r="122" spans="1:9" ht="15.75" customHeight="1" x14ac:dyDescent="0.25">
      <c r="A122" s="49"/>
      <c r="B122" s="535"/>
      <c r="C122" s="501"/>
      <c r="D122" s="501"/>
      <c r="E122" s="501"/>
      <c r="F122" s="501"/>
      <c r="G122" s="501"/>
      <c r="H122" s="502"/>
      <c r="I122" s="50"/>
    </row>
    <row r="123" spans="1:9" ht="15.75" customHeight="1" x14ac:dyDescent="0.25">
      <c r="A123" s="49"/>
      <c r="B123" s="535"/>
      <c r="C123" s="501"/>
      <c r="D123" s="501"/>
      <c r="E123" s="501"/>
      <c r="F123" s="501"/>
      <c r="G123" s="501"/>
      <c r="H123" s="502"/>
      <c r="I123" s="50"/>
    </row>
    <row r="124" spans="1:9" ht="15.75" customHeight="1" x14ac:dyDescent="0.25">
      <c r="A124" s="49"/>
      <c r="B124" s="535"/>
      <c r="C124" s="501"/>
      <c r="D124" s="501"/>
      <c r="E124" s="501"/>
      <c r="F124" s="501"/>
      <c r="G124" s="501"/>
      <c r="H124" s="502"/>
      <c r="I124" s="50"/>
    </row>
    <row r="125" spans="1:9" ht="15.75" customHeight="1" x14ac:dyDescent="0.25">
      <c r="A125" s="494"/>
      <c r="B125" s="495"/>
      <c r="C125" s="500" t="s">
        <v>0</v>
      </c>
      <c r="D125" s="501"/>
      <c r="E125" s="501"/>
      <c r="F125" s="501"/>
      <c r="G125" s="501"/>
      <c r="H125" s="501"/>
      <c r="I125" s="502"/>
    </row>
    <row r="126" spans="1:9" ht="27.75" customHeight="1" x14ac:dyDescent="0.25">
      <c r="A126" s="496"/>
      <c r="B126" s="497"/>
      <c r="C126" s="500" t="s">
        <v>1</v>
      </c>
      <c r="D126" s="501"/>
      <c r="E126" s="501"/>
      <c r="F126" s="501"/>
      <c r="G126" s="501"/>
      <c r="H126" s="501"/>
      <c r="I126" s="502"/>
    </row>
    <row r="127" spans="1:9" ht="26.25" customHeight="1" x14ac:dyDescent="0.25">
      <c r="A127" s="496"/>
      <c r="B127" s="497"/>
      <c r="C127" s="500" t="s">
        <v>2</v>
      </c>
      <c r="D127" s="501"/>
      <c r="E127" s="501"/>
      <c r="F127" s="501"/>
      <c r="G127" s="501"/>
      <c r="H127" s="501"/>
      <c r="I127" s="502"/>
    </row>
    <row r="128" spans="1:9" ht="15.75" customHeight="1" x14ac:dyDescent="0.25">
      <c r="A128" s="498"/>
      <c r="B128" s="499"/>
      <c r="C128" s="500" t="s">
        <v>3</v>
      </c>
      <c r="D128" s="501"/>
      <c r="E128" s="501"/>
      <c r="F128" s="501"/>
      <c r="G128" s="501"/>
      <c r="H128" s="502"/>
      <c r="I128" s="35" t="s">
        <v>1512</v>
      </c>
    </row>
    <row r="129" spans="1:9" ht="15.75" customHeight="1" x14ac:dyDescent="0.25">
      <c r="A129" s="530" t="s">
        <v>42</v>
      </c>
      <c r="B129" s="501"/>
      <c r="C129" s="501"/>
      <c r="D129" s="501"/>
      <c r="E129" s="501"/>
      <c r="F129" s="501"/>
      <c r="G129" s="501"/>
      <c r="H129" s="501"/>
      <c r="I129" s="502"/>
    </row>
    <row r="130" spans="1:9" ht="15.75" customHeight="1" x14ac:dyDescent="0.25">
      <c r="A130" s="530" t="s">
        <v>43</v>
      </c>
      <c r="B130" s="501"/>
      <c r="C130" s="501"/>
      <c r="D130" s="501"/>
      <c r="E130" s="501"/>
      <c r="F130" s="501"/>
      <c r="G130" s="501"/>
      <c r="H130" s="501"/>
      <c r="I130" s="502"/>
    </row>
    <row r="131" spans="1:9" ht="15.75" customHeight="1" x14ac:dyDescent="0.25">
      <c r="A131" s="37" t="s">
        <v>44</v>
      </c>
      <c r="B131" s="38">
        <v>4</v>
      </c>
      <c r="C131" s="530" t="s">
        <v>45</v>
      </c>
      <c r="D131" s="502"/>
      <c r="E131" s="555" t="s">
        <v>158</v>
      </c>
      <c r="F131" s="501"/>
      <c r="G131" s="502"/>
      <c r="H131" s="39" t="s">
        <v>47</v>
      </c>
      <c r="I131" s="40" t="s">
        <v>159</v>
      </c>
    </row>
    <row r="132" spans="1:9" ht="15.75" customHeight="1" x14ac:dyDescent="0.25">
      <c r="A132" s="37" t="s">
        <v>49</v>
      </c>
      <c r="B132" s="542" t="s">
        <v>26</v>
      </c>
      <c r="C132" s="501"/>
      <c r="D132" s="502"/>
      <c r="E132" s="530" t="s">
        <v>50</v>
      </c>
      <c r="F132" s="502"/>
      <c r="G132" s="542" t="s">
        <v>160</v>
      </c>
      <c r="H132" s="501"/>
      <c r="I132" s="502"/>
    </row>
    <row r="133" spans="1:9" ht="44.25" customHeight="1" x14ac:dyDescent="0.25">
      <c r="A133" s="37" t="s">
        <v>51</v>
      </c>
      <c r="B133" s="561" t="s">
        <v>1506</v>
      </c>
      <c r="C133" s="501"/>
      <c r="D133" s="501"/>
      <c r="E133" s="501"/>
      <c r="F133" s="501"/>
      <c r="G133" s="501"/>
      <c r="H133" s="501"/>
      <c r="I133" s="502"/>
    </row>
    <row r="134" spans="1:9" ht="21" customHeight="1" x14ac:dyDescent="0.25">
      <c r="A134" s="37" t="s">
        <v>53</v>
      </c>
      <c r="B134" s="564" t="s">
        <v>161</v>
      </c>
      <c r="C134" s="501"/>
      <c r="D134" s="501"/>
      <c r="E134" s="501"/>
      <c r="F134" s="501"/>
      <c r="G134" s="501"/>
      <c r="H134" s="501"/>
      <c r="I134" s="502"/>
    </row>
    <row r="135" spans="1:9" ht="21" customHeight="1" x14ac:dyDescent="0.25">
      <c r="A135" s="37" t="s">
        <v>55</v>
      </c>
      <c r="B135" s="57" t="s">
        <v>56</v>
      </c>
      <c r="C135" s="57" t="s">
        <v>162</v>
      </c>
      <c r="D135" s="57" t="s">
        <v>58</v>
      </c>
      <c r="E135" s="553" t="s">
        <v>59</v>
      </c>
      <c r="F135" s="495"/>
      <c r="G135" s="563" t="s">
        <v>60</v>
      </c>
      <c r="H135" s="563" t="s">
        <v>61</v>
      </c>
      <c r="I135" s="548" t="s">
        <v>1513</v>
      </c>
    </row>
    <row r="136" spans="1:9" ht="21" customHeight="1" x14ac:dyDescent="0.25">
      <c r="A136" s="37" t="s">
        <v>62</v>
      </c>
      <c r="B136" s="57" t="s">
        <v>56</v>
      </c>
      <c r="C136" s="57" t="s">
        <v>162</v>
      </c>
      <c r="D136" s="57" t="s">
        <v>58</v>
      </c>
      <c r="E136" s="498"/>
      <c r="F136" s="499"/>
      <c r="G136" s="549"/>
      <c r="H136" s="549"/>
      <c r="I136" s="549"/>
    </row>
    <row r="137" spans="1:9" ht="21" customHeight="1" x14ac:dyDescent="0.25">
      <c r="A137" s="37" t="s">
        <v>64</v>
      </c>
      <c r="B137" s="58">
        <v>1</v>
      </c>
      <c r="C137" s="39" t="s">
        <v>65</v>
      </c>
      <c r="D137" s="44" t="s">
        <v>68</v>
      </c>
      <c r="E137" s="530" t="s">
        <v>67</v>
      </c>
      <c r="F137" s="502"/>
      <c r="G137" s="535" t="s">
        <v>68</v>
      </c>
      <c r="H137" s="501"/>
      <c r="I137" s="502"/>
    </row>
    <row r="138" spans="1:9" ht="15.75" customHeight="1" x14ac:dyDescent="0.25">
      <c r="A138" s="530" t="s">
        <v>69</v>
      </c>
      <c r="B138" s="501"/>
      <c r="C138" s="501"/>
      <c r="D138" s="501"/>
      <c r="E138" s="501"/>
      <c r="F138" s="501"/>
      <c r="G138" s="501"/>
      <c r="H138" s="501"/>
      <c r="I138" s="502"/>
    </row>
    <row r="139" spans="1:9" ht="70.5" customHeight="1" x14ac:dyDescent="0.25">
      <c r="A139" s="37" t="s">
        <v>70</v>
      </c>
      <c r="B139" s="564" t="s">
        <v>163</v>
      </c>
      <c r="C139" s="502"/>
      <c r="D139" s="39" t="s">
        <v>72</v>
      </c>
      <c r="E139" s="564" t="s">
        <v>73</v>
      </c>
      <c r="F139" s="502"/>
      <c r="G139" s="39" t="s">
        <v>74</v>
      </c>
      <c r="H139" s="531" t="s">
        <v>68</v>
      </c>
      <c r="I139" s="502"/>
    </row>
    <row r="140" spans="1:9" ht="15.75" customHeight="1" x14ac:dyDescent="0.25">
      <c r="A140" s="37" t="s">
        <v>75</v>
      </c>
      <c r="B140" s="531" t="s">
        <v>76</v>
      </c>
      <c r="C140" s="501"/>
      <c r="D140" s="501"/>
      <c r="E140" s="501"/>
      <c r="F140" s="501"/>
      <c r="G140" s="501"/>
      <c r="H140" s="501"/>
      <c r="I140" s="502"/>
    </row>
    <row r="141" spans="1:9" ht="15.75" customHeight="1" x14ac:dyDescent="0.25">
      <c r="A141" s="37" t="s">
        <v>77</v>
      </c>
      <c r="B141" s="45" t="s">
        <v>78</v>
      </c>
      <c r="C141" s="39" t="s">
        <v>79</v>
      </c>
      <c r="D141" s="46" t="s">
        <v>80</v>
      </c>
      <c r="E141" s="530" t="s">
        <v>81</v>
      </c>
      <c r="F141" s="502"/>
      <c r="G141" s="47" t="s">
        <v>82</v>
      </c>
      <c r="H141" s="39" t="s">
        <v>83</v>
      </c>
      <c r="I141" s="43" t="s">
        <v>68</v>
      </c>
    </row>
    <row r="142" spans="1:9" ht="30.75" customHeight="1" x14ac:dyDescent="0.25">
      <c r="A142" s="37" t="s">
        <v>84</v>
      </c>
      <c r="B142" s="572" t="s">
        <v>164</v>
      </c>
      <c r="C142" s="501"/>
      <c r="D142" s="501"/>
      <c r="E142" s="501"/>
      <c r="F142" s="501"/>
      <c r="G142" s="501"/>
      <c r="H142" s="501"/>
      <c r="I142" s="502"/>
    </row>
    <row r="143" spans="1:9" ht="111" customHeight="1" x14ac:dyDescent="0.25">
      <c r="A143" s="37" t="s">
        <v>86</v>
      </c>
      <c r="B143" s="564" t="s">
        <v>165</v>
      </c>
      <c r="C143" s="501"/>
      <c r="D143" s="502"/>
      <c r="E143" s="530" t="s">
        <v>88</v>
      </c>
      <c r="F143" s="502"/>
      <c r="G143" s="560" t="s">
        <v>166</v>
      </c>
      <c r="H143" s="501"/>
      <c r="I143" s="502"/>
    </row>
    <row r="144" spans="1:9" ht="15.75" customHeight="1" x14ac:dyDescent="0.25">
      <c r="A144" s="530" t="s">
        <v>90</v>
      </c>
      <c r="B144" s="501"/>
      <c r="C144" s="501"/>
      <c r="D144" s="501"/>
      <c r="E144" s="501"/>
      <c r="F144" s="501"/>
      <c r="G144" s="501"/>
      <c r="H144" s="501"/>
      <c r="I144" s="502"/>
    </row>
    <row r="145" spans="1:9" ht="36" customHeight="1" x14ac:dyDescent="0.25">
      <c r="A145" s="37" t="s">
        <v>91</v>
      </c>
      <c r="B145" s="572" t="s">
        <v>167</v>
      </c>
      <c r="C145" s="501"/>
      <c r="D145" s="501"/>
      <c r="E145" s="501"/>
      <c r="F145" s="501"/>
      <c r="G145" s="501"/>
      <c r="H145" s="501"/>
      <c r="I145" s="502"/>
    </row>
    <row r="146" spans="1:9" ht="15.75" customHeight="1" x14ac:dyDescent="0.25">
      <c r="A146" s="37" t="s">
        <v>93</v>
      </c>
      <c r="B146" s="530" t="s">
        <v>94</v>
      </c>
      <c r="C146" s="502"/>
      <c r="D146" s="530" t="s">
        <v>95</v>
      </c>
      <c r="E146" s="502"/>
      <c r="F146" s="530" t="s">
        <v>96</v>
      </c>
      <c r="G146" s="502"/>
      <c r="H146" s="530" t="s">
        <v>97</v>
      </c>
      <c r="I146" s="502"/>
    </row>
    <row r="147" spans="1:9" ht="72" customHeight="1" x14ac:dyDescent="0.25">
      <c r="A147" s="37" t="s">
        <v>98</v>
      </c>
      <c r="B147" s="564" t="s">
        <v>168</v>
      </c>
      <c r="C147" s="502"/>
      <c r="D147" s="564" t="s">
        <v>169</v>
      </c>
      <c r="E147" s="502"/>
      <c r="F147" s="532"/>
      <c r="G147" s="502"/>
      <c r="H147" s="532"/>
      <c r="I147" s="502"/>
    </row>
    <row r="148" spans="1:9" ht="33" customHeight="1" x14ac:dyDescent="0.25">
      <c r="A148" s="37" t="s">
        <v>101</v>
      </c>
      <c r="B148" s="575" t="s">
        <v>102</v>
      </c>
      <c r="C148" s="502"/>
      <c r="D148" s="575" t="s">
        <v>102</v>
      </c>
      <c r="E148" s="502"/>
      <c r="F148" s="532"/>
      <c r="G148" s="502"/>
      <c r="H148" s="532"/>
      <c r="I148" s="502"/>
    </row>
    <row r="149" spans="1:9" ht="33" customHeight="1" x14ac:dyDescent="0.25">
      <c r="A149" s="37" t="s">
        <v>103</v>
      </c>
      <c r="B149" s="576" t="s">
        <v>170</v>
      </c>
      <c r="C149" s="502"/>
      <c r="D149" s="576" t="s">
        <v>170</v>
      </c>
      <c r="E149" s="502"/>
      <c r="F149" s="532"/>
      <c r="G149" s="502"/>
      <c r="H149" s="532"/>
      <c r="I149" s="502"/>
    </row>
    <row r="150" spans="1:9" ht="33" customHeight="1" x14ac:dyDescent="0.25">
      <c r="A150" s="37" t="s">
        <v>105</v>
      </c>
      <c r="B150" s="531" t="s">
        <v>82</v>
      </c>
      <c r="C150" s="502"/>
      <c r="D150" s="531" t="s">
        <v>82</v>
      </c>
      <c r="E150" s="502"/>
      <c r="F150" s="532"/>
      <c r="G150" s="502"/>
      <c r="H150" s="532"/>
      <c r="I150" s="502"/>
    </row>
    <row r="151" spans="1:9" ht="67.5" customHeight="1" x14ac:dyDescent="0.25">
      <c r="A151" s="37" t="s">
        <v>106</v>
      </c>
      <c r="B151" s="564" t="s">
        <v>163</v>
      </c>
      <c r="C151" s="502"/>
      <c r="D151" s="564" t="s">
        <v>163</v>
      </c>
      <c r="E151" s="502"/>
      <c r="F151" s="532"/>
      <c r="G151" s="502"/>
      <c r="H151" s="532"/>
      <c r="I151" s="502"/>
    </row>
    <row r="152" spans="1:9" ht="67.5" customHeight="1" x14ac:dyDescent="0.25">
      <c r="A152" s="37" t="s">
        <v>109</v>
      </c>
      <c r="B152" s="576" t="s">
        <v>171</v>
      </c>
      <c r="C152" s="502"/>
      <c r="D152" s="576" t="s">
        <v>172</v>
      </c>
      <c r="E152" s="502"/>
      <c r="F152" s="48"/>
      <c r="G152" s="48"/>
      <c r="H152" s="532"/>
      <c r="I152" s="502"/>
    </row>
    <row r="153" spans="1:9" ht="15.75" customHeight="1" x14ac:dyDescent="0.25">
      <c r="A153" s="530" t="s">
        <v>112</v>
      </c>
      <c r="B153" s="501"/>
      <c r="C153" s="501"/>
      <c r="D153" s="501"/>
      <c r="E153" s="501"/>
      <c r="F153" s="501"/>
      <c r="G153" s="501"/>
      <c r="H153" s="501"/>
      <c r="I153" s="502"/>
    </row>
    <row r="154" spans="1:9" ht="15.75" customHeight="1" x14ac:dyDescent="0.25">
      <c r="A154" s="37" t="s">
        <v>113</v>
      </c>
      <c r="B154" s="535" t="s">
        <v>68</v>
      </c>
      <c r="C154" s="501"/>
      <c r="D154" s="502"/>
      <c r="E154" s="39" t="s">
        <v>114</v>
      </c>
      <c r="F154" s="531" t="s">
        <v>68</v>
      </c>
      <c r="G154" s="501"/>
      <c r="H154" s="501"/>
      <c r="I154" s="502"/>
    </row>
    <row r="155" spans="1:9" ht="15.75" customHeight="1" x14ac:dyDescent="0.25">
      <c r="A155" s="37" t="s">
        <v>115</v>
      </c>
      <c r="B155" s="535" t="s">
        <v>68</v>
      </c>
      <c r="C155" s="501"/>
      <c r="D155" s="501"/>
      <c r="E155" s="501"/>
      <c r="F155" s="501"/>
      <c r="G155" s="501"/>
      <c r="H155" s="501"/>
      <c r="I155" s="502"/>
    </row>
    <row r="156" spans="1:9" ht="15.75" customHeight="1" x14ac:dyDescent="0.25">
      <c r="A156" s="37" t="s">
        <v>116</v>
      </c>
      <c r="B156" s="535" t="s">
        <v>68</v>
      </c>
      <c r="C156" s="501"/>
      <c r="D156" s="501"/>
      <c r="E156" s="501"/>
      <c r="F156" s="501"/>
      <c r="G156" s="501"/>
      <c r="H156" s="501"/>
      <c r="I156" s="502"/>
    </row>
    <row r="157" spans="1:9" ht="15.75" customHeight="1" x14ac:dyDescent="0.25">
      <c r="A157" s="37" t="s">
        <v>117</v>
      </c>
      <c r="B157" s="535" t="s">
        <v>68</v>
      </c>
      <c r="C157" s="501"/>
      <c r="D157" s="502"/>
      <c r="E157" s="39" t="s">
        <v>118</v>
      </c>
      <c r="F157" s="535" t="s">
        <v>68</v>
      </c>
      <c r="G157" s="501"/>
      <c r="H157" s="501"/>
      <c r="I157" s="502"/>
    </row>
    <row r="158" spans="1:9" ht="34.5" customHeight="1" x14ac:dyDescent="0.25">
      <c r="A158" s="536" t="s">
        <v>119</v>
      </c>
      <c r="B158" s="502"/>
      <c r="C158" s="536" t="s">
        <v>120</v>
      </c>
      <c r="D158" s="502"/>
      <c r="E158" s="536" t="s">
        <v>121</v>
      </c>
      <c r="F158" s="501"/>
      <c r="G158" s="502"/>
      <c r="H158" s="536" t="s">
        <v>122</v>
      </c>
      <c r="I158" s="502"/>
    </row>
    <row r="159" spans="1:9" ht="15.75" customHeight="1" x14ac:dyDescent="0.25">
      <c r="A159" s="577" t="s">
        <v>123</v>
      </c>
      <c r="B159" s="502"/>
      <c r="C159" s="533" t="s">
        <v>173</v>
      </c>
      <c r="D159" s="502"/>
      <c r="E159" s="534" t="s">
        <v>174</v>
      </c>
      <c r="F159" s="501"/>
      <c r="G159" s="502"/>
      <c r="H159" s="554" t="s">
        <v>175</v>
      </c>
      <c r="I159" s="502"/>
    </row>
    <row r="160" spans="1:9" ht="15.75" customHeight="1" x14ac:dyDescent="0.25">
      <c r="A160" s="536" t="s">
        <v>125</v>
      </c>
      <c r="B160" s="501"/>
      <c r="C160" s="501"/>
      <c r="D160" s="501"/>
      <c r="E160" s="501"/>
      <c r="F160" s="501"/>
      <c r="G160" s="501"/>
      <c r="H160" s="501"/>
      <c r="I160" s="502"/>
    </row>
    <row r="161" spans="1:11" ht="24" customHeight="1" x14ac:dyDescent="0.25">
      <c r="A161" s="39" t="s">
        <v>126</v>
      </c>
      <c r="B161" s="530" t="s">
        <v>127</v>
      </c>
      <c r="C161" s="501"/>
      <c r="D161" s="501"/>
      <c r="E161" s="501"/>
      <c r="F161" s="501"/>
      <c r="G161" s="501"/>
      <c r="H161" s="502"/>
      <c r="I161" s="39" t="s">
        <v>128</v>
      </c>
    </row>
    <row r="162" spans="1:11" ht="15.75" customHeight="1" x14ac:dyDescent="0.25">
      <c r="A162" s="49">
        <v>45657</v>
      </c>
      <c r="B162" s="535" t="s">
        <v>1508</v>
      </c>
      <c r="C162" s="501"/>
      <c r="D162" s="501"/>
      <c r="E162" s="501"/>
      <c r="F162" s="501"/>
      <c r="G162" s="501"/>
      <c r="H162" s="502"/>
      <c r="I162" s="50" t="s">
        <v>1507</v>
      </c>
    </row>
    <row r="163" spans="1:11" ht="15.75" customHeight="1" x14ac:dyDescent="0.25">
      <c r="A163" s="49"/>
      <c r="B163" s="535"/>
      <c r="C163" s="501"/>
      <c r="D163" s="501"/>
      <c r="E163" s="501"/>
      <c r="F163" s="501"/>
      <c r="G163" s="501"/>
      <c r="H163" s="502"/>
      <c r="I163" s="50"/>
    </row>
    <row r="164" spans="1:11" ht="15.75" customHeight="1" x14ac:dyDescent="0.25">
      <c r="A164" s="49"/>
      <c r="B164" s="535"/>
      <c r="C164" s="501"/>
      <c r="D164" s="501"/>
      <c r="E164" s="501"/>
      <c r="F164" s="501"/>
      <c r="G164" s="501"/>
      <c r="H164" s="502"/>
      <c r="I164" s="50"/>
    </row>
    <row r="165" spans="1:11" ht="30" customHeight="1" x14ac:dyDescent="0.25">
      <c r="A165" s="494"/>
      <c r="B165" s="495"/>
      <c r="C165" s="500" t="s">
        <v>0</v>
      </c>
      <c r="D165" s="501"/>
      <c r="E165" s="501"/>
      <c r="F165" s="501"/>
      <c r="G165" s="501"/>
      <c r="H165" s="501"/>
      <c r="I165" s="502"/>
    </row>
    <row r="166" spans="1:11" ht="21.75" customHeight="1" x14ac:dyDescent="0.25">
      <c r="A166" s="496"/>
      <c r="B166" s="497"/>
      <c r="C166" s="500" t="s">
        <v>1</v>
      </c>
      <c r="D166" s="501"/>
      <c r="E166" s="501"/>
      <c r="F166" s="501"/>
      <c r="G166" s="501"/>
      <c r="H166" s="501"/>
      <c r="I166" s="502"/>
    </row>
    <row r="167" spans="1:11" ht="25.5" customHeight="1" x14ac:dyDescent="0.25">
      <c r="A167" s="496"/>
      <c r="B167" s="497"/>
      <c r="C167" s="500" t="s">
        <v>2</v>
      </c>
      <c r="D167" s="501"/>
      <c r="E167" s="501"/>
      <c r="F167" s="501"/>
      <c r="G167" s="501"/>
      <c r="H167" s="501"/>
      <c r="I167" s="502"/>
    </row>
    <row r="168" spans="1:11" ht="15.75" customHeight="1" x14ac:dyDescent="0.25">
      <c r="A168" s="498"/>
      <c r="B168" s="499"/>
      <c r="C168" s="500" t="s">
        <v>3</v>
      </c>
      <c r="D168" s="501"/>
      <c r="E168" s="501"/>
      <c r="F168" s="501"/>
      <c r="G168" s="501"/>
      <c r="H168" s="502"/>
      <c r="I168" s="35" t="s">
        <v>1512</v>
      </c>
    </row>
    <row r="169" spans="1:11" ht="15.75" customHeight="1" x14ac:dyDescent="0.25">
      <c r="A169" s="530" t="s">
        <v>42</v>
      </c>
      <c r="B169" s="501"/>
      <c r="C169" s="501"/>
      <c r="D169" s="501"/>
      <c r="E169" s="501"/>
      <c r="F169" s="501"/>
      <c r="G169" s="501"/>
      <c r="H169" s="501"/>
      <c r="I169" s="502"/>
    </row>
    <row r="170" spans="1:11" ht="15.75" customHeight="1" x14ac:dyDescent="0.25">
      <c r="A170" s="530" t="s">
        <v>43</v>
      </c>
      <c r="B170" s="501"/>
      <c r="C170" s="501"/>
      <c r="D170" s="501"/>
      <c r="E170" s="501"/>
      <c r="F170" s="501"/>
      <c r="G170" s="501"/>
      <c r="H170" s="501"/>
      <c r="I170" s="502"/>
    </row>
    <row r="171" spans="1:11" ht="15.75" customHeight="1" x14ac:dyDescent="0.25">
      <c r="A171" s="37" t="s">
        <v>44</v>
      </c>
      <c r="B171" s="38">
        <v>5</v>
      </c>
      <c r="C171" s="530" t="s">
        <v>45</v>
      </c>
      <c r="D171" s="502"/>
      <c r="E171" s="541" t="s">
        <v>46</v>
      </c>
      <c r="F171" s="501"/>
      <c r="G171" s="502"/>
      <c r="H171" s="39" t="s">
        <v>47</v>
      </c>
      <c r="I171" s="40" t="s">
        <v>48</v>
      </c>
    </row>
    <row r="172" spans="1:11" ht="15.75" customHeight="1" x14ac:dyDescent="0.25">
      <c r="A172" s="37" t="s">
        <v>49</v>
      </c>
      <c r="B172" s="542" t="s">
        <v>26</v>
      </c>
      <c r="C172" s="501"/>
      <c r="D172" s="502"/>
      <c r="E172" s="530" t="s">
        <v>50</v>
      </c>
      <c r="F172" s="502"/>
      <c r="G172" s="542" t="s">
        <v>129</v>
      </c>
      <c r="H172" s="501"/>
      <c r="I172" s="502"/>
    </row>
    <row r="173" spans="1:11" ht="41.25" customHeight="1" x14ac:dyDescent="0.25">
      <c r="A173" s="37" t="s">
        <v>51</v>
      </c>
      <c r="B173" s="542" t="s">
        <v>176</v>
      </c>
      <c r="C173" s="501"/>
      <c r="D173" s="501"/>
      <c r="E173" s="501"/>
      <c r="F173" s="501"/>
      <c r="G173" s="501"/>
      <c r="H173" s="501"/>
      <c r="I173" s="502"/>
    </row>
    <row r="174" spans="1:11" ht="23.25" customHeight="1" x14ac:dyDescent="0.25">
      <c r="A174" s="37" t="s">
        <v>53</v>
      </c>
      <c r="B174" s="543" t="s">
        <v>177</v>
      </c>
      <c r="C174" s="516"/>
      <c r="D174" s="516"/>
      <c r="E174" s="516"/>
      <c r="F174" s="516"/>
      <c r="G174" s="516"/>
      <c r="H174" s="516"/>
      <c r="I174" s="495"/>
      <c r="K174" s="54"/>
    </row>
    <row r="175" spans="1:11" ht="23.25" customHeight="1" x14ac:dyDescent="0.25">
      <c r="A175" s="37" t="s">
        <v>55</v>
      </c>
      <c r="B175" s="51">
        <v>1</v>
      </c>
      <c r="C175" s="51">
        <v>7</v>
      </c>
      <c r="D175" s="51">
        <v>2024</v>
      </c>
      <c r="E175" s="553" t="s">
        <v>59</v>
      </c>
      <c r="F175" s="495"/>
      <c r="G175" s="556">
        <v>31</v>
      </c>
      <c r="H175" s="556">
        <v>12</v>
      </c>
      <c r="I175" s="548" t="s">
        <v>1513</v>
      </c>
    </row>
    <row r="176" spans="1:11" ht="23.25" customHeight="1" x14ac:dyDescent="0.25">
      <c r="A176" s="37" t="s">
        <v>62</v>
      </c>
      <c r="B176" s="51">
        <v>1</v>
      </c>
      <c r="C176" s="51">
        <v>7</v>
      </c>
      <c r="D176" s="51">
        <v>2024</v>
      </c>
      <c r="E176" s="498"/>
      <c r="F176" s="499"/>
      <c r="G176" s="549"/>
      <c r="H176" s="549"/>
      <c r="I176" s="549"/>
    </row>
    <row r="177" spans="1:9" ht="23.25" customHeight="1" x14ac:dyDescent="0.25">
      <c r="A177" s="37" t="s">
        <v>64</v>
      </c>
      <c r="B177" s="43">
        <v>1</v>
      </c>
      <c r="C177" s="39" t="s">
        <v>65</v>
      </c>
      <c r="D177" s="44" t="s">
        <v>68</v>
      </c>
      <c r="E177" s="530" t="s">
        <v>67</v>
      </c>
      <c r="F177" s="502"/>
      <c r="G177" s="535" t="s">
        <v>68</v>
      </c>
      <c r="H177" s="501"/>
      <c r="I177" s="502"/>
    </row>
    <row r="178" spans="1:9" ht="26.25" customHeight="1" x14ac:dyDescent="0.25">
      <c r="A178" s="530" t="s">
        <v>69</v>
      </c>
      <c r="B178" s="501"/>
      <c r="C178" s="501"/>
      <c r="D178" s="501"/>
      <c r="E178" s="501"/>
      <c r="F178" s="501"/>
      <c r="G178" s="501"/>
      <c r="H178" s="501"/>
      <c r="I178" s="502"/>
    </row>
    <row r="179" spans="1:9" ht="15.75" customHeight="1" x14ac:dyDescent="0.25">
      <c r="A179" s="37" t="s">
        <v>70</v>
      </c>
      <c r="B179" s="534" t="s">
        <v>178</v>
      </c>
      <c r="C179" s="502"/>
      <c r="D179" s="39" t="s">
        <v>72</v>
      </c>
      <c r="E179" s="531" t="s">
        <v>73</v>
      </c>
      <c r="F179" s="502"/>
      <c r="G179" s="39" t="s">
        <v>74</v>
      </c>
      <c r="H179" s="531" t="s">
        <v>68</v>
      </c>
      <c r="I179" s="502"/>
    </row>
    <row r="180" spans="1:9" ht="15.75" customHeight="1" x14ac:dyDescent="0.25">
      <c r="A180" s="37" t="s">
        <v>75</v>
      </c>
      <c r="B180" s="531" t="s">
        <v>133</v>
      </c>
      <c r="C180" s="501"/>
      <c r="D180" s="501"/>
      <c r="E180" s="501"/>
      <c r="F180" s="501"/>
      <c r="G180" s="501"/>
      <c r="H180" s="501"/>
      <c r="I180" s="502"/>
    </row>
    <row r="181" spans="1:9" ht="15.75" customHeight="1" x14ac:dyDescent="0.25">
      <c r="A181" s="37" t="s">
        <v>77</v>
      </c>
      <c r="B181" s="45" t="s">
        <v>78</v>
      </c>
      <c r="C181" s="39" t="s">
        <v>79</v>
      </c>
      <c r="D181" s="46" t="s">
        <v>80</v>
      </c>
      <c r="E181" s="530" t="s">
        <v>81</v>
      </c>
      <c r="F181" s="502"/>
      <c r="G181" s="47" t="s">
        <v>179</v>
      </c>
      <c r="H181" s="39" t="s">
        <v>83</v>
      </c>
      <c r="I181" s="43">
        <v>1</v>
      </c>
    </row>
    <row r="182" spans="1:9" ht="33.75" customHeight="1" x14ac:dyDescent="0.25">
      <c r="A182" s="37" t="s">
        <v>84</v>
      </c>
      <c r="B182" s="531" t="s">
        <v>180</v>
      </c>
      <c r="C182" s="501"/>
      <c r="D182" s="501"/>
      <c r="E182" s="501"/>
      <c r="F182" s="501"/>
      <c r="G182" s="501"/>
      <c r="H182" s="501"/>
      <c r="I182" s="502"/>
    </row>
    <row r="183" spans="1:9" ht="50.25" customHeight="1" x14ac:dyDescent="0.25">
      <c r="A183" s="37" t="s">
        <v>86</v>
      </c>
      <c r="B183" s="532" t="s">
        <v>181</v>
      </c>
      <c r="C183" s="501"/>
      <c r="D183" s="502"/>
      <c r="E183" s="530" t="s">
        <v>88</v>
      </c>
      <c r="F183" s="502"/>
      <c r="G183" s="552" t="s">
        <v>182</v>
      </c>
      <c r="H183" s="501"/>
      <c r="I183" s="502"/>
    </row>
    <row r="184" spans="1:9" ht="15.75" customHeight="1" x14ac:dyDescent="0.25">
      <c r="A184" s="530" t="s">
        <v>90</v>
      </c>
      <c r="B184" s="501"/>
      <c r="C184" s="501"/>
      <c r="D184" s="501"/>
      <c r="E184" s="501"/>
      <c r="F184" s="501"/>
      <c r="G184" s="501"/>
      <c r="H184" s="501"/>
      <c r="I184" s="502"/>
    </row>
    <row r="185" spans="1:9" ht="15.75" customHeight="1" x14ac:dyDescent="0.25">
      <c r="A185" s="37" t="s">
        <v>91</v>
      </c>
      <c r="B185" s="531" t="s">
        <v>183</v>
      </c>
      <c r="C185" s="501"/>
      <c r="D185" s="501"/>
      <c r="E185" s="501"/>
      <c r="F185" s="501"/>
      <c r="G185" s="501"/>
      <c r="H185" s="501"/>
      <c r="I185" s="502"/>
    </row>
    <row r="186" spans="1:9" ht="15.75" customHeight="1" x14ac:dyDescent="0.25">
      <c r="A186" s="37" t="s">
        <v>93</v>
      </c>
      <c r="B186" s="530" t="s">
        <v>94</v>
      </c>
      <c r="C186" s="502"/>
      <c r="D186" s="530" t="s">
        <v>95</v>
      </c>
      <c r="E186" s="502"/>
      <c r="F186" s="530" t="s">
        <v>96</v>
      </c>
      <c r="G186" s="502"/>
      <c r="H186" s="530" t="s">
        <v>97</v>
      </c>
      <c r="I186" s="502"/>
    </row>
    <row r="187" spans="1:9" ht="36" customHeight="1" x14ac:dyDescent="0.25">
      <c r="A187" s="37" t="s">
        <v>98</v>
      </c>
      <c r="B187" s="531" t="s">
        <v>184</v>
      </c>
      <c r="C187" s="502"/>
      <c r="D187" s="531" t="s">
        <v>185</v>
      </c>
      <c r="E187" s="502"/>
      <c r="F187" s="532"/>
      <c r="G187" s="502"/>
      <c r="H187" s="532"/>
      <c r="I187" s="502"/>
    </row>
    <row r="188" spans="1:9" ht="36" customHeight="1" x14ac:dyDescent="0.25">
      <c r="A188" s="37" t="s">
        <v>101</v>
      </c>
      <c r="B188" s="533" t="s">
        <v>186</v>
      </c>
      <c r="C188" s="502"/>
      <c r="D188" s="533" t="s">
        <v>186</v>
      </c>
      <c r="E188" s="502"/>
      <c r="F188" s="532"/>
      <c r="G188" s="502"/>
      <c r="H188" s="532"/>
      <c r="I188" s="502"/>
    </row>
    <row r="189" spans="1:9" ht="36" customHeight="1" x14ac:dyDescent="0.25">
      <c r="A189" s="37" t="s">
        <v>103</v>
      </c>
      <c r="B189" s="533" t="s">
        <v>76</v>
      </c>
      <c r="C189" s="502"/>
      <c r="D189" s="533" t="s">
        <v>104</v>
      </c>
      <c r="E189" s="502"/>
      <c r="F189" s="532"/>
      <c r="G189" s="502"/>
      <c r="H189" s="532"/>
      <c r="I189" s="502"/>
    </row>
    <row r="190" spans="1:9" ht="36" customHeight="1" x14ac:dyDescent="0.25">
      <c r="A190" s="37" t="s">
        <v>105</v>
      </c>
      <c r="B190" s="531" t="s">
        <v>82</v>
      </c>
      <c r="C190" s="502"/>
      <c r="D190" s="531" t="s">
        <v>82</v>
      </c>
      <c r="E190" s="502"/>
      <c r="F190" s="532"/>
      <c r="G190" s="502"/>
      <c r="H190" s="532"/>
      <c r="I190" s="502"/>
    </row>
    <row r="191" spans="1:9" ht="36" customHeight="1" x14ac:dyDescent="0.25">
      <c r="A191" s="37" t="s">
        <v>106</v>
      </c>
      <c r="B191" s="531" t="s">
        <v>187</v>
      </c>
      <c r="C191" s="502"/>
      <c r="D191" s="531" t="s">
        <v>187</v>
      </c>
      <c r="E191" s="502"/>
      <c r="F191" s="532"/>
      <c r="G191" s="502"/>
      <c r="H191" s="532"/>
      <c r="I191" s="502"/>
    </row>
    <row r="192" spans="1:9" ht="36" customHeight="1" x14ac:dyDescent="0.25">
      <c r="A192" s="37" t="s">
        <v>109</v>
      </c>
      <c r="B192" s="531" t="s">
        <v>188</v>
      </c>
      <c r="C192" s="502"/>
      <c r="D192" s="531" t="s">
        <v>189</v>
      </c>
      <c r="E192" s="502"/>
      <c r="F192" s="48"/>
      <c r="G192" s="48"/>
      <c r="H192" s="532"/>
      <c r="I192" s="502"/>
    </row>
    <row r="193" spans="1:9" ht="15.75" customHeight="1" x14ac:dyDescent="0.25">
      <c r="A193" s="530" t="s">
        <v>112</v>
      </c>
      <c r="B193" s="501"/>
      <c r="C193" s="501"/>
      <c r="D193" s="501"/>
      <c r="E193" s="501"/>
      <c r="F193" s="501"/>
      <c r="G193" s="501"/>
      <c r="H193" s="501"/>
      <c r="I193" s="502"/>
    </row>
    <row r="194" spans="1:9" ht="21" customHeight="1" x14ac:dyDescent="0.25">
      <c r="A194" s="37" t="s">
        <v>113</v>
      </c>
      <c r="B194" s="535" t="s">
        <v>68</v>
      </c>
      <c r="C194" s="501"/>
      <c r="D194" s="502"/>
      <c r="E194" s="39" t="s">
        <v>114</v>
      </c>
      <c r="F194" s="531" t="s">
        <v>68</v>
      </c>
      <c r="G194" s="501"/>
      <c r="H194" s="501"/>
      <c r="I194" s="502"/>
    </row>
    <row r="195" spans="1:9" ht="21" customHeight="1" x14ac:dyDescent="0.25">
      <c r="A195" s="37" t="s">
        <v>115</v>
      </c>
      <c r="B195" s="535" t="s">
        <v>68</v>
      </c>
      <c r="C195" s="501"/>
      <c r="D195" s="501"/>
      <c r="E195" s="501"/>
      <c r="F195" s="501"/>
      <c r="G195" s="501"/>
      <c r="H195" s="501"/>
      <c r="I195" s="502"/>
    </row>
    <row r="196" spans="1:9" ht="21" customHeight="1" x14ac:dyDescent="0.25">
      <c r="A196" s="37" t="s">
        <v>116</v>
      </c>
      <c r="B196" s="535" t="s">
        <v>68</v>
      </c>
      <c r="C196" s="501"/>
      <c r="D196" s="501"/>
      <c r="E196" s="501"/>
      <c r="F196" s="501"/>
      <c r="G196" s="501"/>
      <c r="H196" s="501"/>
      <c r="I196" s="502"/>
    </row>
    <row r="197" spans="1:9" ht="21" customHeight="1" x14ac:dyDescent="0.25">
      <c r="A197" s="37" t="s">
        <v>117</v>
      </c>
      <c r="B197" s="535" t="s">
        <v>68</v>
      </c>
      <c r="C197" s="501"/>
      <c r="D197" s="502"/>
      <c r="E197" s="39" t="s">
        <v>118</v>
      </c>
      <c r="F197" s="535" t="s">
        <v>68</v>
      </c>
      <c r="G197" s="501"/>
      <c r="H197" s="501"/>
      <c r="I197" s="502"/>
    </row>
    <row r="198" spans="1:9" ht="15.75" customHeight="1" x14ac:dyDescent="0.25">
      <c r="A198" s="536" t="s">
        <v>119</v>
      </c>
      <c r="B198" s="502"/>
      <c r="C198" s="536" t="s">
        <v>120</v>
      </c>
      <c r="D198" s="502"/>
      <c r="E198" s="536" t="s">
        <v>121</v>
      </c>
      <c r="F198" s="501"/>
      <c r="G198" s="502"/>
      <c r="H198" s="536" t="s">
        <v>122</v>
      </c>
      <c r="I198" s="502"/>
    </row>
    <row r="199" spans="1:9" ht="38.25" customHeight="1" x14ac:dyDescent="0.25">
      <c r="A199" s="535" t="s">
        <v>123</v>
      </c>
      <c r="B199" s="502"/>
      <c r="C199" s="534" t="s">
        <v>138</v>
      </c>
      <c r="D199" s="502"/>
      <c r="E199" s="534" t="s">
        <v>190</v>
      </c>
      <c r="F199" s="501"/>
      <c r="G199" s="502"/>
      <c r="H199" s="554" t="s">
        <v>191</v>
      </c>
      <c r="I199" s="502"/>
    </row>
    <row r="200" spans="1:9" ht="15.75" customHeight="1" x14ac:dyDescent="0.25">
      <c r="A200" s="536" t="s">
        <v>125</v>
      </c>
      <c r="B200" s="501"/>
      <c r="C200" s="501"/>
      <c r="D200" s="501"/>
      <c r="E200" s="501"/>
      <c r="F200" s="501"/>
      <c r="G200" s="501"/>
      <c r="H200" s="501"/>
      <c r="I200" s="502"/>
    </row>
    <row r="201" spans="1:9" ht="15.75" customHeight="1" x14ac:dyDescent="0.25">
      <c r="A201" s="39" t="s">
        <v>126</v>
      </c>
      <c r="B201" s="530" t="s">
        <v>127</v>
      </c>
      <c r="C201" s="501"/>
      <c r="D201" s="501"/>
      <c r="E201" s="501"/>
      <c r="F201" s="501"/>
      <c r="G201" s="501"/>
      <c r="H201" s="502"/>
      <c r="I201" s="39" t="s">
        <v>128</v>
      </c>
    </row>
    <row r="202" spans="1:9" ht="15.75" customHeight="1" x14ac:dyDescent="0.25">
      <c r="A202" s="49"/>
      <c r="B202" s="535"/>
      <c r="C202" s="501"/>
      <c r="D202" s="501"/>
      <c r="E202" s="501"/>
      <c r="F202" s="501"/>
      <c r="G202" s="501"/>
      <c r="H202" s="502"/>
      <c r="I202" s="50"/>
    </row>
    <row r="203" spans="1:9" ht="15.75" customHeight="1" x14ac:dyDescent="0.25">
      <c r="A203" s="49"/>
      <c r="B203" s="535"/>
      <c r="C203" s="501"/>
      <c r="D203" s="501"/>
      <c r="E203" s="501"/>
      <c r="F203" s="501"/>
      <c r="G203" s="501"/>
      <c r="H203" s="502"/>
      <c r="I203" s="50"/>
    </row>
    <row r="204" spans="1:9" ht="15.75" customHeight="1" x14ac:dyDescent="0.25">
      <c r="A204" s="49"/>
      <c r="B204" s="535"/>
      <c r="C204" s="501"/>
      <c r="D204" s="501"/>
      <c r="E204" s="501"/>
      <c r="F204" s="501"/>
      <c r="G204" s="501"/>
      <c r="H204" s="502"/>
      <c r="I204" s="50"/>
    </row>
    <row r="205" spans="1:9" ht="27.75" customHeight="1" x14ac:dyDescent="0.25">
      <c r="A205" s="494"/>
      <c r="B205" s="495"/>
      <c r="C205" s="500" t="s">
        <v>0</v>
      </c>
      <c r="D205" s="501"/>
      <c r="E205" s="501"/>
      <c r="F205" s="501"/>
      <c r="G205" s="501"/>
      <c r="H205" s="501"/>
      <c r="I205" s="502"/>
    </row>
    <row r="206" spans="1:9" ht="24.75" customHeight="1" x14ac:dyDescent="0.25">
      <c r="A206" s="496"/>
      <c r="B206" s="497"/>
      <c r="C206" s="500" t="s">
        <v>1</v>
      </c>
      <c r="D206" s="501"/>
      <c r="E206" s="501"/>
      <c r="F206" s="501"/>
      <c r="G206" s="501"/>
      <c r="H206" s="501"/>
      <c r="I206" s="502"/>
    </row>
    <row r="207" spans="1:9" ht="26.25" customHeight="1" x14ac:dyDescent="0.25">
      <c r="A207" s="496"/>
      <c r="B207" s="497"/>
      <c r="C207" s="500" t="s">
        <v>2</v>
      </c>
      <c r="D207" s="501"/>
      <c r="E207" s="501"/>
      <c r="F207" s="501"/>
      <c r="G207" s="501"/>
      <c r="H207" s="501"/>
      <c r="I207" s="502"/>
    </row>
    <row r="208" spans="1:9" ht="15.75" customHeight="1" x14ac:dyDescent="0.25">
      <c r="A208" s="498"/>
      <c r="B208" s="499"/>
      <c r="C208" s="500" t="s">
        <v>3</v>
      </c>
      <c r="D208" s="501"/>
      <c r="E208" s="501"/>
      <c r="F208" s="501"/>
      <c r="G208" s="501"/>
      <c r="H208" s="502"/>
      <c r="I208" s="35" t="s">
        <v>1512</v>
      </c>
    </row>
    <row r="209" spans="1:11" ht="15.75" customHeight="1" x14ac:dyDescent="0.25">
      <c r="A209" s="530" t="s">
        <v>42</v>
      </c>
      <c r="B209" s="501"/>
      <c r="C209" s="501"/>
      <c r="D209" s="501"/>
      <c r="E209" s="501"/>
      <c r="F209" s="501"/>
      <c r="G209" s="501"/>
      <c r="H209" s="501"/>
      <c r="I209" s="502"/>
    </row>
    <row r="210" spans="1:11" ht="15.75" customHeight="1" x14ac:dyDescent="0.25">
      <c r="A210" s="530" t="s">
        <v>43</v>
      </c>
      <c r="B210" s="501"/>
      <c r="C210" s="501"/>
      <c r="D210" s="501"/>
      <c r="E210" s="501"/>
      <c r="F210" s="501"/>
      <c r="G210" s="501"/>
      <c r="H210" s="501"/>
      <c r="I210" s="502"/>
    </row>
    <row r="211" spans="1:11" ht="15.75" customHeight="1" x14ac:dyDescent="0.25">
      <c r="A211" s="37" t="s">
        <v>44</v>
      </c>
      <c r="B211" s="38">
        <v>6</v>
      </c>
      <c r="C211" s="530" t="s">
        <v>45</v>
      </c>
      <c r="D211" s="502"/>
      <c r="E211" s="541" t="s">
        <v>46</v>
      </c>
      <c r="F211" s="501"/>
      <c r="G211" s="502"/>
      <c r="H211" s="39" t="s">
        <v>47</v>
      </c>
      <c r="I211" s="40" t="s">
        <v>48</v>
      </c>
    </row>
    <row r="212" spans="1:11" ht="31.5" customHeight="1" x14ac:dyDescent="0.25">
      <c r="A212" s="37" t="s">
        <v>49</v>
      </c>
      <c r="B212" s="542" t="s">
        <v>26</v>
      </c>
      <c r="C212" s="501"/>
      <c r="D212" s="502"/>
      <c r="E212" s="530" t="s">
        <v>50</v>
      </c>
      <c r="F212" s="502"/>
      <c r="G212" s="542" t="s">
        <v>129</v>
      </c>
      <c r="H212" s="501"/>
      <c r="I212" s="502"/>
    </row>
    <row r="213" spans="1:11" ht="45.75" customHeight="1" x14ac:dyDescent="0.25">
      <c r="A213" s="37" t="s">
        <v>51</v>
      </c>
      <c r="B213" s="542" t="s">
        <v>192</v>
      </c>
      <c r="C213" s="501"/>
      <c r="D213" s="501"/>
      <c r="E213" s="501"/>
      <c r="F213" s="501"/>
      <c r="G213" s="501"/>
      <c r="H213" s="501"/>
      <c r="I213" s="502"/>
    </row>
    <row r="214" spans="1:11" ht="24.75" customHeight="1" x14ac:dyDescent="0.25">
      <c r="A214" s="37" t="s">
        <v>53</v>
      </c>
      <c r="B214" s="543" t="s">
        <v>193</v>
      </c>
      <c r="C214" s="516"/>
      <c r="D214" s="516"/>
      <c r="E214" s="516"/>
      <c r="F214" s="516"/>
      <c r="G214" s="516"/>
      <c r="H214" s="516"/>
      <c r="I214" s="495"/>
      <c r="K214" s="41"/>
    </row>
    <row r="215" spans="1:11" ht="21.75" customHeight="1" x14ac:dyDescent="0.25">
      <c r="A215" s="37" t="s">
        <v>55</v>
      </c>
      <c r="B215" s="51">
        <v>1</v>
      </c>
      <c r="C215" s="51">
        <v>7</v>
      </c>
      <c r="D215" s="51">
        <v>2024</v>
      </c>
      <c r="E215" s="553" t="s">
        <v>59</v>
      </c>
      <c r="F215" s="495"/>
      <c r="G215" s="556">
        <v>31</v>
      </c>
      <c r="H215" s="556">
        <v>12</v>
      </c>
      <c r="I215" s="548" t="s">
        <v>1513</v>
      </c>
    </row>
    <row r="216" spans="1:11" ht="21.75" customHeight="1" x14ac:dyDescent="0.25">
      <c r="A216" s="37" t="s">
        <v>62</v>
      </c>
      <c r="B216" s="51">
        <v>1</v>
      </c>
      <c r="C216" s="51">
        <v>7</v>
      </c>
      <c r="D216" s="51">
        <v>2024</v>
      </c>
      <c r="E216" s="498"/>
      <c r="F216" s="499"/>
      <c r="G216" s="549"/>
      <c r="H216" s="549"/>
      <c r="I216" s="549"/>
    </row>
    <row r="217" spans="1:11" ht="27" customHeight="1" x14ac:dyDescent="0.25">
      <c r="A217" s="37" t="s">
        <v>64</v>
      </c>
      <c r="B217" s="59">
        <v>1</v>
      </c>
      <c r="C217" s="39" t="s">
        <v>65</v>
      </c>
      <c r="D217" s="44" t="s">
        <v>68</v>
      </c>
      <c r="E217" s="530" t="s">
        <v>67</v>
      </c>
      <c r="F217" s="502"/>
      <c r="G217" s="535" t="s">
        <v>68</v>
      </c>
      <c r="H217" s="501"/>
      <c r="I217" s="502"/>
    </row>
    <row r="218" spans="1:11" ht="24.75" customHeight="1" x14ac:dyDescent="0.25">
      <c r="A218" s="530" t="s">
        <v>69</v>
      </c>
      <c r="B218" s="501"/>
      <c r="C218" s="501"/>
      <c r="D218" s="501"/>
      <c r="E218" s="501"/>
      <c r="F218" s="501"/>
      <c r="G218" s="501"/>
      <c r="H218" s="501"/>
      <c r="I218" s="502"/>
    </row>
    <row r="219" spans="1:11" ht="15.75" customHeight="1" x14ac:dyDescent="0.25">
      <c r="A219" s="37" t="s">
        <v>70</v>
      </c>
      <c r="B219" s="531" t="s">
        <v>178</v>
      </c>
      <c r="C219" s="502"/>
      <c r="D219" s="39" t="s">
        <v>72</v>
      </c>
      <c r="E219" s="531" t="s">
        <v>73</v>
      </c>
      <c r="F219" s="502"/>
      <c r="G219" s="39" t="s">
        <v>74</v>
      </c>
      <c r="H219" s="531" t="s">
        <v>68</v>
      </c>
      <c r="I219" s="502"/>
    </row>
    <row r="220" spans="1:11" ht="15.75" customHeight="1" x14ac:dyDescent="0.25">
      <c r="A220" s="37" t="s">
        <v>75</v>
      </c>
      <c r="B220" s="531" t="s">
        <v>133</v>
      </c>
      <c r="C220" s="501"/>
      <c r="D220" s="501"/>
      <c r="E220" s="501"/>
      <c r="F220" s="501"/>
      <c r="G220" s="501"/>
      <c r="H220" s="501"/>
      <c r="I220" s="502"/>
    </row>
    <row r="221" spans="1:11" ht="15.75" customHeight="1" x14ac:dyDescent="0.25">
      <c r="A221" s="37" t="s">
        <v>77</v>
      </c>
      <c r="B221" s="45" t="s">
        <v>78</v>
      </c>
      <c r="C221" s="39" t="s">
        <v>79</v>
      </c>
      <c r="D221" s="46" t="s">
        <v>194</v>
      </c>
      <c r="E221" s="530" t="s">
        <v>81</v>
      </c>
      <c r="F221" s="502"/>
      <c r="G221" s="47" t="s">
        <v>82</v>
      </c>
      <c r="H221" s="39" t="s">
        <v>83</v>
      </c>
      <c r="I221" s="43">
        <v>1</v>
      </c>
    </row>
    <row r="222" spans="1:11" ht="24.75" customHeight="1" x14ac:dyDescent="0.25">
      <c r="A222" s="37" t="s">
        <v>84</v>
      </c>
      <c r="B222" s="531" t="s">
        <v>195</v>
      </c>
      <c r="C222" s="501"/>
      <c r="D222" s="501"/>
      <c r="E222" s="501"/>
      <c r="F222" s="501"/>
      <c r="G222" s="501"/>
      <c r="H222" s="501"/>
      <c r="I222" s="502"/>
    </row>
    <row r="223" spans="1:11" ht="24.75" customHeight="1" x14ac:dyDescent="0.25">
      <c r="A223" s="37" t="s">
        <v>86</v>
      </c>
      <c r="B223" s="532" t="s">
        <v>196</v>
      </c>
      <c r="C223" s="501"/>
      <c r="D223" s="502"/>
      <c r="E223" s="530" t="s">
        <v>88</v>
      </c>
      <c r="F223" s="502"/>
      <c r="G223" s="552" t="s">
        <v>197</v>
      </c>
      <c r="H223" s="501"/>
      <c r="I223" s="502"/>
    </row>
    <row r="224" spans="1:11" ht="15.75" customHeight="1" x14ac:dyDescent="0.25">
      <c r="A224" s="530" t="s">
        <v>90</v>
      </c>
      <c r="B224" s="501"/>
      <c r="C224" s="501"/>
      <c r="D224" s="501"/>
      <c r="E224" s="501"/>
      <c r="F224" s="501"/>
      <c r="G224" s="501"/>
      <c r="H224" s="501"/>
      <c r="I224" s="502"/>
    </row>
    <row r="225" spans="1:9" ht="25.5" customHeight="1" x14ac:dyDescent="0.25">
      <c r="A225" s="37" t="s">
        <v>91</v>
      </c>
      <c r="B225" s="531" t="s">
        <v>198</v>
      </c>
      <c r="C225" s="501"/>
      <c r="D225" s="501"/>
      <c r="E225" s="501"/>
      <c r="F225" s="501"/>
      <c r="G225" s="501"/>
      <c r="H225" s="501"/>
      <c r="I225" s="502"/>
    </row>
    <row r="226" spans="1:9" ht="15.75" customHeight="1" x14ac:dyDescent="0.25">
      <c r="A226" s="37" t="s">
        <v>93</v>
      </c>
      <c r="B226" s="530" t="s">
        <v>94</v>
      </c>
      <c r="C226" s="502"/>
      <c r="D226" s="530" t="s">
        <v>95</v>
      </c>
      <c r="E226" s="502"/>
      <c r="F226" s="530" t="s">
        <v>96</v>
      </c>
      <c r="G226" s="502"/>
      <c r="H226" s="530" t="s">
        <v>97</v>
      </c>
      <c r="I226" s="502"/>
    </row>
    <row r="227" spans="1:9" ht="15.75" customHeight="1" x14ac:dyDescent="0.25">
      <c r="A227" s="37" t="s">
        <v>98</v>
      </c>
      <c r="B227" s="531" t="s">
        <v>199</v>
      </c>
      <c r="C227" s="502"/>
      <c r="D227" s="531" t="s">
        <v>200</v>
      </c>
      <c r="E227" s="502"/>
      <c r="F227" s="532"/>
      <c r="G227" s="502"/>
      <c r="H227" s="532"/>
      <c r="I227" s="502"/>
    </row>
    <row r="228" spans="1:9" ht="15.75" customHeight="1" x14ac:dyDescent="0.25">
      <c r="A228" s="37" t="s">
        <v>101</v>
      </c>
      <c r="B228" s="533" t="s">
        <v>76</v>
      </c>
      <c r="C228" s="502"/>
      <c r="D228" s="533" t="s">
        <v>76</v>
      </c>
      <c r="E228" s="502"/>
      <c r="F228" s="532"/>
      <c r="G228" s="502"/>
      <c r="H228" s="532"/>
      <c r="I228" s="502"/>
    </row>
    <row r="229" spans="1:9" ht="15.75" customHeight="1" x14ac:dyDescent="0.25">
      <c r="A229" s="37" t="s">
        <v>103</v>
      </c>
      <c r="B229" s="533" t="s">
        <v>104</v>
      </c>
      <c r="C229" s="502"/>
      <c r="D229" s="533" t="s">
        <v>104</v>
      </c>
      <c r="E229" s="502"/>
      <c r="F229" s="532"/>
      <c r="G229" s="502"/>
      <c r="H229" s="532"/>
      <c r="I229" s="502"/>
    </row>
    <row r="230" spans="1:9" ht="15.75" customHeight="1" x14ac:dyDescent="0.25">
      <c r="A230" s="37" t="s">
        <v>105</v>
      </c>
      <c r="B230" s="531" t="s">
        <v>82</v>
      </c>
      <c r="C230" s="502"/>
      <c r="D230" s="531" t="s">
        <v>82</v>
      </c>
      <c r="E230" s="502"/>
      <c r="F230" s="532"/>
      <c r="G230" s="502"/>
      <c r="H230" s="532"/>
      <c r="I230" s="502"/>
    </row>
    <row r="231" spans="1:9" ht="40.5" customHeight="1" x14ac:dyDescent="0.25">
      <c r="A231" s="37" t="s">
        <v>106</v>
      </c>
      <c r="B231" s="531" t="s">
        <v>201</v>
      </c>
      <c r="C231" s="502"/>
      <c r="D231" s="531" t="s">
        <v>202</v>
      </c>
      <c r="E231" s="502"/>
      <c r="F231" s="532"/>
      <c r="G231" s="502"/>
      <c r="H231" s="532"/>
      <c r="I231" s="502"/>
    </row>
    <row r="232" spans="1:9" ht="41.25" customHeight="1" x14ac:dyDescent="0.25">
      <c r="A232" s="37" t="s">
        <v>109</v>
      </c>
      <c r="B232" s="531" t="s">
        <v>203</v>
      </c>
      <c r="C232" s="502"/>
      <c r="D232" s="531" t="s">
        <v>204</v>
      </c>
      <c r="E232" s="502"/>
      <c r="F232" s="48"/>
      <c r="G232" s="48"/>
      <c r="H232" s="532"/>
      <c r="I232" s="502"/>
    </row>
    <row r="233" spans="1:9" ht="15.75" customHeight="1" x14ac:dyDescent="0.25">
      <c r="A233" s="530" t="s">
        <v>112</v>
      </c>
      <c r="B233" s="501"/>
      <c r="C233" s="501"/>
      <c r="D233" s="501"/>
      <c r="E233" s="501"/>
      <c r="F233" s="501"/>
      <c r="G233" s="501"/>
      <c r="H233" s="501"/>
      <c r="I233" s="502"/>
    </row>
    <row r="234" spans="1:9" ht="15.75" customHeight="1" x14ac:dyDescent="0.25">
      <c r="A234" s="37" t="s">
        <v>113</v>
      </c>
      <c r="B234" s="535" t="s">
        <v>68</v>
      </c>
      <c r="C234" s="501"/>
      <c r="D234" s="502"/>
      <c r="E234" s="39" t="s">
        <v>114</v>
      </c>
      <c r="F234" s="531" t="s">
        <v>68</v>
      </c>
      <c r="G234" s="501"/>
      <c r="H234" s="501"/>
      <c r="I234" s="502"/>
    </row>
    <row r="235" spans="1:9" ht="15.75" customHeight="1" x14ac:dyDescent="0.25">
      <c r="A235" s="37" t="s">
        <v>115</v>
      </c>
      <c r="B235" s="535" t="s">
        <v>68</v>
      </c>
      <c r="C235" s="501"/>
      <c r="D235" s="501"/>
      <c r="E235" s="501"/>
      <c r="F235" s="501"/>
      <c r="G235" s="501"/>
      <c r="H235" s="501"/>
      <c r="I235" s="502"/>
    </row>
    <row r="236" spans="1:9" ht="15.75" customHeight="1" x14ac:dyDescent="0.25">
      <c r="A236" s="37" t="s">
        <v>116</v>
      </c>
      <c r="B236" s="535" t="s">
        <v>68</v>
      </c>
      <c r="C236" s="501"/>
      <c r="D236" s="501"/>
      <c r="E236" s="501"/>
      <c r="F236" s="501"/>
      <c r="G236" s="501"/>
      <c r="H236" s="501"/>
      <c r="I236" s="502"/>
    </row>
    <row r="237" spans="1:9" ht="15.75" customHeight="1" x14ac:dyDescent="0.25">
      <c r="A237" s="37" t="s">
        <v>117</v>
      </c>
      <c r="B237" s="535" t="s">
        <v>68</v>
      </c>
      <c r="C237" s="501"/>
      <c r="D237" s="502"/>
      <c r="E237" s="39" t="s">
        <v>118</v>
      </c>
      <c r="F237" s="535" t="s">
        <v>68</v>
      </c>
      <c r="G237" s="501"/>
      <c r="H237" s="501"/>
      <c r="I237" s="502"/>
    </row>
    <row r="238" spans="1:9" ht="36.75" customHeight="1" x14ac:dyDescent="0.25">
      <c r="A238" s="536" t="s">
        <v>119</v>
      </c>
      <c r="B238" s="502"/>
      <c r="C238" s="536" t="s">
        <v>120</v>
      </c>
      <c r="D238" s="502"/>
      <c r="E238" s="536" t="s">
        <v>121</v>
      </c>
      <c r="F238" s="501"/>
      <c r="G238" s="502"/>
      <c r="H238" s="536" t="s">
        <v>122</v>
      </c>
      <c r="I238" s="502"/>
    </row>
    <row r="239" spans="1:9" ht="30" customHeight="1" x14ac:dyDescent="0.25">
      <c r="A239" s="535" t="s">
        <v>123</v>
      </c>
      <c r="B239" s="502"/>
      <c r="C239" s="534" t="s">
        <v>138</v>
      </c>
      <c r="D239" s="502"/>
      <c r="E239" s="534" t="s">
        <v>191</v>
      </c>
      <c r="F239" s="501"/>
      <c r="G239" s="502"/>
      <c r="H239" s="554" t="s">
        <v>191</v>
      </c>
      <c r="I239" s="502"/>
    </row>
    <row r="240" spans="1:9" ht="15.75" customHeight="1" x14ac:dyDescent="0.25">
      <c r="A240" s="536" t="s">
        <v>125</v>
      </c>
      <c r="B240" s="501"/>
      <c r="C240" s="501"/>
      <c r="D240" s="501"/>
      <c r="E240" s="501"/>
      <c r="F240" s="501"/>
      <c r="G240" s="501"/>
      <c r="H240" s="501"/>
      <c r="I240" s="502"/>
    </row>
    <row r="241" spans="1:9" ht="15.75" customHeight="1" x14ac:dyDescent="0.25">
      <c r="A241" s="39" t="s">
        <v>126</v>
      </c>
      <c r="B241" s="530" t="s">
        <v>127</v>
      </c>
      <c r="C241" s="501"/>
      <c r="D241" s="501"/>
      <c r="E241" s="501"/>
      <c r="F241" s="501"/>
      <c r="G241" s="501"/>
      <c r="H241" s="502"/>
      <c r="I241" s="39" t="s">
        <v>128</v>
      </c>
    </row>
    <row r="242" spans="1:9" ht="15.75" customHeight="1" x14ac:dyDescent="0.25">
      <c r="A242" s="49"/>
      <c r="B242" s="535"/>
      <c r="C242" s="501"/>
      <c r="D242" s="501"/>
      <c r="E242" s="501"/>
      <c r="F242" s="501"/>
      <c r="G242" s="501"/>
      <c r="H242" s="502"/>
      <c r="I242" s="50"/>
    </row>
    <row r="243" spans="1:9" ht="15.75" customHeight="1" x14ac:dyDescent="0.25">
      <c r="A243" s="49"/>
      <c r="B243" s="535"/>
      <c r="C243" s="501"/>
      <c r="D243" s="501"/>
      <c r="E243" s="501"/>
      <c r="F243" s="501"/>
      <c r="G243" s="501"/>
      <c r="H243" s="502"/>
      <c r="I243" s="50"/>
    </row>
    <row r="244" spans="1:9" ht="15.75" customHeight="1" x14ac:dyDescent="0.25">
      <c r="A244" s="49"/>
      <c r="B244" s="535"/>
      <c r="C244" s="501"/>
      <c r="D244" s="501"/>
      <c r="E244" s="501"/>
      <c r="F244" s="501"/>
      <c r="G244" s="501"/>
      <c r="H244" s="502"/>
      <c r="I244" s="50"/>
    </row>
    <row r="245" spans="1:9" ht="32.25" customHeight="1" x14ac:dyDescent="0.25">
      <c r="A245" s="494"/>
      <c r="B245" s="495"/>
      <c r="C245" s="500" t="s">
        <v>0</v>
      </c>
      <c r="D245" s="501"/>
      <c r="E245" s="501"/>
      <c r="F245" s="501"/>
      <c r="G245" s="501"/>
      <c r="H245" s="501"/>
      <c r="I245" s="502"/>
    </row>
    <row r="246" spans="1:9" ht="15.75" customHeight="1" x14ac:dyDescent="0.25">
      <c r="A246" s="496"/>
      <c r="B246" s="497"/>
      <c r="C246" s="500" t="s">
        <v>1</v>
      </c>
      <c r="D246" s="501"/>
      <c r="E246" s="501"/>
      <c r="F246" s="501"/>
      <c r="G246" s="501"/>
      <c r="H246" s="501"/>
      <c r="I246" s="502"/>
    </row>
    <row r="247" spans="1:9" ht="15.75" customHeight="1" x14ac:dyDescent="0.25">
      <c r="A247" s="496"/>
      <c r="B247" s="497"/>
      <c r="C247" s="500" t="s">
        <v>2</v>
      </c>
      <c r="D247" s="501"/>
      <c r="E247" s="501"/>
      <c r="F247" s="501"/>
      <c r="G247" s="501"/>
      <c r="H247" s="501"/>
      <c r="I247" s="502"/>
    </row>
    <row r="248" spans="1:9" ht="35.25" customHeight="1" x14ac:dyDescent="0.25">
      <c r="A248" s="498"/>
      <c r="B248" s="499"/>
      <c r="C248" s="500" t="s">
        <v>3</v>
      </c>
      <c r="D248" s="501"/>
      <c r="E248" s="501"/>
      <c r="F248" s="501"/>
      <c r="G248" s="501"/>
      <c r="H248" s="502"/>
      <c r="I248" s="35" t="s">
        <v>1512</v>
      </c>
    </row>
    <row r="249" spans="1:9" ht="15.75" customHeight="1" x14ac:dyDescent="0.25">
      <c r="A249" s="530" t="s">
        <v>42</v>
      </c>
      <c r="B249" s="501"/>
      <c r="C249" s="501"/>
      <c r="D249" s="501"/>
      <c r="E249" s="501"/>
      <c r="F249" s="501"/>
      <c r="G249" s="501"/>
      <c r="H249" s="501"/>
      <c r="I249" s="502"/>
    </row>
    <row r="250" spans="1:9" ht="15.75" customHeight="1" x14ac:dyDescent="0.25">
      <c r="A250" s="530" t="s">
        <v>43</v>
      </c>
      <c r="B250" s="501"/>
      <c r="C250" s="501"/>
      <c r="D250" s="501"/>
      <c r="E250" s="501"/>
      <c r="F250" s="501"/>
      <c r="G250" s="501"/>
      <c r="H250" s="501"/>
      <c r="I250" s="502"/>
    </row>
    <row r="251" spans="1:9" ht="40.5" customHeight="1" x14ac:dyDescent="0.25">
      <c r="A251" s="37" t="s">
        <v>44</v>
      </c>
      <c r="B251" s="38">
        <v>7</v>
      </c>
      <c r="C251" s="530" t="s">
        <v>45</v>
      </c>
      <c r="D251" s="502"/>
      <c r="E251" s="541" t="s">
        <v>141</v>
      </c>
      <c r="F251" s="501"/>
      <c r="G251" s="502"/>
      <c r="H251" s="39" t="s">
        <v>47</v>
      </c>
      <c r="I251" s="40" t="s">
        <v>48</v>
      </c>
    </row>
    <row r="252" spans="1:9" ht="40.5" customHeight="1" x14ac:dyDescent="0.25">
      <c r="A252" s="37" t="s">
        <v>49</v>
      </c>
      <c r="B252" s="542" t="s">
        <v>26</v>
      </c>
      <c r="C252" s="501"/>
      <c r="D252" s="502"/>
      <c r="E252" s="530" t="s">
        <v>50</v>
      </c>
      <c r="F252" s="502"/>
      <c r="G252" s="542" t="s">
        <v>142</v>
      </c>
      <c r="H252" s="501"/>
      <c r="I252" s="502"/>
    </row>
    <row r="253" spans="1:9" ht="41.25" customHeight="1" x14ac:dyDescent="0.25">
      <c r="A253" s="37" t="s">
        <v>51</v>
      </c>
      <c r="B253" s="542" t="s">
        <v>205</v>
      </c>
      <c r="C253" s="501"/>
      <c r="D253" s="501"/>
      <c r="E253" s="501"/>
      <c r="F253" s="501"/>
      <c r="G253" s="501"/>
      <c r="H253" s="501"/>
      <c r="I253" s="502"/>
    </row>
    <row r="254" spans="1:9" ht="41.25" customHeight="1" x14ac:dyDescent="0.25">
      <c r="A254" s="37" t="s">
        <v>53</v>
      </c>
      <c r="B254" s="543" t="s">
        <v>206</v>
      </c>
      <c r="C254" s="516"/>
      <c r="D254" s="516"/>
      <c r="E254" s="516"/>
      <c r="F254" s="516"/>
      <c r="G254" s="516"/>
      <c r="H254" s="516"/>
      <c r="I254" s="495"/>
    </row>
    <row r="255" spans="1:9" ht="15.75" customHeight="1" x14ac:dyDescent="0.25">
      <c r="A255" s="37" t="s">
        <v>55</v>
      </c>
      <c r="B255" s="51">
        <v>1</v>
      </c>
      <c r="C255" s="51">
        <v>7</v>
      </c>
      <c r="D255" s="51">
        <v>2024</v>
      </c>
      <c r="E255" s="553" t="s">
        <v>59</v>
      </c>
      <c r="F255" s="495"/>
      <c r="G255" s="556">
        <v>31</v>
      </c>
      <c r="H255" s="556">
        <v>12</v>
      </c>
      <c r="I255" s="548" t="s">
        <v>1513</v>
      </c>
    </row>
    <row r="256" spans="1:9" ht="15.75" customHeight="1" x14ac:dyDescent="0.25">
      <c r="A256" s="37" t="s">
        <v>62</v>
      </c>
      <c r="B256" s="51">
        <v>1</v>
      </c>
      <c r="C256" s="51">
        <v>7</v>
      </c>
      <c r="D256" s="51">
        <v>2024</v>
      </c>
      <c r="E256" s="498"/>
      <c r="F256" s="499"/>
      <c r="G256" s="549"/>
      <c r="H256" s="549"/>
      <c r="I256" s="549"/>
    </row>
    <row r="257" spans="1:9" ht="42.75" customHeight="1" x14ac:dyDescent="0.25">
      <c r="A257" s="37" t="s">
        <v>64</v>
      </c>
      <c r="B257" s="59">
        <v>1</v>
      </c>
      <c r="C257" s="39" t="s">
        <v>65</v>
      </c>
      <c r="D257" s="44" t="s">
        <v>68</v>
      </c>
      <c r="E257" s="530" t="s">
        <v>67</v>
      </c>
      <c r="F257" s="502"/>
      <c r="G257" s="535" t="s">
        <v>68</v>
      </c>
      <c r="H257" s="501"/>
      <c r="I257" s="502"/>
    </row>
    <row r="258" spans="1:9" ht="15.75" customHeight="1" x14ac:dyDescent="0.25">
      <c r="A258" s="530" t="s">
        <v>69</v>
      </c>
      <c r="B258" s="501"/>
      <c r="C258" s="501"/>
      <c r="D258" s="501"/>
      <c r="E258" s="501"/>
      <c r="F258" s="501"/>
      <c r="G258" s="501"/>
      <c r="H258" s="501"/>
      <c r="I258" s="502"/>
    </row>
    <row r="259" spans="1:9" ht="41.25" customHeight="1" x14ac:dyDescent="0.25">
      <c r="A259" s="37" t="s">
        <v>70</v>
      </c>
      <c r="B259" s="534" t="s">
        <v>207</v>
      </c>
      <c r="C259" s="502"/>
      <c r="D259" s="39" t="s">
        <v>72</v>
      </c>
      <c r="E259" s="531" t="s">
        <v>208</v>
      </c>
      <c r="F259" s="502"/>
      <c r="G259" s="39" t="s">
        <v>74</v>
      </c>
      <c r="H259" s="531" t="s">
        <v>68</v>
      </c>
      <c r="I259" s="502"/>
    </row>
    <row r="260" spans="1:9" ht="15.75" customHeight="1" x14ac:dyDescent="0.25">
      <c r="A260" s="37" t="s">
        <v>75</v>
      </c>
      <c r="B260" s="531" t="s">
        <v>133</v>
      </c>
      <c r="C260" s="501"/>
      <c r="D260" s="501"/>
      <c r="E260" s="501"/>
      <c r="F260" s="501"/>
      <c r="G260" s="501"/>
      <c r="H260" s="501"/>
      <c r="I260" s="502"/>
    </row>
    <row r="261" spans="1:9" ht="28.5" customHeight="1" x14ac:dyDescent="0.25">
      <c r="A261" s="37" t="s">
        <v>77</v>
      </c>
      <c r="B261" s="45" t="s">
        <v>78</v>
      </c>
      <c r="C261" s="39" t="s">
        <v>79</v>
      </c>
      <c r="D261" s="46" t="s">
        <v>209</v>
      </c>
      <c r="E261" s="530" t="s">
        <v>81</v>
      </c>
      <c r="F261" s="502"/>
      <c r="G261" s="53"/>
      <c r="H261" s="39" t="s">
        <v>83</v>
      </c>
      <c r="I261" s="43">
        <v>0.8</v>
      </c>
    </row>
    <row r="262" spans="1:9" ht="27.75" customHeight="1" x14ac:dyDescent="0.25">
      <c r="A262" s="37" t="s">
        <v>84</v>
      </c>
      <c r="B262" s="531" t="s">
        <v>210</v>
      </c>
      <c r="C262" s="501"/>
      <c r="D262" s="501"/>
      <c r="E262" s="501"/>
      <c r="F262" s="501"/>
      <c r="G262" s="501"/>
      <c r="H262" s="501"/>
      <c r="I262" s="502"/>
    </row>
    <row r="263" spans="1:9" ht="68.25" customHeight="1" x14ac:dyDescent="0.25">
      <c r="A263" s="37" t="s">
        <v>86</v>
      </c>
      <c r="B263" s="531" t="s">
        <v>211</v>
      </c>
      <c r="C263" s="501"/>
      <c r="D263" s="502"/>
      <c r="E263" s="530" t="s">
        <v>88</v>
      </c>
      <c r="F263" s="502"/>
      <c r="G263" s="542" t="s">
        <v>212</v>
      </c>
      <c r="H263" s="501"/>
      <c r="I263" s="502"/>
    </row>
    <row r="264" spans="1:9" ht="15.75" customHeight="1" x14ac:dyDescent="0.25">
      <c r="A264" s="530" t="s">
        <v>90</v>
      </c>
      <c r="B264" s="501"/>
      <c r="C264" s="501"/>
      <c r="D264" s="501"/>
      <c r="E264" s="501"/>
      <c r="F264" s="501"/>
      <c r="G264" s="501"/>
      <c r="H264" s="501"/>
      <c r="I264" s="502"/>
    </row>
    <row r="265" spans="1:9" ht="15.75" customHeight="1" x14ac:dyDescent="0.25">
      <c r="A265" s="37" t="s">
        <v>91</v>
      </c>
      <c r="B265" s="531" t="s">
        <v>213</v>
      </c>
      <c r="C265" s="501"/>
      <c r="D265" s="501"/>
      <c r="E265" s="501"/>
      <c r="F265" s="501"/>
      <c r="G265" s="501"/>
      <c r="H265" s="501"/>
      <c r="I265" s="502"/>
    </row>
    <row r="266" spans="1:9" ht="15.75" customHeight="1" x14ac:dyDescent="0.25">
      <c r="A266" s="37" t="s">
        <v>93</v>
      </c>
      <c r="B266" s="530" t="s">
        <v>94</v>
      </c>
      <c r="C266" s="502"/>
      <c r="D266" s="530" t="s">
        <v>95</v>
      </c>
      <c r="E266" s="502"/>
      <c r="F266" s="530" t="s">
        <v>96</v>
      </c>
      <c r="G266" s="502"/>
      <c r="H266" s="530" t="s">
        <v>97</v>
      </c>
      <c r="I266" s="502"/>
    </row>
    <row r="267" spans="1:9" ht="34.5" customHeight="1" x14ac:dyDescent="0.25">
      <c r="A267" s="37" t="s">
        <v>98</v>
      </c>
      <c r="B267" s="531" t="s">
        <v>99</v>
      </c>
      <c r="C267" s="502"/>
      <c r="D267" s="531" t="s">
        <v>100</v>
      </c>
      <c r="E267" s="502"/>
      <c r="F267" s="532"/>
      <c r="G267" s="502"/>
      <c r="H267" s="532"/>
      <c r="I267" s="502"/>
    </row>
    <row r="268" spans="1:9" ht="34.5" customHeight="1" x14ac:dyDescent="0.25">
      <c r="A268" s="37" t="s">
        <v>101</v>
      </c>
      <c r="B268" s="533" t="s">
        <v>102</v>
      </c>
      <c r="C268" s="502"/>
      <c r="D268" s="533" t="s">
        <v>102</v>
      </c>
      <c r="E268" s="502"/>
      <c r="F268" s="532"/>
      <c r="G268" s="502"/>
      <c r="H268" s="532"/>
      <c r="I268" s="502"/>
    </row>
    <row r="269" spans="1:9" ht="34.5" customHeight="1" x14ac:dyDescent="0.25">
      <c r="A269" s="37" t="s">
        <v>103</v>
      </c>
      <c r="B269" s="533" t="s">
        <v>104</v>
      </c>
      <c r="C269" s="502"/>
      <c r="D269" s="533" t="s">
        <v>104</v>
      </c>
      <c r="E269" s="502"/>
      <c r="F269" s="532"/>
      <c r="G269" s="502"/>
      <c r="H269" s="532"/>
      <c r="I269" s="502"/>
    </row>
    <row r="270" spans="1:9" ht="34.5" customHeight="1" x14ac:dyDescent="0.25">
      <c r="A270" s="37" t="s">
        <v>105</v>
      </c>
      <c r="B270" s="531" t="s">
        <v>82</v>
      </c>
      <c r="C270" s="502"/>
      <c r="D270" s="531" t="s">
        <v>82</v>
      </c>
      <c r="E270" s="502"/>
      <c r="F270" s="532"/>
      <c r="G270" s="502"/>
      <c r="H270" s="532"/>
      <c r="I270" s="502"/>
    </row>
    <row r="271" spans="1:9" ht="34.5" customHeight="1" x14ac:dyDescent="0.25">
      <c r="A271" s="37" t="s">
        <v>106</v>
      </c>
      <c r="B271" s="531" t="s">
        <v>107</v>
      </c>
      <c r="C271" s="502"/>
      <c r="D271" s="531" t="s">
        <v>108</v>
      </c>
      <c r="E271" s="502"/>
      <c r="F271" s="532"/>
      <c r="G271" s="502"/>
      <c r="H271" s="532"/>
      <c r="I271" s="502"/>
    </row>
    <row r="272" spans="1:9" ht="34.5" customHeight="1" x14ac:dyDescent="0.25">
      <c r="A272" s="37" t="s">
        <v>109</v>
      </c>
      <c r="B272" s="531" t="s">
        <v>110</v>
      </c>
      <c r="C272" s="502"/>
      <c r="D272" s="531" t="s">
        <v>111</v>
      </c>
      <c r="E272" s="502"/>
      <c r="F272" s="48"/>
      <c r="G272" s="48"/>
      <c r="H272" s="532"/>
      <c r="I272" s="502"/>
    </row>
    <row r="273" spans="1:9" ht="15.75" customHeight="1" x14ac:dyDescent="0.25">
      <c r="A273" s="530" t="s">
        <v>112</v>
      </c>
      <c r="B273" s="501"/>
      <c r="C273" s="501"/>
      <c r="D273" s="501"/>
      <c r="E273" s="501"/>
      <c r="F273" s="501"/>
      <c r="G273" s="501"/>
      <c r="H273" s="501"/>
      <c r="I273" s="502"/>
    </row>
    <row r="274" spans="1:9" ht="15.75" customHeight="1" x14ac:dyDescent="0.25">
      <c r="A274" s="37" t="s">
        <v>113</v>
      </c>
      <c r="B274" s="535" t="s">
        <v>68</v>
      </c>
      <c r="C274" s="501"/>
      <c r="D274" s="502"/>
      <c r="E274" s="39" t="s">
        <v>114</v>
      </c>
      <c r="F274" s="531" t="s">
        <v>68</v>
      </c>
      <c r="G274" s="501"/>
      <c r="H274" s="501"/>
      <c r="I274" s="502"/>
    </row>
    <row r="275" spans="1:9" ht="15.75" customHeight="1" x14ac:dyDescent="0.25">
      <c r="A275" s="37" t="s">
        <v>115</v>
      </c>
      <c r="B275" s="535" t="s">
        <v>68</v>
      </c>
      <c r="C275" s="501"/>
      <c r="D275" s="501"/>
      <c r="E275" s="501"/>
      <c r="F275" s="501"/>
      <c r="G275" s="501"/>
      <c r="H275" s="501"/>
      <c r="I275" s="502"/>
    </row>
    <row r="276" spans="1:9" ht="15.75" customHeight="1" x14ac:dyDescent="0.25">
      <c r="A276" s="37" t="s">
        <v>116</v>
      </c>
      <c r="B276" s="535" t="s">
        <v>68</v>
      </c>
      <c r="C276" s="501"/>
      <c r="D276" s="501"/>
      <c r="E276" s="501"/>
      <c r="F276" s="501"/>
      <c r="G276" s="501"/>
      <c r="H276" s="501"/>
      <c r="I276" s="502"/>
    </row>
    <row r="277" spans="1:9" ht="15.75" customHeight="1" x14ac:dyDescent="0.25">
      <c r="A277" s="37" t="s">
        <v>117</v>
      </c>
      <c r="B277" s="535" t="s">
        <v>68</v>
      </c>
      <c r="C277" s="501"/>
      <c r="D277" s="502"/>
      <c r="E277" s="39" t="s">
        <v>118</v>
      </c>
      <c r="F277" s="535" t="s">
        <v>68</v>
      </c>
      <c r="G277" s="501"/>
      <c r="H277" s="501"/>
      <c r="I277" s="502"/>
    </row>
    <row r="278" spans="1:9" ht="53.25" customHeight="1" x14ac:dyDescent="0.25">
      <c r="A278" s="536" t="s">
        <v>119</v>
      </c>
      <c r="B278" s="502"/>
      <c r="C278" s="536" t="s">
        <v>120</v>
      </c>
      <c r="D278" s="502"/>
      <c r="E278" s="536" t="s">
        <v>121</v>
      </c>
      <c r="F278" s="501"/>
      <c r="G278" s="502"/>
      <c r="H278" s="536" t="s">
        <v>122</v>
      </c>
      <c r="I278" s="502"/>
    </row>
    <row r="279" spans="1:9" ht="44.25" customHeight="1" x14ac:dyDescent="0.25">
      <c r="A279" s="557" t="s">
        <v>123</v>
      </c>
      <c r="B279" s="502"/>
      <c r="C279" s="531" t="s">
        <v>155</v>
      </c>
      <c r="D279" s="502"/>
      <c r="E279" s="531" t="s">
        <v>214</v>
      </c>
      <c r="F279" s="501"/>
      <c r="G279" s="502"/>
      <c r="H279" s="537" t="s">
        <v>215</v>
      </c>
      <c r="I279" s="502"/>
    </row>
    <row r="280" spans="1:9" ht="15.75" customHeight="1" x14ac:dyDescent="0.25">
      <c r="A280" s="536" t="s">
        <v>125</v>
      </c>
      <c r="B280" s="501"/>
      <c r="C280" s="501"/>
      <c r="D280" s="501"/>
      <c r="E280" s="501"/>
      <c r="F280" s="501"/>
      <c r="G280" s="501"/>
      <c r="H280" s="501"/>
      <c r="I280" s="502"/>
    </row>
    <row r="281" spans="1:9" ht="15.75" customHeight="1" x14ac:dyDescent="0.25">
      <c r="A281" s="39" t="s">
        <v>126</v>
      </c>
      <c r="B281" s="530" t="s">
        <v>127</v>
      </c>
      <c r="C281" s="501"/>
      <c r="D281" s="501"/>
      <c r="E281" s="501"/>
      <c r="F281" s="501"/>
      <c r="G281" s="501"/>
      <c r="H281" s="502"/>
      <c r="I281" s="39" t="s">
        <v>128</v>
      </c>
    </row>
    <row r="282" spans="1:9" ht="15.75" customHeight="1" x14ac:dyDescent="0.25">
      <c r="A282" s="49"/>
      <c r="B282" s="535"/>
      <c r="C282" s="501"/>
      <c r="D282" s="501"/>
      <c r="E282" s="501"/>
      <c r="F282" s="501"/>
      <c r="G282" s="501"/>
      <c r="H282" s="502"/>
      <c r="I282" s="50"/>
    </row>
    <row r="283" spans="1:9" ht="15.75" customHeight="1" x14ac:dyDescent="0.25">
      <c r="A283" s="49"/>
      <c r="B283" s="535"/>
      <c r="C283" s="501"/>
      <c r="D283" s="501"/>
      <c r="E283" s="501"/>
      <c r="F283" s="501"/>
      <c r="G283" s="501"/>
      <c r="H283" s="502"/>
      <c r="I283" s="50"/>
    </row>
    <row r="284" spans="1:9" ht="15.75" customHeight="1" x14ac:dyDescent="0.25">
      <c r="A284" s="49"/>
      <c r="B284" s="535"/>
      <c r="C284" s="501"/>
      <c r="D284" s="501"/>
      <c r="E284" s="501"/>
      <c r="F284" s="501"/>
      <c r="G284" s="501"/>
      <c r="H284" s="502"/>
      <c r="I284" s="50"/>
    </row>
    <row r="285" spans="1:9" ht="15.75" customHeight="1" x14ac:dyDescent="0.25">
      <c r="A285" s="60"/>
      <c r="B285" s="61"/>
      <c r="C285" s="62"/>
      <c r="D285" s="62"/>
      <c r="E285" s="62"/>
      <c r="F285" s="62"/>
      <c r="G285" s="62"/>
      <c r="H285" s="62"/>
      <c r="I285" s="63"/>
    </row>
    <row r="286" spans="1:9" ht="15.75" customHeight="1" x14ac:dyDescent="0.25">
      <c r="A286" s="494"/>
      <c r="B286" s="495"/>
      <c r="C286" s="500" t="s">
        <v>0</v>
      </c>
      <c r="D286" s="501"/>
      <c r="E286" s="501"/>
      <c r="F286" s="501"/>
      <c r="G286" s="501"/>
      <c r="H286" s="501"/>
      <c r="I286" s="502"/>
    </row>
    <row r="287" spans="1:9" ht="15.75" customHeight="1" x14ac:dyDescent="0.25">
      <c r="A287" s="496"/>
      <c r="B287" s="497"/>
      <c r="C287" s="500" t="s">
        <v>1</v>
      </c>
      <c r="D287" s="501"/>
      <c r="E287" s="501"/>
      <c r="F287" s="501"/>
      <c r="G287" s="501"/>
      <c r="H287" s="501"/>
      <c r="I287" s="502"/>
    </row>
    <row r="288" spans="1:9" ht="15.75" customHeight="1" x14ac:dyDescent="0.25">
      <c r="A288" s="496"/>
      <c r="B288" s="497"/>
      <c r="C288" s="500" t="s">
        <v>2</v>
      </c>
      <c r="D288" s="501"/>
      <c r="E288" s="501"/>
      <c r="F288" s="501"/>
      <c r="G288" s="501"/>
      <c r="H288" s="501"/>
      <c r="I288" s="502"/>
    </row>
    <row r="289" spans="1:9" ht="15.75" customHeight="1" x14ac:dyDescent="0.25">
      <c r="A289" s="498"/>
      <c r="B289" s="499"/>
      <c r="C289" s="500" t="s">
        <v>3</v>
      </c>
      <c r="D289" s="501"/>
      <c r="E289" s="501"/>
      <c r="F289" s="501"/>
      <c r="G289" s="501"/>
      <c r="H289" s="502"/>
      <c r="I289" s="35" t="s">
        <v>1512</v>
      </c>
    </row>
    <row r="290" spans="1:9" ht="15.75" customHeight="1" x14ac:dyDescent="0.25">
      <c r="A290" s="558" t="s">
        <v>42</v>
      </c>
      <c r="B290" s="501"/>
      <c r="C290" s="501"/>
      <c r="D290" s="501"/>
      <c r="E290" s="501"/>
      <c r="F290" s="501"/>
      <c r="G290" s="501"/>
      <c r="H290" s="501"/>
      <c r="I290" s="502"/>
    </row>
    <row r="291" spans="1:9" ht="15.75" customHeight="1" x14ac:dyDescent="0.25">
      <c r="A291" s="558" t="s">
        <v>43</v>
      </c>
      <c r="B291" s="501"/>
      <c r="C291" s="501"/>
      <c r="D291" s="501"/>
      <c r="E291" s="501"/>
      <c r="F291" s="501"/>
      <c r="G291" s="501"/>
      <c r="H291" s="501"/>
      <c r="I291" s="502"/>
    </row>
    <row r="292" spans="1:9" ht="42" customHeight="1" x14ac:dyDescent="0.25">
      <c r="A292" s="64" t="s">
        <v>44</v>
      </c>
      <c r="B292" s="65">
        <v>2286</v>
      </c>
      <c r="C292" s="558" t="s">
        <v>45</v>
      </c>
      <c r="D292" s="502"/>
      <c r="E292" s="559" t="s">
        <v>158</v>
      </c>
      <c r="F292" s="501"/>
      <c r="G292" s="502"/>
      <c r="H292" s="64" t="s">
        <v>47</v>
      </c>
      <c r="I292" s="66" t="s">
        <v>159</v>
      </c>
    </row>
    <row r="293" spans="1:9" ht="33" customHeight="1" x14ac:dyDescent="0.25">
      <c r="A293" s="64" t="s">
        <v>49</v>
      </c>
      <c r="B293" s="542" t="s">
        <v>26</v>
      </c>
      <c r="C293" s="501"/>
      <c r="D293" s="502"/>
      <c r="E293" s="558" t="s">
        <v>50</v>
      </c>
      <c r="F293" s="502"/>
      <c r="G293" s="542" t="s">
        <v>160</v>
      </c>
      <c r="H293" s="501"/>
      <c r="I293" s="502"/>
    </row>
    <row r="294" spans="1:9" ht="54" customHeight="1" x14ac:dyDescent="0.25">
      <c r="A294" s="64" t="s">
        <v>51</v>
      </c>
      <c r="B294" s="561" t="s">
        <v>1509</v>
      </c>
      <c r="C294" s="501"/>
      <c r="D294" s="501"/>
      <c r="E294" s="501"/>
      <c r="F294" s="501"/>
      <c r="G294" s="501"/>
      <c r="H294" s="501"/>
      <c r="I294" s="502"/>
    </row>
    <row r="295" spans="1:9" ht="15.75" customHeight="1" x14ac:dyDescent="0.25">
      <c r="A295" s="64" t="s">
        <v>53</v>
      </c>
      <c r="B295" s="561" t="s">
        <v>216</v>
      </c>
      <c r="C295" s="501"/>
      <c r="D295" s="501"/>
      <c r="E295" s="501"/>
      <c r="F295" s="501"/>
      <c r="G295" s="501"/>
      <c r="H295" s="501"/>
      <c r="I295" s="502"/>
    </row>
    <row r="296" spans="1:9" ht="15.75" customHeight="1" x14ac:dyDescent="0.25">
      <c r="A296" s="64" t="s">
        <v>55</v>
      </c>
      <c r="B296" s="57" t="s">
        <v>56</v>
      </c>
      <c r="C296" s="57" t="s">
        <v>57</v>
      </c>
      <c r="D296" s="57" t="s">
        <v>58</v>
      </c>
      <c r="E296" s="562" t="s">
        <v>59</v>
      </c>
      <c r="F296" s="495"/>
      <c r="G296" s="563" t="s">
        <v>60</v>
      </c>
      <c r="H296" s="563" t="s">
        <v>61</v>
      </c>
      <c r="I296" s="548" t="s">
        <v>1513</v>
      </c>
    </row>
    <row r="297" spans="1:9" ht="15.75" customHeight="1" x14ac:dyDescent="0.25">
      <c r="A297" s="64" t="s">
        <v>62</v>
      </c>
      <c r="B297" s="57" t="s">
        <v>56</v>
      </c>
      <c r="C297" s="57" t="s">
        <v>57</v>
      </c>
      <c r="D297" s="57" t="s">
        <v>58</v>
      </c>
      <c r="E297" s="498"/>
      <c r="F297" s="499"/>
      <c r="G297" s="549"/>
      <c r="H297" s="549"/>
      <c r="I297" s="549"/>
    </row>
    <row r="298" spans="1:9" ht="15.75" customHeight="1" x14ac:dyDescent="0.25">
      <c r="A298" s="64" t="s">
        <v>64</v>
      </c>
      <c r="B298" s="58">
        <v>1</v>
      </c>
      <c r="C298" s="64" t="s">
        <v>65</v>
      </c>
      <c r="D298" s="67" t="s">
        <v>14</v>
      </c>
      <c r="E298" s="558" t="s">
        <v>67</v>
      </c>
      <c r="F298" s="502"/>
      <c r="G298" s="557" t="s">
        <v>14</v>
      </c>
      <c r="H298" s="501"/>
      <c r="I298" s="502"/>
    </row>
    <row r="299" spans="1:9" ht="15.75" customHeight="1" x14ac:dyDescent="0.25">
      <c r="A299" s="558" t="s">
        <v>69</v>
      </c>
      <c r="B299" s="501"/>
      <c r="C299" s="501"/>
      <c r="D299" s="501"/>
      <c r="E299" s="501"/>
      <c r="F299" s="501"/>
      <c r="G299" s="501"/>
      <c r="H299" s="501"/>
      <c r="I299" s="502"/>
    </row>
    <row r="300" spans="1:9" ht="30" customHeight="1" x14ac:dyDescent="0.25">
      <c r="A300" s="64" t="s">
        <v>70</v>
      </c>
      <c r="B300" s="560" t="s">
        <v>163</v>
      </c>
      <c r="C300" s="502"/>
      <c r="D300" s="64" t="s">
        <v>72</v>
      </c>
      <c r="E300" s="555" t="s">
        <v>73</v>
      </c>
      <c r="F300" s="502"/>
      <c r="G300" s="64" t="s">
        <v>74</v>
      </c>
      <c r="H300" s="559" t="s">
        <v>217</v>
      </c>
      <c r="I300" s="502"/>
    </row>
    <row r="301" spans="1:9" ht="15.75" customHeight="1" x14ac:dyDescent="0.25">
      <c r="A301" s="64" t="s">
        <v>75</v>
      </c>
      <c r="B301" s="564" t="s">
        <v>133</v>
      </c>
      <c r="C301" s="501"/>
      <c r="D301" s="501"/>
      <c r="E301" s="501"/>
      <c r="F301" s="501"/>
      <c r="G301" s="501"/>
      <c r="H301" s="501"/>
      <c r="I301" s="502"/>
    </row>
    <row r="302" spans="1:9" ht="15.75" customHeight="1" x14ac:dyDescent="0.25">
      <c r="A302" s="64" t="s">
        <v>77</v>
      </c>
      <c r="B302" s="68" t="s">
        <v>78</v>
      </c>
      <c r="C302" s="64" t="s">
        <v>79</v>
      </c>
      <c r="D302" s="46" t="s">
        <v>80</v>
      </c>
      <c r="E302" s="558" t="s">
        <v>81</v>
      </c>
      <c r="F302" s="502"/>
      <c r="G302" s="53" t="s">
        <v>82</v>
      </c>
      <c r="H302" s="64" t="s">
        <v>83</v>
      </c>
      <c r="I302" s="69" t="s">
        <v>217</v>
      </c>
    </row>
    <row r="303" spans="1:9" ht="50.25" customHeight="1" x14ac:dyDescent="0.25">
      <c r="A303" s="64" t="s">
        <v>84</v>
      </c>
      <c r="B303" s="572" t="s">
        <v>164</v>
      </c>
      <c r="C303" s="501"/>
      <c r="D303" s="501"/>
      <c r="E303" s="501"/>
      <c r="F303" s="501"/>
      <c r="G303" s="501"/>
      <c r="H303" s="501"/>
      <c r="I303" s="502"/>
    </row>
    <row r="304" spans="1:9" ht="51.75" customHeight="1" x14ac:dyDescent="0.25">
      <c r="A304" s="64" t="s">
        <v>86</v>
      </c>
      <c r="B304" s="572" t="s">
        <v>218</v>
      </c>
      <c r="C304" s="501"/>
      <c r="D304" s="502"/>
      <c r="E304" s="558" t="s">
        <v>88</v>
      </c>
      <c r="F304" s="502"/>
      <c r="G304" s="572" t="s">
        <v>219</v>
      </c>
      <c r="H304" s="501"/>
      <c r="I304" s="502"/>
    </row>
    <row r="305" spans="1:9" ht="15.75" customHeight="1" x14ac:dyDescent="0.25">
      <c r="A305" s="558" t="s">
        <v>90</v>
      </c>
      <c r="B305" s="501"/>
      <c r="C305" s="501"/>
      <c r="D305" s="501"/>
      <c r="E305" s="501"/>
      <c r="F305" s="501"/>
      <c r="G305" s="501"/>
      <c r="H305" s="501"/>
      <c r="I305" s="502"/>
    </row>
    <row r="306" spans="1:9" ht="15.75" customHeight="1" x14ac:dyDescent="0.25">
      <c r="A306" s="64" t="s">
        <v>91</v>
      </c>
      <c r="B306" s="531" t="s">
        <v>216</v>
      </c>
      <c r="C306" s="501"/>
      <c r="D306" s="501"/>
      <c r="E306" s="501"/>
      <c r="F306" s="501"/>
      <c r="G306" s="501"/>
      <c r="H306" s="501"/>
      <c r="I306" s="502"/>
    </row>
    <row r="307" spans="1:9" ht="15.75" customHeight="1" x14ac:dyDescent="0.25">
      <c r="A307" s="64" t="s">
        <v>93</v>
      </c>
      <c r="B307" s="558" t="s">
        <v>94</v>
      </c>
      <c r="C307" s="502"/>
      <c r="D307" s="558" t="s">
        <v>95</v>
      </c>
      <c r="E307" s="502"/>
      <c r="F307" s="558" t="s">
        <v>96</v>
      </c>
      <c r="G307" s="502"/>
      <c r="H307" s="558" t="s">
        <v>97</v>
      </c>
      <c r="I307" s="502"/>
    </row>
    <row r="308" spans="1:9" ht="56.25" customHeight="1" x14ac:dyDescent="0.25">
      <c r="A308" s="64" t="s">
        <v>98</v>
      </c>
      <c r="B308" s="532" t="s">
        <v>168</v>
      </c>
      <c r="C308" s="502"/>
      <c r="D308" s="532" t="s">
        <v>220</v>
      </c>
      <c r="E308" s="502"/>
      <c r="F308" s="560"/>
      <c r="G308" s="502"/>
      <c r="H308" s="560"/>
      <c r="I308" s="502"/>
    </row>
    <row r="309" spans="1:9" ht="15.75" customHeight="1" x14ac:dyDescent="0.25">
      <c r="A309" s="64" t="s">
        <v>101</v>
      </c>
      <c r="B309" s="573" t="s">
        <v>102</v>
      </c>
      <c r="C309" s="502"/>
      <c r="D309" s="573" t="s">
        <v>102</v>
      </c>
      <c r="E309" s="502"/>
      <c r="F309" s="560"/>
      <c r="G309" s="502"/>
      <c r="H309" s="560"/>
      <c r="I309" s="502"/>
    </row>
    <row r="310" spans="1:9" ht="28.5" customHeight="1" x14ac:dyDescent="0.25">
      <c r="A310" s="64" t="s">
        <v>103</v>
      </c>
      <c r="B310" s="574" t="s">
        <v>170</v>
      </c>
      <c r="C310" s="502"/>
      <c r="D310" s="574" t="s">
        <v>170</v>
      </c>
      <c r="E310" s="502"/>
      <c r="F310" s="560"/>
      <c r="G310" s="502"/>
      <c r="H310" s="560"/>
      <c r="I310" s="502"/>
    </row>
    <row r="311" spans="1:9" ht="37.5" customHeight="1" x14ac:dyDescent="0.25">
      <c r="A311" s="64" t="s">
        <v>105</v>
      </c>
      <c r="B311" s="532" t="s">
        <v>82</v>
      </c>
      <c r="C311" s="502"/>
      <c r="D311" s="532" t="s">
        <v>82</v>
      </c>
      <c r="E311" s="502"/>
      <c r="F311" s="560"/>
      <c r="G311" s="502"/>
      <c r="H311" s="560"/>
      <c r="I311" s="502"/>
    </row>
    <row r="312" spans="1:9" ht="45" customHeight="1" x14ac:dyDescent="0.25">
      <c r="A312" s="64" t="s">
        <v>106</v>
      </c>
      <c r="B312" s="532" t="s">
        <v>163</v>
      </c>
      <c r="C312" s="502"/>
      <c r="D312" s="532" t="s">
        <v>221</v>
      </c>
      <c r="E312" s="502"/>
      <c r="F312" s="560"/>
      <c r="G312" s="502"/>
      <c r="H312" s="560"/>
      <c r="I312" s="502"/>
    </row>
    <row r="313" spans="1:9" ht="33" customHeight="1" x14ac:dyDescent="0.25">
      <c r="A313" s="64" t="s">
        <v>109</v>
      </c>
      <c r="B313" s="532" t="s">
        <v>171</v>
      </c>
      <c r="C313" s="502"/>
      <c r="D313" s="532" t="s">
        <v>222</v>
      </c>
      <c r="E313" s="502"/>
      <c r="F313" s="560"/>
      <c r="G313" s="502"/>
      <c r="H313" s="560"/>
      <c r="I313" s="502"/>
    </row>
    <row r="314" spans="1:9" ht="15.75" customHeight="1" x14ac:dyDescent="0.25">
      <c r="A314" s="558" t="s">
        <v>112</v>
      </c>
      <c r="B314" s="501"/>
      <c r="C314" s="501"/>
      <c r="D314" s="501"/>
      <c r="E314" s="501"/>
      <c r="F314" s="501"/>
      <c r="G314" s="501"/>
      <c r="H314" s="501"/>
      <c r="I314" s="502"/>
    </row>
    <row r="315" spans="1:9" ht="15.75" customHeight="1" x14ac:dyDescent="0.25">
      <c r="A315" s="64" t="s">
        <v>113</v>
      </c>
      <c r="B315" s="535" t="s">
        <v>223</v>
      </c>
      <c r="C315" s="501"/>
      <c r="D315" s="502"/>
      <c r="E315" s="64" t="s">
        <v>114</v>
      </c>
      <c r="F315" s="561" t="s">
        <v>223</v>
      </c>
      <c r="G315" s="501"/>
      <c r="H315" s="501"/>
      <c r="I315" s="502"/>
    </row>
    <row r="316" spans="1:9" ht="15.75" customHeight="1" x14ac:dyDescent="0.25">
      <c r="A316" s="64" t="s">
        <v>115</v>
      </c>
      <c r="B316" s="557" t="s">
        <v>223</v>
      </c>
      <c r="C316" s="501"/>
      <c r="D316" s="501"/>
      <c r="E316" s="501"/>
      <c r="F316" s="501"/>
      <c r="G316" s="501"/>
      <c r="H316" s="501"/>
      <c r="I316" s="502"/>
    </row>
    <row r="317" spans="1:9" ht="15.75" customHeight="1" x14ac:dyDescent="0.25">
      <c r="A317" s="64" t="s">
        <v>116</v>
      </c>
      <c r="B317" s="557" t="s">
        <v>223</v>
      </c>
      <c r="C317" s="501"/>
      <c r="D317" s="501"/>
      <c r="E317" s="501"/>
      <c r="F317" s="501"/>
      <c r="G317" s="501"/>
      <c r="H317" s="501"/>
      <c r="I317" s="502"/>
    </row>
    <row r="318" spans="1:9" ht="15.75" customHeight="1" x14ac:dyDescent="0.25">
      <c r="A318" s="64" t="s">
        <v>117</v>
      </c>
      <c r="B318" s="535" t="s">
        <v>223</v>
      </c>
      <c r="C318" s="501"/>
      <c r="D318" s="502"/>
      <c r="E318" s="64" t="s">
        <v>118</v>
      </c>
      <c r="F318" s="557" t="s">
        <v>223</v>
      </c>
      <c r="G318" s="501"/>
      <c r="H318" s="501"/>
      <c r="I318" s="502"/>
    </row>
    <row r="319" spans="1:9" ht="45" customHeight="1" x14ac:dyDescent="0.25">
      <c r="A319" s="565" t="s">
        <v>119</v>
      </c>
      <c r="B319" s="502"/>
      <c r="C319" s="565" t="s">
        <v>120</v>
      </c>
      <c r="D319" s="502"/>
      <c r="E319" s="565" t="s">
        <v>121</v>
      </c>
      <c r="F319" s="501"/>
      <c r="G319" s="502"/>
      <c r="H319" s="565" t="s">
        <v>122</v>
      </c>
      <c r="I319" s="502"/>
    </row>
    <row r="320" spans="1:9" ht="15.75" customHeight="1" x14ac:dyDescent="0.25">
      <c r="A320" s="533" t="s">
        <v>224</v>
      </c>
      <c r="B320" s="502"/>
      <c r="C320" s="533" t="s">
        <v>173</v>
      </c>
      <c r="D320" s="502"/>
      <c r="E320" s="534" t="s">
        <v>225</v>
      </c>
      <c r="F320" s="501"/>
      <c r="G320" s="502"/>
      <c r="H320" s="554" t="s">
        <v>225</v>
      </c>
      <c r="I320" s="502"/>
    </row>
    <row r="321" spans="1:9" ht="15.75" customHeight="1" x14ac:dyDescent="0.25">
      <c r="A321" s="565" t="s">
        <v>125</v>
      </c>
      <c r="B321" s="501"/>
      <c r="C321" s="501"/>
      <c r="D321" s="501"/>
      <c r="E321" s="501"/>
      <c r="F321" s="501"/>
      <c r="G321" s="501"/>
      <c r="H321" s="501"/>
      <c r="I321" s="502"/>
    </row>
    <row r="322" spans="1:9" ht="15.75" customHeight="1" x14ac:dyDescent="0.25">
      <c r="A322" s="70" t="s">
        <v>126</v>
      </c>
      <c r="B322" s="566" t="s">
        <v>127</v>
      </c>
      <c r="C322" s="567"/>
      <c r="D322" s="567"/>
      <c r="E322" s="567"/>
      <c r="F322" s="567"/>
      <c r="G322" s="567"/>
      <c r="H322" s="568"/>
      <c r="I322" s="70" t="s">
        <v>128</v>
      </c>
    </row>
    <row r="323" spans="1:9" ht="15.75" customHeight="1" x14ac:dyDescent="0.25">
      <c r="A323" s="493" t="s">
        <v>1510</v>
      </c>
      <c r="B323" s="569" t="s">
        <v>1511</v>
      </c>
      <c r="C323" s="570"/>
      <c r="D323" s="570"/>
      <c r="E323" s="570"/>
      <c r="F323" s="570"/>
      <c r="G323" s="570"/>
      <c r="H323" s="571"/>
      <c r="I323" s="493" t="s">
        <v>1507</v>
      </c>
    </row>
    <row r="324" spans="1:9" ht="15.75" customHeight="1" x14ac:dyDescent="0.25"/>
    <row r="325" spans="1:9" ht="15.75" customHeight="1" x14ac:dyDescent="0.25"/>
    <row r="326" spans="1:9" ht="15.75" customHeight="1" x14ac:dyDescent="0.25"/>
    <row r="327" spans="1:9" ht="15.75" customHeight="1" x14ac:dyDescent="0.25"/>
    <row r="328" spans="1:9" ht="15.75" customHeight="1" x14ac:dyDescent="0.25"/>
    <row r="329" spans="1:9" ht="15.75" customHeight="1" x14ac:dyDescent="0.25"/>
    <row r="330" spans="1:9" ht="15.75" customHeight="1" x14ac:dyDescent="0.25"/>
    <row r="331" spans="1:9" ht="15.75" customHeight="1" x14ac:dyDescent="0.25"/>
    <row r="332" spans="1:9" ht="15.75" customHeight="1" x14ac:dyDescent="0.25"/>
    <row r="333" spans="1:9" ht="15.75" customHeight="1" x14ac:dyDescent="0.25"/>
    <row r="334" spans="1:9" ht="15.75" customHeight="1" x14ac:dyDescent="0.25"/>
    <row r="335" spans="1:9" ht="15.75" customHeight="1" x14ac:dyDescent="0.25"/>
    <row r="336" spans="1:9"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632">
    <mergeCell ref="F230:G230"/>
    <mergeCell ref="H230:I230"/>
    <mergeCell ref="B228:C228"/>
    <mergeCell ref="B229:C229"/>
    <mergeCell ref="D229:E229"/>
    <mergeCell ref="F229:G229"/>
    <mergeCell ref="H229:I229"/>
    <mergeCell ref="B230:C230"/>
    <mergeCell ref="D230:E230"/>
    <mergeCell ref="B223:D223"/>
    <mergeCell ref="E223:F223"/>
    <mergeCell ref="G223:I223"/>
    <mergeCell ref="A224:I224"/>
    <mergeCell ref="B225:I225"/>
    <mergeCell ref="B226:C226"/>
    <mergeCell ref="H226:I226"/>
    <mergeCell ref="D228:E228"/>
    <mergeCell ref="F228:G228"/>
    <mergeCell ref="D226:E226"/>
    <mergeCell ref="F226:G226"/>
    <mergeCell ref="B227:C227"/>
    <mergeCell ref="D227:E227"/>
    <mergeCell ref="F227:G227"/>
    <mergeCell ref="H227:I227"/>
    <mergeCell ref="H228:I228"/>
    <mergeCell ref="E217:F217"/>
    <mergeCell ref="G217:I217"/>
    <mergeCell ref="A218:I218"/>
    <mergeCell ref="B219:C219"/>
    <mergeCell ref="E219:F219"/>
    <mergeCell ref="H219:I219"/>
    <mergeCell ref="B220:I220"/>
    <mergeCell ref="E221:F221"/>
    <mergeCell ref="B222:I222"/>
    <mergeCell ref="B212:D212"/>
    <mergeCell ref="E212:F212"/>
    <mergeCell ref="G212:I212"/>
    <mergeCell ref="B213:I213"/>
    <mergeCell ref="B214:I214"/>
    <mergeCell ref="E215:F216"/>
    <mergeCell ref="G215:G216"/>
    <mergeCell ref="H215:H216"/>
    <mergeCell ref="I215:I216"/>
    <mergeCell ref="A205:B208"/>
    <mergeCell ref="C205:I205"/>
    <mergeCell ref="C206:I206"/>
    <mergeCell ref="C207:I207"/>
    <mergeCell ref="C208:H208"/>
    <mergeCell ref="A209:I209"/>
    <mergeCell ref="A210:I210"/>
    <mergeCell ref="C211:D211"/>
    <mergeCell ref="E211:G211"/>
    <mergeCell ref="A199:B199"/>
    <mergeCell ref="C199:D199"/>
    <mergeCell ref="E199:G199"/>
    <mergeCell ref="H199:I199"/>
    <mergeCell ref="A200:I200"/>
    <mergeCell ref="B201:H201"/>
    <mergeCell ref="B202:H202"/>
    <mergeCell ref="B203:H203"/>
    <mergeCell ref="B204:H204"/>
    <mergeCell ref="E198:G198"/>
    <mergeCell ref="H198:I198"/>
    <mergeCell ref="F194:I194"/>
    <mergeCell ref="B195:I195"/>
    <mergeCell ref="B196:I196"/>
    <mergeCell ref="B197:D197"/>
    <mergeCell ref="F197:I197"/>
    <mergeCell ref="A198:B198"/>
    <mergeCell ref="C198:D198"/>
    <mergeCell ref="B192:C192"/>
    <mergeCell ref="B194:D194"/>
    <mergeCell ref="B191:C191"/>
    <mergeCell ref="D191:E191"/>
    <mergeCell ref="F191:G191"/>
    <mergeCell ref="H191:I191"/>
    <mergeCell ref="D192:E192"/>
    <mergeCell ref="H192:I192"/>
    <mergeCell ref="A193:I193"/>
    <mergeCell ref="F190:G190"/>
    <mergeCell ref="H190:I190"/>
    <mergeCell ref="B188:C188"/>
    <mergeCell ref="B189:C189"/>
    <mergeCell ref="D189:E189"/>
    <mergeCell ref="F189:G189"/>
    <mergeCell ref="H189:I189"/>
    <mergeCell ref="B190:C190"/>
    <mergeCell ref="D190:E190"/>
    <mergeCell ref="B183:D183"/>
    <mergeCell ref="E183:F183"/>
    <mergeCell ref="G183:I183"/>
    <mergeCell ref="A184:I184"/>
    <mergeCell ref="B185:I185"/>
    <mergeCell ref="B186:C186"/>
    <mergeCell ref="H186:I186"/>
    <mergeCell ref="D188:E188"/>
    <mergeCell ref="F188:G188"/>
    <mergeCell ref="D186:E186"/>
    <mergeCell ref="F186:G186"/>
    <mergeCell ref="B187:C187"/>
    <mergeCell ref="D187:E187"/>
    <mergeCell ref="F187:G187"/>
    <mergeCell ref="H187:I187"/>
    <mergeCell ref="H188:I188"/>
    <mergeCell ref="E177:F177"/>
    <mergeCell ref="G177:I177"/>
    <mergeCell ref="A178:I178"/>
    <mergeCell ref="B179:C179"/>
    <mergeCell ref="E179:F179"/>
    <mergeCell ref="H179:I179"/>
    <mergeCell ref="B180:I180"/>
    <mergeCell ref="E181:F181"/>
    <mergeCell ref="B182:I182"/>
    <mergeCell ref="B172:D172"/>
    <mergeCell ref="E172:F172"/>
    <mergeCell ref="G172:I172"/>
    <mergeCell ref="B173:I173"/>
    <mergeCell ref="B174:I174"/>
    <mergeCell ref="E175:F176"/>
    <mergeCell ref="G175:G176"/>
    <mergeCell ref="H175:H176"/>
    <mergeCell ref="I175:I176"/>
    <mergeCell ref="A165:B168"/>
    <mergeCell ref="C165:I165"/>
    <mergeCell ref="C166:I166"/>
    <mergeCell ref="C167:I167"/>
    <mergeCell ref="C168:H168"/>
    <mergeCell ref="A169:I169"/>
    <mergeCell ref="A170:I170"/>
    <mergeCell ref="C171:D171"/>
    <mergeCell ref="E171:G171"/>
    <mergeCell ref="A159:B159"/>
    <mergeCell ref="C159:D159"/>
    <mergeCell ref="E159:G159"/>
    <mergeCell ref="H159:I159"/>
    <mergeCell ref="A160:I160"/>
    <mergeCell ref="B161:H161"/>
    <mergeCell ref="B162:H162"/>
    <mergeCell ref="B163:H163"/>
    <mergeCell ref="B164:H164"/>
    <mergeCell ref="E158:G158"/>
    <mergeCell ref="H158:I158"/>
    <mergeCell ref="F154:I154"/>
    <mergeCell ref="B155:I155"/>
    <mergeCell ref="B156:I156"/>
    <mergeCell ref="B157:D157"/>
    <mergeCell ref="F157:I157"/>
    <mergeCell ref="A158:B158"/>
    <mergeCell ref="C158:D158"/>
    <mergeCell ref="B152:C152"/>
    <mergeCell ref="B154:D154"/>
    <mergeCell ref="B151:C151"/>
    <mergeCell ref="D151:E151"/>
    <mergeCell ref="F151:G151"/>
    <mergeCell ref="H151:I151"/>
    <mergeCell ref="D152:E152"/>
    <mergeCell ref="H152:I152"/>
    <mergeCell ref="A153:I153"/>
    <mergeCell ref="F150:G150"/>
    <mergeCell ref="H150:I150"/>
    <mergeCell ref="B148:C148"/>
    <mergeCell ref="B149:C149"/>
    <mergeCell ref="D149:E149"/>
    <mergeCell ref="F149:G149"/>
    <mergeCell ref="H149:I149"/>
    <mergeCell ref="B150:C150"/>
    <mergeCell ref="D150:E150"/>
    <mergeCell ref="B143:D143"/>
    <mergeCell ref="E143:F143"/>
    <mergeCell ref="G143:I143"/>
    <mergeCell ref="A144:I144"/>
    <mergeCell ref="B145:I145"/>
    <mergeCell ref="B146:C146"/>
    <mergeCell ref="H146:I146"/>
    <mergeCell ref="D148:E148"/>
    <mergeCell ref="F148:G148"/>
    <mergeCell ref="D146:E146"/>
    <mergeCell ref="F146:G146"/>
    <mergeCell ref="B147:C147"/>
    <mergeCell ref="D147:E147"/>
    <mergeCell ref="F147:G147"/>
    <mergeCell ref="H147:I147"/>
    <mergeCell ref="H148:I148"/>
    <mergeCell ref="E137:F137"/>
    <mergeCell ref="G137:I137"/>
    <mergeCell ref="A138:I138"/>
    <mergeCell ref="B139:C139"/>
    <mergeCell ref="E139:F139"/>
    <mergeCell ref="H139:I139"/>
    <mergeCell ref="B140:I140"/>
    <mergeCell ref="E141:F141"/>
    <mergeCell ref="B142:I142"/>
    <mergeCell ref="B132:D132"/>
    <mergeCell ref="E132:F132"/>
    <mergeCell ref="G132:I132"/>
    <mergeCell ref="B133:I133"/>
    <mergeCell ref="B134:I134"/>
    <mergeCell ref="E135:F136"/>
    <mergeCell ref="G135:G136"/>
    <mergeCell ref="H135:H136"/>
    <mergeCell ref="I135:I136"/>
    <mergeCell ref="A125:B128"/>
    <mergeCell ref="C125:I125"/>
    <mergeCell ref="C126:I126"/>
    <mergeCell ref="C127:I127"/>
    <mergeCell ref="C128:H128"/>
    <mergeCell ref="A129:I129"/>
    <mergeCell ref="A130:I130"/>
    <mergeCell ref="C131:D131"/>
    <mergeCell ref="E131:G131"/>
    <mergeCell ref="A119:B119"/>
    <mergeCell ref="C119:D119"/>
    <mergeCell ref="E119:G119"/>
    <mergeCell ref="H119:I119"/>
    <mergeCell ref="A120:I120"/>
    <mergeCell ref="B121:H121"/>
    <mergeCell ref="B122:H122"/>
    <mergeCell ref="B123:H123"/>
    <mergeCell ref="B124:H124"/>
    <mergeCell ref="E118:G118"/>
    <mergeCell ref="H118:I118"/>
    <mergeCell ref="F114:I114"/>
    <mergeCell ref="B115:I115"/>
    <mergeCell ref="B116:I116"/>
    <mergeCell ref="B117:D117"/>
    <mergeCell ref="F117:I117"/>
    <mergeCell ref="A118:B118"/>
    <mergeCell ref="C118:D118"/>
    <mergeCell ref="B112:C112"/>
    <mergeCell ref="B114:D114"/>
    <mergeCell ref="B111:C111"/>
    <mergeCell ref="D111:E111"/>
    <mergeCell ref="F111:G111"/>
    <mergeCell ref="H111:I111"/>
    <mergeCell ref="D112:E112"/>
    <mergeCell ref="H112:I112"/>
    <mergeCell ref="A113:I113"/>
    <mergeCell ref="F110:G110"/>
    <mergeCell ref="H110:I110"/>
    <mergeCell ref="B108:C108"/>
    <mergeCell ref="B109:C109"/>
    <mergeCell ref="D109:E109"/>
    <mergeCell ref="F109:G109"/>
    <mergeCell ref="H109:I109"/>
    <mergeCell ref="B110:C110"/>
    <mergeCell ref="D110:E110"/>
    <mergeCell ref="D108:E108"/>
    <mergeCell ref="F108:G108"/>
    <mergeCell ref="D106:E106"/>
    <mergeCell ref="F106:G106"/>
    <mergeCell ref="B107:C107"/>
    <mergeCell ref="D107:E107"/>
    <mergeCell ref="F107:G107"/>
    <mergeCell ref="H107:I107"/>
    <mergeCell ref="H108:I108"/>
    <mergeCell ref="B100:I100"/>
    <mergeCell ref="E101:F101"/>
    <mergeCell ref="B102:I102"/>
    <mergeCell ref="B103:D103"/>
    <mergeCell ref="E103:F103"/>
    <mergeCell ref="G103:I103"/>
    <mergeCell ref="A104:I104"/>
    <mergeCell ref="B105:I105"/>
    <mergeCell ref="B106:C106"/>
    <mergeCell ref="H106:I106"/>
    <mergeCell ref="F311:G311"/>
    <mergeCell ref="H311:I311"/>
    <mergeCell ref="B309:C309"/>
    <mergeCell ref="B310:C310"/>
    <mergeCell ref="D310:E310"/>
    <mergeCell ref="F310:G310"/>
    <mergeCell ref="H310:I310"/>
    <mergeCell ref="B311:C311"/>
    <mergeCell ref="D311:E311"/>
    <mergeCell ref="D309:E309"/>
    <mergeCell ref="F309:G309"/>
    <mergeCell ref="D307:E307"/>
    <mergeCell ref="F307:G307"/>
    <mergeCell ref="B308:C308"/>
    <mergeCell ref="D308:E308"/>
    <mergeCell ref="F308:G308"/>
    <mergeCell ref="H308:I308"/>
    <mergeCell ref="H309:I309"/>
    <mergeCell ref="E302:F302"/>
    <mergeCell ref="B303:I303"/>
    <mergeCell ref="B304:D304"/>
    <mergeCell ref="E304:F304"/>
    <mergeCell ref="G304:I304"/>
    <mergeCell ref="A305:I305"/>
    <mergeCell ref="B306:I306"/>
    <mergeCell ref="B307:C307"/>
    <mergeCell ref="H307:I307"/>
    <mergeCell ref="B322:H322"/>
    <mergeCell ref="B323:H323"/>
    <mergeCell ref="B318:D318"/>
    <mergeCell ref="A319:B319"/>
    <mergeCell ref="C319:D319"/>
    <mergeCell ref="E319:G319"/>
    <mergeCell ref="H319:I319"/>
    <mergeCell ref="A320:B320"/>
    <mergeCell ref="C320:D320"/>
    <mergeCell ref="A314:I314"/>
    <mergeCell ref="B315:D315"/>
    <mergeCell ref="F315:I315"/>
    <mergeCell ref="B316:I316"/>
    <mergeCell ref="B317:I317"/>
    <mergeCell ref="F318:I318"/>
    <mergeCell ref="E320:G320"/>
    <mergeCell ref="H320:I320"/>
    <mergeCell ref="A321:I321"/>
    <mergeCell ref="B293:D293"/>
    <mergeCell ref="E293:F293"/>
    <mergeCell ref="G293:I293"/>
    <mergeCell ref="B312:C312"/>
    <mergeCell ref="D312:E312"/>
    <mergeCell ref="F312:G312"/>
    <mergeCell ref="H312:I312"/>
    <mergeCell ref="B313:C313"/>
    <mergeCell ref="D313:E313"/>
    <mergeCell ref="F313:G313"/>
    <mergeCell ref="H313:I313"/>
    <mergeCell ref="B294:I294"/>
    <mergeCell ref="B295:I295"/>
    <mergeCell ref="E296:F297"/>
    <mergeCell ref="G296:G297"/>
    <mergeCell ref="H296:H297"/>
    <mergeCell ref="I296:I297"/>
    <mergeCell ref="E298:F298"/>
    <mergeCell ref="G298:I298"/>
    <mergeCell ref="A299:I299"/>
    <mergeCell ref="B300:C300"/>
    <mergeCell ref="E300:F300"/>
    <mergeCell ref="H300:I300"/>
    <mergeCell ref="B301:I301"/>
    <mergeCell ref="A286:B289"/>
    <mergeCell ref="C286:I286"/>
    <mergeCell ref="C287:I287"/>
    <mergeCell ref="C288:I288"/>
    <mergeCell ref="C289:H289"/>
    <mergeCell ref="A290:I290"/>
    <mergeCell ref="A291:I291"/>
    <mergeCell ref="C292:D292"/>
    <mergeCell ref="E292:G292"/>
    <mergeCell ref="A279:B279"/>
    <mergeCell ref="C279:D279"/>
    <mergeCell ref="E279:G279"/>
    <mergeCell ref="H279:I279"/>
    <mergeCell ref="A280:I280"/>
    <mergeCell ref="B281:H281"/>
    <mergeCell ref="B282:H282"/>
    <mergeCell ref="B283:H283"/>
    <mergeCell ref="B284:H284"/>
    <mergeCell ref="E278:G278"/>
    <mergeCell ref="H278:I278"/>
    <mergeCell ref="F274:I274"/>
    <mergeCell ref="B275:I275"/>
    <mergeCell ref="B276:I276"/>
    <mergeCell ref="B277:D277"/>
    <mergeCell ref="F277:I277"/>
    <mergeCell ref="A278:B278"/>
    <mergeCell ref="C278:D278"/>
    <mergeCell ref="B272:C272"/>
    <mergeCell ref="B274:D274"/>
    <mergeCell ref="B271:C271"/>
    <mergeCell ref="D271:E271"/>
    <mergeCell ref="F271:G271"/>
    <mergeCell ref="H271:I271"/>
    <mergeCell ref="D272:E272"/>
    <mergeCell ref="H272:I272"/>
    <mergeCell ref="A273:I273"/>
    <mergeCell ref="F270:G270"/>
    <mergeCell ref="H270:I270"/>
    <mergeCell ref="B268:C268"/>
    <mergeCell ref="B269:C269"/>
    <mergeCell ref="D269:E269"/>
    <mergeCell ref="F269:G269"/>
    <mergeCell ref="H269:I269"/>
    <mergeCell ref="B270:C270"/>
    <mergeCell ref="D270:E270"/>
    <mergeCell ref="B263:D263"/>
    <mergeCell ref="E263:F263"/>
    <mergeCell ref="G263:I263"/>
    <mergeCell ref="A264:I264"/>
    <mergeCell ref="B265:I265"/>
    <mergeCell ref="B266:C266"/>
    <mergeCell ref="H266:I266"/>
    <mergeCell ref="D268:E268"/>
    <mergeCell ref="F268:G268"/>
    <mergeCell ref="D266:E266"/>
    <mergeCell ref="F266:G266"/>
    <mergeCell ref="B267:C267"/>
    <mergeCell ref="D267:E267"/>
    <mergeCell ref="F267:G267"/>
    <mergeCell ref="H267:I267"/>
    <mergeCell ref="H268:I268"/>
    <mergeCell ref="E257:F257"/>
    <mergeCell ref="G257:I257"/>
    <mergeCell ref="A258:I258"/>
    <mergeCell ref="B259:C259"/>
    <mergeCell ref="E259:F259"/>
    <mergeCell ref="H259:I259"/>
    <mergeCell ref="B260:I260"/>
    <mergeCell ref="E261:F261"/>
    <mergeCell ref="B262:I262"/>
    <mergeCell ref="B252:D252"/>
    <mergeCell ref="E252:F252"/>
    <mergeCell ref="G252:I252"/>
    <mergeCell ref="B253:I253"/>
    <mergeCell ref="B254:I254"/>
    <mergeCell ref="E255:F256"/>
    <mergeCell ref="G255:G256"/>
    <mergeCell ref="H255:H256"/>
    <mergeCell ref="I255:I256"/>
    <mergeCell ref="A245:B248"/>
    <mergeCell ref="C245:I245"/>
    <mergeCell ref="C246:I246"/>
    <mergeCell ref="C247:I247"/>
    <mergeCell ref="C248:H248"/>
    <mergeCell ref="A249:I249"/>
    <mergeCell ref="A250:I250"/>
    <mergeCell ref="C251:D251"/>
    <mergeCell ref="E251:G251"/>
    <mergeCell ref="A239:B239"/>
    <mergeCell ref="C239:D239"/>
    <mergeCell ref="E239:G239"/>
    <mergeCell ref="H239:I239"/>
    <mergeCell ref="A240:I240"/>
    <mergeCell ref="B241:H241"/>
    <mergeCell ref="B242:H242"/>
    <mergeCell ref="B243:H243"/>
    <mergeCell ref="B244:H244"/>
    <mergeCell ref="E238:G238"/>
    <mergeCell ref="H238:I238"/>
    <mergeCell ref="F234:I234"/>
    <mergeCell ref="B235:I235"/>
    <mergeCell ref="B236:I236"/>
    <mergeCell ref="B237:D237"/>
    <mergeCell ref="F237:I237"/>
    <mergeCell ref="A238:B238"/>
    <mergeCell ref="C238:D238"/>
    <mergeCell ref="B92:D92"/>
    <mergeCell ref="E92:F92"/>
    <mergeCell ref="G92:I92"/>
    <mergeCell ref="B232:C232"/>
    <mergeCell ref="B234:D234"/>
    <mergeCell ref="B231:C231"/>
    <mergeCell ref="D231:E231"/>
    <mergeCell ref="F231:G231"/>
    <mergeCell ref="H231:I231"/>
    <mergeCell ref="D232:E232"/>
    <mergeCell ref="H232:I232"/>
    <mergeCell ref="A233:I233"/>
    <mergeCell ref="B93:I93"/>
    <mergeCell ref="B94:I94"/>
    <mergeCell ref="E95:F96"/>
    <mergeCell ref="G95:G96"/>
    <mergeCell ref="H95:H96"/>
    <mergeCell ref="I95:I96"/>
    <mergeCell ref="E97:F97"/>
    <mergeCell ref="G97:I97"/>
    <mergeCell ref="A98:I98"/>
    <mergeCell ref="B99:C99"/>
    <mergeCell ref="E99:F99"/>
    <mergeCell ref="H99:I99"/>
    <mergeCell ref="A85:B88"/>
    <mergeCell ref="C85:I85"/>
    <mergeCell ref="C86:I86"/>
    <mergeCell ref="C87:I87"/>
    <mergeCell ref="C88:H88"/>
    <mergeCell ref="A89:I89"/>
    <mergeCell ref="A90:I90"/>
    <mergeCell ref="C91:D91"/>
    <mergeCell ref="E91:G91"/>
    <mergeCell ref="A79:B79"/>
    <mergeCell ref="C79:D79"/>
    <mergeCell ref="E79:G79"/>
    <mergeCell ref="H79:I79"/>
    <mergeCell ref="A80:I80"/>
    <mergeCell ref="B81:H81"/>
    <mergeCell ref="B82:H82"/>
    <mergeCell ref="B83:H83"/>
    <mergeCell ref="B84:H84"/>
    <mergeCell ref="E78:G78"/>
    <mergeCell ref="H78:I78"/>
    <mergeCell ref="F74:I74"/>
    <mergeCell ref="B75:I75"/>
    <mergeCell ref="B76:I76"/>
    <mergeCell ref="B77:D77"/>
    <mergeCell ref="F77:I77"/>
    <mergeCell ref="A78:B78"/>
    <mergeCell ref="C78:D78"/>
    <mergeCell ref="B72:C72"/>
    <mergeCell ref="B74:D74"/>
    <mergeCell ref="B71:C71"/>
    <mergeCell ref="D71:E71"/>
    <mergeCell ref="F71:G71"/>
    <mergeCell ref="H71:I71"/>
    <mergeCell ref="D72:E72"/>
    <mergeCell ref="H72:I72"/>
    <mergeCell ref="A73:I73"/>
    <mergeCell ref="F70:G70"/>
    <mergeCell ref="H70:I70"/>
    <mergeCell ref="B68:C68"/>
    <mergeCell ref="B69:C69"/>
    <mergeCell ref="D69:E69"/>
    <mergeCell ref="F69:G69"/>
    <mergeCell ref="H69:I69"/>
    <mergeCell ref="B70:C70"/>
    <mergeCell ref="D70:E70"/>
    <mergeCell ref="D68:E68"/>
    <mergeCell ref="F68:G68"/>
    <mergeCell ref="D66:E66"/>
    <mergeCell ref="F66:G66"/>
    <mergeCell ref="B67:C67"/>
    <mergeCell ref="D67:E67"/>
    <mergeCell ref="F67:G67"/>
    <mergeCell ref="H67:I67"/>
    <mergeCell ref="H68:I68"/>
    <mergeCell ref="B60:I60"/>
    <mergeCell ref="E61:F61"/>
    <mergeCell ref="B62:I62"/>
    <mergeCell ref="B63:D63"/>
    <mergeCell ref="E63:F63"/>
    <mergeCell ref="G63:I63"/>
    <mergeCell ref="A64:I64"/>
    <mergeCell ref="B65:I65"/>
    <mergeCell ref="B66:C66"/>
    <mergeCell ref="H66:I66"/>
    <mergeCell ref="E55:F56"/>
    <mergeCell ref="G55:G56"/>
    <mergeCell ref="H55:H56"/>
    <mergeCell ref="I55:I56"/>
    <mergeCell ref="E57:F57"/>
    <mergeCell ref="G57:I57"/>
    <mergeCell ref="A58:I58"/>
    <mergeCell ref="B59:C59"/>
    <mergeCell ref="E59:F59"/>
    <mergeCell ref="H59:I59"/>
    <mergeCell ref="A49:I49"/>
    <mergeCell ref="A50:I50"/>
    <mergeCell ref="C51:D51"/>
    <mergeCell ref="E51:G51"/>
    <mergeCell ref="B52:D52"/>
    <mergeCell ref="E52:F52"/>
    <mergeCell ref="G52:I52"/>
    <mergeCell ref="B53:I53"/>
    <mergeCell ref="B54:I54"/>
    <mergeCell ref="E14:F14"/>
    <mergeCell ref="G14:I14"/>
    <mergeCell ref="A15:I15"/>
    <mergeCell ref="E20:F20"/>
    <mergeCell ref="G20:I20"/>
    <mergeCell ref="K20:M20"/>
    <mergeCell ref="B16:C16"/>
    <mergeCell ref="E16:F16"/>
    <mergeCell ref="H16:I16"/>
    <mergeCell ref="B17:I17"/>
    <mergeCell ref="E18:F18"/>
    <mergeCell ref="B19:I19"/>
    <mergeCell ref="B20:D20"/>
    <mergeCell ref="B9:D9"/>
    <mergeCell ref="E9:F9"/>
    <mergeCell ref="G9:I9"/>
    <mergeCell ref="B10:I10"/>
    <mergeCell ref="B11:I11"/>
    <mergeCell ref="E12:F13"/>
    <mergeCell ref="G12:G13"/>
    <mergeCell ref="H12:H13"/>
    <mergeCell ref="I12:I13"/>
    <mergeCell ref="A1:B4"/>
    <mergeCell ref="C1:I1"/>
    <mergeCell ref="C2:I2"/>
    <mergeCell ref="C3:I3"/>
    <mergeCell ref="C4:H4"/>
    <mergeCell ref="A6:I6"/>
    <mergeCell ref="A7:I7"/>
    <mergeCell ref="C8:D8"/>
    <mergeCell ref="E8:G8"/>
    <mergeCell ref="B38:H38"/>
    <mergeCell ref="B39:H39"/>
    <mergeCell ref="B40:H40"/>
    <mergeCell ref="B41:H41"/>
    <mergeCell ref="A44:B47"/>
    <mergeCell ref="C44:I44"/>
    <mergeCell ref="C45:I45"/>
    <mergeCell ref="C46:I46"/>
    <mergeCell ref="C47:H47"/>
    <mergeCell ref="A35:B35"/>
    <mergeCell ref="C35:D35"/>
    <mergeCell ref="E35:G35"/>
    <mergeCell ref="H35:I35"/>
    <mergeCell ref="A36:B36"/>
    <mergeCell ref="C36:D36"/>
    <mergeCell ref="E36:G36"/>
    <mergeCell ref="H36:I36"/>
    <mergeCell ref="A37:I37"/>
    <mergeCell ref="B29:C29"/>
    <mergeCell ref="D29:E29"/>
    <mergeCell ref="H29:I29"/>
    <mergeCell ref="A30:I30"/>
    <mergeCell ref="B31:D31"/>
    <mergeCell ref="F31:I31"/>
    <mergeCell ref="B32:I32"/>
    <mergeCell ref="B33:I33"/>
    <mergeCell ref="B34:D34"/>
    <mergeCell ref="F34:I34"/>
    <mergeCell ref="B25:C25"/>
    <mergeCell ref="D25:E25"/>
    <mergeCell ref="F25:G25"/>
    <mergeCell ref="H25:I25"/>
    <mergeCell ref="H26:I26"/>
    <mergeCell ref="F28:G28"/>
    <mergeCell ref="H28:I28"/>
    <mergeCell ref="B26:C26"/>
    <mergeCell ref="B27:C27"/>
    <mergeCell ref="D27:E27"/>
    <mergeCell ref="F27:G27"/>
    <mergeCell ref="H27:I27"/>
    <mergeCell ref="B28:C28"/>
    <mergeCell ref="D28:E28"/>
    <mergeCell ref="D26:E26"/>
    <mergeCell ref="F26:G26"/>
    <mergeCell ref="A21:I21"/>
    <mergeCell ref="B22:I22"/>
    <mergeCell ref="B23:C23"/>
    <mergeCell ref="D23:E23"/>
    <mergeCell ref="F23:G23"/>
    <mergeCell ref="H23:I23"/>
    <mergeCell ref="B24:C24"/>
    <mergeCell ref="H24:I24"/>
    <mergeCell ref="D24:E24"/>
    <mergeCell ref="F24:G24"/>
  </mergeCells>
  <dataValidations count="37">
    <dataValidation allowBlank="1" showInputMessage="1" showErrorMessage="1" prompt="Es el valor de la magnitud que se pretende alcanzar con el indicador al final de la vigencia. Para la programación de esta magnitud se deberá tener en cuenta la línea de base, es decir, se programará como_x000a_mínimo la magnitud alcanzada en la vigencia " sqref="A14" xr:uid="{00000000-0002-0000-0100-000000000000}"/>
    <dataValidation allowBlank="1" showInputMessage="1" showErrorMessage="1" prompt="Es la fecha de inicio de la medición del indicador en la_x000a_vigencia. (Ej: enero de 2020)" sqref="A13" xr:uid="{00000000-0002-0000-0100-000001000000}"/>
    <dataValidation allowBlank="1" showInputMessage="1" showErrorMessage="1" prompt="Corresponde al día, mes y año en que la dependencia realiza la programación de los indicadores a efectuar seguimiento en la vigencia" sqref="A12" xr:uid="{00000000-0002-0000-0100-000002000000}"/>
    <dataValidation allowBlank="1" showInputMessage="1" showErrorMessage="1" prompt="Se refiere a la denominación dada al indicador,que exprese la característica, el evento o el hecho que se pretende medir con el mismo. " sqref="A11" xr:uid="{00000000-0002-0000-0100-000003000000}"/>
    <dataValidation allowBlank="1" showInputMessage="1" showErrorMessage="1" prompt="En este espacio se relacionará el tema bajo el cual se define el indicador_x000a_1. Proyecto de inversión_x000a_2. Meta PDD_x000a_3. Meta de gestión_x000a_4. Otro tipo de indicador_x000a_" sqref="A10" xr:uid="{00000000-0002-0000-0100-000004000000}"/>
    <dataValidation allowBlank="1" showInputMessage="1" showErrorMessage="1" prompt="Subsecretaria a la cual esta adscrita la dependencia responsable" sqref="A9" xr:uid="{00000000-0002-0000-0100-000005000000}"/>
    <dataValidation allowBlank="1" showInputMessage="1" showErrorMessage="1" prompt="Corresponde al número asignado para el Indicador/ Número de Meta_x000a_" sqref="A8" xr:uid="{00000000-0002-0000-0100-000006000000}"/>
    <dataValidation allowBlank="1" showInputMessage="1" showErrorMessage="1" prompt="Corresponde al código y nombre del proceso que ampara el indicador conforme al mapa de procesos de la entidad._x000a_Área al cual está asociado el indicador" sqref="C8" xr:uid="{00000000-0002-0000-0100-000007000000}"/>
    <dataValidation allowBlank="1" showInputMessage="1" showErrorMessage="1" prompt="Corresponde al tipo de proceso (Misional, Estratégico, de Apoyo o de Evaluación), conforme al mapa de procesos de la entidad." sqref="H8" xr:uid="{00000000-0002-0000-0100-000008000000}"/>
    <dataValidation allowBlank="1" showInputMessage="1" showErrorMessage="1" prompt="Corresponde a la dependencia responsable de la_x000a_construcción y seguimiento al indicador" sqref="E9" xr:uid="{00000000-0002-0000-0100-000009000000}"/>
    <dataValidation allowBlank="1" showInputMessage="1" showErrorMessage="1" prompt="Campo destinado para registrar una breve justificación cuando el valor de la meta sea inferior a la línea base_x000a_" sqref="E14" xr:uid="{00000000-0002-0000-0100-00000A000000}"/>
    <dataValidation allowBlank="1" showInputMessage="1" showErrorMessage="1" prompt="Es la fecha de finalización de la medición del indicador " sqref="E12" xr:uid="{00000000-0002-0000-0100-00000B000000}"/>
    <dataValidation allowBlank="1" showInputMessage="1" showErrorMessage="1" prompt="Corresponde al valor de punto de referencia desde el cual se inicia la medición para el cálculo de avance del indicador._x000a_Cuando la LB es (0) es porque no se cuenta con una medición previo al primer periodo de reporte, en este caso N/A." sqref="C14" xr:uid="{00000000-0002-0000-0100-00000C000000}"/>
    <dataValidation allowBlank="1" showInputMessage="1" showErrorMessage="1" prompt="Propósito que se pretende alcanzar con la medición de dicho indicador, es decir, la finalidad e importancia del indicador." sqref="A20" xr:uid="{00000000-0002-0000-0100-00000D000000}"/>
    <dataValidation allowBlank="1" showInputMessage="1" showErrorMessage="1" prompt="Señalar la justificación y/o normatividad que le aplique para el diseño del indicador (PMM, PDD, Decretos, etc)" sqref="A19" xr:uid="{00000000-0002-0000-0100-00000E000000}"/>
    <dataValidation allowBlank="1" showInputMessage="1" showErrorMessage="1" prompt="Determina la manera como se programa el indicador: suma, constante, creciente o decreciente.  Las definiciones se encuentran en el Manual de usuario para la programación del plan de acción del Plan de Desarrollo de la SDP. " sqref="A18" xr:uid="{00000000-0002-0000-0100-00000F000000}"/>
    <dataValidation allowBlank="1" showInputMessage="1" showErrorMessage="1" prompt="Es  la cuantificación o unidad de medida de lo que se pretende medir con el indicador, ej: Km, m, km/hora, personas, etc" sqref="A17" xr:uid="{00000000-0002-0000-0100-000010000000}"/>
    <dataValidation allowBlank="1" showInputMessage="1" showErrorMessage="1" prompt="Describe de dónde se obtiene la información para alimentar el indicador: Área, Registro Administrativo (documento interno a la entidad), censo (dato externo en el cual se efectúa un estudio al_x000a_total de una población) otro (cuál) " sqref="A16" xr:uid="{00000000-0002-0000-0100-000011000000}"/>
    <dataValidation allowBlank="1" showInputMessage="1" showErrorMessage="1" prompt="Se debe hacer mención al tipo de formato de la fuente y origen de datos, pueder ser Excel, pdf, archivo plano, shapefile, entre otros. " sqref="D16" xr:uid="{00000000-0002-0000-0100-000012000000}"/>
    <dataValidation allowBlank="1" showInputMessage="1" showErrorMessage="1" prompt="Relacionar el sistema de información (si aplica) de la fuente u origen de datos del indicador. ej Sistema de información estadística de apoyo territorial SIEAT del DANE" sqref="G16" xr:uid="{00000000-0002-0000-0100-000013000000}"/>
    <dataValidation allowBlank="1" showInputMessage="1" showErrorMessage="1" prompt="Define si el indicador es de eficacia, eficiencia, efectividad, o calidad._x000a_Guía para la construcción y análisis de indicadores de gestión V.4_DAFP" sqref="C18" xr:uid="{00000000-0002-0000-0100-000014000000}"/>
    <dataValidation allowBlank="1" showInputMessage="1" showErrorMessage="1" prompt="Indica la periodicidad en que se reporta el indicador (Anual, Semestral, Trimestral, Bimestral o Mensual)" sqref="E18" xr:uid="{00000000-0002-0000-0100-000015000000}"/>
    <dataValidation allowBlank="1" showInputMessage="1" showErrorMessage="1" prompt="Corresponde al valor total obtenido y reportado por las Áreas en la vigencia inmediatamente anterior. En el caso de que no exista se colocará “No Aplica - N/A”" sqref="H18" xr:uid="{00000000-0002-0000-0100-000016000000}"/>
    <dataValidation allowBlank="1" showInputMessage="1" showErrorMessage="1" prompt="Indicar la metodología utilizada y/o aspectos a tener en cuenta para la medición del indicador. ej suma de variables_x000a_" sqref="E20:F20" xr:uid="{00000000-0002-0000-0100-000017000000}"/>
    <dataValidation allowBlank="1" showInputMessage="1" showErrorMessage="1" prompt="Representación matemática del cálculo del indicador. La fórmula se debe presentar con siglas claras o abreviación de variables" sqref="A22" xr:uid="{00000000-0002-0000-0100-000018000000}"/>
    <dataValidation allowBlank="1" showInputMessage="1" showErrorMessage="1" prompt="Descripción corta que explique el contenido, objeto o lo que mide la variable que compone el indicador._x000a_" sqref="A29" xr:uid="{00000000-0002-0000-0100-000019000000}"/>
    <dataValidation allowBlank="1" showInputMessage="1" showErrorMessage="1" prompt="Describe de dónde se obtiene la información_x000a_para alimentar o establecer la información de la variable" sqref="A28" xr:uid="{00000000-0002-0000-0100-00001A000000}"/>
    <dataValidation allowBlank="1" showInputMessage="1" showErrorMessage="1" prompt="Indica la periodicidad en que se reporta la variable (Anual, Semestral, Trimestral, Bimestral o Mensual)" sqref="A27" xr:uid="{00000000-0002-0000-0100-00001B000000}"/>
    <dataValidation allowBlank="1" showInputMessage="1" showErrorMessage="1" prompt="Indicar el parámetro de referencia para la medición, de acuerdo con la(s) variable(s) establecidas, Ejemplo: porcentaje, número, kilo, grados, hectáreas, personas, hogares, etc." sqref="A25" xr:uid="{00000000-0002-0000-0100-00001C000000}"/>
    <dataValidation allowBlank="1" showInputMessage="1" showErrorMessage="1" prompt="Presente el nombre de cada una de las variables a partir de las cuales se construye la fórmula del indicador." sqref="A24" xr:uid="{00000000-0002-0000-0100-00001D000000}"/>
    <dataValidation allowBlank="1" showInputMessage="1" showErrorMessage="1" prompt="Indicar el tipo de variable: alfanumérico, texto, cadena, entero, etc." sqref="A26" xr:uid="{00000000-0002-0000-0100-00001E000000}"/>
    <dataValidation allowBlank="1" showInputMessage="1" showErrorMessage="1" prompt="Señalar la información adicional que debe agregarse en la gráfica para dar mayor claridad de la información que se está presentando." sqref="A34" xr:uid="{00000000-0002-0000-0100-00001F000000}"/>
    <dataValidation allowBlank="1" showInputMessage="1" showErrorMessage="1" prompt="Forma en que se presenta gráficamente el indicador: torta, barras, mapas, líneas, dispersión, histograma, caja-y-bigotes, etc." sqref="A31" xr:uid="{00000000-0002-0000-0100-000020000000}"/>
    <dataValidation allowBlank="1" showInputMessage="1" showErrorMessage="1" prompt="Tipo de nivel de agregación de la información que puede ser por estrato, deciles, quintiles, género, grupos poblaciones, manzanas, barrios, UPZ, localidades, etc." sqref="A32" xr:uid="{00000000-0002-0000-0100-000021000000}"/>
    <dataValidation allowBlank="1" showInputMessage="1" showErrorMessage="1" prompt="Indicar el nombre que recibe la gráfica" sqref="A33" xr:uid="{00000000-0002-0000-0100-000022000000}"/>
    <dataValidation allowBlank="1" showInputMessage="1" showErrorMessage="1" prompt="Relacionar el campo modificado y una breve descripción del cambio realizado" sqref="B38" xr:uid="{00000000-0002-0000-0100-000023000000}"/>
    <dataValidation allowBlank="1" showInputMessage="1" showErrorMessage="1" prompt="Indicar el origen de la gráfica: Link/ base de datos / drive/ pág web" sqref="E31" xr:uid="{00000000-0002-0000-0100-000024000000}"/>
  </dataValidations>
  <pageMargins left="0.7" right="0.7" top="0.75" bottom="0.75" header="0" footer="0"/>
  <pageSetup orientation="portrait"/>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38030"/>
  </sheetPr>
  <dimension ref="A1:AZ997"/>
  <sheetViews>
    <sheetView showGridLines="0" topLeftCell="AJ7" zoomScale="80" zoomScaleNormal="80" workbookViewId="0">
      <selection activeCell="AX1" sqref="AX1"/>
    </sheetView>
  </sheetViews>
  <sheetFormatPr baseColWidth="10" defaultColWidth="14.42578125" defaultRowHeight="15" customHeight="1" x14ac:dyDescent="0.25"/>
  <cols>
    <col min="1" max="1" width="8.85546875" customWidth="1"/>
    <col min="2" max="2" width="34.5703125" customWidth="1"/>
    <col min="3" max="3" width="26.28515625" customWidth="1"/>
    <col min="4" max="4" width="7.42578125" customWidth="1"/>
    <col min="5" max="5" width="40.42578125" customWidth="1"/>
    <col min="6" max="6" width="13.7109375" style="338" customWidth="1"/>
    <col min="7" max="11" width="13.7109375" hidden="1" customWidth="1"/>
    <col min="12" max="12" width="9.42578125" customWidth="1"/>
    <col min="13" max="13" width="47.28515625" customWidth="1"/>
    <col min="14" max="14" width="18.42578125" customWidth="1"/>
    <col min="15" max="15" width="20.85546875" hidden="1" customWidth="1"/>
    <col min="16" max="16" width="18.42578125" hidden="1" customWidth="1"/>
    <col min="17" max="17" width="19.85546875" hidden="1" customWidth="1"/>
    <col min="18" max="18" width="22.5703125" hidden="1" customWidth="1"/>
    <col min="19" max="19" width="20.42578125" hidden="1" customWidth="1"/>
    <col min="20" max="20" width="21.85546875" hidden="1" customWidth="1"/>
    <col min="21" max="21" width="29" hidden="1" customWidth="1"/>
    <col min="22" max="22" width="26.85546875" hidden="1" customWidth="1"/>
    <col min="23" max="23" width="27.7109375" hidden="1" customWidth="1"/>
    <col min="24" max="24" width="25.140625" hidden="1" customWidth="1"/>
    <col min="25" max="25" width="23" hidden="1" customWidth="1"/>
    <col min="26" max="26" width="21.85546875" hidden="1" customWidth="1"/>
    <col min="27" max="27" width="21.85546875" style="322" customWidth="1"/>
    <col min="28" max="30" width="16.140625" customWidth="1"/>
    <col min="31" max="31" width="16.140625" style="322" customWidth="1"/>
    <col min="32" max="32" width="16.140625" customWidth="1"/>
    <col min="33" max="33" width="21.85546875" customWidth="1"/>
    <col min="34" max="35" width="16.140625" customWidth="1"/>
    <col min="36" max="37" width="16.140625" style="322" customWidth="1"/>
    <col min="38" max="38" width="16.140625" customWidth="1"/>
    <col min="39" max="39" width="11.42578125" customWidth="1"/>
    <col min="40" max="45" width="13.28515625" customWidth="1"/>
    <col min="46" max="48" width="10.7109375" customWidth="1"/>
  </cols>
  <sheetData>
    <row r="1" spans="1:52" ht="25.5" customHeight="1" x14ac:dyDescent="0.25">
      <c r="A1" s="610"/>
      <c r="B1" s="611"/>
      <c r="C1" s="390"/>
      <c r="D1" s="616" t="s">
        <v>0</v>
      </c>
      <c r="E1" s="616"/>
      <c r="F1" s="616"/>
      <c r="G1" s="616"/>
      <c r="H1" s="616"/>
      <c r="I1" s="616"/>
      <c r="J1" s="616"/>
      <c r="K1" s="616"/>
      <c r="L1" s="616"/>
      <c r="M1" s="616"/>
      <c r="N1" s="616"/>
      <c r="O1" s="616"/>
      <c r="P1" s="616"/>
      <c r="Q1" s="616"/>
      <c r="R1" s="317"/>
      <c r="S1" s="317"/>
      <c r="T1" s="317"/>
      <c r="U1" s="74"/>
      <c r="V1" s="74"/>
      <c r="W1" s="317"/>
      <c r="X1" s="317"/>
      <c r="Y1" s="317"/>
      <c r="Z1" s="317"/>
      <c r="AA1" s="325"/>
      <c r="AB1" s="74"/>
      <c r="AC1" s="74"/>
      <c r="AD1" s="317"/>
      <c r="AE1" s="325"/>
      <c r="AF1" s="317"/>
      <c r="AG1" s="317"/>
      <c r="AH1" s="46"/>
      <c r="AI1" s="387"/>
      <c r="AJ1" s="325"/>
      <c r="AK1" s="388"/>
      <c r="AL1" s="387"/>
      <c r="AM1" s="71"/>
      <c r="AN1" s="389"/>
      <c r="AO1" s="23"/>
      <c r="AP1" s="23"/>
      <c r="AQ1" s="23"/>
      <c r="AR1" s="23"/>
      <c r="AS1" s="23"/>
      <c r="AT1" s="71"/>
      <c r="AU1" s="71"/>
      <c r="AV1" s="315"/>
    </row>
    <row r="2" spans="1:52" ht="25.5" customHeight="1" x14ac:dyDescent="0.25">
      <c r="A2" s="612"/>
      <c r="B2" s="613"/>
      <c r="C2" s="391"/>
      <c r="D2" s="616" t="s">
        <v>1</v>
      </c>
      <c r="E2" s="616"/>
      <c r="F2" s="616"/>
      <c r="G2" s="616"/>
      <c r="H2" s="616"/>
      <c r="I2" s="616"/>
      <c r="J2" s="616"/>
      <c r="K2" s="616"/>
      <c r="L2" s="616"/>
      <c r="M2" s="616"/>
      <c r="N2" s="616"/>
      <c r="O2" s="616"/>
      <c r="P2" s="616"/>
      <c r="Q2" s="616"/>
      <c r="R2" s="317"/>
      <c r="S2" s="317"/>
      <c r="T2" s="317"/>
      <c r="U2" s="74"/>
      <c r="V2" s="74"/>
      <c r="W2" s="317"/>
      <c r="X2" s="317"/>
      <c r="Y2" s="317"/>
      <c r="Z2" s="317"/>
      <c r="AA2" s="325"/>
      <c r="AB2" s="74"/>
      <c r="AC2" s="74"/>
      <c r="AD2" s="317"/>
      <c r="AE2" s="325"/>
      <c r="AF2" s="317"/>
      <c r="AG2" s="317"/>
      <c r="AH2" s="46"/>
      <c r="AI2" s="387"/>
      <c r="AJ2" s="325"/>
      <c r="AK2" s="388"/>
      <c r="AL2" s="387"/>
      <c r="AM2" s="71"/>
      <c r="AN2" s="389"/>
      <c r="AO2" s="23"/>
      <c r="AP2" s="23"/>
      <c r="AQ2" s="23"/>
      <c r="AR2" s="23"/>
      <c r="AS2" s="23"/>
      <c r="AT2" s="71"/>
      <c r="AU2" s="71"/>
      <c r="AV2" s="315"/>
    </row>
    <row r="3" spans="1:52" ht="25.5" customHeight="1" x14ac:dyDescent="0.25">
      <c r="A3" s="612"/>
      <c r="B3" s="613"/>
      <c r="C3" s="391"/>
      <c r="D3" s="616" t="s">
        <v>2</v>
      </c>
      <c r="E3" s="616"/>
      <c r="F3" s="616"/>
      <c r="G3" s="616"/>
      <c r="H3" s="616"/>
      <c r="I3" s="616"/>
      <c r="J3" s="616"/>
      <c r="K3" s="616"/>
      <c r="L3" s="616"/>
      <c r="M3" s="616"/>
      <c r="N3" s="616"/>
      <c r="O3" s="616"/>
      <c r="P3" s="616"/>
      <c r="Q3" s="616"/>
      <c r="R3" s="317"/>
      <c r="S3" s="317"/>
      <c r="T3" s="317"/>
      <c r="U3" s="74"/>
      <c r="V3" s="74"/>
      <c r="W3" s="317"/>
      <c r="X3" s="317"/>
      <c r="Y3" s="317"/>
      <c r="Z3" s="317"/>
      <c r="AA3" s="325"/>
      <c r="AB3" s="74"/>
      <c r="AC3" s="74"/>
      <c r="AD3" s="317"/>
      <c r="AE3" s="325"/>
      <c r="AF3" s="317"/>
      <c r="AG3" s="317"/>
      <c r="AH3" s="46"/>
      <c r="AI3" s="387"/>
      <c r="AJ3" s="325"/>
      <c r="AK3" s="388"/>
      <c r="AL3" s="387"/>
      <c r="AM3" s="71"/>
      <c r="AN3" s="389"/>
      <c r="AO3" s="23"/>
      <c r="AP3" s="23"/>
      <c r="AQ3" s="23"/>
      <c r="AR3" s="23"/>
      <c r="AS3" s="23"/>
      <c r="AT3" s="71"/>
      <c r="AU3" s="71"/>
      <c r="AV3" s="315"/>
    </row>
    <row r="4" spans="1:52" ht="25.5" customHeight="1" x14ac:dyDescent="0.25">
      <c r="A4" s="614"/>
      <c r="B4" s="615"/>
      <c r="C4" s="392"/>
      <c r="D4" s="616" t="s">
        <v>3</v>
      </c>
      <c r="E4" s="616"/>
      <c r="F4" s="616"/>
      <c r="G4" s="616"/>
      <c r="H4" s="616"/>
      <c r="I4" s="616"/>
      <c r="J4" s="616"/>
      <c r="K4" s="616"/>
      <c r="L4" s="616"/>
      <c r="M4" s="616"/>
      <c r="N4" s="669" t="s">
        <v>1414</v>
      </c>
      <c r="O4" s="669"/>
      <c r="P4" s="669"/>
      <c r="Q4" s="669"/>
      <c r="R4" s="317"/>
      <c r="S4" s="317"/>
      <c r="T4" s="317"/>
      <c r="U4" s="74"/>
      <c r="V4" s="74"/>
      <c r="W4" s="317"/>
      <c r="X4" s="317"/>
      <c r="Y4" s="317"/>
      <c r="Z4" s="317"/>
      <c r="AA4" s="325"/>
      <c r="AB4" s="74"/>
      <c r="AC4" s="74"/>
      <c r="AD4" s="317"/>
      <c r="AE4" s="325"/>
      <c r="AF4" s="317"/>
      <c r="AG4" s="317"/>
      <c r="AH4" s="46"/>
      <c r="AI4" s="387"/>
      <c r="AJ4" s="325"/>
      <c r="AK4" s="388"/>
      <c r="AL4" s="387"/>
      <c r="AM4" s="71"/>
      <c r="AN4" s="389"/>
      <c r="AO4" s="23"/>
      <c r="AP4" s="23"/>
      <c r="AQ4" s="23"/>
      <c r="AR4" s="23"/>
      <c r="AS4" s="23"/>
      <c r="AT4" s="71"/>
      <c r="AU4" s="71"/>
      <c r="AV4" s="315"/>
    </row>
    <row r="5" spans="1:52" ht="25.5" customHeight="1" x14ac:dyDescent="0.25">
      <c r="A5" s="71"/>
      <c r="B5" s="72"/>
      <c r="C5" s="72"/>
      <c r="D5" s="71"/>
      <c r="E5" s="71"/>
      <c r="F5" s="335"/>
      <c r="G5" s="315"/>
      <c r="H5" s="315"/>
      <c r="I5" s="315"/>
      <c r="J5" s="315"/>
      <c r="K5" s="315"/>
      <c r="L5" s="315"/>
      <c r="M5" s="315"/>
      <c r="N5" s="315"/>
      <c r="O5" s="71"/>
      <c r="P5" s="74"/>
      <c r="Q5" s="317"/>
      <c r="R5" s="317"/>
      <c r="S5" s="317"/>
      <c r="T5" s="317"/>
      <c r="U5" s="74"/>
      <c r="V5" s="74"/>
      <c r="W5" s="317"/>
      <c r="X5" s="317"/>
      <c r="Y5" s="317"/>
      <c r="Z5" s="317"/>
      <c r="AA5" s="325"/>
      <c r="AB5" s="74"/>
      <c r="AC5" s="74"/>
      <c r="AD5" s="317"/>
      <c r="AE5" s="325"/>
      <c r="AF5" s="317"/>
      <c r="AG5" s="317"/>
      <c r="AH5" s="46"/>
      <c r="AI5" s="387"/>
      <c r="AJ5" s="325"/>
      <c r="AK5" s="388"/>
      <c r="AL5" s="387"/>
      <c r="AM5" s="71"/>
      <c r="AN5" s="675" t="s">
        <v>226</v>
      </c>
      <c r="AO5" s="511"/>
      <c r="AP5" s="511"/>
      <c r="AQ5" s="511"/>
      <c r="AR5" s="511"/>
      <c r="AS5" s="511"/>
      <c r="AT5" s="71"/>
      <c r="AU5" s="71"/>
      <c r="AV5" s="315"/>
    </row>
    <row r="6" spans="1:52" ht="36" customHeight="1" x14ac:dyDescent="0.25">
      <c r="A6" s="75"/>
      <c r="B6" s="76"/>
      <c r="C6" s="393"/>
      <c r="D6" s="670" t="s">
        <v>1415</v>
      </c>
      <c r="E6" s="671"/>
      <c r="F6" s="615"/>
      <c r="G6" s="313"/>
      <c r="H6" s="313"/>
      <c r="I6" s="313"/>
      <c r="J6" s="313"/>
      <c r="K6" s="313"/>
      <c r="L6" s="672" t="s">
        <v>1416</v>
      </c>
      <c r="M6" s="593"/>
      <c r="N6" s="594"/>
      <c r="O6" s="617" t="s">
        <v>227</v>
      </c>
      <c r="P6" s="618"/>
      <c r="Q6" s="618"/>
      <c r="R6" s="618"/>
      <c r="S6" s="618"/>
      <c r="T6" s="619"/>
      <c r="U6" s="617" t="s">
        <v>228</v>
      </c>
      <c r="V6" s="618"/>
      <c r="W6" s="618"/>
      <c r="X6" s="618"/>
      <c r="Y6" s="618"/>
      <c r="Z6" s="619"/>
      <c r="AA6" s="394"/>
      <c r="AB6" s="593" t="s">
        <v>229</v>
      </c>
      <c r="AC6" s="593"/>
      <c r="AD6" s="593"/>
      <c r="AE6" s="593"/>
      <c r="AF6" s="594"/>
      <c r="AG6" s="394"/>
      <c r="AH6" s="593" t="s">
        <v>230</v>
      </c>
      <c r="AI6" s="593"/>
      <c r="AJ6" s="593"/>
      <c r="AK6" s="593"/>
      <c r="AL6" s="594"/>
      <c r="AM6" s="75"/>
      <c r="AN6" s="620" t="s">
        <v>1417</v>
      </c>
      <c r="AO6" s="621"/>
      <c r="AP6" s="622"/>
      <c r="AQ6" s="595" t="s">
        <v>231</v>
      </c>
      <c r="AR6" s="596"/>
      <c r="AS6" s="597"/>
      <c r="AT6" s="75"/>
      <c r="AU6" s="75"/>
      <c r="AV6" s="48"/>
    </row>
    <row r="7" spans="1:52" ht="75" customHeight="1" x14ac:dyDescent="0.25">
      <c r="A7" s="395" t="s">
        <v>1383</v>
      </c>
      <c r="B7" s="77" t="s">
        <v>1382</v>
      </c>
      <c r="C7" s="77" t="s">
        <v>1385</v>
      </c>
      <c r="D7" s="396" t="s">
        <v>1418</v>
      </c>
      <c r="E7" s="397" t="s">
        <v>1384</v>
      </c>
      <c r="F7" s="397" t="s">
        <v>1386</v>
      </c>
      <c r="G7" s="77" t="s">
        <v>1419</v>
      </c>
      <c r="H7" s="77" t="s">
        <v>1420</v>
      </c>
      <c r="I7" s="77" t="s">
        <v>1421</v>
      </c>
      <c r="J7" s="77" t="s">
        <v>1422</v>
      </c>
      <c r="K7" s="77" t="s">
        <v>1423</v>
      </c>
      <c r="L7" s="398" t="s">
        <v>1424</v>
      </c>
      <c r="M7" s="399" t="s">
        <v>1425</v>
      </c>
      <c r="N7" s="398" t="s">
        <v>1426</v>
      </c>
      <c r="O7" s="78" t="str">
        <f>O6&amp;": Programado actividad"</f>
        <v>Ene-Mar: Programado actividad</v>
      </c>
      <c r="P7" s="78" t="str">
        <f>O6&amp;": Ejecutado actividad"</f>
        <v>Ene-Mar: Ejecutado actividad</v>
      </c>
      <c r="Q7" s="78" t="s">
        <v>232</v>
      </c>
      <c r="R7" s="79" t="str">
        <f>O6&amp;": % Programado tarea"</f>
        <v>Ene-Mar: % Programado tarea</v>
      </c>
      <c r="S7" s="79" t="str">
        <f>O6&amp;": % Ejecutado tarea"</f>
        <v>Ene-Mar: % Ejecutado tarea</v>
      </c>
      <c r="T7" s="79" t="s">
        <v>233</v>
      </c>
      <c r="U7" s="78" t="str">
        <f>U6&amp;": Programado actividad"</f>
        <v>Abr-Jun: Programado actividad</v>
      </c>
      <c r="V7" s="78" t="str">
        <f>U6&amp;": Ejecutado actividad"</f>
        <v>Abr-Jun: Ejecutado actividad</v>
      </c>
      <c r="W7" s="78" t="s">
        <v>232</v>
      </c>
      <c r="X7" s="79" t="str">
        <f>U6&amp;": Programado tarea"</f>
        <v>Abr-Jun: Programado tarea</v>
      </c>
      <c r="Y7" s="79" t="str">
        <f>U6&amp;": Ejecutado tarea"</f>
        <v>Abr-Jun: Ejecutado tarea</v>
      </c>
      <c r="Z7" s="79" t="s">
        <v>233</v>
      </c>
      <c r="AA7" s="400" t="s">
        <v>1412</v>
      </c>
      <c r="AB7" s="400" t="s">
        <v>1427</v>
      </c>
      <c r="AC7" s="400" t="s">
        <v>1428</v>
      </c>
      <c r="AD7" s="398" t="s">
        <v>1387</v>
      </c>
      <c r="AE7" s="401" t="s">
        <v>1429</v>
      </c>
      <c r="AF7" s="398" t="s">
        <v>1430</v>
      </c>
      <c r="AG7" s="400" t="s">
        <v>1431</v>
      </c>
      <c r="AH7" s="400" t="s">
        <v>1432</v>
      </c>
      <c r="AI7" s="400" t="s">
        <v>1433</v>
      </c>
      <c r="AJ7" s="398" t="s">
        <v>1434</v>
      </c>
      <c r="AK7" s="401" t="s">
        <v>1435</v>
      </c>
      <c r="AL7" s="398" t="s">
        <v>1436</v>
      </c>
      <c r="AM7" s="75"/>
      <c r="AN7" s="398" t="s">
        <v>1437</v>
      </c>
      <c r="AO7" s="398" t="s">
        <v>1438</v>
      </c>
      <c r="AP7" s="398" t="s">
        <v>1439</v>
      </c>
      <c r="AQ7" s="400" t="s">
        <v>1440</v>
      </c>
      <c r="AR7" s="400" t="s">
        <v>1441</v>
      </c>
      <c r="AS7" s="400" t="s">
        <v>1442</v>
      </c>
      <c r="AT7" s="82"/>
      <c r="AU7" s="82"/>
      <c r="AV7" s="83"/>
      <c r="AY7" s="341"/>
      <c r="AZ7" s="341"/>
    </row>
    <row r="8" spans="1:52" ht="53.25" customHeight="1" x14ac:dyDescent="0.25">
      <c r="A8" s="623">
        <v>1</v>
      </c>
      <c r="B8" s="624" t="s">
        <v>234</v>
      </c>
      <c r="C8" s="627">
        <v>0.14000000000000001</v>
      </c>
      <c r="D8" s="625">
        <v>1</v>
      </c>
      <c r="E8" s="632" t="s">
        <v>235</v>
      </c>
      <c r="F8" s="633">
        <v>7.0000000000000007E-2</v>
      </c>
      <c r="G8" s="630">
        <v>0.1</v>
      </c>
      <c r="H8" s="630">
        <v>0.3</v>
      </c>
      <c r="I8" s="630">
        <v>0.3</v>
      </c>
      <c r="J8" s="630">
        <v>0.3</v>
      </c>
      <c r="K8" s="630">
        <f>SUM(G8:J9)</f>
        <v>1</v>
      </c>
      <c r="L8" s="318">
        <v>1</v>
      </c>
      <c r="M8" s="319" t="s">
        <v>236</v>
      </c>
      <c r="N8" s="329">
        <v>0.05</v>
      </c>
      <c r="O8" s="333"/>
      <c r="P8" s="333"/>
      <c r="Q8" s="333"/>
      <c r="R8" s="333"/>
      <c r="S8" s="333"/>
      <c r="T8" s="333"/>
      <c r="U8" s="333"/>
      <c r="V8" s="333"/>
      <c r="W8" s="333"/>
      <c r="X8" s="333"/>
      <c r="Y8" s="333"/>
      <c r="Z8" s="333"/>
      <c r="AA8" s="607">
        <f>+AD8+AD9</f>
        <v>9.9999999999999985E-3</v>
      </c>
      <c r="AB8" s="578">
        <f>+AE8+AE9</f>
        <v>9.9999999999999985E-3</v>
      </c>
      <c r="AC8" s="578">
        <f>AB8/AA8</f>
        <v>1</v>
      </c>
      <c r="AD8" s="329">
        <v>8.9999999999999993E-3</v>
      </c>
      <c r="AE8" s="332">
        <v>8.9999999999999993E-3</v>
      </c>
      <c r="AF8" s="329">
        <f t="shared" ref="AF8:AF42" si="0">IFERROR(AE8/AD8,0%)</f>
        <v>1</v>
      </c>
      <c r="AG8" s="578">
        <f>+AJ8+AJ9</f>
        <v>0.09</v>
      </c>
      <c r="AH8" s="578">
        <f>+AK8+AK9</f>
        <v>0.09</v>
      </c>
      <c r="AI8" s="578">
        <f>AH8/AG8</f>
        <v>1</v>
      </c>
      <c r="AJ8" s="329">
        <v>0.08</v>
      </c>
      <c r="AK8" s="332">
        <v>0.08</v>
      </c>
      <c r="AL8" s="329">
        <f t="shared" ref="AL8:AL42" si="1">IFERROR(AK8/AJ8,0)</f>
        <v>1</v>
      </c>
      <c r="AM8" s="86"/>
      <c r="AN8" s="328">
        <f t="shared" ref="AN8:AN42" si="2">+AJ8+AD8</f>
        <v>8.8999999999999996E-2</v>
      </c>
      <c r="AO8" s="328">
        <f t="shared" ref="AO8:AO42" si="3">S8+Y8+AE8+AK8</f>
        <v>8.8999999999999996E-2</v>
      </c>
      <c r="AP8" s="329">
        <f>IFERROR(AO8/AN8,"0,00%")</f>
        <v>1</v>
      </c>
      <c r="AQ8" s="608">
        <f>+AN8+AN9</f>
        <v>9.9999999999999992E-2</v>
      </c>
      <c r="AR8" s="604">
        <f>+AO8+AO9</f>
        <v>9.9999999999999992E-2</v>
      </c>
      <c r="AS8" s="605">
        <f>+AR8/AQ8</f>
        <v>1</v>
      </c>
      <c r="AT8" s="73"/>
      <c r="AU8" s="73"/>
      <c r="AV8" s="73"/>
      <c r="AX8" s="340"/>
      <c r="AY8" s="341"/>
      <c r="AZ8" s="341"/>
    </row>
    <row r="9" spans="1:52" ht="53.25" customHeight="1" x14ac:dyDescent="0.25">
      <c r="A9" s="603"/>
      <c r="B9" s="603"/>
      <c r="C9" s="628"/>
      <c r="D9" s="549"/>
      <c r="E9" s="549"/>
      <c r="F9" s="634"/>
      <c r="G9" s="631"/>
      <c r="H9" s="631"/>
      <c r="I9" s="631"/>
      <c r="J9" s="631"/>
      <c r="K9" s="631"/>
      <c r="L9" s="318">
        <v>2</v>
      </c>
      <c r="M9" s="319" t="s">
        <v>237</v>
      </c>
      <c r="N9" s="329">
        <v>0.05</v>
      </c>
      <c r="O9" s="333"/>
      <c r="P9" s="333"/>
      <c r="Q9" s="333"/>
      <c r="R9" s="333"/>
      <c r="S9" s="333"/>
      <c r="T9" s="333"/>
      <c r="U9" s="333"/>
      <c r="V9" s="333"/>
      <c r="W9" s="333"/>
      <c r="X9" s="333"/>
      <c r="Y9" s="333"/>
      <c r="Z9" s="333"/>
      <c r="AA9" s="601"/>
      <c r="AB9" s="549"/>
      <c r="AC9" s="549"/>
      <c r="AD9" s="329">
        <v>1E-3</v>
      </c>
      <c r="AE9" s="332">
        <v>1E-3</v>
      </c>
      <c r="AF9" s="329">
        <f t="shared" si="0"/>
        <v>1</v>
      </c>
      <c r="AG9" s="549"/>
      <c r="AH9" s="549"/>
      <c r="AI9" s="549"/>
      <c r="AJ9" s="329">
        <v>0.01</v>
      </c>
      <c r="AK9" s="332">
        <v>0.01</v>
      </c>
      <c r="AL9" s="329">
        <f t="shared" si="1"/>
        <v>1</v>
      </c>
      <c r="AM9" s="86"/>
      <c r="AN9" s="328">
        <f t="shared" si="2"/>
        <v>1.0999999999999999E-2</v>
      </c>
      <c r="AO9" s="328">
        <f t="shared" si="3"/>
        <v>1.0999999999999999E-2</v>
      </c>
      <c r="AP9" s="329">
        <f t="shared" ref="AP9:AP42" si="4">IFERROR(AO9/AN9,"0,00%")</f>
        <v>1</v>
      </c>
      <c r="AQ9" s="609"/>
      <c r="AR9" s="549"/>
      <c r="AS9" s="606"/>
      <c r="AT9" s="73"/>
      <c r="AU9" s="73"/>
      <c r="AV9" s="73"/>
      <c r="AY9" s="341"/>
      <c r="AZ9" s="341"/>
    </row>
    <row r="10" spans="1:52" s="352" customFormat="1" ht="61.5" customHeight="1" x14ac:dyDescent="0.25">
      <c r="A10" s="603"/>
      <c r="B10" s="603"/>
      <c r="C10" s="628"/>
      <c r="D10" s="623">
        <v>2</v>
      </c>
      <c r="E10" s="624" t="s">
        <v>238</v>
      </c>
      <c r="F10" s="591">
        <v>7.0000000000000007E-2</v>
      </c>
      <c r="G10" s="579">
        <v>0.1</v>
      </c>
      <c r="H10" s="579">
        <v>0.3</v>
      </c>
      <c r="I10" s="579">
        <v>0.3</v>
      </c>
      <c r="J10" s="579">
        <v>0.3</v>
      </c>
      <c r="K10" s="579">
        <f>SUM(G10:J11)</f>
        <v>1</v>
      </c>
      <c r="L10" s="345">
        <v>1</v>
      </c>
      <c r="M10" s="346" t="s">
        <v>239</v>
      </c>
      <c r="N10" s="347">
        <v>0.05</v>
      </c>
      <c r="O10" s="348"/>
      <c r="P10" s="348"/>
      <c r="Q10" s="348"/>
      <c r="R10" s="348"/>
      <c r="S10" s="348"/>
      <c r="T10" s="348"/>
      <c r="U10" s="348"/>
      <c r="V10" s="348"/>
      <c r="W10" s="348"/>
      <c r="X10" s="348"/>
      <c r="Y10" s="348"/>
      <c r="Z10" s="348"/>
      <c r="AA10" s="607">
        <f>+AD10+AD11</f>
        <v>0.05</v>
      </c>
      <c r="AB10" s="607">
        <f>+AE10+AE11</f>
        <v>0.05</v>
      </c>
      <c r="AC10" s="635">
        <f>AB10/AA10</f>
        <v>1</v>
      </c>
      <c r="AD10" s="347">
        <f>1.3%*2</f>
        <v>2.6000000000000002E-2</v>
      </c>
      <c r="AE10" s="332">
        <v>2.5999999999999999E-2</v>
      </c>
      <c r="AF10" s="347">
        <f t="shared" si="0"/>
        <v>0.99999999999999989</v>
      </c>
      <c r="AG10" s="607">
        <f>+AJ10+AJ11</f>
        <v>0.05</v>
      </c>
      <c r="AH10" s="637">
        <f>+AK10+AK11</f>
        <v>0.05</v>
      </c>
      <c r="AI10" s="607">
        <f>AH10/AG10</f>
        <v>1</v>
      </c>
      <c r="AJ10" s="347">
        <v>2.4E-2</v>
      </c>
      <c r="AK10" s="332">
        <v>2.4E-2</v>
      </c>
      <c r="AL10" s="347">
        <f t="shared" si="1"/>
        <v>1</v>
      </c>
      <c r="AM10" s="349"/>
      <c r="AN10" s="350">
        <f t="shared" si="2"/>
        <v>0.05</v>
      </c>
      <c r="AO10" s="350">
        <f t="shared" si="3"/>
        <v>0.05</v>
      </c>
      <c r="AP10" s="347">
        <f t="shared" si="4"/>
        <v>1</v>
      </c>
      <c r="AQ10" s="676">
        <f>+AN10+AN11</f>
        <v>0.1</v>
      </c>
      <c r="AR10" s="626">
        <f>+AO10+AO11</f>
        <v>0.1</v>
      </c>
      <c r="AS10" s="602">
        <f>+AR10/AQ10</f>
        <v>1</v>
      </c>
      <c r="AT10" s="351"/>
      <c r="AU10" s="351"/>
      <c r="AV10" s="351"/>
      <c r="AY10" s="353"/>
      <c r="AZ10" s="353"/>
    </row>
    <row r="11" spans="1:52" s="352" customFormat="1" ht="68.25" customHeight="1" x14ac:dyDescent="0.25">
      <c r="A11" s="601"/>
      <c r="B11" s="601"/>
      <c r="C11" s="629"/>
      <c r="D11" s="601"/>
      <c r="E11" s="601"/>
      <c r="F11" s="592"/>
      <c r="G11" s="580"/>
      <c r="H11" s="580"/>
      <c r="I11" s="580"/>
      <c r="J11" s="580"/>
      <c r="K11" s="580"/>
      <c r="L11" s="345">
        <v>2</v>
      </c>
      <c r="M11" s="346" t="s">
        <v>240</v>
      </c>
      <c r="N11" s="347">
        <v>0.05</v>
      </c>
      <c r="O11" s="348"/>
      <c r="P11" s="348"/>
      <c r="Q11" s="348"/>
      <c r="R11" s="348"/>
      <c r="S11" s="348"/>
      <c r="T11" s="348"/>
      <c r="U11" s="348"/>
      <c r="V11" s="348"/>
      <c r="W11" s="348"/>
      <c r="X11" s="348"/>
      <c r="Y11" s="348"/>
      <c r="Z11" s="348"/>
      <c r="AA11" s="601"/>
      <c r="AB11" s="601"/>
      <c r="AC11" s="636"/>
      <c r="AD11" s="347">
        <f>1.2%*2</f>
        <v>2.4E-2</v>
      </c>
      <c r="AE11" s="332">
        <v>2.4E-2</v>
      </c>
      <c r="AF11" s="347">
        <f t="shared" si="0"/>
        <v>1</v>
      </c>
      <c r="AG11" s="601"/>
      <c r="AH11" s="601"/>
      <c r="AI11" s="601"/>
      <c r="AJ11" s="347">
        <v>2.5999999999999999E-2</v>
      </c>
      <c r="AK11" s="332">
        <v>2.5999999999999999E-2</v>
      </c>
      <c r="AL11" s="347">
        <f t="shared" si="1"/>
        <v>1</v>
      </c>
      <c r="AM11" s="349"/>
      <c r="AN11" s="350">
        <f t="shared" si="2"/>
        <v>0.05</v>
      </c>
      <c r="AO11" s="350">
        <f t="shared" si="3"/>
        <v>0.05</v>
      </c>
      <c r="AP11" s="347">
        <f t="shared" si="4"/>
        <v>1</v>
      </c>
      <c r="AQ11" s="599"/>
      <c r="AR11" s="601"/>
      <c r="AS11" s="603"/>
      <c r="AT11" s="351"/>
      <c r="AU11" s="351"/>
      <c r="AV11" s="351"/>
      <c r="AY11" s="353"/>
      <c r="AZ11" s="353"/>
    </row>
    <row r="12" spans="1:52" s="352" customFormat="1" ht="60" customHeight="1" x14ac:dyDescent="0.25">
      <c r="A12" s="623">
        <v>2</v>
      </c>
      <c r="B12" s="624" t="s">
        <v>241</v>
      </c>
      <c r="C12" s="627">
        <v>0.14000000000000001</v>
      </c>
      <c r="D12" s="623">
        <v>1</v>
      </c>
      <c r="E12" s="624" t="s">
        <v>242</v>
      </c>
      <c r="F12" s="591">
        <v>7.0000000000000007E-2</v>
      </c>
      <c r="G12" s="579">
        <v>0.1</v>
      </c>
      <c r="H12" s="579">
        <v>0.3</v>
      </c>
      <c r="I12" s="579">
        <v>0.3</v>
      </c>
      <c r="J12" s="579">
        <v>0.3</v>
      </c>
      <c r="K12" s="579">
        <f>SUM(G12:J13)</f>
        <v>1</v>
      </c>
      <c r="L12" s="345">
        <v>1</v>
      </c>
      <c r="M12" s="346" t="s">
        <v>243</v>
      </c>
      <c r="N12" s="347">
        <v>0.05</v>
      </c>
      <c r="O12" s="348"/>
      <c r="P12" s="348"/>
      <c r="Q12" s="348"/>
      <c r="R12" s="348"/>
      <c r="S12" s="348"/>
      <c r="T12" s="348"/>
      <c r="U12" s="348"/>
      <c r="V12" s="348"/>
      <c r="W12" s="348"/>
      <c r="X12" s="348"/>
      <c r="Y12" s="348"/>
      <c r="Z12" s="348"/>
      <c r="AA12" s="607">
        <f>+AD12+AD13</f>
        <v>0.05</v>
      </c>
      <c r="AB12" s="607">
        <f>+AE12+AE13</f>
        <v>0.05</v>
      </c>
      <c r="AC12" s="635">
        <f>AB12/AA12</f>
        <v>1</v>
      </c>
      <c r="AD12" s="347">
        <f>1.3%*2</f>
        <v>2.6000000000000002E-2</v>
      </c>
      <c r="AE12" s="488">
        <v>2.5999999999999999E-2</v>
      </c>
      <c r="AF12" s="347">
        <f t="shared" si="0"/>
        <v>0.99999999999999989</v>
      </c>
      <c r="AG12" s="607">
        <f>+AJ12+AJ13</f>
        <v>0.05</v>
      </c>
      <c r="AH12" s="607">
        <f>+AK12+AK13</f>
        <v>0.05</v>
      </c>
      <c r="AI12" s="607">
        <f>AH12/AG12</f>
        <v>1</v>
      </c>
      <c r="AJ12" s="347">
        <v>2.4E-2</v>
      </c>
      <c r="AK12" s="332">
        <v>2.4E-2</v>
      </c>
      <c r="AL12" s="347">
        <f t="shared" si="1"/>
        <v>1</v>
      </c>
      <c r="AM12" s="349"/>
      <c r="AN12" s="354">
        <f t="shared" si="2"/>
        <v>0.05</v>
      </c>
      <c r="AO12" s="354">
        <f t="shared" si="3"/>
        <v>0.05</v>
      </c>
      <c r="AP12" s="347">
        <f t="shared" si="4"/>
        <v>1</v>
      </c>
      <c r="AQ12" s="598">
        <f>+AN12+AN13</f>
        <v>0.1</v>
      </c>
      <c r="AR12" s="600">
        <f>+AO12+AO13</f>
        <v>0.1</v>
      </c>
      <c r="AS12" s="602">
        <f>+AR12/AQ12</f>
        <v>1</v>
      </c>
      <c r="AT12" s="351"/>
      <c r="AU12" s="351"/>
      <c r="AV12" s="351"/>
      <c r="AY12" s="353"/>
      <c r="AZ12" s="353"/>
    </row>
    <row r="13" spans="1:52" s="352" customFormat="1" ht="49.5" customHeight="1" x14ac:dyDescent="0.25">
      <c r="A13" s="603"/>
      <c r="B13" s="603"/>
      <c r="C13" s="628"/>
      <c r="D13" s="601"/>
      <c r="E13" s="601"/>
      <c r="F13" s="592"/>
      <c r="G13" s="580"/>
      <c r="H13" s="580"/>
      <c r="I13" s="580"/>
      <c r="J13" s="580"/>
      <c r="K13" s="580"/>
      <c r="L13" s="345">
        <v>2</v>
      </c>
      <c r="M13" s="346" t="s">
        <v>244</v>
      </c>
      <c r="N13" s="347">
        <v>0.05</v>
      </c>
      <c r="O13" s="348"/>
      <c r="P13" s="348"/>
      <c r="Q13" s="348"/>
      <c r="R13" s="348"/>
      <c r="S13" s="348"/>
      <c r="T13" s="348"/>
      <c r="U13" s="348"/>
      <c r="V13" s="348"/>
      <c r="W13" s="348"/>
      <c r="X13" s="348"/>
      <c r="Y13" s="348"/>
      <c r="Z13" s="348"/>
      <c r="AA13" s="601"/>
      <c r="AB13" s="601"/>
      <c r="AC13" s="636"/>
      <c r="AD13" s="347">
        <f>1.2%*2</f>
        <v>2.4E-2</v>
      </c>
      <c r="AE13" s="332">
        <v>2.4E-2</v>
      </c>
      <c r="AF13" s="347">
        <f t="shared" si="0"/>
        <v>1</v>
      </c>
      <c r="AG13" s="601"/>
      <c r="AH13" s="601"/>
      <c r="AI13" s="601"/>
      <c r="AJ13" s="347">
        <v>2.5999999999999999E-2</v>
      </c>
      <c r="AK13" s="332">
        <v>2.5999999999999999E-2</v>
      </c>
      <c r="AL13" s="347">
        <f t="shared" si="1"/>
        <v>1</v>
      </c>
      <c r="AM13" s="349"/>
      <c r="AN13" s="354">
        <f t="shared" si="2"/>
        <v>0.05</v>
      </c>
      <c r="AO13" s="354">
        <f t="shared" si="3"/>
        <v>0.05</v>
      </c>
      <c r="AP13" s="347">
        <f t="shared" si="4"/>
        <v>1</v>
      </c>
      <c r="AQ13" s="599"/>
      <c r="AR13" s="601"/>
      <c r="AS13" s="603"/>
      <c r="AT13" s="351"/>
      <c r="AU13" s="351"/>
      <c r="AV13" s="351"/>
      <c r="AY13" s="353"/>
      <c r="AZ13" s="353"/>
    </row>
    <row r="14" spans="1:52" s="352" customFormat="1" ht="49.5" customHeight="1" x14ac:dyDescent="0.25">
      <c r="A14" s="603"/>
      <c r="B14" s="603"/>
      <c r="C14" s="628"/>
      <c r="D14" s="623">
        <v>2</v>
      </c>
      <c r="E14" s="624" t="s">
        <v>245</v>
      </c>
      <c r="F14" s="591">
        <v>7.0000000000000007E-2</v>
      </c>
      <c r="G14" s="579">
        <v>0.1</v>
      </c>
      <c r="H14" s="579">
        <v>0.3</v>
      </c>
      <c r="I14" s="579">
        <v>0.3</v>
      </c>
      <c r="J14" s="579">
        <v>0.3</v>
      </c>
      <c r="K14" s="579">
        <f>SUM(G14:J15)</f>
        <v>1</v>
      </c>
      <c r="L14" s="345">
        <v>1</v>
      </c>
      <c r="M14" s="346" t="s">
        <v>246</v>
      </c>
      <c r="N14" s="347">
        <v>0.05</v>
      </c>
      <c r="O14" s="348"/>
      <c r="P14" s="348"/>
      <c r="Q14" s="348"/>
      <c r="R14" s="348"/>
      <c r="S14" s="348"/>
      <c r="T14" s="348"/>
      <c r="U14" s="348"/>
      <c r="V14" s="348"/>
      <c r="W14" s="348"/>
      <c r="X14" s="348"/>
      <c r="Y14" s="348"/>
      <c r="Z14" s="348"/>
      <c r="AA14" s="607">
        <f>+AD14+AD15</f>
        <v>0.05</v>
      </c>
      <c r="AB14" s="607">
        <f>+AE14+AE15</f>
        <v>0.05</v>
      </c>
      <c r="AC14" s="635">
        <f>AB14/AA14</f>
        <v>1</v>
      </c>
      <c r="AD14" s="347">
        <f>1.3%*2</f>
        <v>2.6000000000000002E-2</v>
      </c>
      <c r="AE14" s="332">
        <v>2.5999999999999999E-2</v>
      </c>
      <c r="AF14" s="347">
        <f t="shared" si="0"/>
        <v>0.99999999999999989</v>
      </c>
      <c r="AG14" s="607">
        <f>+AJ14+AJ15</f>
        <v>0.05</v>
      </c>
      <c r="AH14" s="607">
        <f>+AK14+AK15</f>
        <v>0.05</v>
      </c>
      <c r="AI14" s="607">
        <f>AH14/AG14</f>
        <v>1</v>
      </c>
      <c r="AJ14" s="347">
        <v>2.4E-2</v>
      </c>
      <c r="AK14" s="332">
        <v>2.4E-2</v>
      </c>
      <c r="AL14" s="347">
        <f t="shared" si="1"/>
        <v>1</v>
      </c>
      <c r="AM14" s="349"/>
      <c r="AN14" s="354">
        <f t="shared" si="2"/>
        <v>0.05</v>
      </c>
      <c r="AO14" s="354">
        <f t="shared" si="3"/>
        <v>0.05</v>
      </c>
      <c r="AP14" s="347">
        <f t="shared" si="4"/>
        <v>1</v>
      </c>
      <c r="AQ14" s="598">
        <f>+AN14+AN15</f>
        <v>0.1</v>
      </c>
      <c r="AR14" s="600">
        <f>+AO14+AO15</f>
        <v>0.1</v>
      </c>
      <c r="AS14" s="602">
        <f>+AR14/AQ14</f>
        <v>1</v>
      </c>
      <c r="AT14" s="351"/>
      <c r="AU14" s="351"/>
      <c r="AV14" s="351"/>
      <c r="AY14" s="353"/>
      <c r="AZ14" s="353"/>
    </row>
    <row r="15" spans="1:52" s="352" customFormat="1" ht="51.75" customHeight="1" x14ac:dyDescent="0.25">
      <c r="A15" s="601"/>
      <c r="B15" s="601"/>
      <c r="C15" s="629"/>
      <c r="D15" s="601"/>
      <c r="E15" s="601"/>
      <c r="F15" s="592"/>
      <c r="G15" s="580"/>
      <c r="H15" s="580"/>
      <c r="I15" s="580"/>
      <c r="J15" s="580"/>
      <c r="K15" s="580"/>
      <c r="L15" s="345">
        <v>2</v>
      </c>
      <c r="M15" s="346" t="s">
        <v>247</v>
      </c>
      <c r="N15" s="347">
        <v>0.05</v>
      </c>
      <c r="O15" s="348"/>
      <c r="P15" s="348"/>
      <c r="Q15" s="348"/>
      <c r="R15" s="348"/>
      <c r="S15" s="348"/>
      <c r="T15" s="348"/>
      <c r="U15" s="348"/>
      <c r="V15" s="348"/>
      <c r="W15" s="348"/>
      <c r="X15" s="348"/>
      <c r="Y15" s="348"/>
      <c r="Z15" s="348"/>
      <c r="AA15" s="601"/>
      <c r="AB15" s="601"/>
      <c r="AC15" s="636"/>
      <c r="AD15" s="347">
        <f>1.2%*2</f>
        <v>2.4E-2</v>
      </c>
      <c r="AE15" s="332">
        <v>2.4E-2</v>
      </c>
      <c r="AF15" s="347">
        <f t="shared" si="0"/>
        <v>1</v>
      </c>
      <c r="AG15" s="601"/>
      <c r="AH15" s="601"/>
      <c r="AI15" s="601"/>
      <c r="AJ15" s="347">
        <v>2.5999999999999999E-2</v>
      </c>
      <c r="AK15" s="332">
        <v>2.5999999999999999E-2</v>
      </c>
      <c r="AL15" s="347">
        <f t="shared" si="1"/>
        <v>1</v>
      </c>
      <c r="AM15" s="349"/>
      <c r="AN15" s="354">
        <f t="shared" si="2"/>
        <v>0.05</v>
      </c>
      <c r="AO15" s="354">
        <f t="shared" si="3"/>
        <v>0.05</v>
      </c>
      <c r="AP15" s="347">
        <f t="shared" si="4"/>
        <v>1</v>
      </c>
      <c r="AQ15" s="599"/>
      <c r="AR15" s="601"/>
      <c r="AS15" s="603"/>
      <c r="AT15" s="351"/>
      <c r="AU15" s="351"/>
      <c r="AV15" s="351"/>
      <c r="AY15" s="353"/>
      <c r="AZ15" s="353"/>
    </row>
    <row r="16" spans="1:52" s="360" customFormat="1" ht="44.25" customHeight="1" x14ac:dyDescent="0.25">
      <c r="A16" s="623">
        <v>3</v>
      </c>
      <c r="B16" s="624" t="s">
        <v>248</v>
      </c>
      <c r="C16" s="627">
        <v>0.14000000000000001</v>
      </c>
      <c r="D16" s="623">
        <v>1</v>
      </c>
      <c r="E16" s="624" t="s">
        <v>249</v>
      </c>
      <c r="F16" s="591">
        <v>7.0000000000000007E-2</v>
      </c>
      <c r="G16" s="579">
        <v>0.1</v>
      </c>
      <c r="H16" s="579">
        <v>0.3</v>
      </c>
      <c r="I16" s="579">
        <v>0.3</v>
      </c>
      <c r="J16" s="579">
        <v>0.3</v>
      </c>
      <c r="K16" s="579">
        <f>SUM(G16:J17)</f>
        <v>1</v>
      </c>
      <c r="L16" s="345">
        <v>1</v>
      </c>
      <c r="M16" s="355" t="s">
        <v>250</v>
      </c>
      <c r="N16" s="347">
        <v>0.05</v>
      </c>
      <c r="O16" s="356"/>
      <c r="P16" s="356"/>
      <c r="Q16" s="356"/>
      <c r="R16" s="356"/>
      <c r="S16" s="356"/>
      <c r="T16" s="356"/>
      <c r="U16" s="356"/>
      <c r="V16" s="356"/>
      <c r="W16" s="356"/>
      <c r="X16" s="356"/>
      <c r="Y16" s="356"/>
      <c r="Z16" s="356"/>
      <c r="AA16" s="607">
        <f>+AD16+AD17</f>
        <v>0</v>
      </c>
      <c r="AB16" s="641">
        <f>+AE16+AE17</f>
        <v>0</v>
      </c>
      <c r="AC16" s="607">
        <f>+AF16+AF17</f>
        <v>0</v>
      </c>
      <c r="AD16" s="347">
        <v>0</v>
      </c>
      <c r="AE16" s="489">
        <v>0</v>
      </c>
      <c r="AF16" s="347">
        <f t="shared" si="0"/>
        <v>0</v>
      </c>
      <c r="AG16" s="607">
        <f>+AJ16+AJ17</f>
        <v>0.1</v>
      </c>
      <c r="AH16" s="641">
        <f>+AK16+AK17</f>
        <v>0.1</v>
      </c>
      <c r="AI16" s="607">
        <f>AH16/AG16</f>
        <v>1</v>
      </c>
      <c r="AJ16" s="347">
        <v>0.05</v>
      </c>
      <c r="AK16" s="332">
        <v>0.05</v>
      </c>
      <c r="AL16" s="347">
        <f t="shared" si="1"/>
        <v>1</v>
      </c>
      <c r="AM16" s="357"/>
      <c r="AN16" s="358">
        <f t="shared" si="2"/>
        <v>0.05</v>
      </c>
      <c r="AO16" s="358">
        <f t="shared" si="3"/>
        <v>0.05</v>
      </c>
      <c r="AP16" s="347">
        <f t="shared" si="4"/>
        <v>1</v>
      </c>
      <c r="AQ16" s="598">
        <f>+AN16+AN17</f>
        <v>0.1</v>
      </c>
      <c r="AR16" s="640">
        <f>+AO16+AO17</f>
        <v>0.1</v>
      </c>
      <c r="AS16" s="607">
        <f>+AR16/AQ16</f>
        <v>1</v>
      </c>
      <c r="AT16" s="359"/>
      <c r="AU16" s="359"/>
      <c r="AV16" s="359"/>
      <c r="AY16" s="361"/>
      <c r="AZ16" s="361"/>
    </row>
    <row r="17" spans="1:52" s="360" customFormat="1" ht="44.25" customHeight="1" x14ac:dyDescent="0.25">
      <c r="A17" s="603"/>
      <c r="B17" s="603"/>
      <c r="C17" s="628"/>
      <c r="D17" s="601"/>
      <c r="E17" s="601"/>
      <c r="F17" s="592"/>
      <c r="G17" s="580"/>
      <c r="H17" s="580"/>
      <c r="I17" s="580"/>
      <c r="J17" s="580"/>
      <c r="K17" s="580"/>
      <c r="L17" s="345">
        <v>2</v>
      </c>
      <c r="M17" s="355" t="s">
        <v>251</v>
      </c>
      <c r="N17" s="347">
        <v>0.05</v>
      </c>
      <c r="O17" s="356"/>
      <c r="P17" s="356"/>
      <c r="Q17" s="356"/>
      <c r="R17" s="356"/>
      <c r="S17" s="356"/>
      <c r="T17" s="356"/>
      <c r="U17" s="356"/>
      <c r="V17" s="356"/>
      <c r="W17" s="356"/>
      <c r="X17" s="356"/>
      <c r="Y17" s="356"/>
      <c r="Z17" s="356"/>
      <c r="AA17" s="601"/>
      <c r="AB17" s="601"/>
      <c r="AC17" s="601"/>
      <c r="AD17" s="347">
        <v>0</v>
      </c>
      <c r="AE17" s="332">
        <v>0</v>
      </c>
      <c r="AF17" s="347">
        <f t="shared" si="0"/>
        <v>0</v>
      </c>
      <c r="AG17" s="601"/>
      <c r="AH17" s="603"/>
      <c r="AI17" s="601"/>
      <c r="AJ17" s="347">
        <v>0.05</v>
      </c>
      <c r="AK17" s="332">
        <v>0.05</v>
      </c>
      <c r="AL17" s="347">
        <f t="shared" si="1"/>
        <v>1</v>
      </c>
      <c r="AM17" s="357"/>
      <c r="AN17" s="358">
        <f t="shared" si="2"/>
        <v>0.05</v>
      </c>
      <c r="AO17" s="358">
        <f t="shared" si="3"/>
        <v>0.05</v>
      </c>
      <c r="AP17" s="347">
        <f t="shared" si="4"/>
        <v>1</v>
      </c>
      <c r="AQ17" s="599"/>
      <c r="AR17" s="601"/>
      <c r="AS17" s="603"/>
      <c r="AT17" s="359"/>
      <c r="AU17" s="359"/>
      <c r="AV17" s="359"/>
      <c r="AY17" s="361"/>
      <c r="AZ17" s="361"/>
    </row>
    <row r="18" spans="1:52" s="360" customFormat="1" ht="44.25" customHeight="1" x14ac:dyDescent="0.25">
      <c r="A18" s="603"/>
      <c r="B18" s="603"/>
      <c r="C18" s="628"/>
      <c r="D18" s="623">
        <v>2</v>
      </c>
      <c r="E18" s="624" t="s">
        <v>252</v>
      </c>
      <c r="F18" s="591">
        <v>7.0000000000000007E-2</v>
      </c>
      <c r="G18" s="579">
        <v>0.1</v>
      </c>
      <c r="H18" s="579">
        <v>0.3</v>
      </c>
      <c r="I18" s="579">
        <v>0.3</v>
      </c>
      <c r="J18" s="579">
        <v>0.3</v>
      </c>
      <c r="K18" s="579">
        <f>SUM(G18:J19)</f>
        <v>1</v>
      </c>
      <c r="L18" s="345">
        <v>1</v>
      </c>
      <c r="M18" s="355" t="s">
        <v>253</v>
      </c>
      <c r="N18" s="347">
        <v>0.05</v>
      </c>
      <c r="O18" s="356"/>
      <c r="P18" s="356"/>
      <c r="Q18" s="356"/>
      <c r="R18" s="356"/>
      <c r="S18" s="356"/>
      <c r="T18" s="356"/>
      <c r="U18" s="356"/>
      <c r="V18" s="356"/>
      <c r="W18" s="356"/>
      <c r="X18" s="356"/>
      <c r="Y18" s="356"/>
      <c r="Z18" s="356"/>
      <c r="AA18" s="607">
        <v>0</v>
      </c>
      <c r="AB18" s="607">
        <f>+AE18+AE19</f>
        <v>0</v>
      </c>
      <c r="AC18" s="607">
        <f>+AF18+AF19</f>
        <v>0</v>
      </c>
      <c r="AD18" s="347">
        <v>0</v>
      </c>
      <c r="AE18" s="332">
        <v>0</v>
      </c>
      <c r="AF18" s="347">
        <f t="shared" si="0"/>
        <v>0</v>
      </c>
      <c r="AG18" s="607">
        <f>+AJ18+AJ19</f>
        <v>0.1</v>
      </c>
      <c r="AH18" s="607">
        <f>+AK18+AK19</f>
        <v>0.1</v>
      </c>
      <c r="AI18" s="607">
        <f>AH18/AG18</f>
        <v>1</v>
      </c>
      <c r="AJ18" s="347">
        <v>0.05</v>
      </c>
      <c r="AK18" s="332">
        <v>0.05</v>
      </c>
      <c r="AL18" s="347">
        <f t="shared" si="1"/>
        <v>1</v>
      </c>
      <c r="AM18" s="357"/>
      <c r="AN18" s="358">
        <f t="shared" si="2"/>
        <v>0.05</v>
      </c>
      <c r="AO18" s="358">
        <f t="shared" si="3"/>
        <v>0.05</v>
      </c>
      <c r="AP18" s="347">
        <f t="shared" si="4"/>
        <v>1</v>
      </c>
      <c r="AQ18" s="598">
        <f>+AN18+AN19</f>
        <v>0.1</v>
      </c>
      <c r="AR18" s="640">
        <f>+AO18+AO19</f>
        <v>0.1</v>
      </c>
      <c r="AS18" s="607">
        <f>+AR18/AQ18</f>
        <v>1</v>
      </c>
      <c r="AT18" s="359"/>
      <c r="AU18" s="359"/>
      <c r="AV18" s="359"/>
      <c r="AY18" s="361"/>
      <c r="AZ18" s="361"/>
    </row>
    <row r="19" spans="1:52" s="360" customFormat="1" ht="44.25" customHeight="1" x14ac:dyDescent="0.25">
      <c r="A19" s="601"/>
      <c r="B19" s="601"/>
      <c r="C19" s="629"/>
      <c r="D19" s="601"/>
      <c r="E19" s="601"/>
      <c r="F19" s="592"/>
      <c r="G19" s="580"/>
      <c r="H19" s="580"/>
      <c r="I19" s="580"/>
      <c r="J19" s="580"/>
      <c r="K19" s="580"/>
      <c r="L19" s="345">
        <v>2</v>
      </c>
      <c r="M19" s="355" t="s">
        <v>254</v>
      </c>
      <c r="N19" s="347">
        <v>0.05</v>
      </c>
      <c r="O19" s="356"/>
      <c r="P19" s="356"/>
      <c r="Q19" s="356"/>
      <c r="R19" s="356"/>
      <c r="S19" s="356"/>
      <c r="T19" s="356"/>
      <c r="U19" s="356"/>
      <c r="V19" s="356"/>
      <c r="W19" s="356"/>
      <c r="X19" s="356"/>
      <c r="Y19" s="356"/>
      <c r="Z19" s="356"/>
      <c r="AA19" s="601"/>
      <c r="AB19" s="601"/>
      <c r="AC19" s="601"/>
      <c r="AD19" s="347">
        <v>0</v>
      </c>
      <c r="AE19" s="332">
        <v>0</v>
      </c>
      <c r="AF19" s="347">
        <f t="shared" si="0"/>
        <v>0</v>
      </c>
      <c r="AG19" s="601"/>
      <c r="AH19" s="601"/>
      <c r="AI19" s="601"/>
      <c r="AJ19" s="347">
        <v>0.05</v>
      </c>
      <c r="AK19" s="332">
        <v>0.05</v>
      </c>
      <c r="AL19" s="347">
        <f t="shared" si="1"/>
        <v>1</v>
      </c>
      <c r="AM19" s="357"/>
      <c r="AN19" s="358">
        <f t="shared" si="2"/>
        <v>0.05</v>
      </c>
      <c r="AO19" s="358">
        <f t="shared" si="3"/>
        <v>0.05</v>
      </c>
      <c r="AP19" s="347">
        <f t="shared" si="4"/>
        <v>1</v>
      </c>
      <c r="AQ19" s="599"/>
      <c r="AR19" s="601"/>
      <c r="AS19" s="603"/>
      <c r="AT19" s="359"/>
      <c r="AU19" s="359"/>
      <c r="AV19" s="359"/>
      <c r="AY19" s="361"/>
      <c r="AZ19" s="361"/>
    </row>
    <row r="20" spans="1:52" s="360" customFormat="1" ht="39.75" customHeight="1" x14ac:dyDescent="0.25">
      <c r="A20" s="623">
        <v>4</v>
      </c>
      <c r="B20" s="624" t="s">
        <v>1388</v>
      </c>
      <c r="C20" s="627">
        <v>0.14000000000000001</v>
      </c>
      <c r="D20" s="623">
        <v>1</v>
      </c>
      <c r="E20" s="624" t="s">
        <v>255</v>
      </c>
      <c r="F20" s="591">
        <v>0.05</v>
      </c>
      <c r="G20" s="579">
        <v>0</v>
      </c>
      <c r="H20" s="579">
        <v>0</v>
      </c>
      <c r="I20" s="579">
        <v>0</v>
      </c>
      <c r="J20" s="579">
        <v>0</v>
      </c>
      <c r="K20" s="579">
        <f>SUM(G20:J21)</f>
        <v>0</v>
      </c>
      <c r="L20" s="345">
        <v>1</v>
      </c>
      <c r="M20" s="346" t="s">
        <v>256</v>
      </c>
      <c r="N20" s="347">
        <v>0.05</v>
      </c>
      <c r="O20" s="362"/>
      <c r="P20" s="362"/>
      <c r="Q20" s="362"/>
      <c r="R20" s="362"/>
      <c r="S20" s="362"/>
      <c r="T20" s="362"/>
      <c r="U20" s="362"/>
      <c r="V20" s="362"/>
      <c r="W20" s="362"/>
      <c r="X20" s="362"/>
      <c r="Y20" s="362"/>
      <c r="Z20" s="362"/>
      <c r="AA20" s="607">
        <f>+AD20+AD21</f>
        <v>0.05</v>
      </c>
      <c r="AB20" s="607">
        <f>+AE20+AE21</f>
        <v>0.05</v>
      </c>
      <c r="AC20" s="635">
        <f>AB20/AA20</f>
        <v>1</v>
      </c>
      <c r="AD20" s="347">
        <v>0</v>
      </c>
      <c r="AE20" s="332">
        <v>0</v>
      </c>
      <c r="AF20" s="347">
        <f t="shared" si="0"/>
        <v>0</v>
      </c>
      <c r="AG20" s="607">
        <f>+AJ20+AJ21</f>
        <v>0.05</v>
      </c>
      <c r="AH20" s="607">
        <f>+AK20+AK21</f>
        <v>0.05</v>
      </c>
      <c r="AI20" s="607">
        <f>AH20/AG20</f>
        <v>1</v>
      </c>
      <c r="AJ20" s="347">
        <v>0</v>
      </c>
      <c r="AK20" s="332">
        <v>0</v>
      </c>
      <c r="AL20" s="347">
        <f t="shared" si="1"/>
        <v>0</v>
      </c>
      <c r="AM20" s="357"/>
      <c r="AN20" s="358">
        <f t="shared" si="2"/>
        <v>0</v>
      </c>
      <c r="AO20" s="358">
        <f t="shared" si="3"/>
        <v>0</v>
      </c>
      <c r="AP20" s="347" t="str">
        <f t="shared" si="4"/>
        <v>0,00%</v>
      </c>
      <c r="AQ20" s="598">
        <f>+AN20+AN21</f>
        <v>0.1</v>
      </c>
      <c r="AR20" s="640">
        <f>+AO20+AO21</f>
        <v>0.1</v>
      </c>
      <c r="AS20" s="607">
        <f>+AR20/AQ20</f>
        <v>1</v>
      </c>
      <c r="AT20" s="363"/>
      <c r="AU20" s="363"/>
      <c r="AV20" s="359"/>
      <c r="AY20" s="361"/>
      <c r="AZ20" s="361"/>
    </row>
    <row r="21" spans="1:52" s="360" customFormat="1" ht="39.75" customHeight="1" x14ac:dyDescent="0.25">
      <c r="A21" s="603"/>
      <c r="B21" s="603"/>
      <c r="C21" s="628"/>
      <c r="D21" s="601"/>
      <c r="E21" s="601"/>
      <c r="F21" s="592"/>
      <c r="G21" s="580"/>
      <c r="H21" s="580"/>
      <c r="I21" s="580"/>
      <c r="J21" s="580"/>
      <c r="K21" s="580"/>
      <c r="L21" s="345">
        <v>2</v>
      </c>
      <c r="M21" s="346" t="s">
        <v>257</v>
      </c>
      <c r="N21" s="347">
        <v>0.05</v>
      </c>
      <c r="O21" s="362"/>
      <c r="P21" s="362"/>
      <c r="Q21" s="362"/>
      <c r="R21" s="362"/>
      <c r="S21" s="362"/>
      <c r="T21" s="362"/>
      <c r="U21" s="362"/>
      <c r="V21" s="362"/>
      <c r="W21" s="362"/>
      <c r="X21" s="362"/>
      <c r="Y21" s="362"/>
      <c r="Z21" s="362"/>
      <c r="AA21" s="601"/>
      <c r="AB21" s="601"/>
      <c r="AC21" s="636"/>
      <c r="AD21" s="347">
        <v>0.05</v>
      </c>
      <c r="AE21" s="332">
        <v>0.05</v>
      </c>
      <c r="AF21" s="347">
        <f t="shared" si="0"/>
        <v>1</v>
      </c>
      <c r="AG21" s="601"/>
      <c r="AH21" s="601"/>
      <c r="AI21" s="601"/>
      <c r="AJ21" s="347">
        <v>0.05</v>
      </c>
      <c r="AK21" s="332">
        <v>0.05</v>
      </c>
      <c r="AL21" s="347">
        <f t="shared" si="1"/>
        <v>1</v>
      </c>
      <c r="AM21" s="357"/>
      <c r="AN21" s="358">
        <f t="shared" si="2"/>
        <v>0.1</v>
      </c>
      <c r="AO21" s="358">
        <f t="shared" si="3"/>
        <v>0.1</v>
      </c>
      <c r="AP21" s="347">
        <f t="shared" si="4"/>
        <v>1</v>
      </c>
      <c r="AQ21" s="599"/>
      <c r="AR21" s="601"/>
      <c r="AS21" s="603"/>
      <c r="AT21" s="363"/>
      <c r="AU21" s="363"/>
      <c r="AV21" s="359"/>
      <c r="AY21" s="361"/>
      <c r="AZ21" s="361"/>
    </row>
    <row r="22" spans="1:52" s="360" customFormat="1" ht="53.25" customHeight="1" x14ac:dyDescent="0.25">
      <c r="A22" s="603"/>
      <c r="B22" s="603"/>
      <c r="C22" s="628"/>
      <c r="D22" s="623">
        <v>2</v>
      </c>
      <c r="E22" s="624" t="s">
        <v>258</v>
      </c>
      <c r="F22" s="656">
        <v>0.09</v>
      </c>
      <c r="G22" s="581">
        <v>0.1</v>
      </c>
      <c r="H22" s="581">
        <v>0.3</v>
      </c>
      <c r="I22" s="581">
        <v>0.3</v>
      </c>
      <c r="J22" s="581">
        <v>0.3</v>
      </c>
      <c r="K22" s="581">
        <f>SUM(G22:J25)</f>
        <v>1</v>
      </c>
      <c r="L22" s="345">
        <v>1</v>
      </c>
      <c r="M22" s="364" t="s">
        <v>259</v>
      </c>
      <c r="N22" s="347">
        <v>0.04</v>
      </c>
      <c r="O22" s="362"/>
      <c r="P22" s="362"/>
      <c r="Q22" s="362"/>
      <c r="R22" s="362"/>
      <c r="S22" s="362"/>
      <c r="T22" s="362"/>
      <c r="U22" s="362"/>
      <c r="V22" s="362"/>
      <c r="W22" s="362"/>
      <c r="X22" s="362"/>
      <c r="Y22" s="362"/>
      <c r="Z22" s="362"/>
      <c r="AA22" s="607">
        <f>+AD22+AD23+AD24+AD25</f>
        <v>4.4999999999999998E-2</v>
      </c>
      <c r="AB22" s="607">
        <f>+AE22+AE23+AE24+AE25</f>
        <v>4.4999999999999998E-2</v>
      </c>
      <c r="AC22" s="643">
        <f>AB22/AA22</f>
        <v>1</v>
      </c>
      <c r="AD22" s="347">
        <v>0.03</v>
      </c>
      <c r="AE22" s="332">
        <v>0.03</v>
      </c>
      <c r="AF22" s="347">
        <f t="shared" si="0"/>
        <v>1</v>
      </c>
      <c r="AG22" s="607">
        <f>+AJ22+AJ23+AJ24+AJ25</f>
        <v>5.5E-2</v>
      </c>
      <c r="AH22" s="607">
        <f>+AK22+AK23+AK24+AK25</f>
        <v>5.5E-2</v>
      </c>
      <c r="AI22" s="607">
        <v>0</v>
      </c>
      <c r="AJ22" s="347">
        <v>0.01</v>
      </c>
      <c r="AK22" s="332">
        <v>0.01</v>
      </c>
      <c r="AL22" s="347">
        <f t="shared" si="1"/>
        <v>1</v>
      </c>
      <c r="AM22" s="357"/>
      <c r="AN22" s="358">
        <f t="shared" si="2"/>
        <v>0.04</v>
      </c>
      <c r="AO22" s="358">
        <f t="shared" si="3"/>
        <v>0.04</v>
      </c>
      <c r="AP22" s="347">
        <f t="shared" si="4"/>
        <v>1</v>
      </c>
      <c r="AQ22" s="598">
        <f>+AN22+AN24+AN23+AN25</f>
        <v>0.1</v>
      </c>
      <c r="AR22" s="640">
        <f>+AO22+AO23+AO24+AO25</f>
        <v>0.1</v>
      </c>
      <c r="AS22" s="640">
        <f>+AR22/AQ22</f>
        <v>1</v>
      </c>
      <c r="AT22" s="363"/>
      <c r="AU22" s="363"/>
      <c r="AV22" s="359"/>
      <c r="AY22" s="361"/>
      <c r="AZ22" s="361"/>
    </row>
    <row r="23" spans="1:52" s="360" customFormat="1" ht="53.25" customHeight="1" x14ac:dyDescent="0.25">
      <c r="A23" s="603"/>
      <c r="B23" s="603"/>
      <c r="C23" s="628"/>
      <c r="D23" s="603"/>
      <c r="E23" s="603"/>
      <c r="F23" s="657"/>
      <c r="G23" s="582"/>
      <c r="H23" s="582"/>
      <c r="I23" s="582"/>
      <c r="J23" s="582"/>
      <c r="K23" s="582"/>
      <c r="L23" s="345">
        <v>2</v>
      </c>
      <c r="M23" s="364" t="s">
        <v>1405</v>
      </c>
      <c r="N23" s="347">
        <v>0</v>
      </c>
      <c r="O23" s="362"/>
      <c r="P23" s="362"/>
      <c r="Q23" s="362"/>
      <c r="R23" s="362"/>
      <c r="S23" s="362"/>
      <c r="T23" s="362"/>
      <c r="U23" s="362"/>
      <c r="V23" s="362"/>
      <c r="W23" s="362"/>
      <c r="X23" s="362"/>
      <c r="Y23" s="362"/>
      <c r="Z23" s="362"/>
      <c r="AA23" s="603"/>
      <c r="AB23" s="603"/>
      <c r="AC23" s="644"/>
      <c r="AD23" s="347">
        <v>0</v>
      </c>
      <c r="AE23" s="332">
        <v>0</v>
      </c>
      <c r="AF23" s="347">
        <f t="shared" si="0"/>
        <v>0</v>
      </c>
      <c r="AG23" s="603"/>
      <c r="AH23" s="603"/>
      <c r="AI23" s="603"/>
      <c r="AJ23" s="347">
        <v>0</v>
      </c>
      <c r="AK23" s="332">
        <v>0</v>
      </c>
      <c r="AL23" s="347">
        <f t="shared" si="1"/>
        <v>0</v>
      </c>
      <c r="AM23" s="357"/>
      <c r="AN23" s="358">
        <f t="shared" si="2"/>
        <v>0</v>
      </c>
      <c r="AO23" s="358">
        <f t="shared" si="3"/>
        <v>0</v>
      </c>
      <c r="AP23" s="347" t="str">
        <f t="shared" si="4"/>
        <v>0,00%</v>
      </c>
      <c r="AQ23" s="673"/>
      <c r="AR23" s="603"/>
      <c r="AS23" s="603"/>
      <c r="AT23" s="363"/>
      <c r="AU23" s="363"/>
      <c r="AV23" s="359"/>
      <c r="AY23" s="361"/>
      <c r="AZ23" s="361"/>
    </row>
    <row r="24" spans="1:52" s="360" customFormat="1" ht="53.25" customHeight="1" x14ac:dyDescent="0.25">
      <c r="A24" s="642"/>
      <c r="B24" s="642"/>
      <c r="C24" s="655"/>
      <c r="D24" s="642"/>
      <c r="E24" s="642"/>
      <c r="F24" s="657"/>
      <c r="G24" s="582"/>
      <c r="H24" s="582"/>
      <c r="I24" s="582"/>
      <c r="J24" s="582"/>
      <c r="K24" s="582"/>
      <c r="L24" s="345">
        <v>3</v>
      </c>
      <c r="M24" s="364" t="s">
        <v>260</v>
      </c>
      <c r="N24" s="347">
        <v>0.03</v>
      </c>
      <c r="O24" s="365"/>
      <c r="P24" s="365"/>
      <c r="Q24" s="365"/>
      <c r="R24" s="365"/>
      <c r="S24" s="365"/>
      <c r="T24" s="365"/>
      <c r="U24" s="365"/>
      <c r="V24" s="365"/>
      <c r="W24" s="365"/>
      <c r="X24" s="365"/>
      <c r="Y24" s="365"/>
      <c r="Z24" s="365"/>
      <c r="AA24" s="642"/>
      <c r="AB24" s="642"/>
      <c r="AC24" s="644"/>
      <c r="AD24" s="347">
        <v>0</v>
      </c>
      <c r="AE24" s="332">
        <v>0</v>
      </c>
      <c r="AF24" s="347">
        <f t="shared" si="0"/>
        <v>0</v>
      </c>
      <c r="AG24" s="642"/>
      <c r="AH24" s="642"/>
      <c r="AI24" s="642"/>
      <c r="AJ24" s="347">
        <v>0.03</v>
      </c>
      <c r="AK24" s="332">
        <v>0.03</v>
      </c>
      <c r="AL24" s="347">
        <f t="shared" si="1"/>
        <v>1</v>
      </c>
      <c r="AM24" s="366"/>
      <c r="AN24" s="358">
        <f t="shared" si="2"/>
        <v>0.03</v>
      </c>
      <c r="AO24" s="358">
        <f t="shared" si="3"/>
        <v>0.03</v>
      </c>
      <c r="AP24" s="347">
        <f t="shared" si="4"/>
        <v>1</v>
      </c>
      <c r="AQ24" s="674"/>
      <c r="AR24" s="642"/>
      <c r="AS24" s="642"/>
      <c r="AT24" s="363"/>
      <c r="AU24" s="363"/>
      <c r="AV24" s="367"/>
      <c r="AY24" s="361"/>
      <c r="AZ24" s="361"/>
    </row>
    <row r="25" spans="1:52" s="360" customFormat="1" ht="53.25" customHeight="1" x14ac:dyDescent="0.25">
      <c r="A25" s="603"/>
      <c r="B25" s="603"/>
      <c r="C25" s="628"/>
      <c r="D25" s="603"/>
      <c r="E25" s="603"/>
      <c r="F25" s="658"/>
      <c r="G25" s="583"/>
      <c r="H25" s="583"/>
      <c r="I25" s="583"/>
      <c r="J25" s="583"/>
      <c r="K25" s="583"/>
      <c r="L25" s="345">
        <v>4</v>
      </c>
      <c r="M25" s="364" t="s">
        <v>261</v>
      </c>
      <c r="N25" s="347">
        <v>0.03</v>
      </c>
      <c r="O25" s="362"/>
      <c r="P25" s="362"/>
      <c r="Q25" s="362"/>
      <c r="R25" s="362"/>
      <c r="S25" s="362"/>
      <c r="T25" s="362"/>
      <c r="U25" s="362"/>
      <c r="V25" s="362"/>
      <c r="W25" s="362"/>
      <c r="X25" s="362"/>
      <c r="Y25" s="362"/>
      <c r="Z25" s="362"/>
      <c r="AA25" s="601"/>
      <c r="AB25" s="601"/>
      <c r="AC25" s="645"/>
      <c r="AD25" s="347">
        <v>1.4999999999999999E-2</v>
      </c>
      <c r="AE25" s="332">
        <v>1.4999999999999999E-2</v>
      </c>
      <c r="AF25" s="347">
        <f t="shared" si="0"/>
        <v>1</v>
      </c>
      <c r="AG25" s="601"/>
      <c r="AH25" s="603"/>
      <c r="AI25" s="603"/>
      <c r="AJ25" s="347">
        <v>1.4999999999999999E-2</v>
      </c>
      <c r="AK25" s="332">
        <v>1.4999999999999999E-2</v>
      </c>
      <c r="AL25" s="347">
        <f t="shared" si="1"/>
        <v>1</v>
      </c>
      <c r="AM25" s="357"/>
      <c r="AN25" s="358">
        <f t="shared" si="2"/>
        <v>0.03</v>
      </c>
      <c r="AO25" s="358">
        <f t="shared" si="3"/>
        <v>0.03</v>
      </c>
      <c r="AP25" s="347">
        <f t="shared" si="4"/>
        <v>1</v>
      </c>
      <c r="AQ25" s="599"/>
      <c r="AR25" s="601"/>
      <c r="AS25" s="601"/>
      <c r="AT25" s="363"/>
      <c r="AU25" s="363"/>
      <c r="AV25" s="359"/>
      <c r="AY25" s="361"/>
      <c r="AZ25" s="361"/>
    </row>
    <row r="26" spans="1:52" s="352" customFormat="1" ht="48" customHeight="1" x14ac:dyDescent="0.25">
      <c r="A26" s="623">
        <v>5</v>
      </c>
      <c r="B26" s="624" t="s">
        <v>262</v>
      </c>
      <c r="C26" s="627">
        <v>0.15</v>
      </c>
      <c r="D26" s="623">
        <v>1</v>
      </c>
      <c r="E26" s="624" t="s">
        <v>263</v>
      </c>
      <c r="F26" s="659">
        <v>0.06</v>
      </c>
      <c r="G26" s="661">
        <v>0.1</v>
      </c>
      <c r="H26" s="582">
        <v>0.3</v>
      </c>
      <c r="I26" s="582">
        <v>0.3</v>
      </c>
      <c r="J26" s="582">
        <v>0.3</v>
      </c>
      <c r="K26" s="582">
        <f>SUM(G26:J28)</f>
        <v>1</v>
      </c>
      <c r="L26" s="345">
        <v>1</v>
      </c>
      <c r="M26" s="364" t="s">
        <v>264</v>
      </c>
      <c r="N26" s="347">
        <v>0.04</v>
      </c>
      <c r="O26" s="362"/>
      <c r="P26" s="362"/>
      <c r="Q26" s="362"/>
      <c r="R26" s="362"/>
      <c r="S26" s="362"/>
      <c r="T26" s="362"/>
      <c r="U26" s="362"/>
      <c r="V26" s="362"/>
      <c r="W26" s="362"/>
      <c r="X26" s="362"/>
      <c r="Y26" s="362"/>
      <c r="Z26" s="362"/>
      <c r="AA26" s="607">
        <f>+AD26+AD27+AD28</f>
        <v>5.1999999999999998E-2</v>
      </c>
      <c r="AB26" s="607">
        <f>+AE26+AE27+AE28</f>
        <v>5.1999999999999998E-2</v>
      </c>
      <c r="AC26" s="635">
        <f>AB26/AA26</f>
        <v>1</v>
      </c>
      <c r="AD26" s="347">
        <v>0</v>
      </c>
      <c r="AE26" s="332">
        <v>0</v>
      </c>
      <c r="AF26" s="347">
        <f t="shared" si="0"/>
        <v>0</v>
      </c>
      <c r="AG26" s="607">
        <f>+AJ26+AJ27+AJ28</f>
        <v>4.8000000000000001E-2</v>
      </c>
      <c r="AH26" s="607">
        <f>+AK26+AK27+AK28</f>
        <v>4.8000000000000001E-2</v>
      </c>
      <c r="AI26" s="607">
        <f>+AH26/AG26</f>
        <v>1</v>
      </c>
      <c r="AJ26" s="347">
        <v>0.03</v>
      </c>
      <c r="AK26" s="332">
        <v>0.03</v>
      </c>
      <c r="AL26" s="347">
        <f t="shared" si="1"/>
        <v>1</v>
      </c>
      <c r="AM26" s="349"/>
      <c r="AN26" s="354">
        <f t="shared" si="2"/>
        <v>0.03</v>
      </c>
      <c r="AO26" s="368">
        <f t="shared" si="3"/>
        <v>0.03</v>
      </c>
      <c r="AP26" s="347">
        <f t="shared" si="4"/>
        <v>1</v>
      </c>
      <c r="AQ26" s="598">
        <f>+AN26+AN27+AN28</f>
        <v>9.9999999999999992E-2</v>
      </c>
      <c r="AR26" s="600">
        <f>+AO26+AO27+AO28</f>
        <v>9.9999999999999992E-2</v>
      </c>
      <c r="AS26" s="600">
        <f>+AR26/AQ26</f>
        <v>1</v>
      </c>
      <c r="AT26" s="369"/>
      <c r="AU26" s="369"/>
      <c r="AV26" s="351"/>
      <c r="AY26" s="353"/>
      <c r="AZ26" s="353"/>
    </row>
    <row r="27" spans="1:52" s="352" customFormat="1" ht="58.5" customHeight="1" x14ac:dyDescent="0.25">
      <c r="A27" s="603"/>
      <c r="B27" s="603"/>
      <c r="C27" s="628"/>
      <c r="D27" s="603"/>
      <c r="E27" s="603"/>
      <c r="F27" s="657"/>
      <c r="G27" s="582"/>
      <c r="H27" s="582"/>
      <c r="I27" s="582"/>
      <c r="J27" s="582"/>
      <c r="K27" s="582"/>
      <c r="L27" s="345">
        <v>2</v>
      </c>
      <c r="M27" s="364" t="s">
        <v>265</v>
      </c>
      <c r="N27" s="347">
        <v>0.02</v>
      </c>
      <c r="O27" s="362"/>
      <c r="P27" s="362"/>
      <c r="Q27" s="362"/>
      <c r="R27" s="362"/>
      <c r="S27" s="362"/>
      <c r="T27" s="362"/>
      <c r="U27" s="362"/>
      <c r="V27" s="362"/>
      <c r="W27" s="362"/>
      <c r="X27" s="362"/>
      <c r="Y27" s="362"/>
      <c r="Z27" s="362"/>
      <c r="AA27" s="603"/>
      <c r="AB27" s="603"/>
      <c r="AC27" s="641"/>
      <c r="AD27" s="347">
        <v>0.03</v>
      </c>
      <c r="AE27" s="332">
        <v>0.03</v>
      </c>
      <c r="AF27" s="347">
        <f t="shared" si="0"/>
        <v>1</v>
      </c>
      <c r="AG27" s="603"/>
      <c r="AH27" s="603"/>
      <c r="AI27" s="603"/>
      <c r="AJ27" s="347">
        <v>0</v>
      </c>
      <c r="AK27" s="332">
        <v>0</v>
      </c>
      <c r="AL27" s="347">
        <f t="shared" si="1"/>
        <v>0</v>
      </c>
      <c r="AM27" s="349"/>
      <c r="AN27" s="354">
        <f t="shared" si="2"/>
        <v>0.03</v>
      </c>
      <c r="AO27" s="368">
        <f t="shared" si="3"/>
        <v>0.03</v>
      </c>
      <c r="AP27" s="347">
        <f t="shared" si="4"/>
        <v>1</v>
      </c>
      <c r="AQ27" s="673"/>
      <c r="AR27" s="603"/>
      <c r="AS27" s="603"/>
      <c r="AT27" s="369"/>
      <c r="AU27" s="369"/>
      <c r="AV27" s="351"/>
      <c r="AY27" s="353"/>
      <c r="AZ27" s="353"/>
    </row>
    <row r="28" spans="1:52" s="352" customFormat="1" ht="48" customHeight="1" x14ac:dyDescent="0.25">
      <c r="A28" s="603"/>
      <c r="B28" s="603"/>
      <c r="C28" s="628"/>
      <c r="D28" s="601"/>
      <c r="E28" s="601"/>
      <c r="F28" s="660"/>
      <c r="G28" s="662"/>
      <c r="H28" s="583"/>
      <c r="I28" s="583"/>
      <c r="J28" s="583"/>
      <c r="K28" s="583"/>
      <c r="L28" s="345">
        <v>3</v>
      </c>
      <c r="M28" s="364" t="s">
        <v>266</v>
      </c>
      <c r="N28" s="347">
        <v>0.04</v>
      </c>
      <c r="O28" s="362"/>
      <c r="P28" s="362"/>
      <c r="Q28" s="362"/>
      <c r="R28" s="362"/>
      <c r="S28" s="362"/>
      <c r="T28" s="362"/>
      <c r="U28" s="362"/>
      <c r="V28" s="362"/>
      <c r="W28" s="362"/>
      <c r="X28" s="362"/>
      <c r="Y28" s="362"/>
      <c r="Z28" s="362"/>
      <c r="AA28" s="601"/>
      <c r="AB28" s="601"/>
      <c r="AC28" s="636"/>
      <c r="AD28" s="347">
        <v>2.1999999999999999E-2</v>
      </c>
      <c r="AE28" s="332">
        <v>2.1999999999999999E-2</v>
      </c>
      <c r="AF28" s="347">
        <f t="shared" si="0"/>
        <v>1</v>
      </c>
      <c r="AG28" s="601"/>
      <c r="AH28" s="601"/>
      <c r="AI28" s="601"/>
      <c r="AJ28" s="347">
        <v>1.7999999999999999E-2</v>
      </c>
      <c r="AK28" s="332">
        <v>1.7999999999999999E-2</v>
      </c>
      <c r="AL28" s="347">
        <f t="shared" si="1"/>
        <v>1</v>
      </c>
      <c r="AM28" s="349"/>
      <c r="AN28" s="354">
        <f t="shared" si="2"/>
        <v>3.9999999999999994E-2</v>
      </c>
      <c r="AO28" s="368">
        <f t="shared" si="3"/>
        <v>3.9999999999999994E-2</v>
      </c>
      <c r="AP28" s="347">
        <f t="shared" si="4"/>
        <v>1</v>
      </c>
      <c r="AQ28" s="599"/>
      <c r="AR28" s="601"/>
      <c r="AS28" s="601"/>
      <c r="AT28" s="369"/>
      <c r="AU28" s="369"/>
      <c r="AV28" s="351"/>
      <c r="AY28" s="353"/>
      <c r="AZ28" s="353"/>
    </row>
    <row r="29" spans="1:52" s="352" customFormat="1" ht="50.25" customHeight="1" x14ac:dyDescent="0.25">
      <c r="A29" s="603"/>
      <c r="B29" s="603"/>
      <c r="C29" s="628"/>
      <c r="D29" s="623">
        <v>2</v>
      </c>
      <c r="E29" s="624" t="s">
        <v>267</v>
      </c>
      <c r="F29" s="591">
        <v>0.02</v>
      </c>
      <c r="G29" s="579">
        <v>0.1</v>
      </c>
      <c r="H29" s="586">
        <v>0.3</v>
      </c>
      <c r="I29" s="586">
        <v>0.3</v>
      </c>
      <c r="J29" s="586">
        <v>0.3</v>
      </c>
      <c r="K29" s="588">
        <f>SUM(G29:J30)</f>
        <v>1</v>
      </c>
      <c r="L29" s="345">
        <v>1</v>
      </c>
      <c r="M29" s="364" t="s">
        <v>268</v>
      </c>
      <c r="N29" s="347">
        <v>0.05</v>
      </c>
      <c r="O29" s="362"/>
      <c r="P29" s="362"/>
      <c r="Q29" s="362"/>
      <c r="R29" s="362"/>
      <c r="S29" s="362"/>
      <c r="T29" s="362"/>
      <c r="U29" s="362"/>
      <c r="V29" s="362"/>
      <c r="W29" s="362"/>
      <c r="X29" s="362"/>
      <c r="Y29" s="362"/>
      <c r="Z29" s="362"/>
      <c r="AA29" s="607">
        <f>+AD29+AD30</f>
        <v>6.4000000000000001E-2</v>
      </c>
      <c r="AB29" s="607">
        <f>+AE29+AE30</f>
        <v>6.4000000000000001E-2</v>
      </c>
      <c r="AC29" s="635">
        <f>AB29/AA29</f>
        <v>1</v>
      </c>
      <c r="AD29" s="347">
        <v>0.03</v>
      </c>
      <c r="AE29" s="332">
        <v>0.03</v>
      </c>
      <c r="AF29" s="347">
        <f t="shared" si="0"/>
        <v>1</v>
      </c>
      <c r="AG29" s="607">
        <f>+AJ29+AJ30</f>
        <v>3.5999999999999997E-2</v>
      </c>
      <c r="AH29" s="607">
        <f>+AK29+AK30</f>
        <v>3.5999999999999997E-2</v>
      </c>
      <c r="AI29" s="607">
        <f>AH29/AG29</f>
        <v>1</v>
      </c>
      <c r="AJ29" s="347">
        <v>0</v>
      </c>
      <c r="AK29" s="332">
        <v>0</v>
      </c>
      <c r="AL29" s="347">
        <f t="shared" si="1"/>
        <v>0</v>
      </c>
      <c r="AM29" s="349"/>
      <c r="AN29" s="354">
        <f t="shared" si="2"/>
        <v>0.03</v>
      </c>
      <c r="AO29" s="368">
        <f t="shared" si="3"/>
        <v>0.03</v>
      </c>
      <c r="AP29" s="347">
        <f t="shared" si="4"/>
        <v>1</v>
      </c>
      <c r="AQ29" s="598">
        <f>+AN29+AN30</f>
        <v>0.1</v>
      </c>
      <c r="AR29" s="600">
        <f>+AO29+AO30</f>
        <v>0.1</v>
      </c>
      <c r="AS29" s="666">
        <f>+AR29/AQ29</f>
        <v>1</v>
      </c>
      <c r="AT29" s="369"/>
      <c r="AU29" s="369"/>
      <c r="AV29" s="351"/>
      <c r="AY29" s="353"/>
      <c r="AZ29" s="353"/>
    </row>
    <row r="30" spans="1:52" s="352" customFormat="1" ht="50.25" customHeight="1" x14ac:dyDescent="0.25">
      <c r="A30" s="603"/>
      <c r="B30" s="603"/>
      <c r="C30" s="628"/>
      <c r="D30" s="601"/>
      <c r="E30" s="601"/>
      <c r="F30" s="592"/>
      <c r="G30" s="580"/>
      <c r="H30" s="587"/>
      <c r="I30" s="587"/>
      <c r="J30" s="587"/>
      <c r="K30" s="589"/>
      <c r="L30" s="345">
        <v>2</v>
      </c>
      <c r="M30" s="364" t="s">
        <v>269</v>
      </c>
      <c r="N30" s="347">
        <v>0.05</v>
      </c>
      <c r="O30" s="362"/>
      <c r="P30" s="362"/>
      <c r="Q30" s="362"/>
      <c r="R30" s="362"/>
      <c r="S30" s="362"/>
      <c r="T30" s="362"/>
      <c r="U30" s="362"/>
      <c r="V30" s="362"/>
      <c r="W30" s="362"/>
      <c r="X30" s="362"/>
      <c r="Y30" s="362"/>
      <c r="Z30" s="362"/>
      <c r="AA30" s="601"/>
      <c r="AB30" s="601"/>
      <c r="AC30" s="636"/>
      <c r="AD30" s="347">
        <v>3.4000000000000002E-2</v>
      </c>
      <c r="AE30" s="332">
        <v>3.4000000000000002E-2</v>
      </c>
      <c r="AF30" s="347">
        <f t="shared" si="0"/>
        <v>1</v>
      </c>
      <c r="AG30" s="601"/>
      <c r="AH30" s="601"/>
      <c r="AI30" s="601"/>
      <c r="AJ30" s="347">
        <v>3.5999999999999997E-2</v>
      </c>
      <c r="AK30" s="332">
        <v>3.5999999999999997E-2</v>
      </c>
      <c r="AL30" s="347">
        <f t="shared" si="1"/>
        <v>1</v>
      </c>
      <c r="AM30" s="349"/>
      <c r="AN30" s="354">
        <f t="shared" si="2"/>
        <v>7.0000000000000007E-2</v>
      </c>
      <c r="AO30" s="368">
        <f t="shared" si="3"/>
        <v>7.0000000000000007E-2</v>
      </c>
      <c r="AP30" s="347">
        <f t="shared" si="4"/>
        <v>1</v>
      </c>
      <c r="AQ30" s="599"/>
      <c r="AR30" s="601"/>
      <c r="AS30" s="601"/>
      <c r="AT30" s="369"/>
      <c r="AU30" s="369"/>
      <c r="AV30" s="351"/>
      <c r="AY30" s="353"/>
      <c r="AZ30" s="353"/>
    </row>
    <row r="31" spans="1:52" s="352" customFormat="1" ht="51.75" customHeight="1" x14ac:dyDescent="0.25">
      <c r="A31" s="603"/>
      <c r="B31" s="603"/>
      <c r="C31" s="628"/>
      <c r="D31" s="623">
        <v>3</v>
      </c>
      <c r="E31" s="624" t="s">
        <v>270</v>
      </c>
      <c r="F31" s="591">
        <v>0.02</v>
      </c>
      <c r="G31" s="579">
        <v>0.1</v>
      </c>
      <c r="H31" s="586">
        <v>0.3</v>
      </c>
      <c r="I31" s="586">
        <v>0.3</v>
      </c>
      <c r="J31" s="586">
        <v>0.3</v>
      </c>
      <c r="K31" s="588">
        <f>SUM(G31:J32)</f>
        <v>1</v>
      </c>
      <c r="L31" s="345">
        <v>1</v>
      </c>
      <c r="M31" s="364" t="s">
        <v>271</v>
      </c>
      <c r="N31" s="347">
        <v>0.05</v>
      </c>
      <c r="O31" s="362"/>
      <c r="P31" s="362"/>
      <c r="Q31" s="362"/>
      <c r="R31" s="362"/>
      <c r="S31" s="362"/>
      <c r="T31" s="362"/>
      <c r="U31" s="362"/>
      <c r="V31" s="362"/>
      <c r="W31" s="362"/>
      <c r="X31" s="362"/>
      <c r="Y31" s="362"/>
      <c r="Z31" s="362"/>
      <c r="AA31" s="607">
        <f>+AD31+AD32</f>
        <v>0.05</v>
      </c>
      <c r="AB31" s="607">
        <f>+AE31+AE32</f>
        <v>0.05</v>
      </c>
      <c r="AC31" s="635">
        <f>AB31/AA31</f>
        <v>1</v>
      </c>
      <c r="AD31" s="347">
        <v>2.5000000000000001E-2</v>
      </c>
      <c r="AE31" s="332">
        <v>2.5000000000000001E-2</v>
      </c>
      <c r="AF31" s="347">
        <f t="shared" si="0"/>
        <v>1</v>
      </c>
      <c r="AG31" s="607">
        <f>+AJ31+AJ32</f>
        <v>0.05</v>
      </c>
      <c r="AH31" s="607">
        <f>+AK31+AK32</f>
        <v>0.05</v>
      </c>
      <c r="AI31" s="607">
        <f>AH31/AG31</f>
        <v>1</v>
      </c>
      <c r="AJ31" s="347">
        <v>2.5000000000000001E-2</v>
      </c>
      <c r="AK31" s="332">
        <v>2.5000000000000001E-2</v>
      </c>
      <c r="AL31" s="347">
        <f t="shared" si="1"/>
        <v>1</v>
      </c>
      <c r="AM31" s="349"/>
      <c r="AN31" s="354">
        <f t="shared" si="2"/>
        <v>0.05</v>
      </c>
      <c r="AO31" s="368">
        <f t="shared" si="3"/>
        <v>0.05</v>
      </c>
      <c r="AP31" s="347">
        <f t="shared" si="4"/>
        <v>1</v>
      </c>
      <c r="AQ31" s="598">
        <f>+AN31+AN32</f>
        <v>0.1</v>
      </c>
      <c r="AR31" s="600">
        <f>+AO31+AO32</f>
        <v>0.1</v>
      </c>
      <c r="AS31" s="666">
        <f>+AR31/AQ31</f>
        <v>1</v>
      </c>
      <c r="AT31" s="369"/>
      <c r="AU31" s="369"/>
      <c r="AV31" s="351"/>
      <c r="AY31" s="353"/>
      <c r="AZ31" s="353"/>
    </row>
    <row r="32" spans="1:52" s="352" customFormat="1" ht="51.75" customHeight="1" x14ac:dyDescent="0.25">
      <c r="A32" s="603"/>
      <c r="B32" s="603"/>
      <c r="C32" s="628"/>
      <c r="D32" s="601"/>
      <c r="E32" s="601"/>
      <c r="F32" s="592"/>
      <c r="G32" s="580"/>
      <c r="H32" s="587"/>
      <c r="I32" s="587"/>
      <c r="J32" s="587"/>
      <c r="K32" s="589"/>
      <c r="L32" s="345">
        <v>2</v>
      </c>
      <c r="M32" s="364" t="s">
        <v>272</v>
      </c>
      <c r="N32" s="347">
        <v>0.05</v>
      </c>
      <c r="O32" s="362"/>
      <c r="P32" s="362"/>
      <c r="Q32" s="362"/>
      <c r="R32" s="362"/>
      <c r="S32" s="362"/>
      <c r="T32" s="362"/>
      <c r="U32" s="362"/>
      <c r="V32" s="362"/>
      <c r="W32" s="362"/>
      <c r="X32" s="362"/>
      <c r="Y32" s="362"/>
      <c r="Z32" s="362"/>
      <c r="AA32" s="601"/>
      <c r="AB32" s="601"/>
      <c r="AC32" s="636"/>
      <c r="AD32" s="347">
        <v>2.5000000000000001E-2</v>
      </c>
      <c r="AE32" s="332">
        <v>2.5000000000000001E-2</v>
      </c>
      <c r="AF32" s="347">
        <f t="shared" si="0"/>
        <v>1</v>
      </c>
      <c r="AG32" s="601"/>
      <c r="AH32" s="601"/>
      <c r="AI32" s="601"/>
      <c r="AJ32" s="347">
        <v>2.5000000000000001E-2</v>
      </c>
      <c r="AK32" s="332">
        <v>2.5000000000000001E-2</v>
      </c>
      <c r="AL32" s="347">
        <f t="shared" si="1"/>
        <v>1</v>
      </c>
      <c r="AM32" s="349"/>
      <c r="AN32" s="354">
        <f t="shared" si="2"/>
        <v>0.05</v>
      </c>
      <c r="AO32" s="368">
        <f t="shared" si="3"/>
        <v>0.05</v>
      </c>
      <c r="AP32" s="347">
        <f t="shared" si="4"/>
        <v>1</v>
      </c>
      <c r="AQ32" s="599"/>
      <c r="AR32" s="601"/>
      <c r="AS32" s="601"/>
      <c r="AT32" s="369"/>
      <c r="AU32" s="369"/>
      <c r="AV32" s="351"/>
      <c r="AY32" s="353"/>
      <c r="AZ32" s="353"/>
    </row>
    <row r="33" spans="1:52" s="352" customFormat="1" ht="44.25" customHeight="1" x14ac:dyDescent="0.25">
      <c r="A33" s="603"/>
      <c r="B33" s="603"/>
      <c r="C33" s="628"/>
      <c r="D33" s="623">
        <v>4</v>
      </c>
      <c r="E33" s="624" t="s">
        <v>273</v>
      </c>
      <c r="F33" s="591">
        <v>0.02</v>
      </c>
      <c r="G33" s="579">
        <v>0.1</v>
      </c>
      <c r="H33" s="586">
        <v>0.3</v>
      </c>
      <c r="I33" s="586">
        <v>0.3</v>
      </c>
      <c r="J33" s="586">
        <v>0.3</v>
      </c>
      <c r="K33" s="588">
        <f>SUM(G33:J34)</f>
        <v>1</v>
      </c>
      <c r="L33" s="345">
        <v>1</v>
      </c>
      <c r="M33" s="346" t="s">
        <v>274</v>
      </c>
      <c r="N33" s="347">
        <v>0.05</v>
      </c>
      <c r="O33" s="362"/>
      <c r="P33" s="362"/>
      <c r="Q33" s="362"/>
      <c r="R33" s="362"/>
      <c r="S33" s="362"/>
      <c r="T33" s="362"/>
      <c r="U33" s="362"/>
      <c r="V33" s="362"/>
      <c r="W33" s="362"/>
      <c r="X33" s="362"/>
      <c r="Y33" s="362"/>
      <c r="Z33" s="362"/>
      <c r="AA33" s="607">
        <f>+AD33+AD34</f>
        <v>0</v>
      </c>
      <c r="AB33" s="607">
        <f>+AE33+AE34</f>
        <v>0</v>
      </c>
      <c r="AC33" s="635">
        <v>0</v>
      </c>
      <c r="AD33" s="347">
        <v>0</v>
      </c>
      <c r="AE33" s="332">
        <v>0</v>
      </c>
      <c r="AF33" s="347">
        <f t="shared" si="0"/>
        <v>0</v>
      </c>
      <c r="AG33" s="607">
        <f>+AJ33+AJ34</f>
        <v>0.1</v>
      </c>
      <c r="AH33" s="607">
        <f>+AK33+AK34</f>
        <v>0.1</v>
      </c>
      <c r="AI33" s="607">
        <f>AH33/AG33</f>
        <v>1</v>
      </c>
      <c r="AJ33" s="347">
        <v>7.4999999999999997E-2</v>
      </c>
      <c r="AK33" s="332">
        <v>7.4999999999999997E-2</v>
      </c>
      <c r="AL33" s="347">
        <f t="shared" si="1"/>
        <v>1</v>
      </c>
      <c r="AM33" s="349"/>
      <c r="AN33" s="354">
        <f t="shared" si="2"/>
        <v>7.4999999999999997E-2</v>
      </c>
      <c r="AO33" s="368">
        <f t="shared" si="3"/>
        <v>7.4999999999999997E-2</v>
      </c>
      <c r="AP33" s="347">
        <f t="shared" si="4"/>
        <v>1</v>
      </c>
      <c r="AQ33" s="598">
        <f>+AN33+AN34</f>
        <v>0.1</v>
      </c>
      <c r="AR33" s="600">
        <f>+AO33+AO34</f>
        <v>0.1</v>
      </c>
      <c r="AS33" s="666">
        <f>+AR33/AQ33</f>
        <v>1</v>
      </c>
      <c r="AT33" s="369"/>
      <c r="AU33" s="369"/>
      <c r="AV33" s="351"/>
      <c r="AY33" s="353"/>
      <c r="AZ33" s="353"/>
    </row>
    <row r="34" spans="1:52" s="352" customFormat="1" ht="44.25" customHeight="1" x14ac:dyDescent="0.25">
      <c r="A34" s="603"/>
      <c r="B34" s="603"/>
      <c r="C34" s="628"/>
      <c r="D34" s="601"/>
      <c r="E34" s="601"/>
      <c r="F34" s="592"/>
      <c r="G34" s="580"/>
      <c r="H34" s="587"/>
      <c r="I34" s="587"/>
      <c r="J34" s="587"/>
      <c r="K34" s="589"/>
      <c r="L34" s="345">
        <v>2</v>
      </c>
      <c r="M34" s="346" t="s">
        <v>275</v>
      </c>
      <c r="N34" s="347">
        <v>0.05</v>
      </c>
      <c r="O34" s="362"/>
      <c r="P34" s="362"/>
      <c r="Q34" s="362"/>
      <c r="R34" s="362"/>
      <c r="S34" s="362"/>
      <c r="T34" s="362"/>
      <c r="U34" s="362"/>
      <c r="V34" s="362"/>
      <c r="W34" s="362"/>
      <c r="X34" s="362"/>
      <c r="Y34" s="362"/>
      <c r="Z34" s="362"/>
      <c r="AA34" s="601"/>
      <c r="AB34" s="601"/>
      <c r="AC34" s="636"/>
      <c r="AD34" s="347">
        <v>0</v>
      </c>
      <c r="AE34" s="332">
        <v>0</v>
      </c>
      <c r="AF34" s="347">
        <f t="shared" si="0"/>
        <v>0</v>
      </c>
      <c r="AG34" s="601"/>
      <c r="AH34" s="601"/>
      <c r="AI34" s="601"/>
      <c r="AJ34" s="347">
        <v>2.5000000000000001E-2</v>
      </c>
      <c r="AK34" s="332">
        <v>2.5000000000000001E-2</v>
      </c>
      <c r="AL34" s="347">
        <f t="shared" si="1"/>
        <v>1</v>
      </c>
      <c r="AM34" s="349"/>
      <c r="AN34" s="354">
        <f t="shared" si="2"/>
        <v>2.5000000000000001E-2</v>
      </c>
      <c r="AO34" s="368">
        <f t="shared" si="3"/>
        <v>2.5000000000000001E-2</v>
      </c>
      <c r="AP34" s="347">
        <f t="shared" si="4"/>
        <v>1</v>
      </c>
      <c r="AQ34" s="599"/>
      <c r="AR34" s="601"/>
      <c r="AS34" s="601"/>
      <c r="AT34" s="369"/>
      <c r="AU34" s="369"/>
      <c r="AV34" s="351"/>
      <c r="AY34" s="353"/>
      <c r="AZ34" s="353"/>
    </row>
    <row r="35" spans="1:52" s="352" customFormat="1" ht="37.5" customHeight="1" x14ac:dyDescent="0.25">
      <c r="A35" s="603"/>
      <c r="B35" s="603"/>
      <c r="C35" s="628"/>
      <c r="D35" s="623">
        <v>5</v>
      </c>
      <c r="E35" s="624" t="s">
        <v>276</v>
      </c>
      <c r="F35" s="591">
        <v>0.03</v>
      </c>
      <c r="G35" s="579">
        <v>0.1</v>
      </c>
      <c r="H35" s="586">
        <v>0.3</v>
      </c>
      <c r="I35" s="586">
        <v>0.3</v>
      </c>
      <c r="J35" s="586">
        <v>0.3</v>
      </c>
      <c r="K35" s="588">
        <f>SUM(G35:J36)</f>
        <v>1</v>
      </c>
      <c r="L35" s="345">
        <v>1</v>
      </c>
      <c r="M35" s="364" t="s">
        <v>277</v>
      </c>
      <c r="N35" s="347">
        <v>0.05</v>
      </c>
      <c r="O35" s="362"/>
      <c r="P35" s="362"/>
      <c r="Q35" s="362"/>
      <c r="R35" s="362"/>
      <c r="S35" s="362"/>
      <c r="T35" s="362"/>
      <c r="U35" s="362"/>
      <c r="V35" s="362"/>
      <c r="W35" s="362"/>
      <c r="X35" s="362"/>
      <c r="Y35" s="362"/>
      <c r="Z35" s="362"/>
      <c r="AA35" s="607">
        <f>+AD35+AD36</f>
        <v>7.4999999999999997E-2</v>
      </c>
      <c r="AB35" s="607">
        <f>+AE35+AE36</f>
        <v>7.4999999999999997E-2</v>
      </c>
      <c r="AC35" s="635">
        <f>AB35/AA35</f>
        <v>1</v>
      </c>
      <c r="AD35" s="347">
        <v>7.4999999999999997E-2</v>
      </c>
      <c r="AE35" s="332">
        <v>7.4999999999999997E-2</v>
      </c>
      <c r="AF35" s="347">
        <f t="shared" si="0"/>
        <v>1</v>
      </c>
      <c r="AG35" s="607">
        <f>+AJ35+AJ36</f>
        <v>2.5000000000000001E-2</v>
      </c>
      <c r="AH35" s="607">
        <f>+AK35+AK36</f>
        <v>2.5000000000000001E-2</v>
      </c>
      <c r="AI35" s="607">
        <f>AH35/AG35</f>
        <v>1</v>
      </c>
      <c r="AJ35" s="347">
        <v>0</v>
      </c>
      <c r="AK35" s="332">
        <v>0</v>
      </c>
      <c r="AL35" s="347">
        <f t="shared" si="1"/>
        <v>0</v>
      </c>
      <c r="AM35" s="349"/>
      <c r="AN35" s="354">
        <f t="shared" si="2"/>
        <v>7.4999999999999997E-2</v>
      </c>
      <c r="AO35" s="368">
        <f t="shared" si="3"/>
        <v>7.4999999999999997E-2</v>
      </c>
      <c r="AP35" s="347">
        <f t="shared" si="4"/>
        <v>1</v>
      </c>
      <c r="AQ35" s="598">
        <f>+AN35+AN36</f>
        <v>0.1</v>
      </c>
      <c r="AR35" s="600">
        <f>+AO35+AO36</f>
        <v>0.1</v>
      </c>
      <c r="AS35" s="666">
        <f>+AR35/AQ35</f>
        <v>1</v>
      </c>
      <c r="AT35" s="369"/>
      <c r="AU35" s="369"/>
      <c r="AV35" s="351"/>
      <c r="AY35" s="353"/>
      <c r="AZ35" s="353"/>
    </row>
    <row r="36" spans="1:52" s="352" customFormat="1" ht="42" customHeight="1" x14ac:dyDescent="0.25">
      <c r="A36" s="601"/>
      <c r="B36" s="601"/>
      <c r="C36" s="629"/>
      <c r="D36" s="601"/>
      <c r="E36" s="601"/>
      <c r="F36" s="592"/>
      <c r="G36" s="580"/>
      <c r="H36" s="587"/>
      <c r="I36" s="587"/>
      <c r="J36" s="587"/>
      <c r="K36" s="589"/>
      <c r="L36" s="345">
        <v>2</v>
      </c>
      <c r="M36" s="364" t="s">
        <v>278</v>
      </c>
      <c r="N36" s="347">
        <v>0.05</v>
      </c>
      <c r="O36" s="362"/>
      <c r="P36" s="362"/>
      <c r="Q36" s="362"/>
      <c r="R36" s="362"/>
      <c r="S36" s="362"/>
      <c r="T36" s="362"/>
      <c r="U36" s="362"/>
      <c r="V36" s="362"/>
      <c r="W36" s="362"/>
      <c r="X36" s="362"/>
      <c r="Y36" s="362"/>
      <c r="Z36" s="362"/>
      <c r="AA36" s="601"/>
      <c r="AB36" s="601"/>
      <c r="AC36" s="636"/>
      <c r="AD36" s="347">
        <v>0</v>
      </c>
      <c r="AE36" s="332">
        <v>0</v>
      </c>
      <c r="AF36" s="347">
        <f t="shared" si="0"/>
        <v>0</v>
      </c>
      <c r="AG36" s="601"/>
      <c r="AH36" s="601"/>
      <c r="AI36" s="601"/>
      <c r="AJ36" s="347">
        <v>2.5000000000000001E-2</v>
      </c>
      <c r="AK36" s="332">
        <v>2.5000000000000001E-2</v>
      </c>
      <c r="AL36" s="347">
        <f t="shared" si="1"/>
        <v>1</v>
      </c>
      <c r="AM36" s="349"/>
      <c r="AN36" s="354">
        <f t="shared" si="2"/>
        <v>2.5000000000000001E-2</v>
      </c>
      <c r="AO36" s="368">
        <f t="shared" si="3"/>
        <v>2.5000000000000001E-2</v>
      </c>
      <c r="AP36" s="347">
        <f t="shared" si="4"/>
        <v>1</v>
      </c>
      <c r="AQ36" s="599"/>
      <c r="AR36" s="601"/>
      <c r="AS36" s="601"/>
      <c r="AT36" s="369"/>
      <c r="AU36" s="369"/>
      <c r="AV36" s="351"/>
      <c r="AY36" s="353"/>
      <c r="AZ36" s="353"/>
    </row>
    <row r="37" spans="1:52" ht="84.75" customHeight="1" x14ac:dyDescent="0.25">
      <c r="A37" s="646">
        <v>6</v>
      </c>
      <c r="B37" s="624" t="s">
        <v>279</v>
      </c>
      <c r="C37" s="627">
        <v>0.15</v>
      </c>
      <c r="D37" s="625">
        <v>1</v>
      </c>
      <c r="E37" s="632" t="s">
        <v>280</v>
      </c>
      <c r="F37" s="633">
        <v>0.05</v>
      </c>
      <c r="G37" s="630">
        <v>0.1</v>
      </c>
      <c r="H37" s="590">
        <v>0.3</v>
      </c>
      <c r="I37" s="590">
        <v>0.3</v>
      </c>
      <c r="J37" s="590">
        <v>0.3</v>
      </c>
      <c r="K37" s="667">
        <f>SUM(G37:J38)</f>
        <v>1</v>
      </c>
      <c r="L37" s="318">
        <v>1</v>
      </c>
      <c r="M37" s="320" t="s">
        <v>281</v>
      </c>
      <c r="N37" s="329">
        <v>0.05</v>
      </c>
      <c r="O37" s="334"/>
      <c r="P37" s="334"/>
      <c r="Q37" s="334"/>
      <c r="R37" s="334"/>
      <c r="S37" s="334"/>
      <c r="T37" s="334"/>
      <c r="U37" s="334"/>
      <c r="V37" s="334"/>
      <c r="W37" s="334"/>
      <c r="X37" s="334"/>
      <c r="Y37" s="334"/>
      <c r="Z37" s="334"/>
      <c r="AA37" s="578">
        <f>+AD37+AD38</f>
        <v>0.05</v>
      </c>
      <c r="AB37" s="578">
        <f>+AE37+AE38</f>
        <v>0.05</v>
      </c>
      <c r="AC37" s="638">
        <f>AB37/AA37</f>
        <v>1</v>
      </c>
      <c r="AD37" s="329">
        <v>0.02</v>
      </c>
      <c r="AE37" s="332">
        <v>0.02</v>
      </c>
      <c r="AF37" s="329">
        <f t="shared" si="0"/>
        <v>1</v>
      </c>
      <c r="AG37" s="578">
        <f>+AJ37+AJ38</f>
        <v>0.05</v>
      </c>
      <c r="AH37" s="578">
        <f>+AK37+AK38</f>
        <v>0.05</v>
      </c>
      <c r="AI37" s="578">
        <f>AH37/AG37</f>
        <v>1</v>
      </c>
      <c r="AJ37" s="329">
        <v>0.02</v>
      </c>
      <c r="AK37" s="332">
        <v>0.02</v>
      </c>
      <c r="AL37" s="329">
        <f t="shared" si="1"/>
        <v>1</v>
      </c>
      <c r="AM37" s="86"/>
      <c r="AN37" s="87">
        <f t="shared" si="2"/>
        <v>0.04</v>
      </c>
      <c r="AO37" s="89">
        <f t="shared" si="3"/>
        <v>0.04</v>
      </c>
      <c r="AP37" s="329">
        <f t="shared" si="4"/>
        <v>1</v>
      </c>
      <c r="AQ37" s="663">
        <f>+AN37+AN38</f>
        <v>0.1</v>
      </c>
      <c r="AR37" s="664">
        <f>+AO37+AO38</f>
        <v>0.1</v>
      </c>
      <c r="AS37" s="665">
        <f>+AR37/AQ37</f>
        <v>1</v>
      </c>
      <c r="AT37" s="71"/>
      <c r="AU37" s="71"/>
      <c r="AV37" s="73"/>
      <c r="AY37" s="341"/>
      <c r="AZ37" s="341"/>
    </row>
    <row r="38" spans="1:52" ht="84.75" customHeight="1" x14ac:dyDescent="0.25">
      <c r="A38" s="647"/>
      <c r="B38" s="603"/>
      <c r="C38" s="628"/>
      <c r="D38" s="549"/>
      <c r="E38" s="549"/>
      <c r="F38" s="634"/>
      <c r="G38" s="631"/>
      <c r="H38" s="585"/>
      <c r="I38" s="585"/>
      <c r="J38" s="585"/>
      <c r="K38" s="668"/>
      <c r="L38" s="318">
        <v>2</v>
      </c>
      <c r="M38" s="320" t="s">
        <v>282</v>
      </c>
      <c r="N38" s="329">
        <v>0.05</v>
      </c>
      <c r="O38" s="334"/>
      <c r="P38" s="334"/>
      <c r="Q38" s="334"/>
      <c r="R38" s="334"/>
      <c r="S38" s="334"/>
      <c r="T38" s="334"/>
      <c r="U38" s="334"/>
      <c r="V38" s="334"/>
      <c r="W38" s="334"/>
      <c r="X38" s="334"/>
      <c r="Y38" s="334"/>
      <c r="Z38" s="334"/>
      <c r="AA38" s="549"/>
      <c r="AB38" s="549"/>
      <c r="AC38" s="639"/>
      <c r="AD38" s="329">
        <v>0.03</v>
      </c>
      <c r="AE38" s="332">
        <v>0.03</v>
      </c>
      <c r="AF38" s="329">
        <f t="shared" si="0"/>
        <v>1</v>
      </c>
      <c r="AG38" s="549"/>
      <c r="AH38" s="549"/>
      <c r="AI38" s="549"/>
      <c r="AJ38" s="329">
        <v>0.03</v>
      </c>
      <c r="AK38" s="332">
        <v>0.03</v>
      </c>
      <c r="AL38" s="329">
        <f t="shared" si="1"/>
        <v>1</v>
      </c>
      <c r="AM38" s="86"/>
      <c r="AN38" s="87">
        <f t="shared" si="2"/>
        <v>0.06</v>
      </c>
      <c r="AO38" s="89">
        <f t="shared" si="3"/>
        <v>0.06</v>
      </c>
      <c r="AP38" s="329">
        <f t="shared" si="4"/>
        <v>1</v>
      </c>
      <c r="AQ38" s="609"/>
      <c r="AR38" s="549"/>
      <c r="AS38" s="549"/>
      <c r="AT38" s="71"/>
      <c r="AU38" s="71"/>
      <c r="AV38" s="73"/>
      <c r="AY38" s="341"/>
      <c r="AZ38" s="341"/>
    </row>
    <row r="39" spans="1:52" ht="50.25" customHeight="1" x14ac:dyDescent="0.25">
      <c r="A39" s="647"/>
      <c r="B39" s="603"/>
      <c r="C39" s="628"/>
      <c r="D39" s="625">
        <v>2</v>
      </c>
      <c r="E39" s="654" t="s">
        <v>283</v>
      </c>
      <c r="F39" s="633">
        <v>0.1</v>
      </c>
      <c r="G39" s="630">
        <v>0.1</v>
      </c>
      <c r="H39" s="584">
        <v>0.3</v>
      </c>
      <c r="I39" s="584">
        <v>0.3</v>
      </c>
      <c r="J39" s="584">
        <v>0.3</v>
      </c>
      <c r="K39" s="584">
        <f>SUM(G39:J40)</f>
        <v>1</v>
      </c>
      <c r="L39" s="321">
        <v>1</v>
      </c>
      <c r="M39" s="320" t="s">
        <v>284</v>
      </c>
      <c r="N39" s="329">
        <v>0.05</v>
      </c>
      <c r="O39" s="334"/>
      <c r="P39" s="334"/>
      <c r="Q39" s="334"/>
      <c r="R39" s="334"/>
      <c r="S39" s="334"/>
      <c r="T39" s="334"/>
      <c r="U39" s="334"/>
      <c r="V39" s="334"/>
      <c r="W39" s="334"/>
      <c r="X39" s="334"/>
      <c r="Y39" s="334"/>
      <c r="Z39" s="334"/>
      <c r="AA39" s="578">
        <f>+AD39+AD40</f>
        <v>0.06</v>
      </c>
      <c r="AB39" s="578">
        <f>+AE39+AE40</f>
        <v>0.06</v>
      </c>
      <c r="AC39" s="638">
        <f>AB39/AA39</f>
        <v>1</v>
      </c>
      <c r="AD39" s="329">
        <v>0.03</v>
      </c>
      <c r="AE39" s="332">
        <v>0.03</v>
      </c>
      <c r="AF39" s="329">
        <f t="shared" si="0"/>
        <v>1</v>
      </c>
      <c r="AG39" s="578">
        <f>+AJ39+AJ40</f>
        <v>0.04</v>
      </c>
      <c r="AH39" s="578">
        <f>+AK39+AK40</f>
        <v>0.04</v>
      </c>
      <c r="AI39" s="578">
        <f>AH39/AG39</f>
        <v>1</v>
      </c>
      <c r="AJ39" s="329">
        <v>0.02</v>
      </c>
      <c r="AK39" s="332">
        <v>0.02</v>
      </c>
      <c r="AL39" s="329">
        <f t="shared" si="1"/>
        <v>1</v>
      </c>
      <c r="AM39" s="86"/>
      <c r="AN39" s="87">
        <f t="shared" si="2"/>
        <v>0.05</v>
      </c>
      <c r="AO39" s="87">
        <f t="shared" si="3"/>
        <v>0.05</v>
      </c>
      <c r="AP39" s="329">
        <f t="shared" si="4"/>
        <v>1</v>
      </c>
      <c r="AQ39" s="663">
        <f>+AN39+AN40</f>
        <v>0.1</v>
      </c>
      <c r="AR39" s="664">
        <f>+AO39+AO40</f>
        <v>0.1</v>
      </c>
      <c r="AS39" s="665">
        <f>+AR39/AQ39</f>
        <v>1</v>
      </c>
      <c r="AT39" s="71"/>
      <c r="AU39" s="71"/>
      <c r="AV39" s="73"/>
      <c r="AY39" s="341"/>
      <c r="AZ39" s="341"/>
    </row>
    <row r="40" spans="1:52" ht="50.25" customHeight="1" x14ac:dyDescent="0.25">
      <c r="A40" s="648"/>
      <c r="B40" s="601"/>
      <c r="C40" s="629"/>
      <c r="D40" s="549"/>
      <c r="E40" s="517"/>
      <c r="F40" s="634"/>
      <c r="G40" s="631"/>
      <c r="H40" s="585"/>
      <c r="I40" s="585"/>
      <c r="J40" s="585"/>
      <c r="K40" s="585"/>
      <c r="L40" s="321">
        <v>2</v>
      </c>
      <c r="M40" s="320" t="s">
        <v>285</v>
      </c>
      <c r="N40" s="329">
        <v>0.05</v>
      </c>
      <c r="O40" s="334"/>
      <c r="P40" s="334"/>
      <c r="Q40" s="334"/>
      <c r="R40" s="334"/>
      <c r="S40" s="334"/>
      <c r="T40" s="334"/>
      <c r="U40" s="334"/>
      <c r="V40" s="334"/>
      <c r="W40" s="334"/>
      <c r="X40" s="334"/>
      <c r="Y40" s="334"/>
      <c r="Z40" s="334"/>
      <c r="AA40" s="549"/>
      <c r="AB40" s="549"/>
      <c r="AC40" s="639"/>
      <c r="AD40" s="329">
        <v>0.03</v>
      </c>
      <c r="AE40" s="332">
        <v>0.03</v>
      </c>
      <c r="AF40" s="329">
        <f t="shared" si="0"/>
        <v>1</v>
      </c>
      <c r="AG40" s="549"/>
      <c r="AH40" s="549"/>
      <c r="AI40" s="549"/>
      <c r="AJ40" s="329">
        <v>0.02</v>
      </c>
      <c r="AK40" s="332">
        <v>0.02</v>
      </c>
      <c r="AL40" s="329">
        <f t="shared" si="1"/>
        <v>1</v>
      </c>
      <c r="AM40" s="86"/>
      <c r="AN40" s="87">
        <f t="shared" si="2"/>
        <v>0.05</v>
      </c>
      <c r="AO40" s="87">
        <f t="shared" si="3"/>
        <v>0.05</v>
      </c>
      <c r="AP40" s="329">
        <f t="shared" si="4"/>
        <v>1</v>
      </c>
      <c r="AQ40" s="609"/>
      <c r="AR40" s="549"/>
      <c r="AS40" s="549"/>
      <c r="AT40" s="71"/>
      <c r="AU40" s="71"/>
      <c r="AV40" s="73"/>
      <c r="AY40" s="341"/>
      <c r="AZ40" s="341"/>
    </row>
    <row r="41" spans="1:52" ht="57" customHeight="1" x14ac:dyDescent="0.25">
      <c r="A41" s="649">
        <v>7</v>
      </c>
      <c r="B41" s="651" t="s">
        <v>286</v>
      </c>
      <c r="C41" s="627">
        <v>0.14000000000000001</v>
      </c>
      <c r="D41" s="652">
        <v>1</v>
      </c>
      <c r="E41" s="653" t="s">
        <v>287</v>
      </c>
      <c r="F41" s="633">
        <v>0.14000000000000001</v>
      </c>
      <c r="G41" s="630">
        <v>0.1</v>
      </c>
      <c r="H41" s="584">
        <v>0.3</v>
      </c>
      <c r="I41" s="584">
        <v>0.3</v>
      </c>
      <c r="J41" s="584">
        <v>0.3</v>
      </c>
      <c r="K41" s="584">
        <f>SUM(G41:J42)</f>
        <v>1</v>
      </c>
      <c r="L41" s="318">
        <v>1</v>
      </c>
      <c r="M41" s="320" t="s">
        <v>288</v>
      </c>
      <c r="N41" s="329">
        <v>0.05</v>
      </c>
      <c r="O41" s="334"/>
      <c r="P41" s="334"/>
      <c r="Q41" s="334"/>
      <c r="R41" s="334"/>
      <c r="S41" s="334"/>
      <c r="T41" s="334"/>
      <c r="U41" s="334"/>
      <c r="V41" s="334"/>
      <c r="W41" s="334"/>
      <c r="X41" s="334"/>
      <c r="Y41" s="334"/>
      <c r="Z41" s="334"/>
      <c r="AA41" s="578">
        <v>0</v>
      </c>
      <c r="AB41" s="578">
        <v>0</v>
      </c>
      <c r="AC41" s="638" t="e">
        <f>AB41/AA41</f>
        <v>#DIV/0!</v>
      </c>
      <c r="AD41" s="329">
        <v>0</v>
      </c>
      <c r="AE41" s="332">
        <v>0</v>
      </c>
      <c r="AF41" s="329">
        <f t="shared" si="0"/>
        <v>0</v>
      </c>
      <c r="AG41" s="578">
        <f>+AJ41+AJ42</f>
        <v>0.1</v>
      </c>
      <c r="AH41" s="578">
        <f>+AK41+AK42</f>
        <v>0.1</v>
      </c>
      <c r="AI41" s="578">
        <f>AH41/AG41</f>
        <v>1</v>
      </c>
      <c r="AJ41" s="329">
        <v>0.05</v>
      </c>
      <c r="AK41" s="332">
        <v>0.05</v>
      </c>
      <c r="AL41" s="329">
        <f t="shared" si="1"/>
        <v>1</v>
      </c>
      <c r="AM41" s="86"/>
      <c r="AN41" s="87">
        <f t="shared" si="2"/>
        <v>0.05</v>
      </c>
      <c r="AO41" s="87">
        <f t="shared" si="3"/>
        <v>0.05</v>
      </c>
      <c r="AP41" s="329">
        <f t="shared" si="4"/>
        <v>1</v>
      </c>
      <c r="AQ41" s="663">
        <f>+AN41+AN42</f>
        <v>0.1</v>
      </c>
      <c r="AR41" s="664">
        <f>+AO41+AO42</f>
        <v>0.1</v>
      </c>
      <c r="AS41" s="665">
        <f>+AR41/AQ41</f>
        <v>1</v>
      </c>
      <c r="AT41" s="71"/>
      <c r="AU41" s="71"/>
      <c r="AV41" s="73"/>
      <c r="AY41" s="341"/>
      <c r="AZ41" s="341"/>
    </row>
    <row r="42" spans="1:52" ht="57" customHeight="1" x14ac:dyDescent="0.25">
      <c r="A42" s="650"/>
      <c r="B42" s="601"/>
      <c r="C42" s="629"/>
      <c r="D42" s="549"/>
      <c r="E42" s="549"/>
      <c r="F42" s="634"/>
      <c r="G42" s="631"/>
      <c r="H42" s="585"/>
      <c r="I42" s="585"/>
      <c r="J42" s="585"/>
      <c r="K42" s="585"/>
      <c r="L42" s="318">
        <v>2</v>
      </c>
      <c r="M42" s="320" t="s">
        <v>289</v>
      </c>
      <c r="N42" s="329">
        <v>0.05</v>
      </c>
      <c r="O42" s="334"/>
      <c r="P42" s="334"/>
      <c r="Q42" s="334"/>
      <c r="R42" s="334"/>
      <c r="S42" s="334"/>
      <c r="T42" s="334"/>
      <c r="U42" s="334"/>
      <c r="V42" s="334"/>
      <c r="W42" s="334"/>
      <c r="X42" s="334"/>
      <c r="Y42" s="334"/>
      <c r="Z42" s="334"/>
      <c r="AA42" s="549"/>
      <c r="AB42" s="549"/>
      <c r="AC42" s="639"/>
      <c r="AD42" s="329">
        <v>0</v>
      </c>
      <c r="AE42" s="332">
        <v>0</v>
      </c>
      <c r="AF42" s="329">
        <f t="shared" si="0"/>
        <v>0</v>
      </c>
      <c r="AG42" s="549"/>
      <c r="AH42" s="549"/>
      <c r="AI42" s="549"/>
      <c r="AJ42" s="329">
        <v>0.05</v>
      </c>
      <c r="AK42" s="332">
        <v>0.05</v>
      </c>
      <c r="AL42" s="329">
        <f t="shared" si="1"/>
        <v>1</v>
      </c>
      <c r="AM42" s="86"/>
      <c r="AN42" s="87">
        <f t="shared" si="2"/>
        <v>0.05</v>
      </c>
      <c r="AO42" s="87">
        <f t="shared" si="3"/>
        <v>0.05</v>
      </c>
      <c r="AP42" s="329">
        <f t="shared" si="4"/>
        <v>1</v>
      </c>
      <c r="AQ42" s="609"/>
      <c r="AR42" s="549"/>
      <c r="AS42" s="549"/>
      <c r="AT42" s="71"/>
      <c r="AU42" s="71"/>
      <c r="AV42" s="73"/>
      <c r="AY42" s="341"/>
      <c r="AZ42" s="341"/>
    </row>
    <row r="43" spans="1:52" ht="22.5" customHeight="1" x14ac:dyDescent="0.25">
      <c r="A43" s="349"/>
      <c r="B43" s="370"/>
      <c r="C43" s="372">
        <f>+SUM(C8:C42)</f>
        <v>1</v>
      </c>
      <c r="D43" s="86"/>
      <c r="E43" s="86"/>
      <c r="F43" s="373">
        <f>+SUM(F8:F42)</f>
        <v>1.0000000000000002</v>
      </c>
      <c r="G43" s="316"/>
      <c r="H43" s="316"/>
      <c r="I43" s="316"/>
      <c r="J43" s="316"/>
      <c r="K43" s="316"/>
      <c r="L43" s="86"/>
      <c r="M43" s="86"/>
      <c r="N43" s="86"/>
      <c r="O43" s="86"/>
      <c r="P43" s="86"/>
      <c r="Q43" s="86"/>
      <c r="R43" s="86"/>
      <c r="S43" s="86"/>
      <c r="T43" s="86"/>
      <c r="U43" s="86"/>
      <c r="V43" s="86"/>
      <c r="W43" s="86"/>
      <c r="X43" s="86"/>
      <c r="Y43" s="86"/>
      <c r="Z43" s="86"/>
      <c r="AA43" s="326"/>
      <c r="AB43" s="86"/>
      <c r="AC43" s="316"/>
      <c r="AD43" s="316"/>
      <c r="AE43" s="323"/>
      <c r="AF43" s="86"/>
      <c r="AG43" s="316"/>
      <c r="AH43" s="86"/>
      <c r="AI43" s="86"/>
      <c r="AJ43" s="326"/>
      <c r="AK43" s="323"/>
      <c r="AL43" s="86"/>
      <c r="AM43" s="86"/>
      <c r="AN43" s="86"/>
      <c r="AO43" s="86"/>
      <c r="AP43" s="86"/>
      <c r="AQ43" s="316"/>
      <c r="AR43" s="86"/>
      <c r="AS43" s="86"/>
      <c r="AT43" s="71"/>
      <c r="AU43" s="71"/>
      <c r="AV43" s="73"/>
    </row>
    <row r="44" spans="1:52" ht="22.5" customHeight="1" x14ac:dyDescent="0.25">
      <c r="A44" s="349"/>
      <c r="B44" s="370"/>
      <c r="C44" s="371"/>
      <c r="D44" s="86"/>
      <c r="E44" s="86"/>
      <c r="F44" s="336"/>
      <c r="G44" s="316"/>
      <c r="H44" s="316"/>
      <c r="I44" s="316"/>
      <c r="J44" s="316"/>
      <c r="K44" s="316"/>
      <c r="L44" s="86"/>
      <c r="M44" s="86"/>
      <c r="N44" s="86"/>
      <c r="O44" s="86"/>
      <c r="P44" s="86"/>
      <c r="Q44" s="86"/>
      <c r="R44" s="86"/>
      <c r="S44" s="86"/>
      <c r="T44" s="86"/>
      <c r="U44" s="86"/>
      <c r="V44" s="86"/>
      <c r="W44" s="86"/>
      <c r="X44" s="86"/>
      <c r="Y44" s="86"/>
      <c r="Z44" s="86"/>
      <c r="AA44" s="326"/>
      <c r="AB44" s="86"/>
      <c r="AC44" s="316"/>
      <c r="AD44" s="327"/>
      <c r="AE44" s="323"/>
      <c r="AF44" s="86"/>
      <c r="AG44" s="316"/>
      <c r="AH44" s="86"/>
      <c r="AI44" s="86"/>
      <c r="AJ44" s="327"/>
      <c r="AK44" s="323"/>
      <c r="AL44" s="86"/>
      <c r="AM44" s="86"/>
      <c r="AN44" s="86"/>
      <c r="AO44" s="86"/>
      <c r="AP44" s="86"/>
      <c r="AQ44" s="316"/>
      <c r="AR44" s="86"/>
      <c r="AS44" s="86"/>
      <c r="AT44" s="71"/>
      <c r="AU44" s="71"/>
      <c r="AV44" s="73"/>
    </row>
    <row r="45" spans="1:52" ht="22.5" customHeight="1" x14ac:dyDescent="0.25">
      <c r="A45" s="86"/>
      <c r="B45" s="90"/>
      <c r="C45" s="314"/>
      <c r="D45" s="86"/>
      <c r="E45" s="86"/>
      <c r="F45" s="336"/>
      <c r="G45" s="316"/>
      <c r="H45" s="316"/>
      <c r="I45" s="316"/>
      <c r="J45" s="316"/>
      <c r="K45" s="316"/>
      <c r="L45" s="86"/>
      <c r="M45" s="86"/>
      <c r="N45" s="86"/>
      <c r="O45" s="86"/>
      <c r="P45" s="86"/>
      <c r="Q45" s="86"/>
      <c r="R45" s="86"/>
      <c r="S45" s="86"/>
      <c r="T45" s="86"/>
      <c r="U45" s="86"/>
      <c r="V45" s="86"/>
      <c r="W45" s="86"/>
      <c r="X45" s="86"/>
      <c r="Y45" s="86"/>
      <c r="Z45" s="86"/>
      <c r="AA45" s="326"/>
      <c r="AB45" s="86"/>
      <c r="AC45" s="316"/>
      <c r="AD45" s="316"/>
      <c r="AE45" s="323"/>
      <c r="AF45" s="86"/>
      <c r="AG45" s="316"/>
      <c r="AH45" s="86"/>
      <c r="AI45" s="86"/>
      <c r="AJ45" s="326"/>
      <c r="AK45" s="323"/>
      <c r="AL45" s="86"/>
      <c r="AM45" s="86"/>
      <c r="AN45" s="86"/>
      <c r="AO45" s="86"/>
      <c r="AP45" s="86"/>
      <c r="AQ45" s="316"/>
      <c r="AR45" s="86"/>
      <c r="AS45" s="86"/>
      <c r="AT45" s="71"/>
      <c r="AU45" s="71"/>
      <c r="AV45" s="73"/>
    </row>
    <row r="46" spans="1:52" ht="22.5" customHeight="1" x14ac:dyDescent="0.25">
      <c r="A46" s="86"/>
      <c r="B46" s="90"/>
      <c r="C46" s="314"/>
      <c r="D46" s="86"/>
      <c r="E46" s="86"/>
      <c r="F46" s="336"/>
      <c r="G46" s="316"/>
      <c r="H46" s="316"/>
      <c r="I46" s="316"/>
      <c r="J46" s="316"/>
      <c r="K46" s="316"/>
      <c r="L46" s="86"/>
      <c r="M46" s="86"/>
      <c r="N46" s="86"/>
      <c r="O46" s="86"/>
      <c r="P46" s="86"/>
      <c r="Q46" s="86"/>
      <c r="R46" s="86"/>
      <c r="S46" s="86"/>
      <c r="T46" s="86"/>
      <c r="U46" s="86"/>
      <c r="V46" s="86"/>
      <c r="W46" s="86"/>
      <c r="X46" s="86"/>
      <c r="Y46" s="86"/>
      <c r="Z46" s="86"/>
      <c r="AA46" s="326"/>
      <c r="AB46" s="86"/>
      <c r="AC46" s="316"/>
      <c r="AD46" s="316"/>
      <c r="AE46" s="323"/>
      <c r="AF46" s="86"/>
      <c r="AG46" s="316"/>
      <c r="AH46" s="86"/>
      <c r="AI46" s="86"/>
      <c r="AJ46" s="326"/>
      <c r="AK46" s="323"/>
      <c r="AL46" s="86"/>
      <c r="AM46" s="86"/>
      <c r="AN46" s="86"/>
      <c r="AO46" s="86"/>
      <c r="AP46" s="86"/>
      <c r="AQ46" s="316"/>
      <c r="AR46" s="86"/>
      <c r="AS46" s="86"/>
      <c r="AT46" s="71"/>
      <c r="AU46" s="71"/>
      <c r="AV46" s="73"/>
    </row>
    <row r="47" spans="1:52" ht="22.5" customHeight="1" x14ac:dyDescent="0.25">
      <c r="A47" s="86"/>
      <c r="B47" s="90"/>
      <c r="C47" s="314"/>
      <c r="D47" s="86"/>
      <c r="E47" s="86"/>
      <c r="F47" s="336"/>
      <c r="G47" s="316"/>
      <c r="H47" s="316"/>
      <c r="I47" s="316"/>
      <c r="J47" s="316"/>
      <c r="K47" s="316"/>
      <c r="L47" s="86"/>
      <c r="M47" s="86"/>
      <c r="N47" s="86"/>
      <c r="O47" s="86"/>
      <c r="P47" s="86"/>
      <c r="Q47" s="86"/>
      <c r="R47" s="86"/>
      <c r="S47" s="86"/>
      <c r="T47" s="86"/>
      <c r="U47" s="86"/>
      <c r="V47" s="86"/>
      <c r="W47" s="86"/>
      <c r="X47" s="86"/>
      <c r="Y47" s="86"/>
      <c r="Z47" s="86"/>
      <c r="AA47" s="326"/>
      <c r="AB47" s="86"/>
      <c r="AC47" s="316"/>
      <c r="AD47" s="316"/>
      <c r="AE47" s="323"/>
      <c r="AF47" s="86"/>
      <c r="AG47" s="316"/>
      <c r="AH47" s="86"/>
      <c r="AI47" s="86"/>
      <c r="AJ47" s="326"/>
      <c r="AK47" s="323"/>
      <c r="AL47" s="86"/>
      <c r="AM47" s="86"/>
      <c r="AN47" s="86"/>
      <c r="AO47" s="86"/>
      <c r="AP47" s="86"/>
      <c r="AQ47" s="316"/>
      <c r="AR47" s="86"/>
      <c r="AS47" s="86"/>
      <c r="AT47" s="71"/>
      <c r="AU47" s="71"/>
      <c r="AV47" s="73"/>
    </row>
    <row r="48" spans="1:52" ht="22.5" customHeight="1" x14ac:dyDescent="0.25">
      <c r="A48" s="86"/>
      <c r="B48" s="90"/>
      <c r="C48" s="314"/>
      <c r="D48" s="86"/>
      <c r="E48" s="86"/>
      <c r="F48" s="336"/>
      <c r="G48" s="316"/>
      <c r="H48" s="316"/>
      <c r="I48" s="316"/>
      <c r="J48" s="316"/>
      <c r="K48" s="316"/>
      <c r="L48" s="86"/>
      <c r="M48" s="86"/>
      <c r="N48" s="86"/>
      <c r="O48" s="86"/>
      <c r="P48" s="86"/>
      <c r="Q48" s="86"/>
      <c r="R48" s="86"/>
      <c r="S48" s="86"/>
      <c r="T48" s="86"/>
      <c r="U48" s="86"/>
      <c r="V48" s="86"/>
      <c r="W48" s="86"/>
      <c r="X48" s="86"/>
      <c r="Y48" s="86"/>
      <c r="Z48" s="86"/>
      <c r="AA48" s="326"/>
      <c r="AB48" s="86"/>
      <c r="AC48" s="316"/>
      <c r="AD48" s="316"/>
      <c r="AE48" s="323"/>
      <c r="AF48" s="86"/>
      <c r="AG48" s="316"/>
      <c r="AH48" s="86"/>
      <c r="AI48" s="86"/>
      <c r="AJ48" s="326"/>
      <c r="AK48" s="323"/>
      <c r="AL48" s="86"/>
      <c r="AM48" s="86"/>
      <c r="AN48" s="86"/>
      <c r="AO48" s="86"/>
      <c r="AP48" s="86"/>
      <c r="AQ48" s="316"/>
      <c r="AR48" s="86"/>
      <c r="AS48" s="86"/>
      <c r="AT48" s="71"/>
      <c r="AU48" s="71"/>
      <c r="AV48" s="73"/>
    </row>
    <row r="49" spans="1:48" ht="22.5" customHeight="1" x14ac:dyDescent="0.25">
      <c r="A49" s="86"/>
      <c r="B49" s="90"/>
      <c r="C49" s="314"/>
      <c r="D49" s="86"/>
      <c r="E49" s="86"/>
      <c r="F49" s="336"/>
      <c r="G49" s="316"/>
      <c r="H49" s="316"/>
      <c r="I49" s="316"/>
      <c r="J49" s="316"/>
      <c r="K49" s="316"/>
      <c r="L49" s="86"/>
      <c r="M49" s="86"/>
      <c r="N49" s="86"/>
      <c r="O49" s="86"/>
      <c r="P49" s="86"/>
      <c r="Q49" s="86"/>
      <c r="R49" s="86"/>
      <c r="S49" s="86"/>
      <c r="T49" s="86"/>
      <c r="U49" s="86"/>
      <c r="V49" s="86"/>
      <c r="W49" s="86"/>
      <c r="X49" s="86"/>
      <c r="Y49" s="86"/>
      <c r="Z49" s="86"/>
      <c r="AA49" s="326"/>
      <c r="AB49" s="86"/>
      <c r="AC49" s="316"/>
      <c r="AD49" s="316"/>
      <c r="AE49" s="323"/>
      <c r="AF49" s="86"/>
      <c r="AG49" s="316"/>
      <c r="AH49" s="86"/>
      <c r="AI49" s="86"/>
      <c r="AJ49" s="326"/>
      <c r="AK49" s="323"/>
      <c r="AL49" s="86"/>
      <c r="AM49" s="86"/>
      <c r="AN49" s="86"/>
      <c r="AO49" s="86"/>
      <c r="AP49" s="86"/>
      <c r="AQ49" s="316"/>
      <c r="AR49" s="86"/>
      <c r="AS49" s="86"/>
      <c r="AT49" s="71"/>
      <c r="AU49" s="71"/>
      <c r="AV49" s="73"/>
    </row>
    <row r="50" spans="1:48" ht="22.5" customHeight="1" x14ac:dyDescent="0.25">
      <c r="A50" s="86"/>
      <c r="B50" s="90"/>
      <c r="C50" s="314"/>
      <c r="D50" s="86"/>
      <c r="E50" s="86"/>
      <c r="F50" s="336"/>
      <c r="G50" s="316"/>
      <c r="H50" s="316"/>
      <c r="I50" s="316"/>
      <c r="J50" s="316"/>
      <c r="K50" s="316"/>
      <c r="L50" s="86"/>
      <c r="M50" s="86"/>
      <c r="N50" s="86"/>
      <c r="O50" s="86"/>
      <c r="P50" s="86"/>
      <c r="Q50" s="86"/>
      <c r="R50" s="86"/>
      <c r="S50" s="86"/>
      <c r="T50" s="86"/>
      <c r="U50" s="86"/>
      <c r="V50" s="86"/>
      <c r="W50" s="86"/>
      <c r="X50" s="86"/>
      <c r="Y50" s="86"/>
      <c r="Z50" s="86"/>
      <c r="AA50" s="326"/>
      <c r="AB50" s="86"/>
      <c r="AC50" s="316"/>
      <c r="AD50" s="316"/>
      <c r="AE50" s="323"/>
      <c r="AF50" s="86"/>
      <c r="AG50" s="316"/>
      <c r="AH50" s="86"/>
      <c r="AI50" s="86"/>
      <c r="AJ50" s="326"/>
      <c r="AK50" s="323"/>
      <c r="AL50" s="86"/>
      <c r="AM50" s="86"/>
      <c r="AN50" s="86"/>
      <c r="AO50" s="86"/>
      <c r="AP50" s="86"/>
      <c r="AQ50" s="316"/>
      <c r="AR50" s="86"/>
      <c r="AS50" s="86"/>
      <c r="AT50" s="71"/>
      <c r="AU50" s="71"/>
      <c r="AV50" s="73"/>
    </row>
    <row r="51" spans="1:48" ht="22.5" customHeight="1" x14ac:dyDescent="0.25">
      <c r="A51" s="86"/>
      <c r="B51" s="90"/>
      <c r="C51" s="314"/>
      <c r="D51" s="86"/>
      <c r="E51" s="86"/>
      <c r="F51" s="336"/>
      <c r="G51" s="316"/>
      <c r="H51" s="316"/>
      <c r="I51" s="316"/>
      <c r="J51" s="316"/>
      <c r="K51" s="316"/>
      <c r="L51" s="86"/>
      <c r="M51" s="86"/>
      <c r="N51" s="86"/>
      <c r="O51" s="86"/>
      <c r="P51" s="86"/>
      <c r="Q51" s="86"/>
      <c r="R51" s="86"/>
      <c r="S51" s="86"/>
      <c r="T51" s="86"/>
      <c r="U51" s="86"/>
      <c r="V51" s="86"/>
      <c r="W51" s="86"/>
      <c r="X51" s="86"/>
      <c r="Y51" s="86"/>
      <c r="Z51" s="86"/>
      <c r="AA51" s="326"/>
      <c r="AB51" s="86"/>
      <c r="AC51" s="316"/>
      <c r="AD51" s="316"/>
      <c r="AE51" s="323"/>
      <c r="AF51" s="86"/>
      <c r="AG51" s="316"/>
      <c r="AH51" s="86"/>
      <c r="AI51" s="86"/>
      <c r="AJ51" s="326"/>
      <c r="AK51" s="323"/>
      <c r="AL51" s="86"/>
      <c r="AM51" s="86"/>
      <c r="AN51" s="86"/>
      <c r="AO51" s="86"/>
      <c r="AP51" s="86"/>
      <c r="AQ51" s="316"/>
      <c r="AR51" s="86"/>
      <c r="AS51" s="86"/>
      <c r="AT51" s="71"/>
      <c r="AU51" s="71"/>
      <c r="AV51" s="73"/>
    </row>
    <row r="52" spans="1:48" ht="22.5" customHeight="1" x14ac:dyDescent="0.25">
      <c r="A52" s="86"/>
      <c r="B52" s="90"/>
      <c r="C52" s="314"/>
      <c r="D52" s="86"/>
      <c r="E52" s="86"/>
      <c r="F52" s="336"/>
      <c r="G52" s="316"/>
      <c r="H52" s="316"/>
      <c r="I52" s="316"/>
      <c r="J52" s="316"/>
      <c r="K52" s="316"/>
      <c r="L52" s="86"/>
      <c r="M52" s="86"/>
      <c r="N52" s="86"/>
      <c r="O52" s="86"/>
      <c r="P52" s="86"/>
      <c r="Q52" s="86"/>
      <c r="R52" s="86"/>
      <c r="S52" s="86"/>
      <c r="T52" s="86"/>
      <c r="U52" s="86"/>
      <c r="V52" s="86"/>
      <c r="W52" s="86"/>
      <c r="X52" s="86"/>
      <c r="Y52" s="86"/>
      <c r="Z52" s="86"/>
      <c r="AA52" s="326"/>
      <c r="AB52" s="86"/>
      <c r="AC52" s="316"/>
      <c r="AD52" s="316"/>
      <c r="AE52" s="323"/>
      <c r="AF52" s="86"/>
      <c r="AG52" s="316"/>
      <c r="AH52" s="86"/>
      <c r="AI52" s="86"/>
      <c r="AJ52" s="326"/>
      <c r="AK52" s="323"/>
      <c r="AL52" s="86"/>
      <c r="AM52" s="86"/>
      <c r="AN52" s="86"/>
      <c r="AO52" s="86"/>
      <c r="AP52" s="86"/>
      <c r="AQ52" s="316"/>
      <c r="AR52" s="86"/>
      <c r="AS52" s="86"/>
      <c r="AT52" s="71"/>
      <c r="AU52" s="71"/>
      <c r="AV52" s="73"/>
    </row>
    <row r="53" spans="1:48" ht="22.5" customHeight="1" x14ac:dyDescent="0.25">
      <c r="A53" s="86"/>
      <c r="B53" s="90"/>
      <c r="C53" s="314"/>
      <c r="D53" s="86"/>
      <c r="E53" s="86"/>
      <c r="F53" s="336"/>
      <c r="G53" s="316"/>
      <c r="H53" s="316"/>
      <c r="I53" s="316"/>
      <c r="J53" s="316"/>
      <c r="K53" s="316"/>
      <c r="L53" s="86"/>
      <c r="M53" s="86"/>
      <c r="N53" s="86"/>
      <c r="O53" s="86"/>
      <c r="P53" s="86"/>
      <c r="Q53" s="86"/>
      <c r="R53" s="86"/>
      <c r="S53" s="86"/>
      <c r="T53" s="86"/>
      <c r="U53" s="86"/>
      <c r="V53" s="86"/>
      <c r="W53" s="86"/>
      <c r="X53" s="86"/>
      <c r="Y53" s="86"/>
      <c r="Z53" s="86"/>
      <c r="AA53" s="326"/>
      <c r="AB53" s="86"/>
      <c r="AC53" s="316"/>
      <c r="AD53" s="316"/>
      <c r="AE53" s="323"/>
      <c r="AF53" s="86"/>
      <c r="AG53" s="316"/>
      <c r="AH53" s="86"/>
      <c r="AI53" s="86"/>
      <c r="AJ53" s="326"/>
      <c r="AK53" s="323"/>
      <c r="AL53" s="86"/>
      <c r="AM53" s="86"/>
      <c r="AN53" s="86"/>
      <c r="AO53" s="86"/>
      <c r="AP53" s="86"/>
      <c r="AQ53" s="316"/>
      <c r="AR53" s="86"/>
      <c r="AS53" s="86"/>
      <c r="AT53" s="71"/>
      <c r="AU53" s="71"/>
      <c r="AV53" s="73"/>
    </row>
    <row r="54" spans="1:48" ht="22.5" customHeight="1" x14ac:dyDescent="0.25">
      <c r="A54" s="86"/>
      <c r="B54" s="90"/>
      <c r="C54" s="314"/>
      <c r="D54" s="86"/>
      <c r="E54" s="86"/>
      <c r="F54" s="336"/>
      <c r="G54" s="316"/>
      <c r="H54" s="316"/>
      <c r="I54" s="316"/>
      <c r="J54" s="316"/>
      <c r="K54" s="316"/>
      <c r="L54" s="86"/>
      <c r="M54" s="86"/>
      <c r="N54" s="86"/>
      <c r="O54" s="86"/>
      <c r="P54" s="86"/>
      <c r="Q54" s="86"/>
      <c r="R54" s="86"/>
      <c r="S54" s="86"/>
      <c r="T54" s="86"/>
      <c r="U54" s="86"/>
      <c r="V54" s="86"/>
      <c r="W54" s="86"/>
      <c r="X54" s="86"/>
      <c r="Y54" s="86"/>
      <c r="Z54" s="86"/>
      <c r="AA54" s="326"/>
      <c r="AB54" s="86"/>
      <c r="AC54" s="316"/>
      <c r="AD54" s="316"/>
      <c r="AE54" s="323"/>
      <c r="AF54" s="86"/>
      <c r="AG54" s="316"/>
      <c r="AH54" s="86"/>
      <c r="AI54" s="86"/>
      <c r="AJ54" s="326"/>
      <c r="AK54" s="323"/>
      <c r="AL54" s="86"/>
      <c r="AM54" s="86"/>
      <c r="AN54" s="86"/>
      <c r="AO54" s="86"/>
      <c r="AP54" s="86"/>
      <c r="AQ54" s="316"/>
      <c r="AR54" s="86"/>
      <c r="AS54" s="86"/>
      <c r="AT54" s="71"/>
      <c r="AU54" s="71"/>
      <c r="AV54" s="73"/>
    </row>
    <row r="55" spans="1:48" ht="22.5" customHeight="1" x14ac:dyDescent="0.25">
      <c r="A55" s="86"/>
      <c r="B55" s="90"/>
      <c r="C55" s="314"/>
      <c r="D55" s="86"/>
      <c r="E55" s="86"/>
      <c r="F55" s="336"/>
      <c r="G55" s="316"/>
      <c r="H55" s="316"/>
      <c r="I55" s="316"/>
      <c r="J55" s="316"/>
      <c r="K55" s="316"/>
      <c r="L55" s="86"/>
      <c r="M55" s="86"/>
      <c r="N55" s="86"/>
      <c r="O55" s="86"/>
      <c r="P55" s="86"/>
      <c r="Q55" s="86"/>
      <c r="R55" s="86"/>
      <c r="S55" s="86"/>
      <c r="T55" s="86"/>
      <c r="U55" s="86"/>
      <c r="V55" s="86"/>
      <c r="W55" s="86"/>
      <c r="X55" s="86"/>
      <c r="Y55" s="86"/>
      <c r="Z55" s="86"/>
      <c r="AA55" s="326"/>
      <c r="AB55" s="86"/>
      <c r="AC55" s="316"/>
      <c r="AD55" s="316"/>
      <c r="AE55" s="323"/>
      <c r="AF55" s="86"/>
      <c r="AG55" s="316"/>
      <c r="AH55" s="86"/>
      <c r="AI55" s="86"/>
      <c r="AJ55" s="326"/>
      <c r="AK55" s="323"/>
      <c r="AL55" s="86"/>
      <c r="AM55" s="86"/>
      <c r="AN55" s="86"/>
      <c r="AO55" s="86"/>
      <c r="AP55" s="86"/>
      <c r="AQ55" s="316"/>
      <c r="AR55" s="86"/>
      <c r="AS55" s="86"/>
      <c r="AT55" s="71"/>
      <c r="AU55" s="71"/>
      <c r="AV55" s="73"/>
    </row>
    <row r="56" spans="1:48" ht="22.5" customHeight="1" x14ac:dyDescent="0.25">
      <c r="A56" s="86"/>
      <c r="B56" s="90"/>
      <c r="C56" s="314"/>
      <c r="D56" s="86"/>
      <c r="E56" s="86"/>
      <c r="F56" s="336"/>
      <c r="G56" s="316"/>
      <c r="H56" s="316"/>
      <c r="I56" s="316"/>
      <c r="J56" s="316"/>
      <c r="K56" s="316"/>
      <c r="L56" s="86"/>
      <c r="M56" s="86"/>
      <c r="N56" s="86"/>
      <c r="O56" s="86"/>
      <c r="P56" s="86"/>
      <c r="Q56" s="86"/>
      <c r="R56" s="86"/>
      <c r="S56" s="86"/>
      <c r="T56" s="86"/>
      <c r="U56" s="86"/>
      <c r="V56" s="86"/>
      <c r="W56" s="86"/>
      <c r="X56" s="86"/>
      <c r="Y56" s="86"/>
      <c r="Z56" s="86"/>
      <c r="AA56" s="326"/>
      <c r="AB56" s="86"/>
      <c r="AC56" s="316"/>
      <c r="AD56" s="316"/>
      <c r="AE56" s="323"/>
      <c r="AF56" s="86"/>
      <c r="AG56" s="316"/>
      <c r="AH56" s="86"/>
      <c r="AI56" s="86"/>
      <c r="AJ56" s="326"/>
      <c r="AK56" s="323"/>
      <c r="AL56" s="86"/>
      <c r="AM56" s="86"/>
      <c r="AN56" s="86"/>
      <c r="AO56" s="86"/>
      <c r="AP56" s="86"/>
      <c r="AQ56" s="316"/>
      <c r="AR56" s="86"/>
      <c r="AS56" s="86"/>
      <c r="AT56" s="71"/>
      <c r="AU56" s="71"/>
      <c r="AV56" s="73"/>
    </row>
    <row r="57" spans="1:48" ht="22.5" customHeight="1" x14ac:dyDescent="0.25">
      <c r="A57" s="86"/>
      <c r="B57" s="90"/>
      <c r="C57" s="314"/>
      <c r="D57" s="86"/>
      <c r="E57" s="86"/>
      <c r="F57" s="336"/>
      <c r="G57" s="316"/>
      <c r="H57" s="316"/>
      <c r="I57" s="316"/>
      <c r="J57" s="316"/>
      <c r="K57" s="316"/>
      <c r="L57" s="86"/>
      <c r="M57" s="86"/>
      <c r="N57" s="86"/>
      <c r="O57" s="86"/>
      <c r="P57" s="86"/>
      <c r="Q57" s="86"/>
      <c r="R57" s="86"/>
      <c r="S57" s="86"/>
      <c r="T57" s="86"/>
      <c r="U57" s="86"/>
      <c r="V57" s="86"/>
      <c r="W57" s="86"/>
      <c r="X57" s="86"/>
      <c r="Y57" s="86"/>
      <c r="Z57" s="86"/>
      <c r="AA57" s="326"/>
      <c r="AB57" s="86"/>
      <c r="AC57" s="316"/>
      <c r="AD57" s="316"/>
      <c r="AE57" s="323"/>
      <c r="AF57" s="86"/>
      <c r="AG57" s="316"/>
      <c r="AH57" s="86"/>
      <c r="AI57" s="86"/>
      <c r="AJ57" s="326"/>
      <c r="AK57" s="323"/>
      <c r="AL57" s="86"/>
      <c r="AM57" s="86"/>
      <c r="AN57" s="86"/>
      <c r="AO57" s="86"/>
      <c r="AP57" s="86"/>
      <c r="AQ57" s="316"/>
      <c r="AR57" s="86"/>
      <c r="AS57" s="86"/>
      <c r="AT57" s="71"/>
      <c r="AU57" s="71"/>
      <c r="AV57" s="73"/>
    </row>
    <row r="58" spans="1:48" ht="22.5" customHeight="1" x14ac:dyDescent="0.25">
      <c r="A58" s="86"/>
      <c r="B58" s="90"/>
      <c r="C58" s="314"/>
      <c r="D58" s="86"/>
      <c r="E58" s="86"/>
      <c r="F58" s="336"/>
      <c r="G58" s="316"/>
      <c r="H58" s="316"/>
      <c r="I58" s="316"/>
      <c r="J58" s="316"/>
      <c r="K58" s="316"/>
      <c r="L58" s="86"/>
      <c r="M58" s="86"/>
      <c r="N58" s="86"/>
      <c r="O58" s="86"/>
      <c r="P58" s="86"/>
      <c r="Q58" s="86"/>
      <c r="R58" s="86"/>
      <c r="S58" s="86"/>
      <c r="T58" s="86"/>
      <c r="U58" s="86"/>
      <c r="V58" s="86"/>
      <c r="W58" s="86"/>
      <c r="X58" s="86"/>
      <c r="Y58" s="86"/>
      <c r="Z58" s="86"/>
      <c r="AA58" s="326"/>
      <c r="AB58" s="86"/>
      <c r="AC58" s="316"/>
      <c r="AD58" s="316"/>
      <c r="AE58" s="323"/>
      <c r="AF58" s="86"/>
      <c r="AG58" s="316"/>
      <c r="AH58" s="86"/>
      <c r="AI58" s="86"/>
      <c r="AJ58" s="326"/>
      <c r="AK58" s="323"/>
      <c r="AL58" s="86"/>
      <c r="AM58" s="86"/>
      <c r="AN58" s="86"/>
      <c r="AO58" s="86"/>
      <c r="AP58" s="86"/>
      <c r="AQ58" s="316"/>
      <c r="AR58" s="86"/>
      <c r="AS58" s="86"/>
      <c r="AT58" s="71"/>
      <c r="AU58" s="71"/>
      <c r="AV58" s="73"/>
    </row>
    <row r="59" spans="1:48" ht="22.5" customHeight="1" x14ac:dyDescent="0.25">
      <c r="A59" s="86"/>
      <c r="B59" s="90"/>
      <c r="C59" s="314"/>
      <c r="D59" s="86"/>
      <c r="E59" s="86"/>
      <c r="F59" s="336"/>
      <c r="G59" s="316"/>
      <c r="H59" s="316"/>
      <c r="I59" s="316"/>
      <c r="J59" s="316"/>
      <c r="K59" s="316"/>
      <c r="L59" s="86"/>
      <c r="M59" s="86"/>
      <c r="N59" s="86"/>
      <c r="O59" s="86"/>
      <c r="P59" s="86"/>
      <c r="Q59" s="86"/>
      <c r="R59" s="86"/>
      <c r="S59" s="86"/>
      <c r="T59" s="86"/>
      <c r="U59" s="86"/>
      <c r="V59" s="86"/>
      <c r="W59" s="86"/>
      <c r="X59" s="86"/>
      <c r="Y59" s="86"/>
      <c r="Z59" s="86"/>
      <c r="AA59" s="326"/>
      <c r="AB59" s="86"/>
      <c r="AC59" s="316"/>
      <c r="AD59" s="316"/>
      <c r="AE59" s="323"/>
      <c r="AF59" s="86"/>
      <c r="AG59" s="316"/>
      <c r="AH59" s="86"/>
      <c r="AI59" s="86"/>
      <c r="AJ59" s="326"/>
      <c r="AK59" s="323"/>
      <c r="AL59" s="86"/>
      <c r="AM59" s="86"/>
      <c r="AN59" s="86"/>
      <c r="AO59" s="86"/>
      <c r="AP59" s="86"/>
      <c r="AQ59" s="316"/>
      <c r="AR59" s="86"/>
      <c r="AS59" s="86"/>
      <c r="AT59" s="71"/>
      <c r="AU59" s="71"/>
      <c r="AV59" s="73"/>
    </row>
    <row r="60" spans="1:48" ht="22.5" customHeight="1" x14ac:dyDescent="0.25">
      <c r="A60" s="86"/>
      <c r="B60" s="90"/>
      <c r="C60" s="314"/>
      <c r="D60" s="86"/>
      <c r="E60" s="86"/>
      <c r="F60" s="336"/>
      <c r="G60" s="316"/>
      <c r="H60" s="316"/>
      <c r="I60" s="316"/>
      <c r="J60" s="316"/>
      <c r="K60" s="316"/>
      <c r="L60" s="86"/>
      <c r="M60" s="86"/>
      <c r="N60" s="86"/>
      <c r="O60" s="86"/>
      <c r="P60" s="86"/>
      <c r="Q60" s="86"/>
      <c r="R60" s="86"/>
      <c r="S60" s="86"/>
      <c r="T60" s="86"/>
      <c r="U60" s="86"/>
      <c r="V60" s="86"/>
      <c r="W60" s="86"/>
      <c r="X60" s="86"/>
      <c r="Y60" s="86"/>
      <c r="Z60" s="86"/>
      <c r="AA60" s="326"/>
      <c r="AB60" s="86"/>
      <c r="AC60" s="316"/>
      <c r="AD60" s="316"/>
      <c r="AE60" s="323"/>
      <c r="AF60" s="86"/>
      <c r="AG60" s="316"/>
      <c r="AH60" s="86"/>
      <c r="AI60" s="86"/>
      <c r="AJ60" s="326"/>
      <c r="AK60" s="323"/>
      <c r="AL60" s="86"/>
      <c r="AM60" s="86"/>
      <c r="AN60" s="86"/>
      <c r="AO60" s="86"/>
      <c r="AP60" s="86"/>
      <c r="AQ60" s="316"/>
      <c r="AR60" s="86"/>
      <c r="AS60" s="86"/>
      <c r="AT60" s="71"/>
      <c r="AU60" s="71"/>
      <c r="AV60" s="73"/>
    </row>
    <row r="61" spans="1:48" ht="22.5" customHeight="1" x14ac:dyDescent="0.25">
      <c r="A61" s="86"/>
      <c r="B61" s="90"/>
      <c r="C61" s="314"/>
      <c r="D61" s="86"/>
      <c r="E61" s="86"/>
      <c r="F61" s="336"/>
      <c r="G61" s="316"/>
      <c r="H61" s="316"/>
      <c r="I61" s="316"/>
      <c r="J61" s="316"/>
      <c r="K61" s="316"/>
      <c r="L61" s="86"/>
      <c r="M61" s="86"/>
      <c r="N61" s="86"/>
      <c r="O61" s="86"/>
      <c r="P61" s="86"/>
      <c r="Q61" s="86"/>
      <c r="R61" s="86"/>
      <c r="S61" s="86"/>
      <c r="T61" s="86"/>
      <c r="U61" s="86"/>
      <c r="V61" s="86"/>
      <c r="W61" s="86"/>
      <c r="X61" s="86"/>
      <c r="Y61" s="86"/>
      <c r="Z61" s="86"/>
      <c r="AA61" s="326"/>
      <c r="AB61" s="86"/>
      <c r="AC61" s="316"/>
      <c r="AD61" s="316"/>
      <c r="AE61" s="323"/>
      <c r="AF61" s="86"/>
      <c r="AG61" s="316"/>
      <c r="AH61" s="86"/>
      <c r="AI61" s="86"/>
      <c r="AJ61" s="326"/>
      <c r="AK61" s="323"/>
      <c r="AL61" s="86"/>
      <c r="AM61" s="86"/>
      <c r="AN61" s="86"/>
      <c r="AO61" s="86"/>
      <c r="AP61" s="86"/>
      <c r="AQ61" s="316"/>
      <c r="AR61" s="86"/>
      <c r="AS61" s="86"/>
      <c r="AT61" s="71"/>
      <c r="AU61" s="71"/>
      <c r="AV61" s="73"/>
    </row>
    <row r="62" spans="1:48" ht="22.5" customHeight="1" x14ac:dyDescent="0.25">
      <c r="A62" s="86"/>
      <c r="B62" s="90"/>
      <c r="C62" s="314"/>
      <c r="D62" s="86"/>
      <c r="E62" s="86"/>
      <c r="F62" s="336"/>
      <c r="G62" s="316"/>
      <c r="H62" s="316"/>
      <c r="I62" s="316"/>
      <c r="J62" s="316"/>
      <c r="K62" s="316"/>
      <c r="L62" s="86"/>
      <c r="M62" s="86"/>
      <c r="N62" s="86"/>
      <c r="O62" s="86"/>
      <c r="P62" s="86"/>
      <c r="Q62" s="86"/>
      <c r="R62" s="86"/>
      <c r="S62" s="86"/>
      <c r="T62" s="86"/>
      <c r="U62" s="86"/>
      <c r="V62" s="86"/>
      <c r="W62" s="86"/>
      <c r="X62" s="86"/>
      <c r="Y62" s="86"/>
      <c r="Z62" s="86"/>
      <c r="AA62" s="326"/>
      <c r="AB62" s="86"/>
      <c r="AC62" s="316"/>
      <c r="AD62" s="316"/>
      <c r="AE62" s="323"/>
      <c r="AF62" s="86"/>
      <c r="AG62" s="316"/>
      <c r="AH62" s="86"/>
      <c r="AI62" s="86"/>
      <c r="AJ62" s="326"/>
      <c r="AK62" s="323"/>
      <c r="AL62" s="86"/>
      <c r="AM62" s="86"/>
      <c r="AN62" s="86"/>
      <c r="AO62" s="86"/>
      <c r="AP62" s="86"/>
      <c r="AQ62" s="316"/>
      <c r="AR62" s="86"/>
      <c r="AS62" s="86"/>
      <c r="AT62" s="71"/>
      <c r="AU62" s="71"/>
      <c r="AV62" s="73"/>
    </row>
    <row r="63" spans="1:48" ht="22.5" customHeight="1" x14ac:dyDescent="0.25">
      <c r="A63" s="86"/>
      <c r="B63" s="90"/>
      <c r="C63" s="314"/>
      <c r="D63" s="86"/>
      <c r="E63" s="86"/>
      <c r="F63" s="336"/>
      <c r="G63" s="316"/>
      <c r="H63" s="316"/>
      <c r="I63" s="316"/>
      <c r="J63" s="316"/>
      <c r="K63" s="316"/>
      <c r="L63" s="86"/>
      <c r="M63" s="86"/>
      <c r="N63" s="86"/>
      <c r="O63" s="86"/>
      <c r="P63" s="86"/>
      <c r="Q63" s="86"/>
      <c r="R63" s="86"/>
      <c r="S63" s="86"/>
      <c r="T63" s="86"/>
      <c r="U63" s="86"/>
      <c r="V63" s="86"/>
      <c r="W63" s="86"/>
      <c r="X63" s="86"/>
      <c r="Y63" s="86"/>
      <c r="Z63" s="86"/>
      <c r="AA63" s="326"/>
      <c r="AB63" s="86"/>
      <c r="AC63" s="316"/>
      <c r="AD63" s="316"/>
      <c r="AE63" s="323"/>
      <c r="AF63" s="86"/>
      <c r="AG63" s="316"/>
      <c r="AH63" s="86"/>
      <c r="AI63" s="86"/>
      <c r="AJ63" s="326"/>
      <c r="AK63" s="323"/>
      <c r="AL63" s="86"/>
      <c r="AM63" s="86"/>
      <c r="AN63" s="86"/>
      <c r="AO63" s="86"/>
      <c r="AP63" s="86"/>
      <c r="AQ63" s="316"/>
      <c r="AR63" s="86"/>
      <c r="AS63" s="86"/>
      <c r="AT63" s="71"/>
      <c r="AU63" s="71"/>
      <c r="AV63" s="73"/>
    </row>
    <row r="64" spans="1:48" ht="22.5" customHeight="1" x14ac:dyDescent="0.25">
      <c r="A64" s="86"/>
      <c r="B64" s="90"/>
      <c r="C64" s="314"/>
      <c r="D64" s="86"/>
      <c r="E64" s="86"/>
      <c r="F64" s="336"/>
      <c r="G64" s="316"/>
      <c r="H64" s="316"/>
      <c r="I64" s="316"/>
      <c r="J64" s="316"/>
      <c r="K64" s="316"/>
      <c r="L64" s="86"/>
      <c r="M64" s="86"/>
      <c r="N64" s="86"/>
      <c r="O64" s="86"/>
      <c r="P64" s="86"/>
      <c r="Q64" s="86"/>
      <c r="R64" s="86"/>
      <c r="S64" s="86"/>
      <c r="T64" s="86"/>
      <c r="U64" s="86"/>
      <c r="V64" s="86"/>
      <c r="W64" s="86"/>
      <c r="X64" s="86"/>
      <c r="Y64" s="86"/>
      <c r="Z64" s="86"/>
      <c r="AA64" s="326"/>
      <c r="AB64" s="86"/>
      <c r="AC64" s="316"/>
      <c r="AD64" s="316"/>
      <c r="AE64" s="323"/>
      <c r="AF64" s="86"/>
      <c r="AG64" s="316"/>
      <c r="AH64" s="86"/>
      <c r="AI64" s="86"/>
      <c r="AJ64" s="326"/>
      <c r="AK64" s="323"/>
      <c r="AL64" s="86"/>
      <c r="AM64" s="86"/>
      <c r="AN64" s="86"/>
      <c r="AO64" s="86"/>
      <c r="AP64" s="86"/>
      <c r="AQ64" s="316"/>
      <c r="AR64" s="86"/>
      <c r="AS64" s="86"/>
      <c r="AT64" s="71"/>
      <c r="AU64" s="71"/>
      <c r="AV64" s="73"/>
    </row>
    <row r="65" spans="1:48" ht="22.5" customHeight="1" x14ac:dyDescent="0.25">
      <c r="A65" s="86"/>
      <c r="B65" s="90"/>
      <c r="C65" s="314"/>
      <c r="D65" s="86"/>
      <c r="E65" s="86"/>
      <c r="F65" s="336"/>
      <c r="G65" s="316"/>
      <c r="H65" s="316"/>
      <c r="I65" s="316"/>
      <c r="J65" s="316"/>
      <c r="K65" s="316"/>
      <c r="L65" s="86"/>
      <c r="M65" s="86"/>
      <c r="N65" s="86"/>
      <c r="O65" s="86"/>
      <c r="P65" s="86"/>
      <c r="Q65" s="86"/>
      <c r="R65" s="86"/>
      <c r="S65" s="86"/>
      <c r="T65" s="86"/>
      <c r="U65" s="86"/>
      <c r="V65" s="86"/>
      <c r="W65" s="86"/>
      <c r="X65" s="86"/>
      <c r="Y65" s="86"/>
      <c r="Z65" s="86"/>
      <c r="AA65" s="326"/>
      <c r="AB65" s="86"/>
      <c r="AC65" s="316"/>
      <c r="AD65" s="316"/>
      <c r="AE65" s="323"/>
      <c r="AF65" s="86"/>
      <c r="AG65" s="316"/>
      <c r="AH65" s="86"/>
      <c r="AI65" s="86"/>
      <c r="AJ65" s="326"/>
      <c r="AK65" s="323"/>
      <c r="AL65" s="86"/>
      <c r="AM65" s="86"/>
      <c r="AN65" s="86"/>
      <c r="AO65" s="86"/>
      <c r="AP65" s="86"/>
      <c r="AQ65" s="316"/>
      <c r="AR65" s="86"/>
      <c r="AS65" s="86"/>
      <c r="AT65" s="71"/>
      <c r="AU65" s="71"/>
      <c r="AV65" s="73"/>
    </row>
    <row r="66" spans="1:48" ht="22.5" customHeight="1" x14ac:dyDescent="0.25">
      <c r="A66" s="86"/>
      <c r="B66" s="90"/>
      <c r="C66" s="314"/>
      <c r="D66" s="86"/>
      <c r="E66" s="86"/>
      <c r="F66" s="336"/>
      <c r="G66" s="316"/>
      <c r="H66" s="316"/>
      <c r="I66" s="316"/>
      <c r="J66" s="316"/>
      <c r="K66" s="316"/>
      <c r="L66" s="86"/>
      <c r="M66" s="86"/>
      <c r="N66" s="86"/>
      <c r="O66" s="86"/>
      <c r="P66" s="86"/>
      <c r="Q66" s="86"/>
      <c r="R66" s="86"/>
      <c r="S66" s="86"/>
      <c r="T66" s="86"/>
      <c r="U66" s="86"/>
      <c r="V66" s="86"/>
      <c r="W66" s="86"/>
      <c r="X66" s="86"/>
      <c r="Y66" s="86"/>
      <c r="Z66" s="86"/>
      <c r="AA66" s="326"/>
      <c r="AB66" s="86"/>
      <c r="AC66" s="316"/>
      <c r="AD66" s="316"/>
      <c r="AE66" s="323"/>
      <c r="AF66" s="86"/>
      <c r="AG66" s="316"/>
      <c r="AH66" s="86"/>
      <c r="AI66" s="86"/>
      <c r="AJ66" s="326"/>
      <c r="AK66" s="323"/>
      <c r="AL66" s="86"/>
      <c r="AM66" s="86"/>
      <c r="AN66" s="86"/>
      <c r="AO66" s="86"/>
      <c r="AP66" s="86"/>
      <c r="AQ66" s="316"/>
      <c r="AR66" s="86"/>
      <c r="AS66" s="86"/>
      <c r="AT66" s="71"/>
      <c r="AU66" s="71"/>
      <c r="AV66" s="73"/>
    </row>
    <row r="67" spans="1:48" ht="22.5" customHeight="1" x14ac:dyDescent="0.25">
      <c r="A67" s="86"/>
      <c r="B67" s="90"/>
      <c r="C67" s="314"/>
      <c r="D67" s="86"/>
      <c r="E67" s="86"/>
      <c r="F67" s="336"/>
      <c r="G67" s="316"/>
      <c r="H67" s="316"/>
      <c r="I67" s="316"/>
      <c r="J67" s="316"/>
      <c r="K67" s="316"/>
      <c r="L67" s="86"/>
      <c r="M67" s="86"/>
      <c r="N67" s="86"/>
      <c r="O67" s="86"/>
      <c r="P67" s="86"/>
      <c r="Q67" s="86"/>
      <c r="R67" s="86"/>
      <c r="S67" s="86"/>
      <c r="T67" s="86"/>
      <c r="U67" s="86"/>
      <c r="V67" s="86"/>
      <c r="W67" s="86"/>
      <c r="X67" s="86"/>
      <c r="Y67" s="86"/>
      <c r="Z67" s="86"/>
      <c r="AA67" s="326"/>
      <c r="AB67" s="86"/>
      <c r="AC67" s="316"/>
      <c r="AD67" s="316"/>
      <c r="AE67" s="323"/>
      <c r="AF67" s="86"/>
      <c r="AG67" s="316"/>
      <c r="AH67" s="86"/>
      <c r="AI67" s="86"/>
      <c r="AJ67" s="326"/>
      <c r="AK67" s="323"/>
      <c r="AL67" s="86"/>
      <c r="AM67" s="86"/>
      <c r="AN67" s="86"/>
      <c r="AO67" s="86"/>
      <c r="AP67" s="86"/>
      <c r="AQ67" s="316"/>
      <c r="AR67" s="86"/>
      <c r="AS67" s="86"/>
      <c r="AT67" s="71"/>
      <c r="AU67" s="71"/>
      <c r="AV67" s="73"/>
    </row>
    <row r="68" spans="1:48" ht="22.5" customHeight="1" x14ac:dyDescent="0.25">
      <c r="A68" s="86"/>
      <c r="B68" s="90"/>
      <c r="C68" s="314"/>
      <c r="D68" s="86"/>
      <c r="E68" s="86"/>
      <c r="F68" s="336"/>
      <c r="G68" s="316"/>
      <c r="H68" s="316"/>
      <c r="I68" s="316"/>
      <c r="J68" s="316"/>
      <c r="K68" s="316"/>
      <c r="L68" s="86"/>
      <c r="M68" s="86"/>
      <c r="N68" s="86"/>
      <c r="O68" s="86"/>
      <c r="P68" s="86"/>
      <c r="Q68" s="86"/>
      <c r="R68" s="86"/>
      <c r="S68" s="86"/>
      <c r="T68" s="86"/>
      <c r="U68" s="86"/>
      <c r="V68" s="86"/>
      <c r="W68" s="86"/>
      <c r="X68" s="86"/>
      <c r="Y68" s="86"/>
      <c r="Z68" s="86"/>
      <c r="AA68" s="326"/>
      <c r="AB68" s="86"/>
      <c r="AC68" s="316"/>
      <c r="AD68" s="316"/>
      <c r="AE68" s="323"/>
      <c r="AF68" s="86"/>
      <c r="AG68" s="316"/>
      <c r="AH68" s="86"/>
      <c r="AI68" s="86"/>
      <c r="AJ68" s="326"/>
      <c r="AK68" s="323"/>
      <c r="AL68" s="86"/>
      <c r="AM68" s="86"/>
      <c r="AN68" s="86"/>
      <c r="AO68" s="86"/>
      <c r="AP68" s="86"/>
      <c r="AQ68" s="316"/>
      <c r="AR68" s="86"/>
      <c r="AS68" s="86"/>
      <c r="AT68" s="71"/>
      <c r="AU68" s="71"/>
      <c r="AV68" s="73"/>
    </row>
    <row r="69" spans="1:48" ht="22.5" customHeight="1" x14ac:dyDescent="0.25">
      <c r="A69" s="86"/>
      <c r="B69" s="90"/>
      <c r="C69" s="314"/>
      <c r="D69" s="86"/>
      <c r="E69" s="86"/>
      <c r="F69" s="336"/>
      <c r="G69" s="316"/>
      <c r="H69" s="316"/>
      <c r="I69" s="316"/>
      <c r="J69" s="316"/>
      <c r="K69" s="316"/>
      <c r="L69" s="86"/>
      <c r="M69" s="86"/>
      <c r="N69" s="86"/>
      <c r="O69" s="86"/>
      <c r="P69" s="86"/>
      <c r="Q69" s="86"/>
      <c r="R69" s="86"/>
      <c r="S69" s="86"/>
      <c r="T69" s="86"/>
      <c r="U69" s="86"/>
      <c r="V69" s="86"/>
      <c r="W69" s="86"/>
      <c r="X69" s="86"/>
      <c r="Y69" s="86"/>
      <c r="Z69" s="86"/>
      <c r="AA69" s="326"/>
      <c r="AB69" s="86"/>
      <c r="AC69" s="316"/>
      <c r="AD69" s="316"/>
      <c r="AE69" s="323"/>
      <c r="AF69" s="86"/>
      <c r="AG69" s="316"/>
      <c r="AH69" s="86"/>
      <c r="AI69" s="86"/>
      <c r="AJ69" s="326"/>
      <c r="AK69" s="323"/>
      <c r="AL69" s="86"/>
      <c r="AM69" s="86"/>
      <c r="AN69" s="86"/>
      <c r="AO69" s="86"/>
      <c r="AP69" s="86"/>
      <c r="AQ69" s="316"/>
      <c r="AR69" s="86"/>
      <c r="AS69" s="86"/>
      <c r="AT69" s="71"/>
      <c r="AU69" s="71"/>
      <c r="AV69" s="73"/>
    </row>
    <row r="70" spans="1:48" ht="22.5" customHeight="1" x14ac:dyDescent="0.25">
      <c r="A70" s="86"/>
      <c r="B70" s="90"/>
      <c r="C70" s="314"/>
      <c r="D70" s="86"/>
      <c r="E70" s="86"/>
      <c r="F70" s="336"/>
      <c r="G70" s="316"/>
      <c r="H70" s="316"/>
      <c r="I70" s="316"/>
      <c r="J70" s="316"/>
      <c r="K70" s="316"/>
      <c r="L70" s="86"/>
      <c r="M70" s="86"/>
      <c r="N70" s="86"/>
      <c r="O70" s="86"/>
      <c r="P70" s="86"/>
      <c r="Q70" s="86"/>
      <c r="R70" s="86"/>
      <c r="S70" s="86"/>
      <c r="T70" s="86"/>
      <c r="U70" s="86"/>
      <c r="V70" s="86"/>
      <c r="W70" s="86"/>
      <c r="X70" s="86"/>
      <c r="Y70" s="86"/>
      <c r="Z70" s="86"/>
      <c r="AA70" s="326"/>
      <c r="AB70" s="86"/>
      <c r="AC70" s="316"/>
      <c r="AD70" s="316"/>
      <c r="AE70" s="323"/>
      <c r="AF70" s="86"/>
      <c r="AG70" s="316"/>
      <c r="AH70" s="86"/>
      <c r="AI70" s="86"/>
      <c r="AJ70" s="326"/>
      <c r="AK70" s="323"/>
      <c r="AL70" s="86"/>
      <c r="AM70" s="86"/>
      <c r="AN70" s="86"/>
      <c r="AO70" s="86"/>
      <c r="AP70" s="86"/>
      <c r="AQ70" s="316"/>
      <c r="AR70" s="86"/>
      <c r="AS70" s="86"/>
      <c r="AT70" s="71"/>
      <c r="AU70" s="71"/>
      <c r="AV70" s="73"/>
    </row>
    <row r="71" spans="1:48" ht="22.5" customHeight="1" x14ac:dyDescent="0.25">
      <c r="A71" s="86"/>
      <c r="B71" s="90"/>
      <c r="C71" s="314"/>
      <c r="D71" s="86"/>
      <c r="E71" s="86"/>
      <c r="F71" s="336"/>
      <c r="G71" s="316"/>
      <c r="H71" s="316"/>
      <c r="I71" s="316"/>
      <c r="J71" s="316"/>
      <c r="K71" s="316"/>
      <c r="L71" s="86"/>
      <c r="M71" s="86"/>
      <c r="N71" s="86"/>
      <c r="O71" s="86"/>
      <c r="P71" s="86"/>
      <c r="Q71" s="86"/>
      <c r="R71" s="86"/>
      <c r="S71" s="86"/>
      <c r="T71" s="86"/>
      <c r="U71" s="86"/>
      <c r="V71" s="86"/>
      <c r="W71" s="86"/>
      <c r="X71" s="86"/>
      <c r="Y71" s="86"/>
      <c r="Z71" s="86"/>
      <c r="AA71" s="326"/>
      <c r="AB71" s="86"/>
      <c r="AC71" s="316"/>
      <c r="AD71" s="316"/>
      <c r="AE71" s="323"/>
      <c r="AF71" s="86"/>
      <c r="AG71" s="316"/>
      <c r="AH71" s="86"/>
      <c r="AI71" s="86"/>
      <c r="AJ71" s="326"/>
      <c r="AK71" s="323"/>
      <c r="AL71" s="86"/>
      <c r="AM71" s="86"/>
      <c r="AN71" s="86"/>
      <c r="AO71" s="86"/>
      <c r="AP71" s="86"/>
      <c r="AQ71" s="316"/>
      <c r="AR71" s="86"/>
      <c r="AS71" s="86"/>
      <c r="AT71" s="71"/>
      <c r="AU71" s="71"/>
      <c r="AV71" s="73"/>
    </row>
    <row r="72" spans="1:48" ht="22.5" customHeight="1" x14ac:dyDescent="0.25">
      <c r="A72" s="86"/>
      <c r="B72" s="90"/>
      <c r="C72" s="314"/>
      <c r="D72" s="86"/>
      <c r="E72" s="86"/>
      <c r="F72" s="336"/>
      <c r="G72" s="316"/>
      <c r="H72" s="316"/>
      <c r="I72" s="316"/>
      <c r="J72" s="316"/>
      <c r="K72" s="316"/>
      <c r="L72" s="86"/>
      <c r="M72" s="86"/>
      <c r="N72" s="86"/>
      <c r="O72" s="86"/>
      <c r="P72" s="86"/>
      <c r="Q72" s="86"/>
      <c r="R72" s="86"/>
      <c r="S72" s="86"/>
      <c r="T72" s="86"/>
      <c r="U72" s="86"/>
      <c r="V72" s="86"/>
      <c r="W72" s="86"/>
      <c r="X72" s="86"/>
      <c r="Y72" s="86"/>
      <c r="Z72" s="86"/>
      <c r="AA72" s="326"/>
      <c r="AB72" s="86"/>
      <c r="AC72" s="316"/>
      <c r="AD72" s="316"/>
      <c r="AE72" s="323"/>
      <c r="AF72" s="86"/>
      <c r="AG72" s="316"/>
      <c r="AH72" s="86"/>
      <c r="AI72" s="86"/>
      <c r="AJ72" s="326"/>
      <c r="AK72" s="323"/>
      <c r="AL72" s="86"/>
      <c r="AM72" s="86"/>
      <c r="AN72" s="86"/>
      <c r="AO72" s="86"/>
      <c r="AP72" s="86"/>
      <c r="AQ72" s="316"/>
      <c r="AR72" s="86"/>
      <c r="AS72" s="86"/>
      <c r="AT72" s="71"/>
      <c r="AU72" s="71"/>
      <c r="AV72" s="73"/>
    </row>
    <row r="73" spans="1:48" ht="22.5" customHeight="1" x14ac:dyDescent="0.25">
      <c r="A73" s="86"/>
      <c r="B73" s="90"/>
      <c r="C73" s="314"/>
      <c r="D73" s="86"/>
      <c r="E73" s="86"/>
      <c r="F73" s="336"/>
      <c r="G73" s="316"/>
      <c r="H73" s="316"/>
      <c r="I73" s="316"/>
      <c r="J73" s="316"/>
      <c r="K73" s="316"/>
      <c r="L73" s="86"/>
      <c r="M73" s="86"/>
      <c r="N73" s="86"/>
      <c r="O73" s="86"/>
      <c r="P73" s="86"/>
      <c r="Q73" s="86"/>
      <c r="R73" s="86"/>
      <c r="S73" s="86"/>
      <c r="T73" s="86"/>
      <c r="U73" s="86"/>
      <c r="V73" s="86"/>
      <c r="W73" s="86"/>
      <c r="X73" s="86"/>
      <c r="Y73" s="86"/>
      <c r="Z73" s="86"/>
      <c r="AA73" s="326"/>
      <c r="AB73" s="86"/>
      <c r="AC73" s="316"/>
      <c r="AD73" s="316"/>
      <c r="AE73" s="323"/>
      <c r="AF73" s="86"/>
      <c r="AG73" s="316"/>
      <c r="AH73" s="86"/>
      <c r="AI73" s="86"/>
      <c r="AJ73" s="326"/>
      <c r="AK73" s="323"/>
      <c r="AL73" s="86"/>
      <c r="AM73" s="86"/>
      <c r="AN73" s="86"/>
      <c r="AO73" s="86"/>
      <c r="AP73" s="86"/>
      <c r="AQ73" s="316"/>
      <c r="AR73" s="86"/>
      <c r="AS73" s="86"/>
      <c r="AT73" s="71"/>
      <c r="AU73" s="71"/>
      <c r="AV73" s="73"/>
    </row>
    <row r="74" spans="1:48" ht="22.5" customHeight="1" x14ac:dyDescent="0.25">
      <c r="A74" s="86"/>
      <c r="B74" s="90"/>
      <c r="C74" s="314"/>
      <c r="D74" s="86"/>
      <c r="E74" s="86"/>
      <c r="F74" s="336"/>
      <c r="G74" s="316"/>
      <c r="H74" s="316"/>
      <c r="I74" s="316"/>
      <c r="J74" s="316"/>
      <c r="K74" s="316"/>
      <c r="L74" s="86"/>
      <c r="M74" s="86"/>
      <c r="N74" s="86"/>
      <c r="O74" s="86"/>
      <c r="P74" s="86"/>
      <c r="Q74" s="86"/>
      <c r="R74" s="86"/>
      <c r="S74" s="86"/>
      <c r="T74" s="86"/>
      <c r="U74" s="86"/>
      <c r="V74" s="86"/>
      <c r="W74" s="86"/>
      <c r="X74" s="86"/>
      <c r="Y74" s="86"/>
      <c r="Z74" s="86"/>
      <c r="AA74" s="326"/>
      <c r="AB74" s="86"/>
      <c r="AC74" s="316"/>
      <c r="AD74" s="316"/>
      <c r="AE74" s="323"/>
      <c r="AF74" s="86"/>
      <c r="AG74" s="316"/>
      <c r="AH74" s="86"/>
      <c r="AI74" s="86"/>
      <c r="AJ74" s="326"/>
      <c r="AK74" s="323"/>
      <c r="AL74" s="86"/>
      <c r="AM74" s="86"/>
      <c r="AN74" s="86"/>
      <c r="AO74" s="86"/>
      <c r="AP74" s="86"/>
      <c r="AQ74" s="316"/>
      <c r="AR74" s="86"/>
      <c r="AS74" s="86"/>
      <c r="AT74" s="71"/>
      <c r="AU74" s="71"/>
      <c r="AV74" s="73"/>
    </row>
    <row r="75" spans="1:48" ht="22.5" customHeight="1" x14ac:dyDescent="0.25">
      <c r="A75" s="86"/>
      <c r="B75" s="90"/>
      <c r="C75" s="314"/>
      <c r="D75" s="86"/>
      <c r="E75" s="86"/>
      <c r="F75" s="336"/>
      <c r="G75" s="316"/>
      <c r="H75" s="316"/>
      <c r="I75" s="316"/>
      <c r="J75" s="316"/>
      <c r="K75" s="316"/>
      <c r="L75" s="86"/>
      <c r="M75" s="86"/>
      <c r="N75" s="86"/>
      <c r="O75" s="86"/>
      <c r="P75" s="86"/>
      <c r="Q75" s="86"/>
      <c r="R75" s="86"/>
      <c r="S75" s="86"/>
      <c r="T75" s="86"/>
      <c r="U75" s="86"/>
      <c r="V75" s="86"/>
      <c r="W75" s="86"/>
      <c r="X75" s="86"/>
      <c r="Y75" s="86"/>
      <c r="Z75" s="86"/>
      <c r="AA75" s="326"/>
      <c r="AB75" s="86"/>
      <c r="AC75" s="316"/>
      <c r="AD75" s="316"/>
      <c r="AE75" s="323"/>
      <c r="AF75" s="86"/>
      <c r="AG75" s="316"/>
      <c r="AH75" s="86"/>
      <c r="AI75" s="86"/>
      <c r="AJ75" s="326"/>
      <c r="AK75" s="323"/>
      <c r="AL75" s="86"/>
      <c r="AM75" s="86"/>
      <c r="AN75" s="86"/>
      <c r="AO75" s="86"/>
      <c r="AP75" s="86"/>
      <c r="AQ75" s="316"/>
      <c r="AR75" s="86"/>
      <c r="AS75" s="86"/>
      <c r="AT75" s="71"/>
      <c r="AU75" s="71"/>
      <c r="AV75" s="73"/>
    </row>
    <row r="76" spans="1:48" ht="22.5" customHeight="1" x14ac:dyDescent="0.25">
      <c r="A76" s="86"/>
      <c r="B76" s="90"/>
      <c r="C76" s="314"/>
      <c r="D76" s="86"/>
      <c r="E76" s="86"/>
      <c r="F76" s="336"/>
      <c r="G76" s="316"/>
      <c r="H76" s="316"/>
      <c r="I76" s="316"/>
      <c r="J76" s="316"/>
      <c r="K76" s="316"/>
      <c r="L76" s="86"/>
      <c r="M76" s="86"/>
      <c r="N76" s="86"/>
      <c r="O76" s="86"/>
      <c r="P76" s="86"/>
      <c r="Q76" s="86"/>
      <c r="R76" s="86"/>
      <c r="S76" s="86"/>
      <c r="T76" s="86"/>
      <c r="U76" s="86"/>
      <c r="V76" s="86"/>
      <c r="W76" s="86"/>
      <c r="X76" s="86"/>
      <c r="Y76" s="86"/>
      <c r="Z76" s="86"/>
      <c r="AA76" s="326"/>
      <c r="AB76" s="86"/>
      <c r="AC76" s="316"/>
      <c r="AD76" s="316"/>
      <c r="AE76" s="323"/>
      <c r="AF76" s="86"/>
      <c r="AG76" s="316"/>
      <c r="AH76" s="86"/>
      <c r="AI76" s="86"/>
      <c r="AJ76" s="326"/>
      <c r="AK76" s="323"/>
      <c r="AL76" s="86"/>
      <c r="AM76" s="86"/>
      <c r="AN76" s="86"/>
      <c r="AO76" s="86"/>
      <c r="AP76" s="86"/>
      <c r="AQ76" s="316"/>
      <c r="AR76" s="86"/>
      <c r="AS76" s="86"/>
      <c r="AT76" s="71"/>
      <c r="AU76" s="71"/>
      <c r="AV76" s="73"/>
    </row>
    <row r="77" spans="1:48" ht="22.5" customHeight="1" x14ac:dyDescent="0.25">
      <c r="A77" s="86"/>
      <c r="B77" s="90"/>
      <c r="C77" s="314"/>
      <c r="D77" s="86"/>
      <c r="E77" s="86"/>
      <c r="F77" s="336"/>
      <c r="G77" s="316"/>
      <c r="H77" s="316"/>
      <c r="I77" s="316"/>
      <c r="J77" s="316"/>
      <c r="K77" s="316"/>
      <c r="L77" s="86"/>
      <c r="M77" s="86"/>
      <c r="N77" s="86"/>
      <c r="O77" s="86"/>
      <c r="P77" s="86"/>
      <c r="Q77" s="86"/>
      <c r="R77" s="86"/>
      <c r="S77" s="86"/>
      <c r="T77" s="86"/>
      <c r="U77" s="86"/>
      <c r="V77" s="86"/>
      <c r="W77" s="86"/>
      <c r="X77" s="86"/>
      <c r="Y77" s="86"/>
      <c r="Z77" s="86"/>
      <c r="AA77" s="326"/>
      <c r="AB77" s="86"/>
      <c r="AC77" s="316"/>
      <c r="AD77" s="316"/>
      <c r="AE77" s="323"/>
      <c r="AF77" s="86"/>
      <c r="AG77" s="316"/>
      <c r="AH77" s="86"/>
      <c r="AI77" s="86"/>
      <c r="AJ77" s="326"/>
      <c r="AK77" s="323"/>
      <c r="AL77" s="86"/>
      <c r="AM77" s="86"/>
      <c r="AN77" s="86"/>
      <c r="AO77" s="86"/>
      <c r="AP77" s="86"/>
      <c r="AQ77" s="316"/>
      <c r="AR77" s="86"/>
      <c r="AS77" s="86"/>
      <c r="AT77" s="71"/>
      <c r="AU77" s="71"/>
      <c r="AV77" s="73"/>
    </row>
    <row r="78" spans="1:48" ht="22.5" customHeight="1" x14ac:dyDescent="0.25">
      <c r="A78" s="86"/>
      <c r="B78" s="90"/>
      <c r="C78" s="314"/>
      <c r="D78" s="86"/>
      <c r="E78" s="86"/>
      <c r="F78" s="336"/>
      <c r="G78" s="316"/>
      <c r="H78" s="316"/>
      <c r="I78" s="316"/>
      <c r="J78" s="316"/>
      <c r="K78" s="316"/>
      <c r="L78" s="86"/>
      <c r="M78" s="86"/>
      <c r="N78" s="86"/>
      <c r="O78" s="86"/>
      <c r="P78" s="86"/>
      <c r="Q78" s="86"/>
      <c r="R78" s="86"/>
      <c r="S78" s="86"/>
      <c r="T78" s="86"/>
      <c r="U78" s="86"/>
      <c r="V78" s="86"/>
      <c r="W78" s="86"/>
      <c r="X78" s="86"/>
      <c r="Y78" s="86"/>
      <c r="Z78" s="86"/>
      <c r="AA78" s="326"/>
      <c r="AB78" s="86"/>
      <c r="AC78" s="316"/>
      <c r="AD78" s="316"/>
      <c r="AE78" s="323"/>
      <c r="AF78" s="86"/>
      <c r="AG78" s="316"/>
      <c r="AH78" s="86"/>
      <c r="AI78" s="86"/>
      <c r="AJ78" s="326"/>
      <c r="AK78" s="323"/>
      <c r="AL78" s="86"/>
      <c r="AM78" s="86"/>
      <c r="AN78" s="86"/>
      <c r="AO78" s="86"/>
      <c r="AP78" s="86"/>
      <c r="AQ78" s="316"/>
      <c r="AR78" s="86"/>
      <c r="AS78" s="86"/>
      <c r="AT78" s="71"/>
      <c r="AU78" s="71"/>
      <c r="AV78" s="73"/>
    </row>
    <row r="79" spans="1:48" ht="22.5" customHeight="1" x14ac:dyDescent="0.25">
      <c r="A79" s="86"/>
      <c r="B79" s="90"/>
      <c r="C79" s="314"/>
      <c r="D79" s="86"/>
      <c r="E79" s="86"/>
      <c r="F79" s="336"/>
      <c r="G79" s="316"/>
      <c r="H79" s="316"/>
      <c r="I79" s="316"/>
      <c r="J79" s="316"/>
      <c r="K79" s="316"/>
      <c r="L79" s="86"/>
      <c r="M79" s="86"/>
      <c r="N79" s="86"/>
      <c r="O79" s="86"/>
      <c r="P79" s="86"/>
      <c r="Q79" s="86"/>
      <c r="R79" s="86"/>
      <c r="S79" s="86"/>
      <c r="T79" s="86"/>
      <c r="U79" s="86"/>
      <c r="V79" s="86"/>
      <c r="W79" s="86"/>
      <c r="X79" s="86"/>
      <c r="Y79" s="86"/>
      <c r="Z79" s="86"/>
      <c r="AA79" s="326"/>
      <c r="AB79" s="86"/>
      <c r="AC79" s="316"/>
      <c r="AD79" s="316"/>
      <c r="AE79" s="323"/>
      <c r="AF79" s="86"/>
      <c r="AG79" s="316"/>
      <c r="AH79" s="86"/>
      <c r="AI79" s="86"/>
      <c r="AJ79" s="326"/>
      <c r="AK79" s="323"/>
      <c r="AL79" s="86"/>
      <c r="AM79" s="86"/>
      <c r="AN79" s="86"/>
      <c r="AO79" s="86"/>
      <c r="AP79" s="86"/>
      <c r="AQ79" s="316"/>
      <c r="AR79" s="86"/>
      <c r="AS79" s="86"/>
      <c r="AT79" s="71"/>
      <c r="AU79" s="71"/>
      <c r="AV79" s="73"/>
    </row>
    <row r="80" spans="1:48" ht="22.5" customHeight="1" x14ac:dyDescent="0.25">
      <c r="A80" s="86"/>
      <c r="B80" s="90"/>
      <c r="C80" s="314"/>
      <c r="D80" s="86"/>
      <c r="E80" s="86"/>
      <c r="F80" s="336"/>
      <c r="G80" s="316"/>
      <c r="H80" s="316"/>
      <c r="I80" s="316"/>
      <c r="J80" s="316"/>
      <c r="K80" s="316"/>
      <c r="L80" s="86"/>
      <c r="M80" s="86"/>
      <c r="N80" s="86"/>
      <c r="O80" s="86"/>
      <c r="P80" s="86"/>
      <c r="Q80" s="86"/>
      <c r="R80" s="86"/>
      <c r="S80" s="86"/>
      <c r="T80" s="86"/>
      <c r="U80" s="86"/>
      <c r="V80" s="86"/>
      <c r="W80" s="86"/>
      <c r="X80" s="86"/>
      <c r="Y80" s="86"/>
      <c r="Z80" s="86"/>
      <c r="AA80" s="326"/>
      <c r="AB80" s="86"/>
      <c r="AC80" s="316"/>
      <c r="AD80" s="316"/>
      <c r="AE80" s="323"/>
      <c r="AF80" s="86"/>
      <c r="AG80" s="316"/>
      <c r="AH80" s="86"/>
      <c r="AI80" s="86"/>
      <c r="AJ80" s="326"/>
      <c r="AK80" s="323"/>
      <c r="AL80" s="86"/>
      <c r="AM80" s="86"/>
      <c r="AN80" s="86"/>
      <c r="AO80" s="86"/>
      <c r="AP80" s="86"/>
      <c r="AQ80" s="316"/>
      <c r="AR80" s="86"/>
      <c r="AS80" s="86"/>
      <c r="AT80" s="71"/>
      <c r="AU80" s="71"/>
      <c r="AV80" s="73"/>
    </row>
    <row r="81" spans="1:48" ht="22.5" customHeight="1" x14ac:dyDescent="0.25">
      <c r="A81" s="86"/>
      <c r="B81" s="90"/>
      <c r="C81" s="314"/>
      <c r="D81" s="86"/>
      <c r="E81" s="86"/>
      <c r="F81" s="336"/>
      <c r="G81" s="316"/>
      <c r="H81" s="316"/>
      <c r="I81" s="316"/>
      <c r="J81" s="316"/>
      <c r="K81" s="316"/>
      <c r="L81" s="86"/>
      <c r="M81" s="86"/>
      <c r="N81" s="86"/>
      <c r="O81" s="86"/>
      <c r="P81" s="86"/>
      <c r="Q81" s="86"/>
      <c r="R81" s="86"/>
      <c r="S81" s="86"/>
      <c r="T81" s="86"/>
      <c r="U81" s="86"/>
      <c r="V81" s="86"/>
      <c r="W81" s="86"/>
      <c r="X81" s="86"/>
      <c r="Y81" s="86"/>
      <c r="Z81" s="86"/>
      <c r="AA81" s="326"/>
      <c r="AB81" s="86"/>
      <c r="AC81" s="316"/>
      <c r="AD81" s="316"/>
      <c r="AE81" s="323"/>
      <c r="AF81" s="86"/>
      <c r="AG81" s="316"/>
      <c r="AH81" s="86"/>
      <c r="AI81" s="86"/>
      <c r="AJ81" s="326"/>
      <c r="AK81" s="323"/>
      <c r="AL81" s="86"/>
      <c r="AM81" s="86"/>
      <c r="AN81" s="86"/>
      <c r="AO81" s="86"/>
      <c r="AP81" s="86"/>
      <c r="AQ81" s="316"/>
      <c r="AR81" s="86"/>
      <c r="AS81" s="86"/>
      <c r="AT81" s="71"/>
      <c r="AU81" s="71"/>
      <c r="AV81" s="73"/>
    </row>
    <row r="82" spans="1:48" ht="22.5" customHeight="1" x14ac:dyDescent="0.25">
      <c r="A82" s="86"/>
      <c r="B82" s="90"/>
      <c r="C82" s="314"/>
      <c r="D82" s="86"/>
      <c r="E82" s="86"/>
      <c r="F82" s="336"/>
      <c r="G82" s="316"/>
      <c r="H82" s="316"/>
      <c r="I82" s="316"/>
      <c r="J82" s="316"/>
      <c r="K82" s="316"/>
      <c r="L82" s="86"/>
      <c r="M82" s="86"/>
      <c r="N82" s="86"/>
      <c r="O82" s="86"/>
      <c r="P82" s="86"/>
      <c r="Q82" s="86"/>
      <c r="R82" s="86"/>
      <c r="S82" s="86"/>
      <c r="T82" s="86"/>
      <c r="U82" s="86"/>
      <c r="V82" s="86"/>
      <c r="W82" s="86"/>
      <c r="X82" s="86"/>
      <c r="Y82" s="86"/>
      <c r="Z82" s="86"/>
      <c r="AA82" s="326"/>
      <c r="AB82" s="86"/>
      <c r="AC82" s="316"/>
      <c r="AD82" s="316"/>
      <c r="AE82" s="323"/>
      <c r="AF82" s="86"/>
      <c r="AG82" s="316"/>
      <c r="AH82" s="86"/>
      <c r="AI82" s="86"/>
      <c r="AJ82" s="326"/>
      <c r="AK82" s="323"/>
      <c r="AL82" s="86"/>
      <c r="AM82" s="86"/>
      <c r="AN82" s="86"/>
      <c r="AO82" s="86"/>
      <c r="AP82" s="86"/>
      <c r="AQ82" s="316"/>
      <c r="AR82" s="86"/>
      <c r="AS82" s="86"/>
      <c r="AT82" s="71"/>
      <c r="AU82" s="71"/>
      <c r="AV82" s="73"/>
    </row>
    <row r="83" spans="1:48" ht="22.5" customHeight="1" x14ac:dyDescent="0.25">
      <c r="A83" s="86"/>
      <c r="B83" s="90"/>
      <c r="C83" s="314"/>
      <c r="D83" s="86"/>
      <c r="E83" s="86"/>
      <c r="F83" s="336"/>
      <c r="G83" s="316"/>
      <c r="H83" s="316"/>
      <c r="I83" s="316"/>
      <c r="J83" s="316"/>
      <c r="K83" s="316"/>
      <c r="L83" s="86"/>
      <c r="M83" s="86"/>
      <c r="N83" s="86"/>
      <c r="O83" s="86"/>
      <c r="P83" s="86"/>
      <c r="Q83" s="86"/>
      <c r="R83" s="86"/>
      <c r="S83" s="86"/>
      <c r="T83" s="86"/>
      <c r="U83" s="86"/>
      <c r="V83" s="86"/>
      <c r="W83" s="86"/>
      <c r="X83" s="86"/>
      <c r="Y83" s="86"/>
      <c r="Z83" s="86"/>
      <c r="AA83" s="326"/>
      <c r="AB83" s="86"/>
      <c r="AC83" s="316"/>
      <c r="AD83" s="316"/>
      <c r="AE83" s="323"/>
      <c r="AF83" s="86"/>
      <c r="AG83" s="316"/>
      <c r="AH83" s="86"/>
      <c r="AI83" s="86"/>
      <c r="AJ83" s="326"/>
      <c r="AK83" s="323"/>
      <c r="AL83" s="86"/>
      <c r="AM83" s="86"/>
      <c r="AN83" s="86"/>
      <c r="AO83" s="86"/>
      <c r="AP83" s="86"/>
      <c r="AQ83" s="316"/>
      <c r="AR83" s="86"/>
      <c r="AS83" s="86"/>
      <c r="AT83" s="71"/>
      <c r="AU83" s="71"/>
      <c r="AV83" s="73"/>
    </row>
    <row r="84" spans="1:48" ht="22.5" customHeight="1" x14ac:dyDescent="0.25">
      <c r="A84" s="86"/>
      <c r="B84" s="90"/>
      <c r="C84" s="314"/>
      <c r="D84" s="86"/>
      <c r="E84" s="86"/>
      <c r="F84" s="336"/>
      <c r="G84" s="316"/>
      <c r="H84" s="316"/>
      <c r="I84" s="316"/>
      <c r="J84" s="316"/>
      <c r="K84" s="316"/>
      <c r="L84" s="86"/>
      <c r="M84" s="86"/>
      <c r="N84" s="86"/>
      <c r="O84" s="86"/>
      <c r="P84" s="86"/>
      <c r="Q84" s="86"/>
      <c r="R84" s="86"/>
      <c r="S84" s="86"/>
      <c r="T84" s="86"/>
      <c r="U84" s="86"/>
      <c r="V84" s="86"/>
      <c r="W84" s="86"/>
      <c r="X84" s="86"/>
      <c r="Y84" s="86"/>
      <c r="Z84" s="86"/>
      <c r="AA84" s="326"/>
      <c r="AB84" s="86"/>
      <c r="AC84" s="316"/>
      <c r="AD84" s="316"/>
      <c r="AE84" s="323"/>
      <c r="AF84" s="86"/>
      <c r="AG84" s="316"/>
      <c r="AH84" s="86"/>
      <c r="AI84" s="86"/>
      <c r="AJ84" s="326"/>
      <c r="AK84" s="323"/>
      <c r="AL84" s="86"/>
      <c r="AM84" s="86"/>
      <c r="AN84" s="86"/>
      <c r="AO84" s="86"/>
      <c r="AP84" s="86"/>
      <c r="AQ84" s="316"/>
      <c r="AR84" s="86"/>
      <c r="AS84" s="86"/>
      <c r="AT84" s="71"/>
      <c r="AU84" s="71"/>
      <c r="AV84" s="73"/>
    </row>
    <row r="85" spans="1:48" ht="22.5" customHeight="1" x14ac:dyDescent="0.25">
      <c r="A85" s="86"/>
      <c r="B85" s="90"/>
      <c r="C85" s="314"/>
      <c r="D85" s="86"/>
      <c r="E85" s="86"/>
      <c r="F85" s="336"/>
      <c r="G85" s="316"/>
      <c r="H85" s="316"/>
      <c r="I85" s="316"/>
      <c r="J85" s="316"/>
      <c r="K85" s="316"/>
      <c r="L85" s="86"/>
      <c r="M85" s="86"/>
      <c r="N85" s="86"/>
      <c r="O85" s="86"/>
      <c r="P85" s="86"/>
      <c r="Q85" s="86"/>
      <c r="R85" s="86"/>
      <c r="S85" s="86"/>
      <c r="T85" s="86"/>
      <c r="U85" s="86"/>
      <c r="V85" s="86"/>
      <c r="W85" s="86"/>
      <c r="X85" s="86"/>
      <c r="Y85" s="86"/>
      <c r="Z85" s="86"/>
      <c r="AA85" s="326"/>
      <c r="AB85" s="86"/>
      <c r="AC85" s="316"/>
      <c r="AD85" s="316"/>
      <c r="AE85" s="323"/>
      <c r="AF85" s="86"/>
      <c r="AG85" s="316"/>
      <c r="AH85" s="86"/>
      <c r="AI85" s="86"/>
      <c r="AJ85" s="326"/>
      <c r="AK85" s="323"/>
      <c r="AL85" s="86"/>
      <c r="AM85" s="86"/>
      <c r="AN85" s="86"/>
      <c r="AO85" s="86"/>
      <c r="AP85" s="86"/>
      <c r="AQ85" s="316"/>
      <c r="AR85" s="86"/>
      <c r="AS85" s="86"/>
      <c r="AT85" s="71"/>
      <c r="AU85" s="71"/>
      <c r="AV85" s="73"/>
    </row>
    <row r="86" spans="1:48" ht="22.5" customHeight="1" x14ac:dyDescent="0.25">
      <c r="A86" s="86"/>
      <c r="B86" s="90"/>
      <c r="C86" s="314"/>
      <c r="D86" s="86"/>
      <c r="E86" s="86"/>
      <c r="F86" s="336"/>
      <c r="G86" s="316"/>
      <c r="H86" s="316"/>
      <c r="I86" s="316"/>
      <c r="J86" s="316"/>
      <c r="K86" s="316"/>
      <c r="L86" s="86"/>
      <c r="M86" s="86"/>
      <c r="N86" s="86"/>
      <c r="O86" s="86"/>
      <c r="P86" s="86"/>
      <c r="Q86" s="86"/>
      <c r="R86" s="86"/>
      <c r="S86" s="86"/>
      <c r="T86" s="86"/>
      <c r="U86" s="86"/>
      <c r="V86" s="86"/>
      <c r="W86" s="86"/>
      <c r="X86" s="86"/>
      <c r="Y86" s="86"/>
      <c r="Z86" s="86"/>
      <c r="AA86" s="326"/>
      <c r="AB86" s="86"/>
      <c r="AC86" s="316"/>
      <c r="AD86" s="316"/>
      <c r="AE86" s="323"/>
      <c r="AF86" s="86"/>
      <c r="AG86" s="316"/>
      <c r="AH86" s="86"/>
      <c r="AI86" s="86"/>
      <c r="AJ86" s="326"/>
      <c r="AK86" s="323"/>
      <c r="AL86" s="86"/>
      <c r="AM86" s="86"/>
      <c r="AN86" s="86"/>
      <c r="AO86" s="86"/>
      <c r="AP86" s="86"/>
      <c r="AQ86" s="316"/>
      <c r="AR86" s="86"/>
      <c r="AS86" s="86"/>
      <c r="AT86" s="71"/>
      <c r="AU86" s="71"/>
      <c r="AV86" s="73"/>
    </row>
    <row r="87" spans="1:48" ht="22.5" customHeight="1" x14ac:dyDescent="0.25">
      <c r="A87" s="86"/>
      <c r="B87" s="90"/>
      <c r="C87" s="314"/>
      <c r="D87" s="86"/>
      <c r="E87" s="86"/>
      <c r="F87" s="336"/>
      <c r="G87" s="316"/>
      <c r="H87" s="316"/>
      <c r="I87" s="316"/>
      <c r="J87" s="316"/>
      <c r="K87" s="316"/>
      <c r="L87" s="86"/>
      <c r="M87" s="86"/>
      <c r="N87" s="86"/>
      <c r="O87" s="86"/>
      <c r="P87" s="86"/>
      <c r="Q87" s="86"/>
      <c r="R87" s="86"/>
      <c r="S87" s="86"/>
      <c r="T87" s="86"/>
      <c r="U87" s="86"/>
      <c r="V87" s="86"/>
      <c r="W87" s="86"/>
      <c r="X87" s="86"/>
      <c r="Y87" s="86"/>
      <c r="Z87" s="86"/>
      <c r="AA87" s="326"/>
      <c r="AB87" s="86"/>
      <c r="AC87" s="316"/>
      <c r="AD87" s="316"/>
      <c r="AE87" s="323"/>
      <c r="AF87" s="86"/>
      <c r="AG87" s="316"/>
      <c r="AH87" s="86"/>
      <c r="AI87" s="86"/>
      <c r="AJ87" s="326"/>
      <c r="AK87" s="323"/>
      <c r="AL87" s="86"/>
      <c r="AM87" s="86"/>
      <c r="AN87" s="86"/>
      <c r="AO87" s="86"/>
      <c r="AP87" s="86"/>
      <c r="AQ87" s="316"/>
      <c r="AR87" s="86"/>
      <c r="AS87" s="86"/>
      <c r="AT87" s="71"/>
      <c r="AU87" s="71"/>
      <c r="AV87" s="73"/>
    </row>
    <row r="88" spans="1:48" ht="22.5" customHeight="1" x14ac:dyDescent="0.25">
      <c r="A88" s="86"/>
      <c r="B88" s="90"/>
      <c r="C88" s="314"/>
      <c r="D88" s="86"/>
      <c r="E88" s="86"/>
      <c r="F88" s="336"/>
      <c r="G88" s="316"/>
      <c r="H88" s="316"/>
      <c r="I88" s="316"/>
      <c r="J88" s="316"/>
      <c r="K88" s="316"/>
      <c r="L88" s="86"/>
      <c r="M88" s="86"/>
      <c r="N88" s="86"/>
      <c r="O88" s="86"/>
      <c r="P88" s="86"/>
      <c r="Q88" s="86"/>
      <c r="R88" s="86"/>
      <c r="S88" s="86"/>
      <c r="T88" s="86"/>
      <c r="U88" s="86"/>
      <c r="V88" s="86"/>
      <c r="W88" s="86"/>
      <c r="X88" s="86"/>
      <c r="Y88" s="86"/>
      <c r="Z88" s="86"/>
      <c r="AA88" s="326"/>
      <c r="AB88" s="86"/>
      <c r="AC88" s="316"/>
      <c r="AD88" s="316"/>
      <c r="AE88" s="323"/>
      <c r="AF88" s="86"/>
      <c r="AG88" s="316"/>
      <c r="AH88" s="86"/>
      <c r="AI88" s="86"/>
      <c r="AJ88" s="326"/>
      <c r="AK88" s="323"/>
      <c r="AL88" s="86"/>
      <c r="AM88" s="86"/>
      <c r="AN88" s="86"/>
      <c r="AO88" s="86"/>
      <c r="AP88" s="86"/>
      <c r="AQ88" s="316"/>
      <c r="AR88" s="86"/>
      <c r="AS88" s="86"/>
      <c r="AT88" s="71"/>
      <c r="AU88" s="71"/>
      <c r="AV88" s="73"/>
    </row>
    <row r="89" spans="1:48" ht="22.5" customHeight="1" x14ac:dyDescent="0.25">
      <c r="A89" s="86"/>
      <c r="B89" s="90"/>
      <c r="C89" s="314"/>
      <c r="D89" s="86"/>
      <c r="E89" s="86"/>
      <c r="F89" s="336"/>
      <c r="G89" s="316"/>
      <c r="H89" s="316"/>
      <c r="I89" s="316"/>
      <c r="J89" s="316"/>
      <c r="K89" s="316"/>
      <c r="L89" s="86"/>
      <c r="M89" s="86"/>
      <c r="N89" s="86"/>
      <c r="O89" s="86"/>
      <c r="P89" s="86"/>
      <c r="Q89" s="86"/>
      <c r="R89" s="86"/>
      <c r="S89" s="86"/>
      <c r="T89" s="86"/>
      <c r="U89" s="86"/>
      <c r="V89" s="86"/>
      <c r="W89" s="86"/>
      <c r="X89" s="86"/>
      <c r="Y89" s="86"/>
      <c r="Z89" s="86"/>
      <c r="AA89" s="326"/>
      <c r="AB89" s="86"/>
      <c r="AC89" s="316"/>
      <c r="AD89" s="316"/>
      <c r="AE89" s="323"/>
      <c r="AF89" s="86"/>
      <c r="AG89" s="316"/>
      <c r="AH89" s="86"/>
      <c r="AI89" s="86"/>
      <c r="AJ89" s="326"/>
      <c r="AK89" s="323"/>
      <c r="AL89" s="86"/>
      <c r="AM89" s="86"/>
      <c r="AN89" s="86"/>
      <c r="AO89" s="86"/>
      <c r="AP89" s="86"/>
      <c r="AQ89" s="316"/>
      <c r="AR89" s="86"/>
      <c r="AS89" s="86"/>
      <c r="AT89" s="71"/>
      <c r="AU89" s="71"/>
      <c r="AV89" s="73"/>
    </row>
    <row r="90" spans="1:48" ht="22.5" customHeight="1" x14ac:dyDescent="0.25">
      <c r="A90" s="86"/>
      <c r="B90" s="90"/>
      <c r="C90" s="314"/>
      <c r="D90" s="86"/>
      <c r="E90" s="86"/>
      <c r="F90" s="336"/>
      <c r="G90" s="316"/>
      <c r="H90" s="316"/>
      <c r="I90" s="316"/>
      <c r="J90" s="316"/>
      <c r="K90" s="316"/>
      <c r="L90" s="86"/>
      <c r="M90" s="86"/>
      <c r="N90" s="86"/>
      <c r="O90" s="86"/>
      <c r="P90" s="86"/>
      <c r="Q90" s="86"/>
      <c r="R90" s="86"/>
      <c r="S90" s="86"/>
      <c r="T90" s="86"/>
      <c r="U90" s="86"/>
      <c r="V90" s="86"/>
      <c r="W90" s="86"/>
      <c r="X90" s="86"/>
      <c r="Y90" s="86"/>
      <c r="Z90" s="86"/>
      <c r="AA90" s="326"/>
      <c r="AB90" s="86"/>
      <c r="AC90" s="316"/>
      <c r="AD90" s="316"/>
      <c r="AE90" s="323"/>
      <c r="AF90" s="86"/>
      <c r="AG90" s="316"/>
      <c r="AH90" s="86"/>
      <c r="AI90" s="86"/>
      <c r="AJ90" s="326"/>
      <c r="AK90" s="323"/>
      <c r="AL90" s="86"/>
      <c r="AM90" s="86"/>
      <c r="AN90" s="86"/>
      <c r="AO90" s="86"/>
      <c r="AP90" s="86"/>
      <c r="AQ90" s="316"/>
      <c r="AR90" s="86"/>
      <c r="AS90" s="86"/>
      <c r="AT90" s="71"/>
      <c r="AU90" s="71"/>
      <c r="AV90" s="73"/>
    </row>
    <row r="91" spans="1:48" ht="22.5" customHeight="1" x14ac:dyDescent="0.25">
      <c r="A91" s="86"/>
      <c r="B91" s="90"/>
      <c r="C91" s="314"/>
      <c r="D91" s="86"/>
      <c r="E91" s="86"/>
      <c r="F91" s="336"/>
      <c r="G91" s="316"/>
      <c r="H91" s="316"/>
      <c r="I91" s="316"/>
      <c r="J91" s="316"/>
      <c r="K91" s="316"/>
      <c r="L91" s="86"/>
      <c r="M91" s="86"/>
      <c r="N91" s="86"/>
      <c r="O91" s="86"/>
      <c r="P91" s="86"/>
      <c r="Q91" s="86"/>
      <c r="R91" s="86"/>
      <c r="S91" s="86"/>
      <c r="T91" s="86"/>
      <c r="U91" s="86"/>
      <c r="V91" s="86"/>
      <c r="W91" s="86"/>
      <c r="X91" s="86"/>
      <c r="Y91" s="86"/>
      <c r="Z91" s="86"/>
      <c r="AA91" s="326"/>
      <c r="AB91" s="86"/>
      <c r="AC91" s="316"/>
      <c r="AD91" s="316"/>
      <c r="AE91" s="323"/>
      <c r="AF91" s="86"/>
      <c r="AG91" s="316"/>
      <c r="AH91" s="86"/>
      <c r="AI91" s="86"/>
      <c r="AJ91" s="326"/>
      <c r="AK91" s="323"/>
      <c r="AL91" s="86"/>
      <c r="AM91" s="86"/>
      <c r="AN91" s="86"/>
      <c r="AO91" s="86"/>
      <c r="AP91" s="86"/>
      <c r="AQ91" s="316"/>
      <c r="AR91" s="86"/>
      <c r="AS91" s="86"/>
      <c r="AT91" s="71"/>
      <c r="AU91" s="71"/>
      <c r="AV91" s="73"/>
    </row>
    <row r="92" spans="1:48" ht="22.5" customHeight="1" x14ac:dyDescent="0.25">
      <c r="A92" s="86"/>
      <c r="B92" s="90"/>
      <c r="C92" s="314"/>
      <c r="D92" s="86"/>
      <c r="E92" s="86"/>
      <c r="F92" s="336"/>
      <c r="G92" s="316"/>
      <c r="H92" s="316"/>
      <c r="I92" s="316"/>
      <c r="J92" s="316"/>
      <c r="K92" s="316"/>
      <c r="L92" s="86"/>
      <c r="M92" s="86"/>
      <c r="N92" s="86"/>
      <c r="O92" s="86"/>
      <c r="P92" s="86"/>
      <c r="Q92" s="86"/>
      <c r="R92" s="86"/>
      <c r="S92" s="86"/>
      <c r="T92" s="86"/>
      <c r="U92" s="86"/>
      <c r="V92" s="86"/>
      <c r="W92" s="86"/>
      <c r="X92" s="86"/>
      <c r="Y92" s="86"/>
      <c r="Z92" s="86"/>
      <c r="AA92" s="326"/>
      <c r="AB92" s="86"/>
      <c r="AC92" s="316"/>
      <c r="AD92" s="316"/>
      <c r="AE92" s="323"/>
      <c r="AF92" s="86"/>
      <c r="AG92" s="316"/>
      <c r="AH92" s="86"/>
      <c r="AI92" s="86"/>
      <c r="AJ92" s="326"/>
      <c r="AK92" s="323"/>
      <c r="AL92" s="86"/>
      <c r="AM92" s="86"/>
      <c r="AN92" s="86"/>
      <c r="AO92" s="86"/>
      <c r="AP92" s="86"/>
      <c r="AQ92" s="316"/>
      <c r="AR92" s="86"/>
      <c r="AS92" s="86"/>
      <c r="AT92" s="71"/>
      <c r="AU92" s="71"/>
      <c r="AV92" s="73"/>
    </row>
    <row r="93" spans="1:48" ht="22.5" customHeight="1" x14ac:dyDescent="0.25">
      <c r="A93" s="86"/>
      <c r="B93" s="90"/>
      <c r="C93" s="314"/>
      <c r="D93" s="86"/>
      <c r="E93" s="86"/>
      <c r="F93" s="336"/>
      <c r="G93" s="316"/>
      <c r="H93" s="316"/>
      <c r="I93" s="316"/>
      <c r="J93" s="316"/>
      <c r="K93" s="316"/>
      <c r="L93" s="86"/>
      <c r="M93" s="86"/>
      <c r="N93" s="86"/>
      <c r="O93" s="86"/>
      <c r="P93" s="86"/>
      <c r="Q93" s="86"/>
      <c r="R93" s="86"/>
      <c r="S93" s="86"/>
      <c r="T93" s="86"/>
      <c r="U93" s="86"/>
      <c r="V93" s="86"/>
      <c r="W93" s="86"/>
      <c r="X93" s="86"/>
      <c r="Y93" s="86"/>
      <c r="Z93" s="86"/>
      <c r="AA93" s="326"/>
      <c r="AB93" s="86"/>
      <c r="AC93" s="316"/>
      <c r="AD93" s="316"/>
      <c r="AE93" s="323"/>
      <c r="AF93" s="86"/>
      <c r="AG93" s="316"/>
      <c r="AH93" s="86"/>
      <c r="AI93" s="86"/>
      <c r="AJ93" s="326"/>
      <c r="AK93" s="323"/>
      <c r="AL93" s="86"/>
      <c r="AM93" s="86"/>
      <c r="AN93" s="86"/>
      <c r="AO93" s="86"/>
      <c r="AP93" s="86"/>
      <c r="AQ93" s="316"/>
      <c r="AR93" s="86"/>
      <c r="AS93" s="86"/>
      <c r="AT93" s="71"/>
      <c r="AU93" s="71"/>
      <c r="AV93" s="73"/>
    </row>
    <row r="94" spans="1:48" ht="22.5" customHeight="1" x14ac:dyDescent="0.25">
      <c r="A94" s="86"/>
      <c r="B94" s="90"/>
      <c r="C94" s="314"/>
      <c r="D94" s="86"/>
      <c r="E94" s="86"/>
      <c r="F94" s="336"/>
      <c r="G94" s="316"/>
      <c r="H94" s="316"/>
      <c r="I94" s="316"/>
      <c r="J94" s="316"/>
      <c r="K94" s="316"/>
      <c r="L94" s="86"/>
      <c r="M94" s="86"/>
      <c r="N94" s="86"/>
      <c r="O94" s="86"/>
      <c r="P94" s="86"/>
      <c r="Q94" s="86"/>
      <c r="R94" s="86"/>
      <c r="S94" s="86"/>
      <c r="T94" s="86"/>
      <c r="U94" s="86"/>
      <c r="V94" s="86"/>
      <c r="W94" s="86"/>
      <c r="X94" s="86"/>
      <c r="Y94" s="86"/>
      <c r="Z94" s="86"/>
      <c r="AA94" s="326"/>
      <c r="AB94" s="86"/>
      <c r="AC94" s="316"/>
      <c r="AD94" s="316"/>
      <c r="AE94" s="323"/>
      <c r="AF94" s="86"/>
      <c r="AG94" s="316"/>
      <c r="AH94" s="86"/>
      <c r="AI94" s="86"/>
      <c r="AJ94" s="326"/>
      <c r="AK94" s="323"/>
      <c r="AL94" s="86"/>
      <c r="AM94" s="86"/>
      <c r="AN94" s="86"/>
      <c r="AO94" s="86"/>
      <c r="AP94" s="86"/>
      <c r="AQ94" s="316"/>
      <c r="AR94" s="86"/>
      <c r="AS94" s="86"/>
      <c r="AT94" s="71"/>
      <c r="AU94" s="71"/>
      <c r="AV94" s="73"/>
    </row>
    <row r="95" spans="1:48" ht="22.5" customHeight="1" x14ac:dyDescent="0.25">
      <c r="A95" s="86"/>
      <c r="B95" s="90"/>
      <c r="C95" s="314"/>
      <c r="D95" s="86"/>
      <c r="E95" s="86"/>
      <c r="F95" s="336"/>
      <c r="G95" s="316"/>
      <c r="H95" s="316"/>
      <c r="I95" s="316"/>
      <c r="J95" s="316"/>
      <c r="K95" s="316"/>
      <c r="L95" s="86"/>
      <c r="M95" s="86"/>
      <c r="N95" s="86"/>
      <c r="O95" s="86"/>
      <c r="P95" s="86"/>
      <c r="Q95" s="86"/>
      <c r="R95" s="86"/>
      <c r="S95" s="86"/>
      <c r="T95" s="86"/>
      <c r="U95" s="86"/>
      <c r="V95" s="86"/>
      <c r="W95" s="86"/>
      <c r="X95" s="86"/>
      <c r="Y95" s="86"/>
      <c r="Z95" s="86"/>
      <c r="AA95" s="326"/>
      <c r="AB95" s="86"/>
      <c r="AC95" s="316"/>
      <c r="AD95" s="316"/>
      <c r="AE95" s="323"/>
      <c r="AF95" s="86"/>
      <c r="AG95" s="316"/>
      <c r="AH95" s="86"/>
      <c r="AI95" s="86"/>
      <c r="AJ95" s="326"/>
      <c r="AK95" s="323"/>
      <c r="AL95" s="86"/>
      <c r="AM95" s="86"/>
      <c r="AN95" s="86"/>
      <c r="AO95" s="86"/>
      <c r="AP95" s="86"/>
      <c r="AQ95" s="316"/>
      <c r="AR95" s="86"/>
      <c r="AS95" s="86"/>
      <c r="AT95" s="71"/>
      <c r="AU95" s="71"/>
      <c r="AV95" s="73"/>
    </row>
    <row r="96" spans="1:48" ht="22.5" customHeight="1" x14ac:dyDescent="0.25">
      <c r="A96" s="86"/>
      <c r="B96" s="90"/>
      <c r="C96" s="314"/>
      <c r="D96" s="86"/>
      <c r="E96" s="86"/>
      <c r="F96" s="336"/>
      <c r="G96" s="316"/>
      <c r="H96" s="316"/>
      <c r="I96" s="316"/>
      <c r="J96" s="316"/>
      <c r="K96" s="316"/>
      <c r="L96" s="86"/>
      <c r="M96" s="86"/>
      <c r="N96" s="86"/>
      <c r="O96" s="86"/>
      <c r="P96" s="86"/>
      <c r="Q96" s="86"/>
      <c r="R96" s="86"/>
      <c r="S96" s="86"/>
      <c r="T96" s="86"/>
      <c r="U96" s="86"/>
      <c r="V96" s="86"/>
      <c r="W96" s="86"/>
      <c r="X96" s="86"/>
      <c r="Y96" s="86"/>
      <c r="Z96" s="86"/>
      <c r="AA96" s="326"/>
      <c r="AB96" s="86"/>
      <c r="AC96" s="316"/>
      <c r="AD96" s="316"/>
      <c r="AE96" s="323"/>
      <c r="AF96" s="86"/>
      <c r="AG96" s="316"/>
      <c r="AH96" s="86"/>
      <c r="AI96" s="86"/>
      <c r="AJ96" s="326"/>
      <c r="AK96" s="323"/>
      <c r="AL96" s="86"/>
      <c r="AM96" s="86"/>
      <c r="AN96" s="86"/>
      <c r="AO96" s="86"/>
      <c r="AP96" s="86"/>
      <c r="AQ96" s="316"/>
      <c r="AR96" s="86"/>
      <c r="AS96" s="86"/>
      <c r="AT96" s="71"/>
      <c r="AU96" s="71"/>
      <c r="AV96" s="73"/>
    </row>
    <row r="97" spans="1:48" ht="22.5" customHeight="1" x14ac:dyDescent="0.25">
      <c r="A97" s="86"/>
      <c r="B97" s="90"/>
      <c r="C97" s="314"/>
      <c r="D97" s="86"/>
      <c r="E97" s="86"/>
      <c r="F97" s="336"/>
      <c r="G97" s="316"/>
      <c r="H97" s="316"/>
      <c r="I97" s="316"/>
      <c r="J97" s="316"/>
      <c r="K97" s="316"/>
      <c r="L97" s="86"/>
      <c r="M97" s="86"/>
      <c r="N97" s="86"/>
      <c r="O97" s="86"/>
      <c r="P97" s="86"/>
      <c r="Q97" s="86"/>
      <c r="R97" s="86"/>
      <c r="S97" s="86"/>
      <c r="T97" s="86"/>
      <c r="U97" s="86"/>
      <c r="V97" s="86"/>
      <c r="W97" s="86"/>
      <c r="X97" s="86"/>
      <c r="Y97" s="86"/>
      <c r="Z97" s="86"/>
      <c r="AA97" s="326"/>
      <c r="AB97" s="86"/>
      <c r="AC97" s="316"/>
      <c r="AD97" s="316"/>
      <c r="AE97" s="323"/>
      <c r="AF97" s="86"/>
      <c r="AG97" s="316"/>
      <c r="AH97" s="86"/>
      <c r="AI97" s="86"/>
      <c r="AJ97" s="326"/>
      <c r="AK97" s="323"/>
      <c r="AL97" s="86"/>
      <c r="AM97" s="86"/>
      <c r="AN97" s="86"/>
      <c r="AO97" s="86"/>
      <c r="AP97" s="86"/>
      <c r="AQ97" s="316"/>
      <c r="AR97" s="86"/>
      <c r="AS97" s="86"/>
      <c r="AT97" s="71"/>
      <c r="AU97" s="71"/>
      <c r="AV97" s="73"/>
    </row>
    <row r="98" spans="1:48" ht="22.5" customHeight="1" x14ac:dyDescent="0.25">
      <c r="A98" s="86"/>
      <c r="B98" s="90"/>
      <c r="C98" s="314"/>
      <c r="D98" s="86"/>
      <c r="E98" s="86"/>
      <c r="F98" s="336"/>
      <c r="G98" s="316"/>
      <c r="H98" s="316"/>
      <c r="I98" s="316"/>
      <c r="J98" s="316"/>
      <c r="K98" s="316"/>
      <c r="L98" s="86"/>
      <c r="M98" s="86"/>
      <c r="N98" s="86"/>
      <c r="O98" s="86"/>
      <c r="P98" s="86"/>
      <c r="Q98" s="86"/>
      <c r="R98" s="86"/>
      <c r="S98" s="86"/>
      <c r="T98" s="86"/>
      <c r="U98" s="86"/>
      <c r="V98" s="86"/>
      <c r="W98" s="86"/>
      <c r="X98" s="86"/>
      <c r="Y98" s="86"/>
      <c r="Z98" s="86"/>
      <c r="AA98" s="326"/>
      <c r="AB98" s="86"/>
      <c r="AC98" s="316"/>
      <c r="AD98" s="316"/>
      <c r="AE98" s="323"/>
      <c r="AF98" s="86"/>
      <c r="AG98" s="316"/>
      <c r="AH98" s="86"/>
      <c r="AI98" s="86"/>
      <c r="AJ98" s="326"/>
      <c r="AK98" s="323"/>
      <c r="AL98" s="86"/>
      <c r="AM98" s="86"/>
      <c r="AN98" s="86"/>
      <c r="AO98" s="86"/>
      <c r="AP98" s="86"/>
      <c r="AQ98" s="316"/>
      <c r="AR98" s="86"/>
      <c r="AS98" s="86"/>
      <c r="AT98" s="71"/>
      <c r="AU98" s="71"/>
      <c r="AV98" s="73"/>
    </row>
    <row r="99" spans="1:48" ht="22.5" customHeight="1" x14ac:dyDescent="0.25">
      <c r="A99" s="86"/>
      <c r="B99" s="90"/>
      <c r="C99" s="314"/>
      <c r="D99" s="86"/>
      <c r="E99" s="86"/>
      <c r="F99" s="336"/>
      <c r="G99" s="316"/>
      <c r="H99" s="316"/>
      <c r="I99" s="316"/>
      <c r="J99" s="316"/>
      <c r="K99" s="316"/>
      <c r="L99" s="86"/>
      <c r="M99" s="86"/>
      <c r="N99" s="86"/>
      <c r="O99" s="86"/>
      <c r="P99" s="86"/>
      <c r="Q99" s="86"/>
      <c r="R99" s="86"/>
      <c r="S99" s="86"/>
      <c r="T99" s="86"/>
      <c r="U99" s="86"/>
      <c r="V99" s="86"/>
      <c r="W99" s="86"/>
      <c r="X99" s="86"/>
      <c r="Y99" s="86"/>
      <c r="Z99" s="86"/>
      <c r="AA99" s="326"/>
      <c r="AB99" s="86"/>
      <c r="AC99" s="316"/>
      <c r="AD99" s="316"/>
      <c r="AE99" s="323"/>
      <c r="AF99" s="86"/>
      <c r="AG99" s="316"/>
      <c r="AH99" s="86"/>
      <c r="AI99" s="86"/>
      <c r="AJ99" s="326"/>
      <c r="AK99" s="323"/>
      <c r="AL99" s="86"/>
      <c r="AM99" s="86"/>
      <c r="AN99" s="86"/>
      <c r="AO99" s="86"/>
      <c r="AP99" s="86"/>
      <c r="AQ99" s="316"/>
      <c r="AR99" s="86"/>
      <c r="AS99" s="86"/>
      <c r="AT99" s="71"/>
      <c r="AU99" s="71"/>
      <c r="AV99" s="73"/>
    </row>
    <row r="100" spans="1:48" ht="22.5" customHeight="1" x14ac:dyDescent="0.25">
      <c r="A100" s="86"/>
      <c r="B100" s="90"/>
      <c r="C100" s="314"/>
      <c r="D100" s="86"/>
      <c r="E100" s="86"/>
      <c r="F100" s="336"/>
      <c r="G100" s="316"/>
      <c r="H100" s="316"/>
      <c r="I100" s="316"/>
      <c r="J100" s="316"/>
      <c r="K100" s="316"/>
      <c r="L100" s="86"/>
      <c r="M100" s="86"/>
      <c r="N100" s="86"/>
      <c r="O100" s="86"/>
      <c r="P100" s="86"/>
      <c r="Q100" s="86"/>
      <c r="R100" s="86"/>
      <c r="S100" s="86"/>
      <c r="T100" s="86"/>
      <c r="U100" s="86"/>
      <c r="V100" s="86"/>
      <c r="W100" s="86"/>
      <c r="X100" s="86"/>
      <c r="Y100" s="86"/>
      <c r="Z100" s="86"/>
      <c r="AA100" s="326"/>
      <c r="AB100" s="86"/>
      <c r="AC100" s="316"/>
      <c r="AD100" s="316"/>
      <c r="AE100" s="323"/>
      <c r="AF100" s="86"/>
      <c r="AG100" s="316"/>
      <c r="AH100" s="86"/>
      <c r="AI100" s="86"/>
      <c r="AJ100" s="326"/>
      <c r="AK100" s="323"/>
      <c r="AL100" s="86"/>
      <c r="AM100" s="86"/>
      <c r="AN100" s="86"/>
      <c r="AO100" s="86"/>
      <c r="AP100" s="86"/>
      <c r="AQ100" s="316"/>
      <c r="AR100" s="86"/>
      <c r="AS100" s="86"/>
      <c r="AT100" s="71"/>
      <c r="AU100" s="71"/>
      <c r="AV100" s="73"/>
    </row>
    <row r="101" spans="1:48" ht="22.5" customHeight="1" x14ac:dyDescent="0.25">
      <c r="A101" s="86"/>
      <c r="B101" s="90"/>
      <c r="C101" s="314"/>
      <c r="D101" s="86"/>
      <c r="E101" s="86"/>
      <c r="F101" s="336"/>
      <c r="G101" s="316"/>
      <c r="H101" s="316"/>
      <c r="I101" s="316"/>
      <c r="J101" s="316"/>
      <c r="K101" s="316"/>
      <c r="L101" s="86"/>
      <c r="M101" s="86"/>
      <c r="N101" s="86"/>
      <c r="O101" s="86"/>
      <c r="P101" s="86"/>
      <c r="Q101" s="86"/>
      <c r="R101" s="86"/>
      <c r="S101" s="86"/>
      <c r="T101" s="86"/>
      <c r="U101" s="86"/>
      <c r="V101" s="86"/>
      <c r="W101" s="86"/>
      <c r="X101" s="86"/>
      <c r="Y101" s="86"/>
      <c r="Z101" s="86"/>
      <c r="AA101" s="326"/>
      <c r="AB101" s="86"/>
      <c r="AC101" s="316"/>
      <c r="AD101" s="316"/>
      <c r="AE101" s="323"/>
      <c r="AF101" s="86"/>
      <c r="AG101" s="316"/>
      <c r="AH101" s="86"/>
      <c r="AI101" s="86"/>
      <c r="AJ101" s="326"/>
      <c r="AK101" s="323"/>
      <c r="AL101" s="86"/>
      <c r="AM101" s="86"/>
      <c r="AN101" s="86"/>
      <c r="AO101" s="86"/>
      <c r="AP101" s="86"/>
      <c r="AQ101" s="316"/>
      <c r="AR101" s="86"/>
      <c r="AS101" s="86"/>
      <c r="AT101" s="71"/>
      <c r="AU101" s="71"/>
      <c r="AV101" s="73"/>
    </row>
    <row r="102" spans="1:48" ht="22.5" customHeight="1" x14ac:dyDescent="0.25">
      <c r="A102" s="86"/>
      <c r="B102" s="90"/>
      <c r="C102" s="314"/>
      <c r="D102" s="86"/>
      <c r="E102" s="86"/>
      <c r="F102" s="336"/>
      <c r="G102" s="316"/>
      <c r="H102" s="316"/>
      <c r="I102" s="316"/>
      <c r="J102" s="316"/>
      <c r="K102" s="316"/>
      <c r="L102" s="86"/>
      <c r="M102" s="86"/>
      <c r="N102" s="86"/>
      <c r="O102" s="86"/>
      <c r="P102" s="86"/>
      <c r="Q102" s="86"/>
      <c r="R102" s="86"/>
      <c r="S102" s="86"/>
      <c r="T102" s="86"/>
      <c r="U102" s="86"/>
      <c r="V102" s="86"/>
      <c r="W102" s="86"/>
      <c r="X102" s="86"/>
      <c r="Y102" s="86"/>
      <c r="Z102" s="86"/>
      <c r="AA102" s="326"/>
      <c r="AB102" s="86"/>
      <c r="AC102" s="316"/>
      <c r="AD102" s="316"/>
      <c r="AE102" s="323"/>
      <c r="AF102" s="86"/>
      <c r="AG102" s="316"/>
      <c r="AH102" s="86"/>
      <c r="AI102" s="86"/>
      <c r="AJ102" s="326"/>
      <c r="AK102" s="323"/>
      <c r="AL102" s="86"/>
      <c r="AM102" s="86"/>
      <c r="AN102" s="86"/>
      <c r="AO102" s="86"/>
      <c r="AP102" s="86"/>
      <c r="AQ102" s="316"/>
      <c r="AR102" s="86"/>
      <c r="AS102" s="86"/>
      <c r="AT102" s="71"/>
      <c r="AU102" s="71"/>
      <c r="AV102" s="73"/>
    </row>
    <row r="103" spans="1:48" ht="22.5" customHeight="1" x14ac:dyDescent="0.25">
      <c r="A103" s="86"/>
      <c r="B103" s="90"/>
      <c r="C103" s="314"/>
      <c r="D103" s="86"/>
      <c r="E103" s="86"/>
      <c r="F103" s="336"/>
      <c r="G103" s="316"/>
      <c r="H103" s="316"/>
      <c r="I103" s="316"/>
      <c r="J103" s="316"/>
      <c r="K103" s="316"/>
      <c r="L103" s="86"/>
      <c r="M103" s="86"/>
      <c r="N103" s="86"/>
      <c r="O103" s="86"/>
      <c r="P103" s="86"/>
      <c r="Q103" s="86"/>
      <c r="R103" s="86"/>
      <c r="S103" s="86"/>
      <c r="T103" s="86"/>
      <c r="U103" s="86"/>
      <c r="V103" s="86"/>
      <c r="W103" s="86"/>
      <c r="X103" s="86"/>
      <c r="Y103" s="86"/>
      <c r="Z103" s="86"/>
      <c r="AA103" s="326"/>
      <c r="AB103" s="86"/>
      <c r="AC103" s="316"/>
      <c r="AD103" s="316"/>
      <c r="AE103" s="323"/>
      <c r="AF103" s="86"/>
      <c r="AG103" s="316"/>
      <c r="AH103" s="86"/>
      <c r="AI103" s="86"/>
      <c r="AJ103" s="326"/>
      <c r="AK103" s="323"/>
      <c r="AL103" s="86"/>
      <c r="AM103" s="86"/>
      <c r="AN103" s="86"/>
      <c r="AO103" s="86"/>
      <c r="AP103" s="86"/>
      <c r="AQ103" s="316"/>
      <c r="AR103" s="86"/>
      <c r="AS103" s="86"/>
      <c r="AT103" s="71"/>
      <c r="AU103" s="71"/>
      <c r="AV103" s="73"/>
    </row>
    <row r="104" spans="1:48" ht="22.5" customHeight="1" x14ac:dyDescent="0.25">
      <c r="A104" s="86"/>
      <c r="B104" s="90"/>
      <c r="C104" s="314"/>
      <c r="D104" s="86"/>
      <c r="E104" s="86"/>
      <c r="F104" s="336"/>
      <c r="G104" s="316"/>
      <c r="H104" s="316"/>
      <c r="I104" s="316"/>
      <c r="J104" s="316"/>
      <c r="K104" s="316"/>
      <c r="L104" s="86"/>
      <c r="M104" s="86"/>
      <c r="N104" s="86"/>
      <c r="O104" s="86"/>
      <c r="P104" s="86"/>
      <c r="Q104" s="86"/>
      <c r="R104" s="86"/>
      <c r="S104" s="86"/>
      <c r="T104" s="86"/>
      <c r="U104" s="86"/>
      <c r="V104" s="86"/>
      <c r="W104" s="86"/>
      <c r="X104" s="86"/>
      <c r="Y104" s="86"/>
      <c r="Z104" s="86"/>
      <c r="AA104" s="326"/>
      <c r="AB104" s="86"/>
      <c r="AC104" s="316"/>
      <c r="AD104" s="316"/>
      <c r="AE104" s="323"/>
      <c r="AF104" s="86"/>
      <c r="AG104" s="316"/>
      <c r="AH104" s="86"/>
      <c r="AI104" s="86"/>
      <c r="AJ104" s="326"/>
      <c r="AK104" s="323"/>
      <c r="AL104" s="86"/>
      <c r="AM104" s="86"/>
      <c r="AN104" s="86"/>
      <c r="AO104" s="86"/>
      <c r="AP104" s="86"/>
      <c r="AQ104" s="316"/>
      <c r="AR104" s="86"/>
      <c r="AS104" s="86"/>
      <c r="AT104" s="71"/>
      <c r="AU104" s="71"/>
      <c r="AV104" s="73"/>
    </row>
    <row r="105" spans="1:48" ht="22.5" customHeight="1" x14ac:dyDescent="0.25">
      <c r="A105" s="86"/>
      <c r="B105" s="90"/>
      <c r="C105" s="314"/>
      <c r="D105" s="86"/>
      <c r="E105" s="86"/>
      <c r="F105" s="336"/>
      <c r="G105" s="316"/>
      <c r="H105" s="316"/>
      <c r="I105" s="316"/>
      <c r="J105" s="316"/>
      <c r="K105" s="316"/>
      <c r="L105" s="86"/>
      <c r="M105" s="86"/>
      <c r="N105" s="86"/>
      <c r="O105" s="86"/>
      <c r="P105" s="86"/>
      <c r="Q105" s="86"/>
      <c r="R105" s="86"/>
      <c r="S105" s="86"/>
      <c r="T105" s="86"/>
      <c r="U105" s="86"/>
      <c r="V105" s="86"/>
      <c r="W105" s="86"/>
      <c r="X105" s="86"/>
      <c r="Y105" s="86"/>
      <c r="Z105" s="86"/>
      <c r="AA105" s="326"/>
      <c r="AB105" s="86"/>
      <c r="AC105" s="316"/>
      <c r="AD105" s="316"/>
      <c r="AE105" s="323"/>
      <c r="AF105" s="86"/>
      <c r="AG105" s="316"/>
      <c r="AH105" s="86"/>
      <c r="AI105" s="86"/>
      <c r="AJ105" s="326"/>
      <c r="AK105" s="323"/>
      <c r="AL105" s="86"/>
      <c r="AM105" s="86"/>
      <c r="AN105" s="86"/>
      <c r="AO105" s="86"/>
      <c r="AP105" s="86"/>
      <c r="AQ105" s="316"/>
      <c r="AR105" s="86"/>
      <c r="AS105" s="86"/>
      <c r="AT105" s="71"/>
      <c r="AU105" s="71"/>
      <c r="AV105" s="73"/>
    </row>
    <row r="106" spans="1:48" ht="22.5" customHeight="1" x14ac:dyDescent="0.25">
      <c r="A106" s="86"/>
      <c r="B106" s="90"/>
      <c r="C106" s="314"/>
      <c r="D106" s="86"/>
      <c r="E106" s="86"/>
      <c r="F106" s="336"/>
      <c r="G106" s="316"/>
      <c r="H106" s="316"/>
      <c r="I106" s="316"/>
      <c r="J106" s="316"/>
      <c r="K106" s="316"/>
      <c r="L106" s="86"/>
      <c r="M106" s="86"/>
      <c r="N106" s="86"/>
      <c r="O106" s="86"/>
      <c r="P106" s="86"/>
      <c r="Q106" s="86"/>
      <c r="R106" s="86"/>
      <c r="S106" s="86"/>
      <c r="T106" s="86"/>
      <c r="U106" s="86"/>
      <c r="V106" s="86"/>
      <c r="W106" s="86"/>
      <c r="X106" s="86"/>
      <c r="Y106" s="86"/>
      <c r="Z106" s="86"/>
      <c r="AA106" s="326"/>
      <c r="AB106" s="86"/>
      <c r="AC106" s="316"/>
      <c r="AD106" s="316"/>
      <c r="AE106" s="323"/>
      <c r="AF106" s="86"/>
      <c r="AG106" s="316"/>
      <c r="AH106" s="86"/>
      <c r="AI106" s="86"/>
      <c r="AJ106" s="326"/>
      <c r="AK106" s="323"/>
      <c r="AL106" s="86"/>
      <c r="AM106" s="86"/>
      <c r="AN106" s="86"/>
      <c r="AO106" s="86"/>
      <c r="AP106" s="86"/>
      <c r="AQ106" s="316"/>
      <c r="AR106" s="86"/>
      <c r="AS106" s="86"/>
      <c r="AT106" s="71"/>
      <c r="AU106" s="71"/>
      <c r="AV106" s="73"/>
    </row>
    <row r="107" spans="1:48" ht="22.5" customHeight="1" x14ac:dyDescent="0.25">
      <c r="A107" s="86"/>
      <c r="B107" s="90"/>
      <c r="C107" s="314"/>
      <c r="D107" s="86"/>
      <c r="E107" s="86"/>
      <c r="F107" s="336"/>
      <c r="G107" s="316"/>
      <c r="H107" s="316"/>
      <c r="I107" s="316"/>
      <c r="J107" s="316"/>
      <c r="K107" s="316"/>
      <c r="L107" s="86"/>
      <c r="M107" s="86"/>
      <c r="N107" s="86"/>
      <c r="O107" s="86"/>
      <c r="P107" s="86"/>
      <c r="Q107" s="86"/>
      <c r="R107" s="86"/>
      <c r="S107" s="86"/>
      <c r="T107" s="86"/>
      <c r="U107" s="86"/>
      <c r="V107" s="86"/>
      <c r="W107" s="86"/>
      <c r="X107" s="86"/>
      <c r="Y107" s="86"/>
      <c r="Z107" s="86"/>
      <c r="AA107" s="326"/>
      <c r="AB107" s="86"/>
      <c r="AC107" s="316"/>
      <c r="AD107" s="316"/>
      <c r="AE107" s="323"/>
      <c r="AF107" s="86"/>
      <c r="AG107" s="316"/>
      <c r="AH107" s="86"/>
      <c r="AI107" s="86"/>
      <c r="AJ107" s="326"/>
      <c r="AK107" s="323"/>
      <c r="AL107" s="86"/>
      <c r="AM107" s="86"/>
      <c r="AN107" s="86"/>
      <c r="AO107" s="86"/>
      <c r="AP107" s="86"/>
      <c r="AQ107" s="316"/>
      <c r="AR107" s="86"/>
      <c r="AS107" s="86"/>
      <c r="AT107" s="71"/>
      <c r="AU107" s="71"/>
      <c r="AV107" s="73"/>
    </row>
    <row r="108" spans="1:48" ht="22.5" customHeight="1" x14ac:dyDescent="0.25">
      <c r="A108" s="86"/>
      <c r="B108" s="90"/>
      <c r="C108" s="314"/>
      <c r="D108" s="86"/>
      <c r="E108" s="86"/>
      <c r="F108" s="336"/>
      <c r="G108" s="316"/>
      <c r="H108" s="316"/>
      <c r="I108" s="316"/>
      <c r="J108" s="316"/>
      <c r="K108" s="316"/>
      <c r="L108" s="86"/>
      <c r="M108" s="86"/>
      <c r="N108" s="86"/>
      <c r="O108" s="86"/>
      <c r="P108" s="86"/>
      <c r="Q108" s="86"/>
      <c r="R108" s="86"/>
      <c r="S108" s="86"/>
      <c r="T108" s="86"/>
      <c r="U108" s="86"/>
      <c r="V108" s="86"/>
      <c r="W108" s="86"/>
      <c r="X108" s="86"/>
      <c r="Y108" s="86"/>
      <c r="Z108" s="86"/>
      <c r="AA108" s="326"/>
      <c r="AB108" s="86"/>
      <c r="AC108" s="316"/>
      <c r="AD108" s="316"/>
      <c r="AE108" s="323"/>
      <c r="AF108" s="86"/>
      <c r="AG108" s="316"/>
      <c r="AH108" s="86"/>
      <c r="AI108" s="86"/>
      <c r="AJ108" s="326"/>
      <c r="AK108" s="323"/>
      <c r="AL108" s="86"/>
      <c r="AM108" s="86"/>
      <c r="AN108" s="86"/>
      <c r="AO108" s="86"/>
      <c r="AP108" s="86"/>
      <c r="AQ108" s="316"/>
      <c r="AR108" s="86"/>
      <c r="AS108" s="86"/>
      <c r="AT108" s="71"/>
      <c r="AU108" s="71"/>
      <c r="AV108" s="73"/>
    </row>
    <row r="109" spans="1:48" ht="22.5" customHeight="1" x14ac:dyDescent="0.25">
      <c r="A109" s="86"/>
      <c r="B109" s="90"/>
      <c r="C109" s="314"/>
      <c r="D109" s="86"/>
      <c r="E109" s="86"/>
      <c r="F109" s="336"/>
      <c r="G109" s="316"/>
      <c r="H109" s="316"/>
      <c r="I109" s="316"/>
      <c r="J109" s="316"/>
      <c r="K109" s="316"/>
      <c r="L109" s="86"/>
      <c r="M109" s="86"/>
      <c r="N109" s="86"/>
      <c r="O109" s="86"/>
      <c r="P109" s="86"/>
      <c r="Q109" s="86"/>
      <c r="R109" s="86"/>
      <c r="S109" s="86"/>
      <c r="T109" s="86"/>
      <c r="U109" s="86"/>
      <c r="V109" s="86"/>
      <c r="W109" s="86"/>
      <c r="X109" s="86"/>
      <c r="Y109" s="86"/>
      <c r="Z109" s="86"/>
      <c r="AA109" s="326"/>
      <c r="AB109" s="86"/>
      <c r="AC109" s="316"/>
      <c r="AD109" s="316"/>
      <c r="AE109" s="323"/>
      <c r="AF109" s="86"/>
      <c r="AG109" s="316"/>
      <c r="AH109" s="86"/>
      <c r="AI109" s="86"/>
      <c r="AJ109" s="326"/>
      <c r="AK109" s="323"/>
      <c r="AL109" s="86"/>
      <c r="AM109" s="86"/>
      <c r="AN109" s="86"/>
      <c r="AO109" s="86"/>
      <c r="AP109" s="86"/>
      <c r="AQ109" s="316"/>
      <c r="AR109" s="86"/>
      <c r="AS109" s="86"/>
      <c r="AT109" s="71"/>
      <c r="AU109" s="71"/>
      <c r="AV109" s="73"/>
    </row>
    <row r="110" spans="1:48" ht="22.5" customHeight="1" x14ac:dyDescent="0.25">
      <c r="A110" s="86"/>
      <c r="B110" s="90"/>
      <c r="C110" s="314"/>
      <c r="D110" s="86"/>
      <c r="E110" s="86"/>
      <c r="F110" s="336"/>
      <c r="G110" s="316"/>
      <c r="H110" s="316"/>
      <c r="I110" s="316"/>
      <c r="J110" s="316"/>
      <c r="K110" s="316"/>
      <c r="L110" s="86"/>
      <c r="M110" s="86"/>
      <c r="N110" s="86"/>
      <c r="O110" s="86"/>
      <c r="P110" s="86"/>
      <c r="Q110" s="86"/>
      <c r="R110" s="86"/>
      <c r="S110" s="86"/>
      <c r="T110" s="86"/>
      <c r="U110" s="86"/>
      <c r="V110" s="86"/>
      <c r="W110" s="86"/>
      <c r="X110" s="86"/>
      <c r="Y110" s="86"/>
      <c r="Z110" s="86"/>
      <c r="AA110" s="326"/>
      <c r="AB110" s="86"/>
      <c r="AC110" s="316"/>
      <c r="AD110" s="316"/>
      <c r="AE110" s="323"/>
      <c r="AF110" s="86"/>
      <c r="AG110" s="316"/>
      <c r="AH110" s="86"/>
      <c r="AI110" s="86"/>
      <c r="AJ110" s="326"/>
      <c r="AK110" s="323"/>
      <c r="AL110" s="86"/>
      <c r="AM110" s="86"/>
      <c r="AN110" s="86"/>
      <c r="AO110" s="86"/>
      <c r="AP110" s="86"/>
      <c r="AQ110" s="316"/>
      <c r="AR110" s="86"/>
      <c r="AS110" s="86"/>
      <c r="AT110" s="71"/>
      <c r="AU110" s="71"/>
      <c r="AV110" s="73"/>
    </row>
    <row r="111" spans="1:48" ht="22.5" customHeight="1" x14ac:dyDescent="0.25">
      <c r="A111" s="86"/>
      <c r="B111" s="90"/>
      <c r="C111" s="314"/>
      <c r="D111" s="86"/>
      <c r="E111" s="86"/>
      <c r="F111" s="336"/>
      <c r="G111" s="316"/>
      <c r="H111" s="316"/>
      <c r="I111" s="316"/>
      <c r="J111" s="316"/>
      <c r="K111" s="316"/>
      <c r="L111" s="86"/>
      <c r="M111" s="86"/>
      <c r="N111" s="86"/>
      <c r="O111" s="86"/>
      <c r="P111" s="86"/>
      <c r="Q111" s="86"/>
      <c r="R111" s="86"/>
      <c r="S111" s="86"/>
      <c r="T111" s="86"/>
      <c r="U111" s="86"/>
      <c r="V111" s="86"/>
      <c r="W111" s="86"/>
      <c r="X111" s="86"/>
      <c r="Y111" s="86"/>
      <c r="Z111" s="86"/>
      <c r="AA111" s="326"/>
      <c r="AB111" s="86"/>
      <c r="AC111" s="316"/>
      <c r="AD111" s="316"/>
      <c r="AE111" s="323"/>
      <c r="AF111" s="86"/>
      <c r="AG111" s="316"/>
      <c r="AH111" s="86"/>
      <c r="AI111" s="86"/>
      <c r="AJ111" s="326"/>
      <c r="AK111" s="323"/>
      <c r="AL111" s="86"/>
      <c r="AM111" s="86"/>
      <c r="AN111" s="86"/>
      <c r="AO111" s="86"/>
      <c r="AP111" s="86"/>
      <c r="AQ111" s="316"/>
      <c r="AR111" s="86"/>
      <c r="AS111" s="86"/>
      <c r="AT111" s="71"/>
      <c r="AU111" s="71"/>
      <c r="AV111" s="73"/>
    </row>
    <row r="112" spans="1:48" ht="22.5" customHeight="1" x14ac:dyDescent="0.25">
      <c r="A112" s="86"/>
      <c r="B112" s="90"/>
      <c r="C112" s="314"/>
      <c r="D112" s="86"/>
      <c r="E112" s="86"/>
      <c r="F112" s="336"/>
      <c r="G112" s="316"/>
      <c r="H112" s="316"/>
      <c r="I112" s="316"/>
      <c r="J112" s="316"/>
      <c r="K112" s="316"/>
      <c r="L112" s="86"/>
      <c r="M112" s="86"/>
      <c r="N112" s="86"/>
      <c r="O112" s="86"/>
      <c r="P112" s="86"/>
      <c r="Q112" s="86"/>
      <c r="R112" s="86"/>
      <c r="S112" s="86"/>
      <c r="T112" s="86"/>
      <c r="U112" s="86"/>
      <c r="V112" s="86"/>
      <c r="W112" s="86"/>
      <c r="X112" s="86"/>
      <c r="Y112" s="86"/>
      <c r="Z112" s="86"/>
      <c r="AA112" s="326"/>
      <c r="AB112" s="86"/>
      <c r="AC112" s="316"/>
      <c r="AD112" s="316"/>
      <c r="AE112" s="323"/>
      <c r="AF112" s="86"/>
      <c r="AG112" s="316"/>
      <c r="AH112" s="86"/>
      <c r="AI112" s="86"/>
      <c r="AJ112" s="326"/>
      <c r="AK112" s="323"/>
      <c r="AL112" s="86"/>
      <c r="AM112" s="86"/>
      <c r="AN112" s="86"/>
      <c r="AO112" s="86"/>
      <c r="AP112" s="86"/>
      <c r="AQ112" s="316"/>
      <c r="AR112" s="86"/>
      <c r="AS112" s="86"/>
      <c r="AT112" s="71"/>
      <c r="AU112" s="71"/>
      <c r="AV112" s="73"/>
    </row>
    <row r="113" spans="1:48" ht="22.5" customHeight="1" x14ac:dyDescent="0.25">
      <c r="A113" s="86"/>
      <c r="B113" s="90"/>
      <c r="C113" s="314"/>
      <c r="D113" s="86"/>
      <c r="E113" s="86"/>
      <c r="F113" s="336"/>
      <c r="G113" s="316"/>
      <c r="H113" s="316"/>
      <c r="I113" s="316"/>
      <c r="J113" s="316"/>
      <c r="K113" s="316"/>
      <c r="L113" s="86"/>
      <c r="M113" s="86"/>
      <c r="N113" s="86"/>
      <c r="O113" s="86"/>
      <c r="P113" s="86"/>
      <c r="Q113" s="86"/>
      <c r="R113" s="86"/>
      <c r="S113" s="86"/>
      <c r="T113" s="86"/>
      <c r="U113" s="86"/>
      <c r="V113" s="86"/>
      <c r="W113" s="86"/>
      <c r="X113" s="86"/>
      <c r="Y113" s="86"/>
      <c r="Z113" s="86"/>
      <c r="AA113" s="326"/>
      <c r="AB113" s="86"/>
      <c r="AC113" s="316"/>
      <c r="AD113" s="316"/>
      <c r="AE113" s="323"/>
      <c r="AF113" s="86"/>
      <c r="AG113" s="316"/>
      <c r="AH113" s="86"/>
      <c r="AI113" s="86"/>
      <c r="AJ113" s="326"/>
      <c r="AK113" s="323"/>
      <c r="AL113" s="86"/>
      <c r="AM113" s="86"/>
      <c r="AN113" s="86"/>
      <c r="AO113" s="86"/>
      <c r="AP113" s="86"/>
      <c r="AQ113" s="316"/>
      <c r="AR113" s="86"/>
      <c r="AS113" s="86"/>
      <c r="AT113" s="71"/>
      <c r="AU113" s="71"/>
      <c r="AV113" s="73"/>
    </row>
    <row r="114" spans="1:48" ht="22.5" customHeight="1" x14ac:dyDescent="0.25">
      <c r="A114" s="86"/>
      <c r="B114" s="90"/>
      <c r="C114" s="314"/>
      <c r="D114" s="86"/>
      <c r="E114" s="86"/>
      <c r="F114" s="336"/>
      <c r="G114" s="316"/>
      <c r="H114" s="316"/>
      <c r="I114" s="316"/>
      <c r="J114" s="316"/>
      <c r="K114" s="316"/>
      <c r="L114" s="86"/>
      <c r="M114" s="86"/>
      <c r="N114" s="86"/>
      <c r="O114" s="86"/>
      <c r="P114" s="86"/>
      <c r="Q114" s="86"/>
      <c r="R114" s="86"/>
      <c r="S114" s="86"/>
      <c r="T114" s="86"/>
      <c r="U114" s="86"/>
      <c r="V114" s="86"/>
      <c r="W114" s="86"/>
      <c r="X114" s="86"/>
      <c r="Y114" s="86"/>
      <c r="Z114" s="86"/>
      <c r="AA114" s="326"/>
      <c r="AB114" s="86"/>
      <c r="AC114" s="316"/>
      <c r="AD114" s="316"/>
      <c r="AE114" s="323"/>
      <c r="AF114" s="86"/>
      <c r="AG114" s="316"/>
      <c r="AH114" s="86"/>
      <c r="AI114" s="86"/>
      <c r="AJ114" s="326"/>
      <c r="AK114" s="323"/>
      <c r="AL114" s="86"/>
      <c r="AM114" s="86"/>
      <c r="AN114" s="86"/>
      <c r="AO114" s="86"/>
      <c r="AP114" s="86"/>
      <c r="AQ114" s="316"/>
      <c r="AR114" s="86"/>
      <c r="AS114" s="86"/>
      <c r="AT114" s="71"/>
      <c r="AU114" s="71"/>
      <c r="AV114" s="73"/>
    </row>
    <row r="115" spans="1:48" ht="22.5" customHeight="1" x14ac:dyDescent="0.25">
      <c r="A115" s="86"/>
      <c r="B115" s="90"/>
      <c r="C115" s="314"/>
      <c r="D115" s="86"/>
      <c r="E115" s="86"/>
      <c r="F115" s="336"/>
      <c r="G115" s="316"/>
      <c r="H115" s="316"/>
      <c r="I115" s="316"/>
      <c r="J115" s="316"/>
      <c r="K115" s="316"/>
      <c r="L115" s="86"/>
      <c r="M115" s="86"/>
      <c r="N115" s="86"/>
      <c r="O115" s="86"/>
      <c r="P115" s="86"/>
      <c r="Q115" s="86"/>
      <c r="R115" s="86"/>
      <c r="S115" s="86"/>
      <c r="T115" s="86"/>
      <c r="U115" s="86"/>
      <c r="V115" s="86"/>
      <c r="W115" s="86"/>
      <c r="X115" s="86"/>
      <c r="Y115" s="86"/>
      <c r="Z115" s="86"/>
      <c r="AA115" s="326"/>
      <c r="AB115" s="86"/>
      <c r="AC115" s="316"/>
      <c r="AD115" s="316"/>
      <c r="AE115" s="323"/>
      <c r="AF115" s="86"/>
      <c r="AG115" s="316"/>
      <c r="AH115" s="86"/>
      <c r="AI115" s="86"/>
      <c r="AJ115" s="326"/>
      <c r="AK115" s="323"/>
      <c r="AL115" s="86"/>
      <c r="AM115" s="86"/>
      <c r="AN115" s="86"/>
      <c r="AO115" s="86"/>
      <c r="AP115" s="86"/>
      <c r="AQ115" s="316"/>
      <c r="AR115" s="86"/>
      <c r="AS115" s="86"/>
      <c r="AT115" s="71"/>
      <c r="AU115" s="71"/>
      <c r="AV115" s="73"/>
    </row>
    <row r="116" spans="1:48" ht="22.5" customHeight="1" x14ac:dyDescent="0.25">
      <c r="A116" s="86"/>
      <c r="B116" s="90"/>
      <c r="C116" s="314"/>
      <c r="D116" s="86"/>
      <c r="E116" s="86"/>
      <c r="F116" s="336"/>
      <c r="G116" s="316"/>
      <c r="H116" s="316"/>
      <c r="I116" s="316"/>
      <c r="J116" s="316"/>
      <c r="K116" s="316"/>
      <c r="L116" s="86"/>
      <c r="M116" s="86"/>
      <c r="N116" s="86"/>
      <c r="O116" s="86"/>
      <c r="P116" s="86"/>
      <c r="Q116" s="86"/>
      <c r="R116" s="86"/>
      <c r="S116" s="86"/>
      <c r="T116" s="86"/>
      <c r="U116" s="86"/>
      <c r="V116" s="86"/>
      <c r="W116" s="86"/>
      <c r="X116" s="86"/>
      <c r="Y116" s="86"/>
      <c r="Z116" s="86"/>
      <c r="AA116" s="326"/>
      <c r="AB116" s="86"/>
      <c r="AC116" s="316"/>
      <c r="AD116" s="316"/>
      <c r="AE116" s="323"/>
      <c r="AF116" s="86"/>
      <c r="AG116" s="316"/>
      <c r="AH116" s="86"/>
      <c r="AI116" s="86"/>
      <c r="AJ116" s="326"/>
      <c r="AK116" s="323"/>
      <c r="AL116" s="86"/>
      <c r="AM116" s="86"/>
      <c r="AN116" s="86"/>
      <c r="AO116" s="86"/>
      <c r="AP116" s="86"/>
      <c r="AQ116" s="316"/>
      <c r="AR116" s="86"/>
      <c r="AS116" s="86"/>
      <c r="AT116" s="71"/>
      <c r="AU116" s="71"/>
      <c r="AV116" s="73"/>
    </row>
    <row r="117" spans="1:48" ht="22.5" customHeight="1" x14ac:dyDescent="0.25">
      <c r="A117" s="86"/>
      <c r="B117" s="90"/>
      <c r="C117" s="314"/>
      <c r="D117" s="86"/>
      <c r="E117" s="86"/>
      <c r="F117" s="336"/>
      <c r="G117" s="316"/>
      <c r="H117" s="316"/>
      <c r="I117" s="316"/>
      <c r="J117" s="316"/>
      <c r="K117" s="316"/>
      <c r="L117" s="86"/>
      <c r="M117" s="86"/>
      <c r="N117" s="86"/>
      <c r="O117" s="86"/>
      <c r="P117" s="86"/>
      <c r="Q117" s="86"/>
      <c r="R117" s="86"/>
      <c r="S117" s="86"/>
      <c r="T117" s="86"/>
      <c r="U117" s="86"/>
      <c r="V117" s="86"/>
      <c r="W117" s="86"/>
      <c r="X117" s="86"/>
      <c r="Y117" s="86"/>
      <c r="Z117" s="86"/>
      <c r="AA117" s="326"/>
      <c r="AB117" s="86"/>
      <c r="AC117" s="316"/>
      <c r="AD117" s="316"/>
      <c r="AE117" s="323"/>
      <c r="AF117" s="86"/>
      <c r="AG117" s="316"/>
      <c r="AH117" s="86"/>
      <c r="AI117" s="86"/>
      <c r="AJ117" s="326"/>
      <c r="AK117" s="323"/>
      <c r="AL117" s="86"/>
      <c r="AM117" s="86"/>
      <c r="AN117" s="86"/>
      <c r="AO117" s="86"/>
      <c r="AP117" s="86"/>
      <c r="AQ117" s="316"/>
      <c r="AR117" s="86"/>
      <c r="AS117" s="86"/>
      <c r="AT117" s="71"/>
      <c r="AU117" s="71"/>
      <c r="AV117" s="73"/>
    </row>
    <row r="118" spans="1:48" ht="22.5" customHeight="1" x14ac:dyDescent="0.25">
      <c r="A118" s="86"/>
      <c r="B118" s="90"/>
      <c r="C118" s="314"/>
      <c r="D118" s="86"/>
      <c r="E118" s="86"/>
      <c r="F118" s="336"/>
      <c r="G118" s="316"/>
      <c r="H118" s="316"/>
      <c r="I118" s="316"/>
      <c r="J118" s="316"/>
      <c r="K118" s="316"/>
      <c r="L118" s="86"/>
      <c r="M118" s="86"/>
      <c r="N118" s="86"/>
      <c r="O118" s="86"/>
      <c r="P118" s="86"/>
      <c r="Q118" s="86"/>
      <c r="R118" s="86"/>
      <c r="S118" s="86"/>
      <c r="T118" s="86"/>
      <c r="U118" s="86"/>
      <c r="V118" s="86"/>
      <c r="W118" s="86"/>
      <c r="X118" s="86"/>
      <c r="Y118" s="86"/>
      <c r="Z118" s="86"/>
      <c r="AA118" s="326"/>
      <c r="AB118" s="86"/>
      <c r="AC118" s="316"/>
      <c r="AD118" s="316"/>
      <c r="AE118" s="323"/>
      <c r="AF118" s="86"/>
      <c r="AG118" s="316"/>
      <c r="AH118" s="86"/>
      <c r="AI118" s="86"/>
      <c r="AJ118" s="326"/>
      <c r="AK118" s="323"/>
      <c r="AL118" s="86"/>
      <c r="AM118" s="86"/>
      <c r="AN118" s="86"/>
      <c r="AO118" s="86"/>
      <c r="AP118" s="86"/>
      <c r="AQ118" s="316"/>
      <c r="AR118" s="86"/>
      <c r="AS118" s="86"/>
      <c r="AT118" s="71"/>
      <c r="AU118" s="71"/>
      <c r="AV118" s="73"/>
    </row>
    <row r="119" spans="1:48" ht="22.5" customHeight="1" x14ac:dyDescent="0.25">
      <c r="A119" s="86"/>
      <c r="B119" s="90"/>
      <c r="C119" s="314"/>
      <c r="D119" s="86"/>
      <c r="E119" s="86"/>
      <c r="F119" s="336"/>
      <c r="G119" s="316"/>
      <c r="H119" s="316"/>
      <c r="I119" s="316"/>
      <c r="J119" s="316"/>
      <c r="K119" s="316"/>
      <c r="L119" s="86"/>
      <c r="M119" s="86"/>
      <c r="N119" s="86"/>
      <c r="O119" s="86"/>
      <c r="P119" s="86"/>
      <c r="Q119" s="86"/>
      <c r="R119" s="86"/>
      <c r="S119" s="86"/>
      <c r="T119" s="86"/>
      <c r="U119" s="86"/>
      <c r="V119" s="86"/>
      <c r="W119" s="86"/>
      <c r="X119" s="86"/>
      <c r="Y119" s="86"/>
      <c r="Z119" s="86"/>
      <c r="AA119" s="326"/>
      <c r="AB119" s="86"/>
      <c r="AC119" s="316"/>
      <c r="AD119" s="316"/>
      <c r="AE119" s="323"/>
      <c r="AF119" s="86"/>
      <c r="AG119" s="316"/>
      <c r="AH119" s="86"/>
      <c r="AI119" s="86"/>
      <c r="AJ119" s="326"/>
      <c r="AK119" s="323"/>
      <c r="AL119" s="86"/>
      <c r="AM119" s="86"/>
      <c r="AN119" s="86"/>
      <c r="AO119" s="86"/>
      <c r="AP119" s="86"/>
      <c r="AQ119" s="316"/>
      <c r="AR119" s="86"/>
      <c r="AS119" s="86"/>
      <c r="AT119" s="71"/>
      <c r="AU119" s="71"/>
      <c r="AV119" s="73"/>
    </row>
    <row r="120" spans="1:48" ht="22.5" customHeight="1" x14ac:dyDescent="0.25">
      <c r="A120" s="86"/>
      <c r="B120" s="90"/>
      <c r="C120" s="314"/>
      <c r="D120" s="86"/>
      <c r="E120" s="86"/>
      <c r="F120" s="336"/>
      <c r="G120" s="316"/>
      <c r="H120" s="316"/>
      <c r="I120" s="316"/>
      <c r="J120" s="316"/>
      <c r="K120" s="316"/>
      <c r="L120" s="86"/>
      <c r="M120" s="86"/>
      <c r="N120" s="86"/>
      <c r="O120" s="86"/>
      <c r="P120" s="86"/>
      <c r="Q120" s="86"/>
      <c r="R120" s="86"/>
      <c r="S120" s="86"/>
      <c r="T120" s="86"/>
      <c r="U120" s="86"/>
      <c r="V120" s="86"/>
      <c r="W120" s="86"/>
      <c r="X120" s="86"/>
      <c r="Y120" s="86"/>
      <c r="Z120" s="86"/>
      <c r="AA120" s="326"/>
      <c r="AB120" s="86"/>
      <c r="AC120" s="316"/>
      <c r="AD120" s="316"/>
      <c r="AE120" s="323"/>
      <c r="AF120" s="86"/>
      <c r="AG120" s="316"/>
      <c r="AH120" s="86"/>
      <c r="AI120" s="86"/>
      <c r="AJ120" s="326"/>
      <c r="AK120" s="323"/>
      <c r="AL120" s="86"/>
      <c r="AM120" s="86"/>
      <c r="AN120" s="86"/>
      <c r="AO120" s="86"/>
      <c r="AP120" s="86"/>
      <c r="AQ120" s="316"/>
      <c r="AR120" s="86"/>
      <c r="AS120" s="86"/>
      <c r="AT120" s="71"/>
      <c r="AU120" s="71"/>
      <c r="AV120" s="73"/>
    </row>
    <row r="121" spans="1:48" ht="22.5" customHeight="1" x14ac:dyDescent="0.25">
      <c r="A121" s="86"/>
      <c r="B121" s="90"/>
      <c r="C121" s="314"/>
      <c r="D121" s="86"/>
      <c r="E121" s="86"/>
      <c r="F121" s="336"/>
      <c r="G121" s="316"/>
      <c r="H121" s="316"/>
      <c r="I121" s="316"/>
      <c r="J121" s="316"/>
      <c r="K121" s="316"/>
      <c r="L121" s="86"/>
      <c r="M121" s="86"/>
      <c r="N121" s="86"/>
      <c r="O121" s="86"/>
      <c r="P121" s="86"/>
      <c r="Q121" s="86"/>
      <c r="R121" s="86"/>
      <c r="S121" s="86"/>
      <c r="T121" s="86"/>
      <c r="U121" s="86"/>
      <c r="V121" s="86"/>
      <c r="W121" s="86"/>
      <c r="X121" s="86"/>
      <c r="Y121" s="86"/>
      <c r="Z121" s="86"/>
      <c r="AA121" s="326"/>
      <c r="AB121" s="86"/>
      <c r="AC121" s="316"/>
      <c r="AD121" s="316"/>
      <c r="AE121" s="323"/>
      <c r="AF121" s="86"/>
      <c r="AG121" s="316"/>
      <c r="AH121" s="86"/>
      <c r="AI121" s="86"/>
      <c r="AJ121" s="326"/>
      <c r="AK121" s="323"/>
      <c r="AL121" s="86"/>
      <c r="AM121" s="86"/>
      <c r="AN121" s="86"/>
      <c r="AO121" s="86"/>
      <c r="AP121" s="86"/>
      <c r="AQ121" s="316"/>
      <c r="AR121" s="86"/>
      <c r="AS121" s="86"/>
      <c r="AT121" s="71"/>
      <c r="AU121" s="71"/>
      <c r="AV121" s="73"/>
    </row>
    <row r="122" spans="1:48" ht="22.5" customHeight="1" x14ac:dyDescent="0.25">
      <c r="A122" s="86"/>
      <c r="B122" s="90"/>
      <c r="C122" s="314"/>
      <c r="D122" s="86"/>
      <c r="E122" s="86"/>
      <c r="F122" s="336"/>
      <c r="G122" s="316"/>
      <c r="H122" s="316"/>
      <c r="I122" s="316"/>
      <c r="J122" s="316"/>
      <c r="K122" s="316"/>
      <c r="L122" s="86"/>
      <c r="M122" s="86"/>
      <c r="N122" s="86"/>
      <c r="O122" s="86"/>
      <c r="P122" s="86"/>
      <c r="Q122" s="86"/>
      <c r="R122" s="86"/>
      <c r="S122" s="86"/>
      <c r="T122" s="86"/>
      <c r="U122" s="86"/>
      <c r="V122" s="86"/>
      <c r="W122" s="86"/>
      <c r="X122" s="86"/>
      <c r="Y122" s="86"/>
      <c r="Z122" s="86"/>
      <c r="AA122" s="326"/>
      <c r="AB122" s="86"/>
      <c r="AC122" s="316"/>
      <c r="AD122" s="316"/>
      <c r="AE122" s="323"/>
      <c r="AF122" s="86"/>
      <c r="AG122" s="316"/>
      <c r="AH122" s="86"/>
      <c r="AI122" s="86"/>
      <c r="AJ122" s="326"/>
      <c r="AK122" s="323"/>
      <c r="AL122" s="86"/>
      <c r="AM122" s="86"/>
      <c r="AN122" s="86"/>
      <c r="AO122" s="86"/>
      <c r="AP122" s="86"/>
      <c r="AQ122" s="316"/>
      <c r="AR122" s="86"/>
      <c r="AS122" s="86"/>
      <c r="AT122" s="71"/>
      <c r="AU122" s="71"/>
      <c r="AV122" s="73"/>
    </row>
    <row r="123" spans="1:48" ht="22.5" customHeight="1" x14ac:dyDescent="0.25">
      <c r="A123" s="86"/>
      <c r="B123" s="90"/>
      <c r="C123" s="314"/>
      <c r="D123" s="86"/>
      <c r="E123" s="86"/>
      <c r="F123" s="336"/>
      <c r="G123" s="316"/>
      <c r="H123" s="316"/>
      <c r="I123" s="316"/>
      <c r="J123" s="316"/>
      <c r="K123" s="316"/>
      <c r="L123" s="86"/>
      <c r="M123" s="86"/>
      <c r="N123" s="86"/>
      <c r="O123" s="86"/>
      <c r="P123" s="86"/>
      <c r="Q123" s="86"/>
      <c r="R123" s="86"/>
      <c r="S123" s="86"/>
      <c r="T123" s="86"/>
      <c r="U123" s="86"/>
      <c r="V123" s="86"/>
      <c r="W123" s="86"/>
      <c r="X123" s="86"/>
      <c r="Y123" s="86"/>
      <c r="Z123" s="86"/>
      <c r="AA123" s="326"/>
      <c r="AB123" s="86"/>
      <c r="AC123" s="316"/>
      <c r="AD123" s="316"/>
      <c r="AE123" s="323"/>
      <c r="AF123" s="86"/>
      <c r="AG123" s="316"/>
      <c r="AH123" s="86"/>
      <c r="AI123" s="86"/>
      <c r="AJ123" s="326"/>
      <c r="AK123" s="323"/>
      <c r="AL123" s="86"/>
      <c r="AM123" s="86"/>
      <c r="AN123" s="86"/>
      <c r="AO123" s="86"/>
      <c r="AP123" s="86"/>
      <c r="AQ123" s="316"/>
      <c r="AR123" s="86"/>
      <c r="AS123" s="86"/>
      <c r="AT123" s="71"/>
      <c r="AU123" s="71"/>
      <c r="AV123" s="73"/>
    </row>
    <row r="124" spans="1:48" ht="22.5" customHeight="1" x14ac:dyDescent="0.25">
      <c r="A124" s="86"/>
      <c r="B124" s="90"/>
      <c r="C124" s="314"/>
      <c r="D124" s="86"/>
      <c r="E124" s="86"/>
      <c r="F124" s="336"/>
      <c r="G124" s="316"/>
      <c r="H124" s="316"/>
      <c r="I124" s="316"/>
      <c r="J124" s="316"/>
      <c r="K124" s="316"/>
      <c r="L124" s="86"/>
      <c r="M124" s="86"/>
      <c r="N124" s="86"/>
      <c r="O124" s="86"/>
      <c r="P124" s="86"/>
      <c r="Q124" s="86"/>
      <c r="R124" s="86"/>
      <c r="S124" s="86"/>
      <c r="T124" s="86"/>
      <c r="U124" s="86"/>
      <c r="V124" s="86"/>
      <c r="W124" s="86"/>
      <c r="X124" s="86"/>
      <c r="Y124" s="86"/>
      <c r="Z124" s="86"/>
      <c r="AA124" s="326"/>
      <c r="AB124" s="86"/>
      <c r="AC124" s="316"/>
      <c r="AD124" s="316"/>
      <c r="AE124" s="323"/>
      <c r="AF124" s="86"/>
      <c r="AG124" s="316"/>
      <c r="AH124" s="86"/>
      <c r="AI124" s="86"/>
      <c r="AJ124" s="326"/>
      <c r="AK124" s="323"/>
      <c r="AL124" s="86"/>
      <c r="AM124" s="86"/>
      <c r="AN124" s="86"/>
      <c r="AO124" s="86"/>
      <c r="AP124" s="86"/>
      <c r="AQ124" s="316"/>
      <c r="AR124" s="86"/>
      <c r="AS124" s="86"/>
      <c r="AT124" s="71"/>
      <c r="AU124" s="71"/>
      <c r="AV124" s="73"/>
    </row>
    <row r="125" spans="1:48" ht="22.5" customHeight="1" x14ac:dyDescent="0.25">
      <c r="A125" s="86"/>
      <c r="B125" s="90"/>
      <c r="C125" s="314"/>
      <c r="D125" s="86"/>
      <c r="E125" s="86"/>
      <c r="F125" s="336"/>
      <c r="G125" s="316"/>
      <c r="H125" s="316"/>
      <c r="I125" s="316"/>
      <c r="J125" s="316"/>
      <c r="K125" s="316"/>
      <c r="L125" s="86"/>
      <c r="M125" s="86"/>
      <c r="N125" s="86"/>
      <c r="O125" s="86"/>
      <c r="P125" s="86"/>
      <c r="Q125" s="86"/>
      <c r="R125" s="86"/>
      <c r="S125" s="86"/>
      <c r="T125" s="86"/>
      <c r="U125" s="86"/>
      <c r="V125" s="86"/>
      <c r="W125" s="86"/>
      <c r="X125" s="86"/>
      <c r="Y125" s="86"/>
      <c r="Z125" s="86"/>
      <c r="AA125" s="326"/>
      <c r="AB125" s="86"/>
      <c r="AC125" s="316"/>
      <c r="AD125" s="316"/>
      <c r="AE125" s="323"/>
      <c r="AF125" s="86"/>
      <c r="AG125" s="316"/>
      <c r="AH125" s="86"/>
      <c r="AI125" s="86"/>
      <c r="AJ125" s="326"/>
      <c r="AK125" s="323"/>
      <c r="AL125" s="86"/>
      <c r="AM125" s="86"/>
      <c r="AN125" s="86"/>
      <c r="AO125" s="86"/>
      <c r="AP125" s="86"/>
      <c r="AQ125" s="316"/>
      <c r="AR125" s="86"/>
      <c r="AS125" s="86"/>
      <c r="AT125" s="71"/>
      <c r="AU125" s="71"/>
      <c r="AV125" s="73"/>
    </row>
    <row r="126" spans="1:48" ht="22.5" customHeight="1" x14ac:dyDescent="0.25">
      <c r="A126" s="86"/>
      <c r="B126" s="90"/>
      <c r="C126" s="314"/>
      <c r="D126" s="86"/>
      <c r="E126" s="86"/>
      <c r="F126" s="336"/>
      <c r="G126" s="316"/>
      <c r="H126" s="316"/>
      <c r="I126" s="316"/>
      <c r="J126" s="316"/>
      <c r="K126" s="316"/>
      <c r="L126" s="86"/>
      <c r="M126" s="86"/>
      <c r="N126" s="86"/>
      <c r="O126" s="86"/>
      <c r="P126" s="86"/>
      <c r="Q126" s="86"/>
      <c r="R126" s="86"/>
      <c r="S126" s="86"/>
      <c r="T126" s="86"/>
      <c r="U126" s="86"/>
      <c r="V126" s="86"/>
      <c r="W126" s="86"/>
      <c r="X126" s="86"/>
      <c r="Y126" s="86"/>
      <c r="Z126" s="86"/>
      <c r="AA126" s="326"/>
      <c r="AB126" s="86"/>
      <c r="AC126" s="316"/>
      <c r="AD126" s="316"/>
      <c r="AE126" s="323"/>
      <c r="AF126" s="86"/>
      <c r="AG126" s="316"/>
      <c r="AH126" s="86"/>
      <c r="AI126" s="86"/>
      <c r="AJ126" s="326"/>
      <c r="AK126" s="323"/>
      <c r="AL126" s="86"/>
      <c r="AM126" s="86"/>
      <c r="AN126" s="86"/>
      <c r="AO126" s="86"/>
      <c r="AP126" s="86"/>
      <c r="AQ126" s="316"/>
      <c r="AR126" s="86"/>
      <c r="AS126" s="86"/>
      <c r="AT126" s="71"/>
      <c r="AU126" s="71"/>
      <c r="AV126" s="73"/>
    </row>
    <row r="127" spans="1:48" ht="22.5" customHeight="1" x14ac:dyDescent="0.25">
      <c r="A127" s="86"/>
      <c r="B127" s="90"/>
      <c r="C127" s="314"/>
      <c r="D127" s="86"/>
      <c r="E127" s="86"/>
      <c r="F127" s="336"/>
      <c r="G127" s="316"/>
      <c r="H127" s="316"/>
      <c r="I127" s="316"/>
      <c r="J127" s="316"/>
      <c r="K127" s="316"/>
      <c r="L127" s="86"/>
      <c r="M127" s="86"/>
      <c r="N127" s="86"/>
      <c r="O127" s="86"/>
      <c r="P127" s="86"/>
      <c r="Q127" s="86"/>
      <c r="R127" s="86"/>
      <c r="S127" s="86"/>
      <c r="T127" s="86"/>
      <c r="U127" s="86"/>
      <c r="V127" s="86"/>
      <c r="W127" s="86"/>
      <c r="X127" s="86"/>
      <c r="Y127" s="86"/>
      <c r="Z127" s="86"/>
      <c r="AA127" s="326"/>
      <c r="AB127" s="86"/>
      <c r="AC127" s="316"/>
      <c r="AD127" s="316"/>
      <c r="AE127" s="323"/>
      <c r="AF127" s="86"/>
      <c r="AG127" s="316"/>
      <c r="AH127" s="86"/>
      <c r="AI127" s="86"/>
      <c r="AJ127" s="326"/>
      <c r="AK127" s="323"/>
      <c r="AL127" s="86"/>
      <c r="AM127" s="86"/>
      <c r="AN127" s="86"/>
      <c r="AO127" s="86"/>
      <c r="AP127" s="86"/>
      <c r="AQ127" s="316"/>
      <c r="AR127" s="86"/>
      <c r="AS127" s="86"/>
      <c r="AT127" s="71"/>
      <c r="AU127" s="71"/>
      <c r="AV127" s="73"/>
    </row>
    <row r="128" spans="1:48" ht="22.5" customHeight="1" x14ac:dyDescent="0.25">
      <c r="A128" s="86"/>
      <c r="B128" s="90"/>
      <c r="C128" s="314"/>
      <c r="D128" s="86"/>
      <c r="E128" s="86"/>
      <c r="F128" s="336"/>
      <c r="G128" s="316"/>
      <c r="H128" s="316"/>
      <c r="I128" s="316"/>
      <c r="J128" s="316"/>
      <c r="K128" s="316"/>
      <c r="L128" s="86"/>
      <c r="M128" s="86"/>
      <c r="N128" s="86"/>
      <c r="O128" s="86"/>
      <c r="P128" s="86"/>
      <c r="Q128" s="86"/>
      <c r="R128" s="86"/>
      <c r="S128" s="86"/>
      <c r="T128" s="86"/>
      <c r="U128" s="86"/>
      <c r="V128" s="86"/>
      <c r="W128" s="86"/>
      <c r="X128" s="86"/>
      <c r="Y128" s="86"/>
      <c r="Z128" s="86"/>
      <c r="AA128" s="326"/>
      <c r="AB128" s="86"/>
      <c r="AC128" s="316"/>
      <c r="AD128" s="316"/>
      <c r="AE128" s="323"/>
      <c r="AF128" s="86"/>
      <c r="AG128" s="316"/>
      <c r="AH128" s="86"/>
      <c r="AI128" s="86"/>
      <c r="AJ128" s="326"/>
      <c r="AK128" s="323"/>
      <c r="AL128" s="86"/>
      <c r="AM128" s="86"/>
      <c r="AN128" s="86"/>
      <c r="AO128" s="86"/>
      <c r="AP128" s="86"/>
      <c r="AQ128" s="316"/>
      <c r="AR128" s="86"/>
      <c r="AS128" s="86"/>
      <c r="AT128" s="71"/>
      <c r="AU128" s="71"/>
      <c r="AV128" s="73"/>
    </row>
    <row r="129" spans="1:48" ht="22.5" customHeight="1" x14ac:dyDescent="0.25">
      <c r="A129" s="86"/>
      <c r="B129" s="90"/>
      <c r="C129" s="314"/>
      <c r="D129" s="86"/>
      <c r="E129" s="86"/>
      <c r="F129" s="336"/>
      <c r="G129" s="316"/>
      <c r="H129" s="316"/>
      <c r="I129" s="316"/>
      <c r="J129" s="316"/>
      <c r="K129" s="316"/>
      <c r="L129" s="86"/>
      <c r="M129" s="86"/>
      <c r="N129" s="86"/>
      <c r="O129" s="86"/>
      <c r="P129" s="86"/>
      <c r="Q129" s="86"/>
      <c r="R129" s="86"/>
      <c r="S129" s="86"/>
      <c r="T129" s="86"/>
      <c r="U129" s="86"/>
      <c r="V129" s="86"/>
      <c r="W129" s="86"/>
      <c r="X129" s="86"/>
      <c r="Y129" s="86"/>
      <c r="Z129" s="86"/>
      <c r="AA129" s="326"/>
      <c r="AB129" s="86"/>
      <c r="AC129" s="316"/>
      <c r="AD129" s="316"/>
      <c r="AE129" s="323"/>
      <c r="AF129" s="86"/>
      <c r="AG129" s="316"/>
      <c r="AH129" s="86"/>
      <c r="AI129" s="86"/>
      <c r="AJ129" s="326"/>
      <c r="AK129" s="323"/>
      <c r="AL129" s="86"/>
      <c r="AM129" s="86"/>
      <c r="AN129" s="86"/>
      <c r="AO129" s="86"/>
      <c r="AP129" s="86"/>
      <c r="AQ129" s="316"/>
      <c r="AR129" s="86"/>
      <c r="AS129" s="86"/>
      <c r="AT129" s="71"/>
      <c r="AU129" s="71"/>
      <c r="AV129" s="73"/>
    </row>
    <row r="130" spans="1:48" ht="22.5" customHeight="1" x14ac:dyDescent="0.25">
      <c r="A130" s="86"/>
      <c r="B130" s="90"/>
      <c r="C130" s="314"/>
      <c r="D130" s="86"/>
      <c r="E130" s="86"/>
      <c r="F130" s="336"/>
      <c r="G130" s="316"/>
      <c r="H130" s="316"/>
      <c r="I130" s="316"/>
      <c r="J130" s="316"/>
      <c r="K130" s="316"/>
      <c r="L130" s="86"/>
      <c r="M130" s="86"/>
      <c r="N130" s="86"/>
      <c r="O130" s="86"/>
      <c r="P130" s="86"/>
      <c r="Q130" s="86"/>
      <c r="R130" s="86"/>
      <c r="S130" s="86"/>
      <c r="T130" s="86"/>
      <c r="U130" s="86"/>
      <c r="V130" s="86"/>
      <c r="W130" s="86"/>
      <c r="X130" s="86"/>
      <c r="Y130" s="86"/>
      <c r="Z130" s="86"/>
      <c r="AA130" s="326"/>
      <c r="AB130" s="86"/>
      <c r="AC130" s="316"/>
      <c r="AD130" s="316"/>
      <c r="AE130" s="323"/>
      <c r="AF130" s="86"/>
      <c r="AG130" s="316"/>
      <c r="AH130" s="86"/>
      <c r="AI130" s="86"/>
      <c r="AJ130" s="326"/>
      <c r="AK130" s="323"/>
      <c r="AL130" s="86"/>
      <c r="AM130" s="86"/>
      <c r="AN130" s="86"/>
      <c r="AO130" s="86"/>
      <c r="AP130" s="86"/>
      <c r="AQ130" s="316"/>
      <c r="AR130" s="86"/>
      <c r="AS130" s="86"/>
      <c r="AT130" s="71"/>
      <c r="AU130" s="71"/>
      <c r="AV130" s="73"/>
    </row>
    <row r="131" spans="1:48" ht="22.5" customHeight="1" x14ac:dyDescent="0.25">
      <c r="A131" s="86"/>
      <c r="B131" s="90"/>
      <c r="C131" s="314"/>
      <c r="D131" s="86"/>
      <c r="E131" s="86"/>
      <c r="F131" s="336"/>
      <c r="G131" s="316"/>
      <c r="H131" s="316"/>
      <c r="I131" s="316"/>
      <c r="J131" s="316"/>
      <c r="K131" s="316"/>
      <c r="L131" s="86"/>
      <c r="M131" s="86"/>
      <c r="N131" s="86"/>
      <c r="O131" s="86"/>
      <c r="P131" s="86"/>
      <c r="Q131" s="86"/>
      <c r="R131" s="86"/>
      <c r="S131" s="86"/>
      <c r="T131" s="86"/>
      <c r="U131" s="86"/>
      <c r="V131" s="86"/>
      <c r="W131" s="86"/>
      <c r="X131" s="86"/>
      <c r="Y131" s="86"/>
      <c r="Z131" s="86"/>
      <c r="AA131" s="326"/>
      <c r="AB131" s="86"/>
      <c r="AC131" s="316"/>
      <c r="AD131" s="316"/>
      <c r="AE131" s="323"/>
      <c r="AF131" s="86"/>
      <c r="AG131" s="316"/>
      <c r="AH131" s="86"/>
      <c r="AI131" s="86"/>
      <c r="AJ131" s="326"/>
      <c r="AK131" s="323"/>
      <c r="AL131" s="86"/>
      <c r="AM131" s="86"/>
      <c r="AN131" s="86"/>
      <c r="AO131" s="86"/>
      <c r="AP131" s="86"/>
      <c r="AQ131" s="316"/>
      <c r="AR131" s="86"/>
      <c r="AS131" s="86"/>
      <c r="AT131" s="71"/>
      <c r="AU131" s="71"/>
      <c r="AV131" s="73"/>
    </row>
    <row r="132" spans="1:48" ht="22.5" customHeight="1" x14ac:dyDescent="0.25">
      <c r="A132" s="86"/>
      <c r="B132" s="90"/>
      <c r="C132" s="314"/>
      <c r="D132" s="86"/>
      <c r="E132" s="86"/>
      <c r="F132" s="336"/>
      <c r="G132" s="316"/>
      <c r="H132" s="316"/>
      <c r="I132" s="316"/>
      <c r="J132" s="316"/>
      <c r="K132" s="316"/>
      <c r="L132" s="86"/>
      <c r="M132" s="86"/>
      <c r="N132" s="86"/>
      <c r="O132" s="86"/>
      <c r="P132" s="86"/>
      <c r="Q132" s="86"/>
      <c r="R132" s="86"/>
      <c r="S132" s="86"/>
      <c r="T132" s="86"/>
      <c r="U132" s="86"/>
      <c r="V132" s="86"/>
      <c r="W132" s="86"/>
      <c r="X132" s="86"/>
      <c r="Y132" s="86"/>
      <c r="Z132" s="86"/>
      <c r="AA132" s="326"/>
      <c r="AB132" s="86"/>
      <c r="AC132" s="316"/>
      <c r="AD132" s="316"/>
      <c r="AE132" s="323"/>
      <c r="AF132" s="86"/>
      <c r="AG132" s="316"/>
      <c r="AH132" s="86"/>
      <c r="AI132" s="86"/>
      <c r="AJ132" s="326"/>
      <c r="AK132" s="323"/>
      <c r="AL132" s="86"/>
      <c r="AM132" s="86"/>
      <c r="AN132" s="86"/>
      <c r="AO132" s="86"/>
      <c r="AP132" s="86"/>
      <c r="AQ132" s="316"/>
      <c r="AR132" s="86"/>
      <c r="AS132" s="86"/>
      <c r="AT132" s="71"/>
      <c r="AU132" s="71"/>
      <c r="AV132" s="73"/>
    </row>
    <row r="133" spans="1:48" ht="22.5" customHeight="1" x14ac:dyDescent="0.25">
      <c r="A133" s="86"/>
      <c r="B133" s="90"/>
      <c r="C133" s="314"/>
      <c r="D133" s="86"/>
      <c r="E133" s="86"/>
      <c r="F133" s="336"/>
      <c r="G133" s="316"/>
      <c r="H133" s="316"/>
      <c r="I133" s="316"/>
      <c r="J133" s="316"/>
      <c r="K133" s="316"/>
      <c r="L133" s="86"/>
      <c r="M133" s="86"/>
      <c r="N133" s="86"/>
      <c r="O133" s="86"/>
      <c r="P133" s="86"/>
      <c r="Q133" s="86"/>
      <c r="R133" s="86"/>
      <c r="S133" s="86"/>
      <c r="T133" s="86"/>
      <c r="U133" s="86"/>
      <c r="V133" s="86"/>
      <c r="W133" s="86"/>
      <c r="X133" s="86"/>
      <c r="Y133" s="86"/>
      <c r="Z133" s="86"/>
      <c r="AA133" s="326"/>
      <c r="AB133" s="86"/>
      <c r="AC133" s="316"/>
      <c r="AD133" s="316"/>
      <c r="AE133" s="323"/>
      <c r="AF133" s="86"/>
      <c r="AG133" s="316"/>
      <c r="AH133" s="86"/>
      <c r="AI133" s="86"/>
      <c r="AJ133" s="326"/>
      <c r="AK133" s="323"/>
      <c r="AL133" s="86"/>
      <c r="AM133" s="86"/>
      <c r="AN133" s="86"/>
      <c r="AO133" s="86"/>
      <c r="AP133" s="86"/>
      <c r="AQ133" s="316"/>
      <c r="AR133" s="86"/>
      <c r="AS133" s="86"/>
      <c r="AT133" s="71"/>
      <c r="AU133" s="71"/>
      <c r="AV133" s="73"/>
    </row>
    <row r="134" spans="1:48" ht="22.5" customHeight="1" x14ac:dyDescent="0.25">
      <c r="A134" s="86"/>
      <c r="B134" s="90"/>
      <c r="C134" s="314"/>
      <c r="D134" s="86"/>
      <c r="E134" s="86"/>
      <c r="F134" s="336"/>
      <c r="G134" s="316"/>
      <c r="H134" s="316"/>
      <c r="I134" s="316"/>
      <c r="J134" s="316"/>
      <c r="K134" s="316"/>
      <c r="L134" s="86"/>
      <c r="M134" s="86"/>
      <c r="N134" s="86"/>
      <c r="O134" s="86"/>
      <c r="P134" s="86"/>
      <c r="Q134" s="86"/>
      <c r="R134" s="86"/>
      <c r="S134" s="86"/>
      <c r="T134" s="86"/>
      <c r="U134" s="86"/>
      <c r="V134" s="86"/>
      <c r="W134" s="86"/>
      <c r="X134" s="86"/>
      <c r="Y134" s="86"/>
      <c r="Z134" s="86"/>
      <c r="AA134" s="326"/>
      <c r="AB134" s="86"/>
      <c r="AC134" s="316"/>
      <c r="AD134" s="316"/>
      <c r="AE134" s="323"/>
      <c r="AF134" s="86"/>
      <c r="AG134" s="316"/>
      <c r="AH134" s="86"/>
      <c r="AI134" s="86"/>
      <c r="AJ134" s="326"/>
      <c r="AK134" s="323"/>
      <c r="AL134" s="86"/>
      <c r="AM134" s="86"/>
      <c r="AN134" s="86"/>
      <c r="AO134" s="86"/>
      <c r="AP134" s="86"/>
      <c r="AQ134" s="316"/>
      <c r="AR134" s="86"/>
      <c r="AS134" s="86"/>
      <c r="AT134" s="71"/>
      <c r="AU134" s="71"/>
      <c r="AV134" s="73"/>
    </row>
    <row r="135" spans="1:48" ht="22.5" customHeight="1" x14ac:dyDescent="0.25">
      <c r="A135" s="86"/>
      <c r="B135" s="90"/>
      <c r="C135" s="314"/>
      <c r="D135" s="86"/>
      <c r="E135" s="86"/>
      <c r="F135" s="336"/>
      <c r="G135" s="316"/>
      <c r="H135" s="316"/>
      <c r="I135" s="316"/>
      <c r="J135" s="316"/>
      <c r="K135" s="316"/>
      <c r="L135" s="86"/>
      <c r="M135" s="86"/>
      <c r="N135" s="86"/>
      <c r="O135" s="86"/>
      <c r="P135" s="86"/>
      <c r="Q135" s="86"/>
      <c r="R135" s="86"/>
      <c r="S135" s="86"/>
      <c r="T135" s="86"/>
      <c r="U135" s="86"/>
      <c r="V135" s="86"/>
      <c r="W135" s="86"/>
      <c r="X135" s="86"/>
      <c r="Y135" s="86"/>
      <c r="Z135" s="86"/>
      <c r="AA135" s="326"/>
      <c r="AB135" s="86"/>
      <c r="AC135" s="316"/>
      <c r="AD135" s="316"/>
      <c r="AE135" s="323"/>
      <c r="AF135" s="86"/>
      <c r="AG135" s="316"/>
      <c r="AH135" s="86"/>
      <c r="AI135" s="86"/>
      <c r="AJ135" s="326"/>
      <c r="AK135" s="323"/>
      <c r="AL135" s="86"/>
      <c r="AM135" s="86"/>
      <c r="AN135" s="86"/>
      <c r="AO135" s="86"/>
      <c r="AP135" s="86"/>
      <c r="AQ135" s="316"/>
      <c r="AR135" s="86"/>
      <c r="AS135" s="86"/>
      <c r="AT135" s="71"/>
      <c r="AU135" s="71"/>
      <c r="AV135" s="73"/>
    </row>
    <row r="136" spans="1:48" ht="22.5" customHeight="1" x14ac:dyDescent="0.25">
      <c r="A136" s="86"/>
      <c r="B136" s="90"/>
      <c r="C136" s="314"/>
      <c r="D136" s="86"/>
      <c r="E136" s="86"/>
      <c r="F136" s="336"/>
      <c r="G136" s="316"/>
      <c r="H136" s="316"/>
      <c r="I136" s="316"/>
      <c r="J136" s="316"/>
      <c r="K136" s="316"/>
      <c r="L136" s="86"/>
      <c r="M136" s="86"/>
      <c r="N136" s="86"/>
      <c r="O136" s="86"/>
      <c r="P136" s="86"/>
      <c r="Q136" s="86"/>
      <c r="R136" s="86"/>
      <c r="S136" s="86"/>
      <c r="T136" s="86"/>
      <c r="U136" s="86"/>
      <c r="V136" s="86"/>
      <c r="W136" s="86"/>
      <c r="X136" s="86"/>
      <c r="Y136" s="86"/>
      <c r="Z136" s="86"/>
      <c r="AA136" s="326"/>
      <c r="AB136" s="86"/>
      <c r="AC136" s="316"/>
      <c r="AD136" s="316"/>
      <c r="AE136" s="323"/>
      <c r="AF136" s="86"/>
      <c r="AG136" s="316"/>
      <c r="AH136" s="86"/>
      <c r="AI136" s="86"/>
      <c r="AJ136" s="326"/>
      <c r="AK136" s="323"/>
      <c r="AL136" s="86"/>
      <c r="AM136" s="86"/>
      <c r="AN136" s="86"/>
      <c r="AO136" s="86"/>
      <c r="AP136" s="86"/>
      <c r="AQ136" s="316"/>
      <c r="AR136" s="86"/>
      <c r="AS136" s="86"/>
      <c r="AT136" s="71"/>
      <c r="AU136" s="71"/>
      <c r="AV136" s="73"/>
    </row>
    <row r="137" spans="1:48" ht="22.5" customHeight="1" x14ac:dyDescent="0.25">
      <c r="A137" s="86"/>
      <c r="B137" s="90"/>
      <c r="C137" s="314"/>
      <c r="D137" s="86"/>
      <c r="E137" s="86"/>
      <c r="F137" s="336"/>
      <c r="G137" s="316"/>
      <c r="H137" s="316"/>
      <c r="I137" s="316"/>
      <c r="J137" s="316"/>
      <c r="K137" s="316"/>
      <c r="L137" s="86"/>
      <c r="M137" s="86"/>
      <c r="N137" s="86"/>
      <c r="O137" s="86"/>
      <c r="P137" s="86"/>
      <c r="Q137" s="86"/>
      <c r="R137" s="86"/>
      <c r="S137" s="86"/>
      <c r="T137" s="86"/>
      <c r="U137" s="86"/>
      <c r="V137" s="86"/>
      <c r="W137" s="86"/>
      <c r="X137" s="86"/>
      <c r="Y137" s="86"/>
      <c r="Z137" s="86"/>
      <c r="AA137" s="326"/>
      <c r="AB137" s="86"/>
      <c r="AC137" s="316"/>
      <c r="AD137" s="316"/>
      <c r="AE137" s="323"/>
      <c r="AF137" s="86"/>
      <c r="AG137" s="316"/>
      <c r="AH137" s="86"/>
      <c r="AI137" s="86"/>
      <c r="AJ137" s="326"/>
      <c r="AK137" s="323"/>
      <c r="AL137" s="86"/>
      <c r="AM137" s="86"/>
      <c r="AN137" s="86"/>
      <c r="AO137" s="86"/>
      <c r="AP137" s="86"/>
      <c r="AQ137" s="316"/>
      <c r="AR137" s="86"/>
      <c r="AS137" s="86"/>
      <c r="AT137" s="71"/>
      <c r="AU137" s="71"/>
      <c r="AV137" s="73"/>
    </row>
    <row r="138" spans="1:48" ht="22.5" customHeight="1" x14ac:dyDescent="0.25">
      <c r="A138" s="86"/>
      <c r="B138" s="90"/>
      <c r="C138" s="314"/>
      <c r="D138" s="86"/>
      <c r="E138" s="86"/>
      <c r="F138" s="336"/>
      <c r="G138" s="316"/>
      <c r="H138" s="316"/>
      <c r="I138" s="316"/>
      <c r="J138" s="316"/>
      <c r="K138" s="316"/>
      <c r="L138" s="86"/>
      <c r="M138" s="86"/>
      <c r="N138" s="86"/>
      <c r="O138" s="86"/>
      <c r="P138" s="86"/>
      <c r="Q138" s="86"/>
      <c r="R138" s="86"/>
      <c r="S138" s="86"/>
      <c r="T138" s="86"/>
      <c r="U138" s="86"/>
      <c r="V138" s="86"/>
      <c r="W138" s="86"/>
      <c r="X138" s="86"/>
      <c r="Y138" s="86"/>
      <c r="Z138" s="86"/>
      <c r="AA138" s="326"/>
      <c r="AB138" s="86"/>
      <c r="AC138" s="316"/>
      <c r="AD138" s="316"/>
      <c r="AE138" s="323"/>
      <c r="AF138" s="86"/>
      <c r="AG138" s="316"/>
      <c r="AH138" s="86"/>
      <c r="AI138" s="86"/>
      <c r="AJ138" s="326"/>
      <c r="AK138" s="323"/>
      <c r="AL138" s="86"/>
      <c r="AM138" s="86"/>
      <c r="AN138" s="86"/>
      <c r="AO138" s="86"/>
      <c r="AP138" s="86"/>
      <c r="AQ138" s="316"/>
      <c r="AR138" s="86"/>
      <c r="AS138" s="86"/>
      <c r="AT138" s="71"/>
      <c r="AU138" s="71"/>
      <c r="AV138" s="73"/>
    </row>
    <row r="139" spans="1:48" ht="22.5" customHeight="1" x14ac:dyDescent="0.25">
      <c r="A139" s="86"/>
      <c r="B139" s="90"/>
      <c r="C139" s="314"/>
      <c r="D139" s="86"/>
      <c r="E139" s="86"/>
      <c r="F139" s="336"/>
      <c r="G139" s="316"/>
      <c r="H139" s="316"/>
      <c r="I139" s="316"/>
      <c r="J139" s="316"/>
      <c r="K139" s="316"/>
      <c r="L139" s="86"/>
      <c r="M139" s="86"/>
      <c r="N139" s="86"/>
      <c r="O139" s="86"/>
      <c r="P139" s="86"/>
      <c r="Q139" s="86"/>
      <c r="R139" s="86"/>
      <c r="S139" s="86"/>
      <c r="T139" s="86"/>
      <c r="U139" s="86"/>
      <c r="V139" s="86"/>
      <c r="W139" s="86"/>
      <c r="X139" s="86"/>
      <c r="Y139" s="86"/>
      <c r="Z139" s="86"/>
      <c r="AA139" s="326"/>
      <c r="AB139" s="86"/>
      <c r="AC139" s="316"/>
      <c r="AD139" s="316"/>
      <c r="AE139" s="323"/>
      <c r="AF139" s="86"/>
      <c r="AG139" s="316"/>
      <c r="AH139" s="86"/>
      <c r="AI139" s="86"/>
      <c r="AJ139" s="326"/>
      <c r="AK139" s="323"/>
      <c r="AL139" s="86"/>
      <c r="AM139" s="86"/>
      <c r="AN139" s="86"/>
      <c r="AO139" s="86"/>
      <c r="AP139" s="86"/>
      <c r="AQ139" s="316"/>
      <c r="AR139" s="86"/>
      <c r="AS139" s="86"/>
      <c r="AT139" s="71"/>
      <c r="AU139" s="71"/>
      <c r="AV139" s="73"/>
    </row>
    <row r="140" spans="1:48" ht="22.5" customHeight="1" x14ac:dyDescent="0.25">
      <c r="A140" s="86"/>
      <c r="B140" s="90"/>
      <c r="C140" s="314"/>
      <c r="D140" s="86"/>
      <c r="E140" s="86"/>
      <c r="F140" s="336"/>
      <c r="G140" s="316"/>
      <c r="H140" s="316"/>
      <c r="I140" s="316"/>
      <c r="J140" s="316"/>
      <c r="K140" s="316"/>
      <c r="L140" s="86"/>
      <c r="M140" s="86"/>
      <c r="N140" s="86"/>
      <c r="O140" s="86"/>
      <c r="P140" s="86"/>
      <c r="Q140" s="86"/>
      <c r="R140" s="86"/>
      <c r="S140" s="86"/>
      <c r="T140" s="86"/>
      <c r="U140" s="86"/>
      <c r="V140" s="86"/>
      <c r="W140" s="86"/>
      <c r="X140" s="86"/>
      <c r="Y140" s="86"/>
      <c r="Z140" s="86"/>
      <c r="AA140" s="326"/>
      <c r="AB140" s="86"/>
      <c r="AC140" s="316"/>
      <c r="AD140" s="316"/>
      <c r="AE140" s="323"/>
      <c r="AF140" s="86"/>
      <c r="AG140" s="316"/>
      <c r="AH140" s="86"/>
      <c r="AI140" s="86"/>
      <c r="AJ140" s="326"/>
      <c r="AK140" s="323"/>
      <c r="AL140" s="86"/>
      <c r="AM140" s="86"/>
      <c r="AN140" s="86"/>
      <c r="AO140" s="86"/>
      <c r="AP140" s="86"/>
      <c r="AQ140" s="316"/>
      <c r="AR140" s="86"/>
      <c r="AS140" s="86"/>
      <c r="AT140" s="71"/>
      <c r="AU140" s="71"/>
      <c r="AV140" s="73"/>
    </row>
    <row r="141" spans="1:48" ht="22.5" customHeight="1" x14ac:dyDescent="0.25">
      <c r="A141" s="86"/>
      <c r="B141" s="90"/>
      <c r="C141" s="314"/>
      <c r="D141" s="86"/>
      <c r="E141" s="86"/>
      <c r="F141" s="336"/>
      <c r="G141" s="316"/>
      <c r="H141" s="316"/>
      <c r="I141" s="316"/>
      <c r="J141" s="316"/>
      <c r="K141" s="316"/>
      <c r="L141" s="86"/>
      <c r="M141" s="86"/>
      <c r="N141" s="86"/>
      <c r="O141" s="86"/>
      <c r="P141" s="86"/>
      <c r="Q141" s="86"/>
      <c r="R141" s="86"/>
      <c r="S141" s="86"/>
      <c r="T141" s="86"/>
      <c r="U141" s="86"/>
      <c r="V141" s="86"/>
      <c r="W141" s="86"/>
      <c r="X141" s="86"/>
      <c r="Y141" s="86"/>
      <c r="Z141" s="86"/>
      <c r="AA141" s="326"/>
      <c r="AB141" s="86"/>
      <c r="AC141" s="316"/>
      <c r="AD141" s="316"/>
      <c r="AE141" s="323"/>
      <c r="AF141" s="86"/>
      <c r="AG141" s="316"/>
      <c r="AH141" s="86"/>
      <c r="AI141" s="86"/>
      <c r="AJ141" s="326"/>
      <c r="AK141" s="323"/>
      <c r="AL141" s="86"/>
      <c r="AM141" s="86"/>
      <c r="AN141" s="86"/>
      <c r="AO141" s="86"/>
      <c r="AP141" s="86"/>
      <c r="AQ141" s="316"/>
      <c r="AR141" s="86"/>
      <c r="AS141" s="86"/>
      <c r="AT141" s="71"/>
      <c r="AU141" s="71"/>
      <c r="AV141" s="73"/>
    </row>
    <row r="142" spans="1:48" ht="22.5" customHeight="1" x14ac:dyDescent="0.25">
      <c r="A142" s="86"/>
      <c r="B142" s="90"/>
      <c r="C142" s="314"/>
      <c r="D142" s="86"/>
      <c r="E142" s="86"/>
      <c r="F142" s="336"/>
      <c r="G142" s="316"/>
      <c r="H142" s="316"/>
      <c r="I142" s="316"/>
      <c r="J142" s="316"/>
      <c r="K142" s="316"/>
      <c r="L142" s="86"/>
      <c r="M142" s="86"/>
      <c r="N142" s="86"/>
      <c r="O142" s="86"/>
      <c r="P142" s="86"/>
      <c r="Q142" s="86"/>
      <c r="R142" s="86"/>
      <c r="S142" s="86"/>
      <c r="T142" s="86"/>
      <c r="U142" s="86"/>
      <c r="V142" s="86"/>
      <c r="W142" s="86"/>
      <c r="X142" s="86"/>
      <c r="Y142" s="86"/>
      <c r="Z142" s="86"/>
      <c r="AA142" s="326"/>
      <c r="AB142" s="86"/>
      <c r="AC142" s="316"/>
      <c r="AD142" s="316"/>
      <c r="AE142" s="323"/>
      <c r="AF142" s="86"/>
      <c r="AG142" s="316"/>
      <c r="AH142" s="86"/>
      <c r="AI142" s="86"/>
      <c r="AJ142" s="326"/>
      <c r="AK142" s="323"/>
      <c r="AL142" s="86"/>
      <c r="AM142" s="86"/>
      <c r="AN142" s="86"/>
      <c r="AO142" s="86"/>
      <c r="AP142" s="86"/>
      <c r="AQ142" s="316"/>
      <c r="AR142" s="86"/>
      <c r="AS142" s="86"/>
      <c r="AT142" s="71"/>
      <c r="AU142" s="71"/>
      <c r="AV142" s="73"/>
    </row>
    <row r="143" spans="1:48" ht="22.5" customHeight="1" x14ac:dyDescent="0.25">
      <c r="A143" s="86"/>
      <c r="B143" s="90"/>
      <c r="C143" s="314"/>
      <c r="D143" s="86"/>
      <c r="E143" s="86"/>
      <c r="F143" s="336"/>
      <c r="G143" s="316"/>
      <c r="H143" s="316"/>
      <c r="I143" s="316"/>
      <c r="J143" s="316"/>
      <c r="K143" s="316"/>
      <c r="L143" s="86"/>
      <c r="M143" s="86"/>
      <c r="N143" s="86"/>
      <c r="O143" s="86"/>
      <c r="P143" s="86"/>
      <c r="Q143" s="86"/>
      <c r="R143" s="86"/>
      <c r="S143" s="86"/>
      <c r="T143" s="86"/>
      <c r="U143" s="86"/>
      <c r="V143" s="86"/>
      <c r="W143" s="86"/>
      <c r="X143" s="86"/>
      <c r="Y143" s="86"/>
      <c r="Z143" s="86"/>
      <c r="AA143" s="326"/>
      <c r="AB143" s="86"/>
      <c r="AC143" s="316"/>
      <c r="AD143" s="316"/>
      <c r="AE143" s="323"/>
      <c r="AF143" s="86"/>
      <c r="AG143" s="316"/>
      <c r="AH143" s="86"/>
      <c r="AI143" s="86"/>
      <c r="AJ143" s="326"/>
      <c r="AK143" s="323"/>
      <c r="AL143" s="86"/>
      <c r="AM143" s="86"/>
      <c r="AN143" s="86"/>
      <c r="AO143" s="86"/>
      <c r="AP143" s="86"/>
      <c r="AQ143" s="316"/>
      <c r="AR143" s="86"/>
      <c r="AS143" s="86"/>
      <c r="AT143" s="71"/>
      <c r="AU143" s="71"/>
      <c r="AV143" s="73"/>
    </row>
    <row r="144" spans="1:48" ht="22.5" customHeight="1" x14ac:dyDescent="0.25">
      <c r="A144" s="86"/>
      <c r="B144" s="90"/>
      <c r="C144" s="314"/>
      <c r="D144" s="86"/>
      <c r="E144" s="86"/>
      <c r="F144" s="336"/>
      <c r="G144" s="316"/>
      <c r="H144" s="316"/>
      <c r="I144" s="316"/>
      <c r="J144" s="316"/>
      <c r="K144" s="316"/>
      <c r="L144" s="86"/>
      <c r="M144" s="86"/>
      <c r="N144" s="86"/>
      <c r="O144" s="86"/>
      <c r="P144" s="86"/>
      <c r="Q144" s="86"/>
      <c r="R144" s="86"/>
      <c r="S144" s="86"/>
      <c r="T144" s="86"/>
      <c r="U144" s="86"/>
      <c r="V144" s="86"/>
      <c r="W144" s="86"/>
      <c r="X144" s="86"/>
      <c r="Y144" s="86"/>
      <c r="Z144" s="86"/>
      <c r="AA144" s="326"/>
      <c r="AB144" s="86"/>
      <c r="AC144" s="316"/>
      <c r="AD144" s="316"/>
      <c r="AE144" s="323"/>
      <c r="AF144" s="86"/>
      <c r="AG144" s="316"/>
      <c r="AH144" s="86"/>
      <c r="AI144" s="86"/>
      <c r="AJ144" s="326"/>
      <c r="AK144" s="323"/>
      <c r="AL144" s="86"/>
      <c r="AM144" s="86"/>
      <c r="AN144" s="86"/>
      <c r="AO144" s="86"/>
      <c r="AP144" s="86"/>
      <c r="AQ144" s="316"/>
      <c r="AR144" s="86"/>
      <c r="AS144" s="86"/>
      <c r="AT144" s="71"/>
      <c r="AU144" s="71"/>
      <c r="AV144" s="73"/>
    </row>
    <row r="145" spans="1:48" ht="22.5" customHeight="1" x14ac:dyDescent="0.25">
      <c r="A145" s="86"/>
      <c r="B145" s="90"/>
      <c r="C145" s="314"/>
      <c r="D145" s="86"/>
      <c r="E145" s="86"/>
      <c r="F145" s="336"/>
      <c r="G145" s="316"/>
      <c r="H145" s="316"/>
      <c r="I145" s="316"/>
      <c r="J145" s="316"/>
      <c r="K145" s="316"/>
      <c r="L145" s="86"/>
      <c r="M145" s="86"/>
      <c r="N145" s="86"/>
      <c r="O145" s="86"/>
      <c r="P145" s="86"/>
      <c r="Q145" s="86"/>
      <c r="R145" s="86"/>
      <c r="S145" s="86"/>
      <c r="T145" s="86"/>
      <c r="U145" s="86"/>
      <c r="V145" s="86"/>
      <c r="W145" s="86"/>
      <c r="X145" s="86"/>
      <c r="Y145" s="86"/>
      <c r="Z145" s="86"/>
      <c r="AA145" s="326"/>
      <c r="AB145" s="86"/>
      <c r="AC145" s="316"/>
      <c r="AD145" s="316"/>
      <c r="AE145" s="323"/>
      <c r="AF145" s="86"/>
      <c r="AG145" s="316"/>
      <c r="AH145" s="86"/>
      <c r="AI145" s="86"/>
      <c r="AJ145" s="326"/>
      <c r="AK145" s="323"/>
      <c r="AL145" s="86"/>
      <c r="AM145" s="86"/>
      <c r="AN145" s="86"/>
      <c r="AO145" s="86"/>
      <c r="AP145" s="86"/>
      <c r="AQ145" s="316"/>
      <c r="AR145" s="86"/>
      <c r="AS145" s="86"/>
      <c r="AT145" s="71"/>
      <c r="AU145" s="71"/>
      <c r="AV145" s="73"/>
    </row>
    <row r="146" spans="1:48" ht="22.5" customHeight="1" x14ac:dyDescent="0.25">
      <c r="A146" s="86"/>
      <c r="B146" s="90"/>
      <c r="C146" s="314"/>
      <c r="D146" s="86"/>
      <c r="E146" s="86"/>
      <c r="F146" s="336"/>
      <c r="G146" s="316"/>
      <c r="H146" s="316"/>
      <c r="I146" s="316"/>
      <c r="J146" s="316"/>
      <c r="K146" s="316"/>
      <c r="L146" s="86"/>
      <c r="M146" s="86"/>
      <c r="N146" s="86"/>
      <c r="O146" s="86"/>
      <c r="P146" s="86"/>
      <c r="Q146" s="86"/>
      <c r="R146" s="86"/>
      <c r="S146" s="86"/>
      <c r="T146" s="86"/>
      <c r="U146" s="86"/>
      <c r="V146" s="86"/>
      <c r="W146" s="86"/>
      <c r="X146" s="86"/>
      <c r="Y146" s="86"/>
      <c r="Z146" s="86"/>
      <c r="AA146" s="326"/>
      <c r="AB146" s="86"/>
      <c r="AC146" s="316"/>
      <c r="AD146" s="316"/>
      <c r="AE146" s="323"/>
      <c r="AF146" s="86"/>
      <c r="AG146" s="316"/>
      <c r="AH146" s="86"/>
      <c r="AI146" s="86"/>
      <c r="AJ146" s="326"/>
      <c r="AK146" s="323"/>
      <c r="AL146" s="86"/>
      <c r="AM146" s="86"/>
      <c r="AN146" s="86"/>
      <c r="AO146" s="86"/>
      <c r="AP146" s="86"/>
      <c r="AQ146" s="316"/>
      <c r="AR146" s="86"/>
      <c r="AS146" s="86"/>
      <c r="AT146" s="71"/>
      <c r="AU146" s="71"/>
      <c r="AV146" s="73"/>
    </row>
    <row r="147" spans="1:48" ht="22.5" customHeight="1" x14ac:dyDescent="0.25">
      <c r="A147" s="86"/>
      <c r="B147" s="90"/>
      <c r="C147" s="314"/>
      <c r="D147" s="86"/>
      <c r="E147" s="86"/>
      <c r="F147" s="336"/>
      <c r="G147" s="316"/>
      <c r="H147" s="316"/>
      <c r="I147" s="316"/>
      <c r="J147" s="316"/>
      <c r="K147" s="316"/>
      <c r="L147" s="86"/>
      <c r="M147" s="86"/>
      <c r="N147" s="86"/>
      <c r="O147" s="86"/>
      <c r="P147" s="86"/>
      <c r="Q147" s="86"/>
      <c r="R147" s="86"/>
      <c r="S147" s="86"/>
      <c r="T147" s="86"/>
      <c r="U147" s="86"/>
      <c r="V147" s="86"/>
      <c r="W147" s="86"/>
      <c r="X147" s="86"/>
      <c r="Y147" s="86"/>
      <c r="Z147" s="86"/>
      <c r="AA147" s="326"/>
      <c r="AB147" s="86"/>
      <c r="AC147" s="316"/>
      <c r="AD147" s="316"/>
      <c r="AE147" s="323"/>
      <c r="AF147" s="86"/>
      <c r="AG147" s="316"/>
      <c r="AH147" s="86"/>
      <c r="AI147" s="86"/>
      <c r="AJ147" s="326"/>
      <c r="AK147" s="323"/>
      <c r="AL147" s="86"/>
      <c r="AM147" s="86"/>
      <c r="AN147" s="86"/>
      <c r="AO147" s="86"/>
      <c r="AP147" s="86"/>
      <c r="AQ147" s="316"/>
      <c r="AR147" s="86"/>
      <c r="AS147" s="86"/>
      <c r="AT147" s="71"/>
      <c r="AU147" s="71"/>
      <c r="AV147" s="73"/>
    </row>
    <row r="148" spans="1:48" ht="22.5" customHeight="1" x14ac:dyDescent="0.25">
      <c r="A148" s="86"/>
      <c r="B148" s="90"/>
      <c r="C148" s="314"/>
      <c r="D148" s="86"/>
      <c r="E148" s="86"/>
      <c r="F148" s="336"/>
      <c r="G148" s="316"/>
      <c r="H148" s="316"/>
      <c r="I148" s="316"/>
      <c r="J148" s="316"/>
      <c r="K148" s="316"/>
      <c r="L148" s="86"/>
      <c r="M148" s="86"/>
      <c r="N148" s="86"/>
      <c r="O148" s="86"/>
      <c r="P148" s="86"/>
      <c r="Q148" s="86"/>
      <c r="R148" s="86"/>
      <c r="S148" s="86"/>
      <c r="T148" s="86"/>
      <c r="U148" s="86"/>
      <c r="V148" s="86"/>
      <c r="W148" s="86"/>
      <c r="X148" s="86"/>
      <c r="Y148" s="86"/>
      <c r="Z148" s="86"/>
      <c r="AA148" s="326"/>
      <c r="AB148" s="86"/>
      <c r="AC148" s="316"/>
      <c r="AD148" s="316"/>
      <c r="AE148" s="323"/>
      <c r="AF148" s="86"/>
      <c r="AG148" s="316"/>
      <c r="AH148" s="86"/>
      <c r="AI148" s="86"/>
      <c r="AJ148" s="326"/>
      <c r="AK148" s="323"/>
      <c r="AL148" s="86"/>
      <c r="AM148" s="86"/>
      <c r="AN148" s="86"/>
      <c r="AO148" s="86"/>
      <c r="AP148" s="86"/>
      <c r="AQ148" s="316"/>
      <c r="AR148" s="86"/>
      <c r="AS148" s="86"/>
      <c r="AT148" s="71"/>
      <c r="AU148" s="71"/>
      <c r="AV148" s="73"/>
    </row>
    <row r="149" spans="1:48" ht="22.5" customHeight="1" x14ac:dyDescent="0.25">
      <c r="A149" s="86"/>
      <c r="B149" s="90"/>
      <c r="C149" s="314"/>
      <c r="D149" s="86"/>
      <c r="E149" s="86"/>
      <c r="F149" s="336"/>
      <c r="G149" s="316"/>
      <c r="H149" s="316"/>
      <c r="I149" s="316"/>
      <c r="J149" s="316"/>
      <c r="K149" s="316"/>
      <c r="L149" s="86"/>
      <c r="M149" s="86"/>
      <c r="N149" s="86"/>
      <c r="O149" s="86"/>
      <c r="P149" s="86"/>
      <c r="Q149" s="86"/>
      <c r="R149" s="86"/>
      <c r="S149" s="86"/>
      <c r="T149" s="86"/>
      <c r="U149" s="86"/>
      <c r="V149" s="86"/>
      <c r="W149" s="86"/>
      <c r="X149" s="86"/>
      <c r="Y149" s="86"/>
      <c r="Z149" s="86"/>
      <c r="AA149" s="326"/>
      <c r="AB149" s="86"/>
      <c r="AC149" s="316"/>
      <c r="AD149" s="316"/>
      <c r="AE149" s="323"/>
      <c r="AF149" s="86"/>
      <c r="AG149" s="316"/>
      <c r="AH149" s="86"/>
      <c r="AI149" s="86"/>
      <c r="AJ149" s="326"/>
      <c r="AK149" s="323"/>
      <c r="AL149" s="86"/>
      <c r="AM149" s="86"/>
      <c r="AN149" s="86"/>
      <c r="AO149" s="86"/>
      <c r="AP149" s="86"/>
      <c r="AQ149" s="316"/>
      <c r="AR149" s="86"/>
      <c r="AS149" s="86"/>
      <c r="AT149" s="71"/>
      <c r="AU149" s="71"/>
      <c r="AV149" s="73"/>
    </row>
    <row r="150" spans="1:48" ht="22.5" customHeight="1" x14ac:dyDescent="0.25">
      <c r="A150" s="86"/>
      <c r="B150" s="90"/>
      <c r="C150" s="314"/>
      <c r="D150" s="86"/>
      <c r="E150" s="86"/>
      <c r="F150" s="336"/>
      <c r="G150" s="316"/>
      <c r="H150" s="316"/>
      <c r="I150" s="316"/>
      <c r="J150" s="316"/>
      <c r="K150" s="316"/>
      <c r="L150" s="86"/>
      <c r="M150" s="86"/>
      <c r="N150" s="86"/>
      <c r="O150" s="86"/>
      <c r="P150" s="86"/>
      <c r="Q150" s="86"/>
      <c r="R150" s="86"/>
      <c r="S150" s="86"/>
      <c r="T150" s="86"/>
      <c r="U150" s="86"/>
      <c r="V150" s="86"/>
      <c r="W150" s="86"/>
      <c r="X150" s="86"/>
      <c r="Y150" s="86"/>
      <c r="Z150" s="86"/>
      <c r="AA150" s="326"/>
      <c r="AB150" s="86"/>
      <c r="AC150" s="316"/>
      <c r="AD150" s="316"/>
      <c r="AE150" s="323"/>
      <c r="AF150" s="86"/>
      <c r="AG150" s="316"/>
      <c r="AH150" s="86"/>
      <c r="AI150" s="86"/>
      <c r="AJ150" s="326"/>
      <c r="AK150" s="323"/>
      <c r="AL150" s="86"/>
      <c r="AM150" s="86"/>
      <c r="AN150" s="86"/>
      <c r="AO150" s="86"/>
      <c r="AP150" s="86"/>
      <c r="AQ150" s="316"/>
      <c r="AR150" s="86"/>
      <c r="AS150" s="86"/>
      <c r="AT150" s="71"/>
      <c r="AU150" s="71"/>
      <c r="AV150" s="73"/>
    </row>
    <row r="151" spans="1:48" ht="22.5" customHeight="1" x14ac:dyDescent="0.25">
      <c r="A151" s="86"/>
      <c r="B151" s="90"/>
      <c r="C151" s="314"/>
      <c r="D151" s="86"/>
      <c r="E151" s="86"/>
      <c r="F151" s="336"/>
      <c r="G151" s="316"/>
      <c r="H151" s="316"/>
      <c r="I151" s="316"/>
      <c r="J151" s="316"/>
      <c r="K151" s="316"/>
      <c r="L151" s="86"/>
      <c r="M151" s="86"/>
      <c r="N151" s="86"/>
      <c r="O151" s="86"/>
      <c r="P151" s="86"/>
      <c r="Q151" s="86"/>
      <c r="R151" s="86"/>
      <c r="S151" s="86"/>
      <c r="T151" s="86"/>
      <c r="U151" s="86"/>
      <c r="V151" s="86"/>
      <c r="W151" s="86"/>
      <c r="X151" s="86"/>
      <c r="Y151" s="86"/>
      <c r="Z151" s="86"/>
      <c r="AA151" s="326"/>
      <c r="AB151" s="86"/>
      <c r="AC151" s="316"/>
      <c r="AD151" s="316"/>
      <c r="AE151" s="323"/>
      <c r="AF151" s="86"/>
      <c r="AG151" s="316"/>
      <c r="AH151" s="86"/>
      <c r="AI151" s="86"/>
      <c r="AJ151" s="326"/>
      <c r="AK151" s="323"/>
      <c r="AL151" s="86"/>
      <c r="AM151" s="86"/>
      <c r="AN151" s="86"/>
      <c r="AO151" s="86"/>
      <c r="AP151" s="86"/>
      <c r="AQ151" s="316"/>
      <c r="AR151" s="86"/>
      <c r="AS151" s="86"/>
      <c r="AT151" s="71"/>
      <c r="AU151" s="71"/>
      <c r="AV151" s="73"/>
    </row>
    <row r="152" spans="1:48" ht="22.5" customHeight="1" x14ac:dyDescent="0.25">
      <c r="A152" s="86"/>
      <c r="B152" s="90"/>
      <c r="C152" s="314"/>
      <c r="D152" s="86"/>
      <c r="E152" s="86"/>
      <c r="F152" s="336"/>
      <c r="G152" s="316"/>
      <c r="H152" s="316"/>
      <c r="I152" s="316"/>
      <c r="J152" s="316"/>
      <c r="K152" s="316"/>
      <c r="L152" s="86"/>
      <c r="M152" s="86"/>
      <c r="N152" s="86"/>
      <c r="O152" s="86"/>
      <c r="P152" s="86"/>
      <c r="Q152" s="86"/>
      <c r="R152" s="86"/>
      <c r="S152" s="86"/>
      <c r="T152" s="86"/>
      <c r="U152" s="86"/>
      <c r="V152" s="86"/>
      <c r="W152" s="86"/>
      <c r="X152" s="86"/>
      <c r="Y152" s="86"/>
      <c r="Z152" s="86"/>
      <c r="AA152" s="326"/>
      <c r="AB152" s="86"/>
      <c r="AC152" s="316"/>
      <c r="AD152" s="316"/>
      <c r="AE152" s="323"/>
      <c r="AF152" s="86"/>
      <c r="AG152" s="316"/>
      <c r="AH152" s="86"/>
      <c r="AI152" s="86"/>
      <c r="AJ152" s="326"/>
      <c r="AK152" s="323"/>
      <c r="AL152" s="86"/>
      <c r="AM152" s="86"/>
      <c r="AN152" s="86"/>
      <c r="AO152" s="86"/>
      <c r="AP152" s="86"/>
      <c r="AQ152" s="316"/>
      <c r="AR152" s="86"/>
      <c r="AS152" s="86"/>
      <c r="AT152" s="71"/>
      <c r="AU152" s="71"/>
      <c r="AV152" s="73"/>
    </row>
    <row r="153" spans="1:48" ht="22.5" customHeight="1" x14ac:dyDescent="0.25">
      <c r="A153" s="86"/>
      <c r="B153" s="90"/>
      <c r="C153" s="314"/>
      <c r="D153" s="86"/>
      <c r="E153" s="86"/>
      <c r="F153" s="336"/>
      <c r="G153" s="316"/>
      <c r="H153" s="316"/>
      <c r="I153" s="316"/>
      <c r="J153" s="316"/>
      <c r="K153" s="316"/>
      <c r="L153" s="86"/>
      <c r="M153" s="86"/>
      <c r="N153" s="86"/>
      <c r="O153" s="86"/>
      <c r="P153" s="86"/>
      <c r="Q153" s="86"/>
      <c r="R153" s="86"/>
      <c r="S153" s="86"/>
      <c r="T153" s="86"/>
      <c r="U153" s="86"/>
      <c r="V153" s="86"/>
      <c r="W153" s="86"/>
      <c r="X153" s="86"/>
      <c r="Y153" s="86"/>
      <c r="Z153" s="86"/>
      <c r="AA153" s="326"/>
      <c r="AB153" s="86"/>
      <c r="AC153" s="316"/>
      <c r="AD153" s="316"/>
      <c r="AE153" s="323"/>
      <c r="AF153" s="86"/>
      <c r="AG153" s="316"/>
      <c r="AH153" s="86"/>
      <c r="AI153" s="86"/>
      <c r="AJ153" s="326"/>
      <c r="AK153" s="323"/>
      <c r="AL153" s="86"/>
      <c r="AM153" s="86"/>
      <c r="AN153" s="86"/>
      <c r="AO153" s="86"/>
      <c r="AP153" s="86"/>
      <c r="AQ153" s="316"/>
      <c r="AR153" s="86"/>
      <c r="AS153" s="86"/>
      <c r="AT153" s="71"/>
      <c r="AU153" s="71"/>
      <c r="AV153" s="73"/>
    </row>
    <row r="154" spans="1:48" ht="22.5" customHeight="1" x14ac:dyDescent="0.25">
      <c r="A154" s="86"/>
      <c r="B154" s="90"/>
      <c r="C154" s="314"/>
      <c r="D154" s="86"/>
      <c r="E154" s="86"/>
      <c r="F154" s="336"/>
      <c r="G154" s="316"/>
      <c r="H154" s="316"/>
      <c r="I154" s="316"/>
      <c r="J154" s="316"/>
      <c r="K154" s="316"/>
      <c r="L154" s="86"/>
      <c r="M154" s="86"/>
      <c r="N154" s="86"/>
      <c r="O154" s="86"/>
      <c r="P154" s="86"/>
      <c r="Q154" s="86"/>
      <c r="R154" s="86"/>
      <c r="S154" s="86"/>
      <c r="T154" s="86"/>
      <c r="U154" s="86"/>
      <c r="V154" s="86"/>
      <c r="W154" s="86"/>
      <c r="X154" s="86"/>
      <c r="Y154" s="86"/>
      <c r="Z154" s="86"/>
      <c r="AA154" s="326"/>
      <c r="AB154" s="86"/>
      <c r="AC154" s="316"/>
      <c r="AD154" s="316"/>
      <c r="AE154" s="323"/>
      <c r="AF154" s="86"/>
      <c r="AG154" s="316"/>
      <c r="AH154" s="86"/>
      <c r="AI154" s="86"/>
      <c r="AJ154" s="326"/>
      <c r="AK154" s="323"/>
      <c r="AL154" s="86"/>
      <c r="AM154" s="86"/>
      <c r="AN154" s="86"/>
      <c r="AO154" s="86"/>
      <c r="AP154" s="86"/>
      <c r="AQ154" s="316"/>
      <c r="AR154" s="86"/>
      <c r="AS154" s="86"/>
      <c r="AT154" s="71"/>
      <c r="AU154" s="71"/>
      <c r="AV154" s="73"/>
    </row>
    <row r="155" spans="1:48" ht="22.5" customHeight="1" x14ac:dyDescent="0.25">
      <c r="A155" s="86"/>
      <c r="B155" s="90"/>
      <c r="C155" s="314"/>
      <c r="D155" s="86"/>
      <c r="E155" s="86"/>
      <c r="F155" s="336"/>
      <c r="G155" s="316"/>
      <c r="H155" s="316"/>
      <c r="I155" s="316"/>
      <c r="J155" s="316"/>
      <c r="K155" s="316"/>
      <c r="L155" s="86"/>
      <c r="M155" s="86"/>
      <c r="N155" s="86"/>
      <c r="O155" s="86"/>
      <c r="P155" s="86"/>
      <c r="Q155" s="86"/>
      <c r="R155" s="86"/>
      <c r="S155" s="86"/>
      <c r="T155" s="86"/>
      <c r="U155" s="86"/>
      <c r="V155" s="86"/>
      <c r="W155" s="86"/>
      <c r="X155" s="86"/>
      <c r="Y155" s="86"/>
      <c r="Z155" s="86"/>
      <c r="AA155" s="326"/>
      <c r="AB155" s="86"/>
      <c r="AC155" s="316"/>
      <c r="AD155" s="316"/>
      <c r="AE155" s="323"/>
      <c r="AF155" s="86"/>
      <c r="AG155" s="316"/>
      <c r="AH155" s="86"/>
      <c r="AI155" s="86"/>
      <c r="AJ155" s="326"/>
      <c r="AK155" s="323"/>
      <c r="AL155" s="86"/>
      <c r="AM155" s="86"/>
      <c r="AN155" s="86"/>
      <c r="AO155" s="86"/>
      <c r="AP155" s="86"/>
      <c r="AQ155" s="316"/>
      <c r="AR155" s="86"/>
      <c r="AS155" s="86"/>
      <c r="AT155" s="71"/>
      <c r="AU155" s="71"/>
      <c r="AV155" s="73"/>
    </row>
    <row r="156" spans="1:48" ht="22.5" customHeight="1" x14ac:dyDescent="0.25">
      <c r="A156" s="86"/>
      <c r="B156" s="90"/>
      <c r="C156" s="314"/>
      <c r="D156" s="86"/>
      <c r="E156" s="86"/>
      <c r="F156" s="336"/>
      <c r="G156" s="316"/>
      <c r="H156" s="316"/>
      <c r="I156" s="316"/>
      <c r="J156" s="316"/>
      <c r="K156" s="316"/>
      <c r="L156" s="86"/>
      <c r="M156" s="86"/>
      <c r="N156" s="86"/>
      <c r="O156" s="86"/>
      <c r="P156" s="86"/>
      <c r="Q156" s="86"/>
      <c r="R156" s="86"/>
      <c r="S156" s="86"/>
      <c r="T156" s="86"/>
      <c r="U156" s="86"/>
      <c r="V156" s="86"/>
      <c r="W156" s="86"/>
      <c r="X156" s="86"/>
      <c r="Y156" s="86"/>
      <c r="Z156" s="86"/>
      <c r="AA156" s="326"/>
      <c r="AB156" s="86"/>
      <c r="AC156" s="316"/>
      <c r="AD156" s="316"/>
      <c r="AE156" s="323"/>
      <c r="AF156" s="86"/>
      <c r="AG156" s="316"/>
      <c r="AH156" s="86"/>
      <c r="AI156" s="86"/>
      <c r="AJ156" s="326"/>
      <c r="AK156" s="323"/>
      <c r="AL156" s="86"/>
      <c r="AM156" s="86"/>
      <c r="AN156" s="86"/>
      <c r="AO156" s="86"/>
      <c r="AP156" s="86"/>
      <c r="AQ156" s="316"/>
      <c r="AR156" s="86"/>
      <c r="AS156" s="86"/>
      <c r="AT156" s="71"/>
      <c r="AU156" s="71"/>
      <c r="AV156" s="73"/>
    </row>
    <row r="157" spans="1:48" ht="22.5" customHeight="1" x14ac:dyDescent="0.25">
      <c r="A157" s="86"/>
      <c r="B157" s="90"/>
      <c r="C157" s="314"/>
      <c r="D157" s="86"/>
      <c r="E157" s="86"/>
      <c r="F157" s="336"/>
      <c r="G157" s="316"/>
      <c r="H157" s="316"/>
      <c r="I157" s="316"/>
      <c r="J157" s="316"/>
      <c r="K157" s="316"/>
      <c r="L157" s="86"/>
      <c r="M157" s="86"/>
      <c r="N157" s="86"/>
      <c r="O157" s="86"/>
      <c r="P157" s="86"/>
      <c r="Q157" s="86"/>
      <c r="R157" s="86"/>
      <c r="S157" s="86"/>
      <c r="T157" s="86"/>
      <c r="U157" s="86"/>
      <c r="V157" s="86"/>
      <c r="W157" s="86"/>
      <c r="X157" s="86"/>
      <c r="Y157" s="86"/>
      <c r="Z157" s="86"/>
      <c r="AA157" s="326"/>
      <c r="AB157" s="86"/>
      <c r="AC157" s="316"/>
      <c r="AD157" s="316"/>
      <c r="AE157" s="323"/>
      <c r="AF157" s="86"/>
      <c r="AG157" s="316"/>
      <c r="AH157" s="86"/>
      <c r="AI157" s="86"/>
      <c r="AJ157" s="326"/>
      <c r="AK157" s="323"/>
      <c r="AL157" s="86"/>
      <c r="AM157" s="86"/>
      <c r="AN157" s="86"/>
      <c r="AO157" s="86"/>
      <c r="AP157" s="86"/>
      <c r="AQ157" s="316"/>
      <c r="AR157" s="86"/>
      <c r="AS157" s="86"/>
      <c r="AT157" s="71"/>
      <c r="AU157" s="71"/>
      <c r="AV157" s="73"/>
    </row>
    <row r="158" spans="1:48" ht="22.5" customHeight="1" x14ac:dyDescent="0.25">
      <c r="A158" s="86"/>
      <c r="B158" s="90"/>
      <c r="C158" s="314"/>
      <c r="D158" s="86"/>
      <c r="E158" s="86"/>
      <c r="F158" s="336"/>
      <c r="G158" s="316"/>
      <c r="H158" s="316"/>
      <c r="I158" s="316"/>
      <c r="J158" s="316"/>
      <c r="K158" s="316"/>
      <c r="L158" s="86"/>
      <c r="M158" s="86"/>
      <c r="N158" s="86"/>
      <c r="O158" s="86"/>
      <c r="P158" s="86"/>
      <c r="Q158" s="86"/>
      <c r="R158" s="86"/>
      <c r="S158" s="86"/>
      <c r="T158" s="86"/>
      <c r="U158" s="86"/>
      <c r="V158" s="86"/>
      <c r="W158" s="86"/>
      <c r="X158" s="86"/>
      <c r="Y158" s="86"/>
      <c r="Z158" s="86"/>
      <c r="AA158" s="326"/>
      <c r="AB158" s="86"/>
      <c r="AC158" s="316"/>
      <c r="AD158" s="316"/>
      <c r="AE158" s="323"/>
      <c r="AF158" s="86"/>
      <c r="AG158" s="316"/>
      <c r="AH158" s="86"/>
      <c r="AI158" s="86"/>
      <c r="AJ158" s="326"/>
      <c r="AK158" s="323"/>
      <c r="AL158" s="86"/>
      <c r="AM158" s="86"/>
      <c r="AN158" s="86"/>
      <c r="AO158" s="86"/>
      <c r="AP158" s="86"/>
      <c r="AQ158" s="316"/>
      <c r="AR158" s="86"/>
      <c r="AS158" s="86"/>
      <c r="AT158" s="71"/>
      <c r="AU158" s="71"/>
      <c r="AV158" s="73"/>
    </row>
    <row r="159" spans="1:48" ht="22.5" customHeight="1" x14ac:dyDescent="0.25">
      <c r="A159" s="86"/>
      <c r="B159" s="90"/>
      <c r="C159" s="314"/>
      <c r="D159" s="86"/>
      <c r="E159" s="86"/>
      <c r="F159" s="336"/>
      <c r="G159" s="316"/>
      <c r="H159" s="316"/>
      <c r="I159" s="316"/>
      <c r="J159" s="316"/>
      <c r="K159" s="316"/>
      <c r="L159" s="86"/>
      <c r="M159" s="86"/>
      <c r="N159" s="86"/>
      <c r="O159" s="86"/>
      <c r="P159" s="86"/>
      <c r="Q159" s="86"/>
      <c r="R159" s="86"/>
      <c r="S159" s="86"/>
      <c r="T159" s="86"/>
      <c r="U159" s="86"/>
      <c r="V159" s="86"/>
      <c r="W159" s="86"/>
      <c r="X159" s="86"/>
      <c r="Y159" s="86"/>
      <c r="Z159" s="86"/>
      <c r="AA159" s="326"/>
      <c r="AB159" s="86"/>
      <c r="AC159" s="316"/>
      <c r="AD159" s="316"/>
      <c r="AE159" s="323"/>
      <c r="AF159" s="86"/>
      <c r="AG159" s="316"/>
      <c r="AH159" s="86"/>
      <c r="AI159" s="86"/>
      <c r="AJ159" s="326"/>
      <c r="AK159" s="323"/>
      <c r="AL159" s="86"/>
      <c r="AM159" s="86"/>
      <c r="AN159" s="86"/>
      <c r="AO159" s="86"/>
      <c r="AP159" s="86"/>
      <c r="AQ159" s="316"/>
      <c r="AR159" s="86"/>
      <c r="AS159" s="86"/>
      <c r="AT159" s="71"/>
      <c r="AU159" s="71"/>
      <c r="AV159" s="73"/>
    </row>
    <row r="160" spans="1:48" ht="22.5" customHeight="1" x14ac:dyDescent="0.25">
      <c r="A160" s="86"/>
      <c r="B160" s="90"/>
      <c r="C160" s="314"/>
      <c r="D160" s="86"/>
      <c r="E160" s="86"/>
      <c r="F160" s="336"/>
      <c r="G160" s="316"/>
      <c r="H160" s="316"/>
      <c r="I160" s="316"/>
      <c r="J160" s="316"/>
      <c r="K160" s="316"/>
      <c r="L160" s="86"/>
      <c r="M160" s="86"/>
      <c r="N160" s="86"/>
      <c r="O160" s="86"/>
      <c r="P160" s="86"/>
      <c r="Q160" s="86"/>
      <c r="R160" s="86"/>
      <c r="S160" s="86"/>
      <c r="T160" s="86"/>
      <c r="U160" s="86"/>
      <c r="V160" s="86"/>
      <c r="W160" s="86"/>
      <c r="X160" s="86"/>
      <c r="Y160" s="86"/>
      <c r="Z160" s="86"/>
      <c r="AA160" s="326"/>
      <c r="AB160" s="86"/>
      <c r="AC160" s="316"/>
      <c r="AD160" s="316"/>
      <c r="AE160" s="323"/>
      <c r="AF160" s="86"/>
      <c r="AG160" s="316"/>
      <c r="AH160" s="86"/>
      <c r="AI160" s="86"/>
      <c r="AJ160" s="326"/>
      <c r="AK160" s="323"/>
      <c r="AL160" s="86"/>
      <c r="AM160" s="86"/>
      <c r="AN160" s="86"/>
      <c r="AO160" s="86"/>
      <c r="AP160" s="86"/>
      <c r="AQ160" s="316"/>
      <c r="AR160" s="86"/>
      <c r="AS160" s="86"/>
      <c r="AT160" s="71"/>
      <c r="AU160" s="71"/>
      <c r="AV160" s="73"/>
    </row>
    <row r="161" spans="1:48" ht="22.5" customHeight="1" x14ac:dyDescent="0.25">
      <c r="A161" s="86"/>
      <c r="B161" s="90"/>
      <c r="C161" s="314"/>
      <c r="D161" s="86"/>
      <c r="E161" s="86"/>
      <c r="F161" s="336"/>
      <c r="G161" s="316"/>
      <c r="H161" s="316"/>
      <c r="I161" s="316"/>
      <c r="J161" s="316"/>
      <c r="K161" s="316"/>
      <c r="L161" s="86"/>
      <c r="M161" s="86"/>
      <c r="N161" s="86"/>
      <c r="O161" s="86"/>
      <c r="P161" s="86"/>
      <c r="Q161" s="86"/>
      <c r="R161" s="86"/>
      <c r="S161" s="86"/>
      <c r="T161" s="86"/>
      <c r="U161" s="86"/>
      <c r="V161" s="86"/>
      <c r="W161" s="86"/>
      <c r="X161" s="86"/>
      <c r="Y161" s="86"/>
      <c r="Z161" s="86"/>
      <c r="AA161" s="326"/>
      <c r="AB161" s="86"/>
      <c r="AC161" s="316"/>
      <c r="AD161" s="316"/>
      <c r="AE161" s="323"/>
      <c r="AF161" s="86"/>
      <c r="AG161" s="316"/>
      <c r="AH161" s="86"/>
      <c r="AI161" s="86"/>
      <c r="AJ161" s="326"/>
      <c r="AK161" s="323"/>
      <c r="AL161" s="86"/>
      <c r="AM161" s="86"/>
      <c r="AN161" s="86"/>
      <c r="AO161" s="86"/>
      <c r="AP161" s="86"/>
      <c r="AQ161" s="316"/>
      <c r="AR161" s="86"/>
      <c r="AS161" s="86"/>
      <c r="AT161" s="71"/>
      <c r="AU161" s="71"/>
      <c r="AV161" s="73"/>
    </row>
    <row r="162" spans="1:48" ht="22.5" customHeight="1" x14ac:dyDescent="0.25">
      <c r="A162" s="86"/>
      <c r="B162" s="90"/>
      <c r="C162" s="314"/>
      <c r="D162" s="86"/>
      <c r="E162" s="86"/>
      <c r="F162" s="336"/>
      <c r="G162" s="316"/>
      <c r="H162" s="316"/>
      <c r="I162" s="316"/>
      <c r="J162" s="316"/>
      <c r="K162" s="316"/>
      <c r="L162" s="86"/>
      <c r="M162" s="86"/>
      <c r="N162" s="86"/>
      <c r="O162" s="86"/>
      <c r="P162" s="86"/>
      <c r="Q162" s="86"/>
      <c r="R162" s="86"/>
      <c r="S162" s="86"/>
      <c r="T162" s="86"/>
      <c r="U162" s="86"/>
      <c r="V162" s="86"/>
      <c r="W162" s="86"/>
      <c r="X162" s="86"/>
      <c r="Y162" s="86"/>
      <c r="Z162" s="86"/>
      <c r="AA162" s="326"/>
      <c r="AB162" s="86"/>
      <c r="AC162" s="316"/>
      <c r="AD162" s="316"/>
      <c r="AE162" s="323"/>
      <c r="AF162" s="86"/>
      <c r="AG162" s="316"/>
      <c r="AH162" s="86"/>
      <c r="AI162" s="86"/>
      <c r="AJ162" s="326"/>
      <c r="AK162" s="323"/>
      <c r="AL162" s="86"/>
      <c r="AM162" s="86"/>
      <c r="AN162" s="86"/>
      <c r="AO162" s="86"/>
      <c r="AP162" s="86"/>
      <c r="AQ162" s="316"/>
      <c r="AR162" s="86"/>
      <c r="AS162" s="86"/>
      <c r="AT162" s="71"/>
      <c r="AU162" s="71"/>
      <c r="AV162" s="73"/>
    </row>
    <row r="163" spans="1:48" ht="22.5" customHeight="1" x14ac:dyDescent="0.25">
      <c r="A163" s="86"/>
      <c r="B163" s="90"/>
      <c r="C163" s="314"/>
      <c r="D163" s="86"/>
      <c r="E163" s="86"/>
      <c r="F163" s="336"/>
      <c r="G163" s="316"/>
      <c r="H163" s="316"/>
      <c r="I163" s="316"/>
      <c r="J163" s="316"/>
      <c r="K163" s="316"/>
      <c r="L163" s="86"/>
      <c r="M163" s="86"/>
      <c r="N163" s="86"/>
      <c r="O163" s="86"/>
      <c r="P163" s="86"/>
      <c r="Q163" s="86"/>
      <c r="R163" s="86"/>
      <c r="S163" s="86"/>
      <c r="T163" s="86"/>
      <c r="U163" s="86"/>
      <c r="V163" s="86"/>
      <c r="W163" s="86"/>
      <c r="X163" s="86"/>
      <c r="Y163" s="86"/>
      <c r="Z163" s="86"/>
      <c r="AA163" s="326"/>
      <c r="AB163" s="86"/>
      <c r="AC163" s="316"/>
      <c r="AD163" s="316"/>
      <c r="AE163" s="323"/>
      <c r="AF163" s="86"/>
      <c r="AG163" s="316"/>
      <c r="AH163" s="86"/>
      <c r="AI163" s="86"/>
      <c r="AJ163" s="326"/>
      <c r="AK163" s="323"/>
      <c r="AL163" s="86"/>
      <c r="AM163" s="86"/>
      <c r="AN163" s="86"/>
      <c r="AO163" s="86"/>
      <c r="AP163" s="86"/>
      <c r="AQ163" s="316"/>
      <c r="AR163" s="86"/>
      <c r="AS163" s="86"/>
      <c r="AT163" s="71"/>
      <c r="AU163" s="71"/>
      <c r="AV163" s="73"/>
    </row>
    <row r="164" spans="1:48" ht="22.5" customHeight="1" x14ac:dyDescent="0.25">
      <c r="A164" s="86"/>
      <c r="B164" s="90"/>
      <c r="C164" s="314"/>
      <c r="D164" s="86"/>
      <c r="E164" s="86"/>
      <c r="F164" s="336"/>
      <c r="G164" s="316"/>
      <c r="H164" s="316"/>
      <c r="I164" s="316"/>
      <c r="J164" s="316"/>
      <c r="K164" s="316"/>
      <c r="L164" s="86"/>
      <c r="M164" s="86"/>
      <c r="N164" s="86"/>
      <c r="O164" s="86"/>
      <c r="P164" s="86"/>
      <c r="Q164" s="86"/>
      <c r="R164" s="86"/>
      <c r="S164" s="86"/>
      <c r="T164" s="86"/>
      <c r="U164" s="86"/>
      <c r="V164" s="86"/>
      <c r="W164" s="86"/>
      <c r="X164" s="86"/>
      <c r="Y164" s="86"/>
      <c r="Z164" s="86"/>
      <c r="AA164" s="326"/>
      <c r="AB164" s="86"/>
      <c r="AC164" s="316"/>
      <c r="AD164" s="316"/>
      <c r="AE164" s="323"/>
      <c r="AF164" s="86"/>
      <c r="AG164" s="316"/>
      <c r="AH164" s="86"/>
      <c r="AI164" s="86"/>
      <c r="AJ164" s="326"/>
      <c r="AK164" s="323"/>
      <c r="AL164" s="86"/>
      <c r="AM164" s="86"/>
      <c r="AN164" s="86"/>
      <c r="AO164" s="86"/>
      <c r="AP164" s="86"/>
      <c r="AQ164" s="316"/>
      <c r="AR164" s="86"/>
      <c r="AS164" s="86"/>
      <c r="AT164" s="71"/>
      <c r="AU164" s="71"/>
      <c r="AV164" s="73"/>
    </row>
    <row r="165" spans="1:48" ht="22.5" customHeight="1" x14ac:dyDescent="0.25">
      <c r="A165" s="86"/>
      <c r="B165" s="90"/>
      <c r="C165" s="314"/>
      <c r="D165" s="86"/>
      <c r="E165" s="86"/>
      <c r="F165" s="336"/>
      <c r="G165" s="316"/>
      <c r="H165" s="316"/>
      <c r="I165" s="316"/>
      <c r="J165" s="316"/>
      <c r="K165" s="316"/>
      <c r="L165" s="86"/>
      <c r="M165" s="86"/>
      <c r="N165" s="86"/>
      <c r="O165" s="86"/>
      <c r="P165" s="86"/>
      <c r="Q165" s="86"/>
      <c r="R165" s="86"/>
      <c r="S165" s="86"/>
      <c r="T165" s="86"/>
      <c r="U165" s="86"/>
      <c r="V165" s="86"/>
      <c r="W165" s="86"/>
      <c r="X165" s="86"/>
      <c r="Y165" s="86"/>
      <c r="Z165" s="86"/>
      <c r="AA165" s="326"/>
      <c r="AB165" s="86"/>
      <c r="AC165" s="316"/>
      <c r="AD165" s="316"/>
      <c r="AE165" s="323"/>
      <c r="AF165" s="86"/>
      <c r="AG165" s="316"/>
      <c r="AH165" s="86"/>
      <c r="AI165" s="86"/>
      <c r="AJ165" s="326"/>
      <c r="AK165" s="323"/>
      <c r="AL165" s="86"/>
      <c r="AM165" s="86"/>
      <c r="AN165" s="86"/>
      <c r="AO165" s="86"/>
      <c r="AP165" s="86"/>
      <c r="AQ165" s="316"/>
      <c r="AR165" s="86"/>
      <c r="AS165" s="86"/>
      <c r="AT165" s="71"/>
      <c r="AU165" s="71"/>
      <c r="AV165" s="73"/>
    </row>
    <row r="166" spans="1:48" ht="22.5" customHeight="1" x14ac:dyDescent="0.25">
      <c r="A166" s="86"/>
      <c r="B166" s="90"/>
      <c r="C166" s="314"/>
      <c r="D166" s="86"/>
      <c r="E166" s="86"/>
      <c r="F166" s="336"/>
      <c r="G166" s="316"/>
      <c r="H166" s="316"/>
      <c r="I166" s="316"/>
      <c r="J166" s="316"/>
      <c r="K166" s="316"/>
      <c r="L166" s="86"/>
      <c r="M166" s="86"/>
      <c r="N166" s="86"/>
      <c r="O166" s="86"/>
      <c r="P166" s="86"/>
      <c r="Q166" s="86"/>
      <c r="R166" s="86"/>
      <c r="S166" s="86"/>
      <c r="T166" s="86"/>
      <c r="U166" s="86"/>
      <c r="V166" s="86"/>
      <c r="W166" s="86"/>
      <c r="X166" s="86"/>
      <c r="Y166" s="86"/>
      <c r="Z166" s="86"/>
      <c r="AA166" s="326"/>
      <c r="AB166" s="86"/>
      <c r="AC166" s="316"/>
      <c r="AD166" s="316"/>
      <c r="AE166" s="323"/>
      <c r="AF166" s="86"/>
      <c r="AG166" s="316"/>
      <c r="AH166" s="86"/>
      <c r="AI166" s="86"/>
      <c r="AJ166" s="326"/>
      <c r="AK166" s="323"/>
      <c r="AL166" s="86"/>
      <c r="AM166" s="86"/>
      <c r="AN166" s="86"/>
      <c r="AO166" s="86"/>
      <c r="AP166" s="86"/>
      <c r="AQ166" s="316"/>
      <c r="AR166" s="86"/>
      <c r="AS166" s="86"/>
      <c r="AT166" s="71"/>
      <c r="AU166" s="71"/>
      <c r="AV166" s="73"/>
    </row>
    <row r="167" spans="1:48" ht="22.5" customHeight="1" x14ac:dyDescent="0.25">
      <c r="A167" s="86"/>
      <c r="B167" s="90"/>
      <c r="C167" s="314"/>
      <c r="D167" s="86"/>
      <c r="E167" s="86"/>
      <c r="F167" s="336"/>
      <c r="G167" s="316"/>
      <c r="H167" s="316"/>
      <c r="I167" s="316"/>
      <c r="J167" s="316"/>
      <c r="K167" s="316"/>
      <c r="L167" s="86"/>
      <c r="M167" s="86"/>
      <c r="N167" s="86"/>
      <c r="O167" s="86"/>
      <c r="P167" s="86"/>
      <c r="Q167" s="86"/>
      <c r="R167" s="86"/>
      <c r="S167" s="86"/>
      <c r="T167" s="86"/>
      <c r="U167" s="86"/>
      <c r="V167" s="86"/>
      <c r="W167" s="86"/>
      <c r="X167" s="86"/>
      <c r="Y167" s="86"/>
      <c r="Z167" s="86"/>
      <c r="AA167" s="326"/>
      <c r="AB167" s="86"/>
      <c r="AC167" s="316"/>
      <c r="AD167" s="316"/>
      <c r="AE167" s="323"/>
      <c r="AF167" s="86"/>
      <c r="AG167" s="316"/>
      <c r="AH167" s="86"/>
      <c r="AI167" s="86"/>
      <c r="AJ167" s="326"/>
      <c r="AK167" s="323"/>
      <c r="AL167" s="86"/>
      <c r="AM167" s="86"/>
      <c r="AN167" s="86"/>
      <c r="AO167" s="86"/>
      <c r="AP167" s="86"/>
      <c r="AQ167" s="316"/>
      <c r="AR167" s="86"/>
      <c r="AS167" s="86"/>
      <c r="AT167" s="71"/>
      <c r="AU167" s="71"/>
      <c r="AV167" s="73"/>
    </row>
    <row r="168" spans="1:48" ht="22.5" customHeight="1" x14ac:dyDescent="0.25">
      <c r="A168" s="86"/>
      <c r="B168" s="90"/>
      <c r="C168" s="314"/>
      <c r="D168" s="86"/>
      <c r="E168" s="86"/>
      <c r="F168" s="336"/>
      <c r="G168" s="316"/>
      <c r="H168" s="316"/>
      <c r="I168" s="316"/>
      <c r="J168" s="316"/>
      <c r="K168" s="316"/>
      <c r="L168" s="86"/>
      <c r="M168" s="86"/>
      <c r="N168" s="86"/>
      <c r="O168" s="86"/>
      <c r="P168" s="86"/>
      <c r="Q168" s="86"/>
      <c r="R168" s="86"/>
      <c r="S168" s="86"/>
      <c r="T168" s="86"/>
      <c r="U168" s="86"/>
      <c r="V168" s="86"/>
      <c r="W168" s="86"/>
      <c r="X168" s="86"/>
      <c r="Y168" s="86"/>
      <c r="Z168" s="86"/>
      <c r="AA168" s="326"/>
      <c r="AB168" s="86"/>
      <c r="AC168" s="316"/>
      <c r="AD168" s="316"/>
      <c r="AE168" s="323"/>
      <c r="AF168" s="86"/>
      <c r="AG168" s="316"/>
      <c r="AH168" s="86"/>
      <c r="AI168" s="86"/>
      <c r="AJ168" s="326"/>
      <c r="AK168" s="323"/>
      <c r="AL168" s="86"/>
      <c r="AM168" s="86"/>
      <c r="AN168" s="86"/>
      <c r="AO168" s="86"/>
      <c r="AP168" s="86"/>
      <c r="AQ168" s="316"/>
      <c r="AR168" s="86"/>
      <c r="AS168" s="86"/>
      <c r="AT168" s="71"/>
      <c r="AU168" s="71"/>
      <c r="AV168" s="73"/>
    </row>
    <row r="169" spans="1:48" ht="22.5" customHeight="1" x14ac:dyDescent="0.25">
      <c r="A169" s="86"/>
      <c r="B169" s="90"/>
      <c r="C169" s="314"/>
      <c r="D169" s="86"/>
      <c r="E169" s="86"/>
      <c r="F169" s="336"/>
      <c r="G169" s="316"/>
      <c r="H169" s="316"/>
      <c r="I169" s="316"/>
      <c r="J169" s="316"/>
      <c r="K169" s="316"/>
      <c r="L169" s="86"/>
      <c r="M169" s="86"/>
      <c r="N169" s="86"/>
      <c r="O169" s="86"/>
      <c r="P169" s="86"/>
      <c r="Q169" s="86"/>
      <c r="R169" s="86"/>
      <c r="S169" s="86"/>
      <c r="T169" s="86"/>
      <c r="U169" s="86"/>
      <c r="V169" s="86"/>
      <c r="W169" s="86"/>
      <c r="X169" s="86"/>
      <c r="Y169" s="86"/>
      <c r="Z169" s="86"/>
      <c r="AA169" s="326"/>
      <c r="AB169" s="86"/>
      <c r="AC169" s="316"/>
      <c r="AD169" s="316"/>
      <c r="AE169" s="323"/>
      <c r="AF169" s="86"/>
      <c r="AG169" s="316"/>
      <c r="AH169" s="86"/>
      <c r="AI169" s="86"/>
      <c r="AJ169" s="326"/>
      <c r="AK169" s="323"/>
      <c r="AL169" s="86"/>
      <c r="AM169" s="86"/>
      <c r="AN169" s="86"/>
      <c r="AO169" s="86"/>
      <c r="AP169" s="86"/>
      <c r="AQ169" s="316"/>
      <c r="AR169" s="86"/>
      <c r="AS169" s="86"/>
      <c r="AT169" s="71"/>
      <c r="AU169" s="71"/>
      <c r="AV169" s="73"/>
    </row>
    <row r="170" spans="1:48" ht="22.5" customHeight="1" x14ac:dyDescent="0.25">
      <c r="A170" s="86"/>
      <c r="B170" s="90"/>
      <c r="C170" s="314"/>
      <c r="D170" s="86"/>
      <c r="E170" s="86"/>
      <c r="F170" s="336"/>
      <c r="G170" s="316"/>
      <c r="H170" s="316"/>
      <c r="I170" s="316"/>
      <c r="J170" s="316"/>
      <c r="K170" s="316"/>
      <c r="L170" s="86"/>
      <c r="M170" s="86"/>
      <c r="N170" s="86"/>
      <c r="O170" s="86"/>
      <c r="P170" s="86"/>
      <c r="Q170" s="86"/>
      <c r="R170" s="86"/>
      <c r="S170" s="86"/>
      <c r="T170" s="86"/>
      <c r="U170" s="86"/>
      <c r="V170" s="86"/>
      <c r="W170" s="86"/>
      <c r="X170" s="86"/>
      <c r="Y170" s="86"/>
      <c r="Z170" s="86"/>
      <c r="AA170" s="326"/>
      <c r="AB170" s="86"/>
      <c r="AC170" s="316"/>
      <c r="AD170" s="316"/>
      <c r="AE170" s="323"/>
      <c r="AF170" s="86"/>
      <c r="AG170" s="316"/>
      <c r="AH170" s="86"/>
      <c r="AI170" s="86"/>
      <c r="AJ170" s="326"/>
      <c r="AK170" s="323"/>
      <c r="AL170" s="86"/>
      <c r="AM170" s="86"/>
      <c r="AN170" s="86"/>
      <c r="AO170" s="86"/>
      <c r="AP170" s="86"/>
      <c r="AQ170" s="316"/>
      <c r="AR170" s="86"/>
      <c r="AS170" s="86"/>
      <c r="AT170" s="71"/>
      <c r="AU170" s="71"/>
      <c r="AV170" s="73"/>
    </row>
    <row r="171" spans="1:48" ht="22.5" customHeight="1" x14ac:dyDescent="0.25">
      <c r="A171" s="86"/>
      <c r="B171" s="90"/>
      <c r="C171" s="314"/>
      <c r="D171" s="86"/>
      <c r="E171" s="86"/>
      <c r="F171" s="336"/>
      <c r="G171" s="316"/>
      <c r="H171" s="316"/>
      <c r="I171" s="316"/>
      <c r="J171" s="316"/>
      <c r="K171" s="316"/>
      <c r="L171" s="86"/>
      <c r="M171" s="86"/>
      <c r="N171" s="86"/>
      <c r="O171" s="86"/>
      <c r="P171" s="86"/>
      <c r="Q171" s="86"/>
      <c r="R171" s="86"/>
      <c r="S171" s="86"/>
      <c r="T171" s="86"/>
      <c r="U171" s="86"/>
      <c r="V171" s="86"/>
      <c r="W171" s="86"/>
      <c r="X171" s="86"/>
      <c r="Y171" s="86"/>
      <c r="Z171" s="86"/>
      <c r="AA171" s="326"/>
      <c r="AB171" s="86"/>
      <c r="AC171" s="316"/>
      <c r="AD171" s="316"/>
      <c r="AE171" s="323"/>
      <c r="AF171" s="86"/>
      <c r="AG171" s="316"/>
      <c r="AH171" s="86"/>
      <c r="AI171" s="86"/>
      <c r="AJ171" s="326"/>
      <c r="AK171" s="323"/>
      <c r="AL171" s="86"/>
      <c r="AM171" s="86"/>
      <c r="AN171" s="86"/>
      <c r="AO171" s="86"/>
      <c r="AP171" s="86"/>
      <c r="AQ171" s="316"/>
      <c r="AR171" s="86"/>
      <c r="AS171" s="86"/>
      <c r="AT171" s="71"/>
      <c r="AU171" s="71"/>
      <c r="AV171" s="73"/>
    </row>
    <row r="172" spans="1:48" ht="22.5" customHeight="1" x14ac:dyDescent="0.25">
      <c r="A172" s="86"/>
      <c r="B172" s="90"/>
      <c r="C172" s="314"/>
      <c r="D172" s="86"/>
      <c r="E172" s="86"/>
      <c r="F172" s="336"/>
      <c r="G172" s="316"/>
      <c r="H172" s="316"/>
      <c r="I172" s="316"/>
      <c r="J172" s="316"/>
      <c r="K172" s="316"/>
      <c r="L172" s="86"/>
      <c r="M172" s="86"/>
      <c r="N172" s="86"/>
      <c r="O172" s="86"/>
      <c r="P172" s="86"/>
      <c r="Q172" s="86"/>
      <c r="R172" s="86"/>
      <c r="S172" s="86"/>
      <c r="T172" s="86"/>
      <c r="U172" s="86"/>
      <c r="V172" s="86"/>
      <c r="W172" s="86"/>
      <c r="X172" s="86"/>
      <c r="Y172" s="86"/>
      <c r="Z172" s="86"/>
      <c r="AA172" s="326"/>
      <c r="AB172" s="86"/>
      <c r="AC172" s="316"/>
      <c r="AD172" s="316"/>
      <c r="AE172" s="323"/>
      <c r="AF172" s="86"/>
      <c r="AG172" s="316"/>
      <c r="AH172" s="86"/>
      <c r="AI172" s="86"/>
      <c r="AJ172" s="326"/>
      <c r="AK172" s="323"/>
      <c r="AL172" s="86"/>
      <c r="AM172" s="86"/>
      <c r="AN172" s="86"/>
      <c r="AO172" s="86"/>
      <c r="AP172" s="86"/>
      <c r="AQ172" s="316"/>
      <c r="AR172" s="86"/>
      <c r="AS172" s="86"/>
      <c r="AT172" s="71"/>
      <c r="AU172" s="71"/>
      <c r="AV172" s="73"/>
    </row>
    <row r="173" spans="1:48" ht="22.5" customHeight="1" x14ac:dyDescent="0.25">
      <c r="A173" s="86"/>
      <c r="B173" s="90"/>
      <c r="C173" s="314"/>
      <c r="D173" s="86"/>
      <c r="E173" s="86"/>
      <c r="F173" s="336"/>
      <c r="G173" s="316"/>
      <c r="H173" s="316"/>
      <c r="I173" s="316"/>
      <c r="J173" s="316"/>
      <c r="K173" s="316"/>
      <c r="L173" s="86"/>
      <c r="M173" s="86"/>
      <c r="N173" s="86"/>
      <c r="O173" s="86"/>
      <c r="P173" s="86"/>
      <c r="Q173" s="86"/>
      <c r="R173" s="86"/>
      <c r="S173" s="86"/>
      <c r="T173" s="86"/>
      <c r="U173" s="86"/>
      <c r="V173" s="86"/>
      <c r="W173" s="86"/>
      <c r="X173" s="86"/>
      <c r="Y173" s="86"/>
      <c r="Z173" s="86"/>
      <c r="AA173" s="326"/>
      <c r="AB173" s="86"/>
      <c r="AC173" s="316"/>
      <c r="AD173" s="316"/>
      <c r="AE173" s="323"/>
      <c r="AF173" s="86"/>
      <c r="AG173" s="316"/>
      <c r="AH173" s="86"/>
      <c r="AI173" s="86"/>
      <c r="AJ173" s="326"/>
      <c r="AK173" s="323"/>
      <c r="AL173" s="86"/>
      <c r="AM173" s="86"/>
      <c r="AN173" s="86"/>
      <c r="AO173" s="86"/>
      <c r="AP173" s="86"/>
      <c r="AQ173" s="316"/>
      <c r="AR173" s="86"/>
      <c r="AS173" s="86"/>
      <c r="AT173" s="71"/>
      <c r="AU173" s="71"/>
      <c r="AV173" s="73"/>
    </row>
    <row r="174" spans="1:48" ht="22.5" customHeight="1" x14ac:dyDescent="0.25">
      <c r="A174" s="86"/>
      <c r="B174" s="90"/>
      <c r="C174" s="314"/>
      <c r="D174" s="86"/>
      <c r="E174" s="86"/>
      <c r="F174" s="336"/>
      <c r="G174" s="316"/>
      <c r="H174" s="316"/>
      <c r="I174" s="316"/>
      <c r="J174" s="316"/>
      <c r="K174" s="316"/>
      <c r="L174" s="86"/>
      <c r="M174" s="86"/>
      <c r="N174" s="86"/>
      <c r="O174" s="86"/>
      <c r="P174" s="86"/>
      <c r="Q174" s="86"/>
      <c r="R174" s="86"/>
      <c r="S174" s="86"/>
      <c r="T174" s="86"/>
      <c r="U174" s="86"/>
      <c r="V174" s="86"/>
      <c r="W174" s="86"/>
      <c r="X174" s="86"/>
      <c r="Y174" s="86"/>
      <c r="Z174" s="86"/>
      <c r="AA174" s="326"/>
      <c r="AB174" s="86"/>
      <c r="AC174" s="316"/>
      <c r="AD174" s="316"/>
      <c r="AE174" s="323"/>
      <c r="AF174" s="86"/>
      <c r="AG174" s="316"/>
      <c r="AH174" s="86"/>
      <c r="AI174" s="86"/>
      <c r="AJ174" s="326"/>
      <c r="AK174" s="323"/>
      <c r="AL174" s="86"/>
      <c r="AM174" s="86"/>
      <c r="AN174" s="86"/>
      <c r="AO174" s="86"/>
      <c r="AP174" s="86"/>
      <c r="AQ174" s="316"/>
      <c r="AR174" s="86"/>
      <c r="AS174" s="86"/>
      <c r="AT174" s="71"/>
      <c r="AU174" s="71"/>
      <c r="AV174" s="73"/>
    </row>
    <row r="175" spans="1:48" ht="22.5" customHeight="1" x14ac:dyDescent="0.25">
      <c r="A175" s="86"/>
      <c r="B175" s="90"/>
      <c r="C175" s="314"/>
      <c r="D175" s="86"/>
      <c r="E175" s="86"/>
      <c r="F175" s="336"/>
      <c r="G175" s="316"/>
      <c r="H175" s="316"/>
      <c r="I175" s="316"/>
      <c r="J175" s="316"/>
      <c r="K175" s="316"/>
      <c r="L175" s="86"/>
      <c r="M175" s="86"/>
      <c r="N175" s="86"/>
      <c r="O175" s="86"/>
      <c r="P175" s="86"/>
      <c r="Q175" s="86"/>
      <c r="R175" s="86"/>
      <c r="S175" s="86"/>
      <c r="T175" s="86"/>
      <c r="U175" s="86"/>
      <c r="V175" s="86"/>
      <c r="W175" s="86"/>
      <c r="X175" s="86"/>
      <c r="Y175" s="86"/>
      <c r="Z175" s="86"/>
      <c r="AA175" s="326"/>
      <c r="AB175" s="86"/>
      <c r="AC175" s="316"/>
      <c r="AD175" s="316"/>
      <c r="AE175" s="323"/>
      <c r="AF175" s="86"/>
      <c r="AG175" s="316"/>
      <c r="AH175" s="86"/>
      <c r="AI175" s="86"/>
      <c r="AJ175" s="326"/>
      <c r="AK175" s="323"/>
      <c r="AL175" s="86"/>
      <c r="AM175" s="86"/>
      <c r="AN175" s="86"/>
      <c r="AO175" s="86"/>
      <c r="AP175" s="86"/>
      <c r="AQ175" s="316"/>
      <c r="AR175" s="86"/>
      <c r="AS175" s="86"/>
      <c r="AT175" s="71"/>
      <c r="AU175" s="71"/>
      <c r="AV175" s="73"/>
    </row>
    <row r="176" spans="1:48" ht="22.5" customHeight="1" x14ac:dyDescent="0.25">
      <c r="A176" s="86"/>
      <c r="B176" s="90"/>
      <c r="C176" s="314"/>
      <c r="D176" s="86"/>
      <c r="E176" s="86"/>
      <c r="F176" s="336"/>
      <c r="G176" s="316"/>
      <c r="H176" s="316"/>
      <c r="I176" s="316"/>
      <c r="J176" s="316"/>
      <c r="K176" s="316"/>
      <c r="L176" s="86"/>
      <c r="M176" s="86"/>
      <c r="N176" s="86"/>
      <c r="O176" s="86"/>
      <c r="P176" s="86"/>
      <c r="Q176" s="86"/>
      <c r="R176" s="86"/>
      <c r="S176" s="86"/>
      <c r="T176" s="86"/>
      <c r="U176" s="86"/>
      <c r="V176" s="86"/>
      <c r="W176" s="86"/>
      <c r="X176" s="86"/>
      <c r="Y176" s="86"/>
      <c r="Z176" s="86"/>
      <c r="AA176" s="326"/>
      <c r="AB176" s="86"/>
      <c r="AC176" s="316"/>
      <c r="AD176" s="316"/>
      <c r="AE176" s="323"/>
      <c r="AF176" s="86"/>
      <c r="AG176" s="316"/>
      <c r="AH176" s="86"/>
      <c r="AI176" s="86"/>
      <c r="AJ176" s="326"/>
      <c r="AK176" s="323"/>
      <c r="AL176" s="86"/>
      <c r="AM176" s="86"/>
      <c r="AN176" s="86"/>
      <c r="AO176" s="86"/>
      <c r="AP176" s="86"/>
      <c r="AQ176" s="316"/>
      <c r="AR176" s="86"/>
      <c r="AS176" s="86"/>
      <c r="AT176" s="71"/>
      <c r="AU176" s="71"/>
      <c r="AV176" s="73"/>
    </row>
    <row r="177" spans="1:48" ht="22.5" customHeight="1" x14ac:dyDescent="0.25">
      <c r="A177" s="86"/>
      <c r="B177" s="90"/>
      <c r="C177" s="314"/>
      <c r="D177" s="86"/>
      <c r="E177" s="86"/>
      <c r="F177" s="336"/>
      <c r="G177" s="316"/>
      <c r="H177" s="316"/>
      <c r="I177" s="316"/>
      <c r="J177" s="316"/>
      <c r="K177" s="316"/>
      <c r="L177" s="86"/>
      <c r="M177" s="86"/>
      <c r="N177" s="86"/>
      <c r="O177" s="86"/>
      <c r="P177" s="86"/>
      <c r="Q177" s="86"/>
      <c r="R177" s="86"/>
      <c r="S177" s="86"/>
      <c r="T177" s="86"/>
      <c r="U177" s="86"/>
      <c r="V177" s="86"/>
      <c r="W177" s="86"/>
      <c r="X177" s="86"/>
      <c r="Y177" s="86"/>
      <c r="Z177" s="86"/>
      <c r="AA177" s="326"/>
      <c r="AB177" s="86"/>
      <c r="AC177" s="316"/>
      <c r="AD177" s="316"/>
      <c r="AE177" s="323"/>
      <c r="AF177" s="86"/>
      <c r="AG177" s="316"/>
      <c r="AH177" s="86"/>
      <c r="AI177" s="86"/>
      <c r="AJ177" s="326"/>
      <c r="AK177" s="323"/>
      <c r="AL177" s="86"/>
      <c r="AM177" s="86"/>
      <c r="AN177" s="86"/>
      <c r="AO177" s="86"/>
      <c r="AP177" s="86"/>
      <c r="AQ177" s="316"/>
      <c r="AR177" s="86"/>
      <c r="AS177" s="86"/>
      <c r="AT177" s="71"/>
      <c r="AU177" s="71"/>
      <c r="AV177" s="73"/>
    </row>
    <row r="178" spans="1:48" ht="22.5" customHeight="1" x14ac:dyDescent="0.25">
      <c r="A178" s="86"/>
      <c r="B178" s="90"/>
      <c r="C178" s="314"/>
      <c r="D178" s="86"/>
      <c r="E178" s="86"/>
      <c r="F178" s="336"/>
      <c r="G178" s="316"/>
      <c r="H178" s="316"/>
      <c r="I178" s="316"/>
      <c r="J178" s="316"/>
      <c r="K178" s="316"/>
      <c r="L178" s="86"/>
      <c r="M178" s="86"/>
      <c r="N178" s="86"/>
      <c r="O178" s="86"/>
      <c r="P178" s="86"/>
      <c r="Q178" s="86"/>
      <c r="R178" s="86"/>
      <c r="S178" s="86"/>
      <c r="T178" s="86"/>
      <c r="U178" s="86"/>
      <c r="V178" s="86"/>
      <c r="W178" s="86"/>
      <c r="X178" s="86"/>
      <c r="Y178" s="86"/>
      <c r="Z178" s="86"/>
      <c r="AA178" s="326"/>
      <c r="AB178" s="86"/>
      <c r="AC178" s="316"/>
      <c r="AD178" s="316"/>
      <c r="AE178" s="323"/>
      <c r="AF178" s="86"/>
      <c r="AG178" s="316"/>
      <c r="AH178" s="86"/>
      <c r="AI178" s="86"/>
      <c r="AJ178" s="326"/>
      <c r="AK178" s="323"/>
      <c r="AL178" s="86"/>
      <c r="AM178" s="86"/>
      <c r="AN178" s="86"/>
      <c r="AO178" s="86"/>
      <c r="AP178" s="86"/>
      <c r="AQ178" s="316"/>
      <c r="AR178" s="86"/>
      <c r="AS178" s="86"/>
      <c r="AT178" s="71"/>
      <c r="AU178" s="71"/>
      <c r="AV178" s="73"/>
    </row>
    <row r="179" spans="1:48" ht="22.5" customHeight="1" x14ac:dyDescent="0.25">
      <c r="A179" s="86"/>
      <c r="B179" s="90"/>
      <c r="C179" s="314"/>
      <c r="D179" s="86"/>
      <c r="E179" s="86"/>
      <c r="F179" s="336"/>
      <c r="G179" s="316"/>
      <c r="H179" s="316"/>
      <c r="I179" s="316"/>
      <c r="J179" s="316"/>
      <c r="K179" s="316"/>
      <c r="L179" s="86"/>
      <c r="M179" s="86"/>
      <c r="N179" s="86"/>
      <c r="O179" s="86"/>
      <c r="P179" s="86"/>
      <c r="Q179" s="86"/>
      <c r="R179" s="86"/>
      <c r="S179" s="86"/>
      <c r="T179" s="86"/>
      <c r="U179" s="86"/>
      <c r="V179" s="86"/>
      <c r="W179" s="86"/>
      <c r="X179" s="86"/>
      <c r="Y179" s="86"/>
      <c r="Z179" s="86"/>
      <c r="AA179" s="326"/>
      <c r="AB179" s="86"/>
      <c r="AC179" s="316"/>
      <c r="AD179" s="316"/>
      <c r="AE179" s="323"/>
      <c r="AF179" s="86"/>
      <c r="AG179" s="316"/>
      <c r="AH179" s="86"/>
      <c r="AI179" s="86"/>
      <c r="AJ179" s="326"/>
      <c r="AK179" s="323"/>
      <c r="AL179" s="86"/>
      <c r="AM179" s="86"/>
      <c r="AN179" s="86"/>
      <c r="AO179" s="86"/>
      <c r="AP179" s="86"/>
      <c r="AQ179" s="316"/>
      <c r="AR179" s="86"/>
      <c r="AS179" s="86"/>
      <c r="AT179" s="71"/>
      <c r="AU179" s="71"/>
      <c r="AV179" s="73"/>
    </row>
    <row r="180" spans="1:48" ht="22.5" customHeight="1" x14ac:dyDescent="0.25">
      <c r="A180" s="86"/>
      <c r="B180" s="90"/>
      <c r="C180" s="314"/>
      <c r="D180" s="86"/>
      <c r="E180" s="86"/>
      <c r="F180" s="336"/>
      <c r="G180" s="316"/>
      <c r="H180" s="316"/>
      <c r="I180" s="316"/>
      <c r="J180" s="316"/>
      <c r="K180" s="316"/>
      <c r="L180" s="86"/>
      <c r="M180" s="86"/>
      <c r="N180" s="86"/>
      <c r="O180" s="86"/>
      <c r="P180" s="86"/>
      <c r="Q180" s="86"/>
      <c r="R180" s="86"/>
      <c r="S180" s="86"/>
      <c r="T180" s="86"/>
      <c r="U180" s="86"/>
      <c r="V180" s="86"/>
      <c r="W180" s="86"/>
      <c r="X180" s="86"/>
      <c r="Y180" s="86"/>
      <c r="Z180" s="86"/>
      <c r="AA180" s="326"/>
      <c r="AB180" s="86"/>
      <c r="AC180" s="316"/>
      <c r="AD180" s="316"/>
      <c r="AE180" s="323"/>
      <c r="AF180" s="86"/>
      <c r="AG180" s="316"/>
      <c r="AH180" s="86"/>
      <c r="AI180" s="86"/>
      <c r="AJ180" s="326"/>
      <c r="AK180" s="323"/>
      <c r="AL180" s="86"/>
      <c r="AM180" s="86"/>
      <c r="AN180" s="86"/>
      <c r="AO180" s="86"/>
      <c r="AP180" s="86"/>
      <c r="AQ180" s="316"/>
      <c r="AR180" s="86"/>
      <c r="AS180" s="86"/>
      <c r="AT180" s="71"/>
      <c r="AU180" s="71"/>
      <c r="AV180" s="73"/>
    </row>
    <row r="181" spans="1:48" ht="22.5" customHeight="1" x14ac:dyDescent="0.25">
      <c r="A181" s="86"/>
      <c r="B181" s="90"/>
      <c r="C181" s="314"/>
      <c r="D181" s="86"/>
      <c r="E181" s="86"/>
      <c r="F181" s="336"/>
      <c r="G181" s="316"/>
      <c r="H181" s="316"/>
      <c r="I181" s="316"/>
      <c r="J181" s="316"/>
      <c r="K181" s="316"/>
      <c r="L181" s="86"/>
      <c r="M181" s="86"/>
      <c r="N181" s="86"/>
      <c r="O181" s="86"/>
      <c r="P181" s="86"/>
      <c r="Q181" s="86"/>
      <c r="R181" s="86"/>
      <c r="S181" s="86"/>
      <c r="T181" s="86"/>
      <c r="U181" s="86"/>
      <c r="V181" s="86"/>
      <c r="W181" s="86"/>
      <c r="X181" s="86"/>
      <c r="Y181" s="86"/>
      <c r="Z181" s="86"/>
      <c r="AA181" s="326"/>
      <c r="AB181" s="86"/>
      <c r="AC181" s="316"/>
      <c r="AD181" s="316"/>
      <c r="AE181" s="323"/>
      <c r="AF181" s="86"/>
      <c r="AG181" s="316"/>
      <c r="AH181" s="86"/>
      <c r="AI181" s="86"/>
      <c r="AJ181" s="326"/>
      <c r="AK181" s="323"/>
      <c r="AL181" s="86"/>
      <c r="AM181" s="86"/>
      <c r="AN181" s="86"/>
      <c r="AO181" s="86"/>
      <c r="AP181" s="86"/>
      <c r="AQ181" s="316"/>
      <c r="AR181" s="86"/>
      <c r="AS181" s="86"/>
      <c r="AT181" s="71"/>
      <c r="AU181" s="71"/>
      <c r="AV181" s="73"/>
    </row>
    <row r="182" spans="1:48" ht="22.5" customHeight="1" x14ac:dyDescent="0.25">
      <c r="A182" s="86"/>
      <c r="B182" s="90"/>
      <c r="C182" s="314"/>
      <c r="D182" s="86"/>
      <c r="E182" s="86"/>
      <c r="F182" s="336"/>
      <c r="G182" s="316"/>
      <c r="H182" s="316"/>
      <c r="I182" s="316"/>
      <c r="J182" s="316"/>
      <c r="K182" s="316"/>
      <c r="L182" s="86"/>
      <c r="M182" s="86"/>
      <c r="N182" s="86"/>
      <c r="O182" s="86"/>
      <c r="P182" s="86"/>
      <c r="Q182" s="86"/>
      <c r="R182" s="86"/>
      <c r="S182" s="86"/>
      <c r="T182" s="86"/>
      <c r="U182" s="86"/>
      <c r="V182" s="86"/>
      <c r="W182" s="86"/>
      <c r="X182" s="86"/>
      <c r="Y182" s="86"/>
      <c r="Z182" s="86"/>
      <c r="AA182" s="326"/>
      <c r="AB182" s="86"/>
      <c r="AC182" s="316"/>
      <c r="AD182" s="316"/>
      <c r="AE182" s="323"/>
      <c r="AF182" s="86"/>
      <c r="AG182" s="316"/>
      <c r="AH182" s="86"/>
      <c r="AI182" s="86"/>
      <c r="AJ182" s="326"/>
      <c r="AK182" s="323"/>
      <c r="AL182" s="86"/>
      <c r="AM182" s="86"/>
      <c r="AN182" s="86"/>
      <c r="AO182" s="86"/>
      <c r="AP182" s="86"/>
      <c r="AQ182" s="316"/>
      <c r="AR182" s="86"/>
      <c r="AS182" s="86"/>
      <c r="AT182" s="71"/>
      <c r="AU182" s="71"/>
      <c r="AV182" s="73"/>
    </row>
    <row r="183" spans="1:48" ht="22.5" customHeight="1" x14ac:dyDescent="0.25">
      <c r="A183" s="86"/>
      <c r="B183" s="90"/>
      <c r="C183" s="314"/>
      <c r="D183" s="86"/>
      <c r="E183" s="86"/>
      <c r="F183" s="336"/>
      <c r="G183" s="316"/>
      <c r="H183" s="316"/>
      <c r="I183" s="316"/>
      <c r="J183" s="316"/>
      <c r="K183" s="316"/>
      <c r="L183" s="86"/>
      <c r="M183" s="86"/>
      <c r="N183" s="86"/>
      <c r="O183" s="86"/>
      <c r="P183" s="86"/>
      <c r="Q183" s="86"/>
      <c r="R183" s="86"/>
      <c r="S183" s="86"/>
      <c r="T183" s="86"/>
      <c r="U183" s="86"/>
      <c r="V183" s="86"/>
      <c r="W183" s="86"/>
      <c r="X183" s="86"/>
      <c r="Y183" s="86"/>
      <c r="Z183" s="86"/>
      <c r="AA183" s="326"/>
      <c r="AB183" s="86"/>
      <c r="AC183" s="316"/>
      <c r="AD183" s="316"/>
      <c r="AE183" s="323"/>
      <c r="AF183" s="86"/>
      <c r="AG183" s="316"/>
      <c r="AH183" s="86"/>
      <c r="AI183" s="86"/>
      <c r="AJ183" s="326"/>
      <c r="AK183" s="323"/>
      <c r="AL183" s="86"/>
      <c r="AM183" s="86"/>
      <c r="AN183" s="86"/>
      <c r="AO183" s="86"/>
      <c r="AP183" s="86"/>
      <c r="AQ183" s="316"/>
      <c r="AR183" s="86"/>
      <c r="AS183" s="86"/>
      <c r="AT183" s="71"/>
      <c r="AU183" s="71"/>
      <c r="AV183" s="73"/>
    </row>
    <row r="184" spans="1:48" ht="22.5" customHeight="1" x14ac:dyDescent="0.25">
      <c r="A184" s="86"/>
      <c r="B184" s="90"/>
      <c r="C184" s="314"/>
      <c r="D184" s="86"/>
      <c r="E184" s="86"/>
      <c r="F184" s="336"/>
      <c r="G184" s="316"/>
      <c r="H184" s="316"/>
      <c r="I184" s="316"/>
      <c r="J184" s="316"/>
      <c r="K184" s="316"/>
      <c r="L184" s="86"/>
      <c r="M184" s="86"/>
      <c r="N184" s="86"/>
      <c r="O184" s="86"/>
      <c r="P184" s="86"/>
      <c r="Q184" s="86"/>
      <c r="R184" s="86"/>
      <c r="S184" s="86"/>
      <c r="T184" s="86"/>
      <c r="U184" s="86"/>
      <c r="V184" s="86"/>
      <c r="W184" s="86"/>
      <c r="X184" s="86"/>
      <c r="Y184" s="86"/>
      <c r="Z184" s="86"/>
      <c r="AA184" s="326"/>
      <c r="AB184" s="86"/>
      <c r="AC184" s="316"/>
      <c r="AD184" s="316"/>
      <c r="AE184" s="323"/>
      <c r="AF184" s="86"/>
      <c r="AG184" s="316"/>
      <c r="AH184" s="86"/>
      <c r="AI184" s="86"/>
      <c r="AJ184" s="326"/>
      <c r="AK184" s="323"/>
      <c r="AL184" s="86"/>
      <c r="AM184" s="86"/>
      <c r="AN184" s="86"/>
      <c r="AO184" s="86"/>
      <c r="AP184" s="86"/>
      <c r="AQ184" s="316"/>
      <c r="AR184" s="86"/>
      <c r="AS184" s="86"/>
      <c r="AT184" s="71"/>
      <c r="AU184" s="71"/>
      <c r="AV184" s="73"/>
    </row>
    <row r="185" spans="1:48" ht="22.5" customHeight="1" x14ac:dyDescent="0.25">
      <c r="A185" s="86"/>
      <c r="B185" s="90"/>
      <c r="C185" s="314"/>
      <c r="D185" s="86"/>
      <c r="E185" s="86"/>
      <c r="F185" s="336"/>
      <c r="G185" s="316"/>
      <c r="H185" s="316"/>
      <c r="I185" s="316"/>
      <c r="J185" s="316"/>
      <c r="K185" s="316"/>
      <c r="L185" s="86"/>
      <c r="M185" s="86"/>
      <c r="N185" s="86"/>
      <c r="O185" s="86"/>
      <c r="P185" s="86"/>
      <c r="Q185" s="86"/>
      <c r="R185" s="86"/>
      <c r="S185" s="86"/>
      <c r="T185" s="86"/>
      <c r="U185" s="86"/>
      <c r="V185" s="86"/>
      <c r="W185" s="86"/>
      <c r="X185" s="86"/>
      <c r="Y185" s="86"/>
      <c r="Z185" s="86"/>
      <c r="AA185" s="326"/>
      <c r="AB185" s="86"/>
      <c r="AC185" s="316"/>
      <c r="AD185" s="316"/>
      <c r="AE185" s="323"/>
      <c r="AF185" s="86"/>
      <c r="AG185" s="316"/>
      <c r="AH185" s="86"/>
      <c r="AI185" s="86"/>
      <c r="AJ185" s="326"/>
      <c r="AK185" s="323"/>
      <c r="AL185" s="86"/>
      <c r="AM185" s="86"/>
      <c r="AN185" s="86"/>
      <c r="AO185" s="86"/>
      <c r="AP185" s="86"/>
      <c r="AQ185" s="316"/>
      <c r="AR185" s="86"/>
      <c r="AS185" s="86"/>
      <c r="AT185" s="71"/>
      <c r="AU185" s="71"/>
      <c r="AV185" s="73"/>
    </row>
    <row r="186" spans="1:48" ht="22.5" customHeight="1" x14ac:dyDescent="0.25">
      <c r="A186" s="86"/>
      <c r="B186" s="90"/>
      <c r="C186" s="314"/>
      <c r="D186" s="86"/>
      <c r="E186" s="86"/>
      <c r="F186" s="336"/>
      <c r="G186" s="316"/>
      <c r="H186" s="316"/>
      <c r="I186" s="316"/>
      <c r="J186" s="316"/>
      <c r="K186" s="316"/>
      <c r="L186" s="86"/>
      <c r="M186" s="86"/>
      <c r="N186" s="86"/>
      <c r="O186" s="86"/>
      <c r="P186" s="86"/>
      <c r="Q186" s="86"/>
      <c r="R186" s="86"/>
      <c r="S186" s="86"/>
      <c r="T186" s="86"/>
      <c r="U186" s="86"/>
      <c r="V186" s="86"/>
      <c r="W186" s="86"/>
      <c r="X186" s="86"/>
      <c r="Y186" s="86"/>
      <c r="Z186" s="86"/>
      <c r="AA186" s="326"/>
      <c r="AB186" s="86"/>
      <c r="AC186" s="316"/>
      <c r="AD186" s="316"/>
      <c r="AE186" s="323"/>
      <c r="AF186" s="86"/>
      <c r="AG186" s="316"/>
      <c r="AH186" s="86"/>
      <c r="AI186" s="86"/>
      <c r="AJ186" s="326"/>
      <c r="AK186" s="323"/>
      <c r="AL186" s="86"/>
      <c r="AM186" s="86"/>
      <c r="AN186" s="86"/>
      <c r="AO186" s="86"/>
      <c r="AP186" s="86"/>
      <c r="AQ186" s="316"/>
      <c r="AR186" s="86"/>
      <c r="AS186" s="86"/>
      <c r="AT186" s="71"/>
      <c r="AU186" s="71"/>
      <c r="AV186" s="73"/>
    </row>
    <row r="187" spans="1:48" ht="22.5" customHeight="1" x14ac:dyDescent="0.25">
      <c r="A187" s="86"/>
      <c r="B187" s="90"/>
      <c r="C187" s="314"/>
      <c r="D187" s="86"/>
      <c r="E187" s="86"/>
      <c r="F187" s="336"/>
      <c r="G187" s="316"/>
      <c r="H187" s="316"/>
      <c r="I187" s="316"/>
      <c r="J187" s="316"/>
      <c r="K187" s="316"/>
      <c r="L187" s="86"/>
      <c r="M187" s="86"/>
      <c r="N187" s="86"/>
      <c r="O187" s="86"/>
      <c r="P187" s="86"/>
      <c r="Q187" s="86"/>
      <c r="R187" s="86"/>
      <c r="S187" s="86"/>
      <c r="T187" s="86"/>
      <c r="U187" s="86"/>
      <c r="V187" s="86"/>
      <c r="W187" s="86"/>
      <c r="X187" s="86"/>
      <c r="Y187" s="86"/>
      <c r="Z187" s="86"/>
      <c r="AA187" s="326"/>
      <c r="AB187" s="86"/>
      <c r="AC187" s="316"/>
      <c r="AD187" s="316"/>
      <c r="AE187" s="323"/>
      <c r="AF187" s="86"/>
      <c r="AG187" s="316"/>
      <c r="AH187" s="86"/>
      <c r="AI187" s="86"/>
      <c r="AJ187" s="326"/>
      <c r="AK187" s="323"/>
      <c r="AL187" s="86"/>
      <c r="AM187" s="86"/>
      <c r="AN187" s="86"/>
      <c r="AO187" s="86"/>
      <c r="AP187" s="86"/>
      <c r="AQ187" s="316"/>
      <c r="AR187" s="86"/>
      <c r="AS187" s="86"/>
      <c r="AT187" s="71"/>
      <c r="AU187" s="71"/>
      <c r="AV187" s="73"/>
    </row>
    <row r="188" spans="1:48" ht="22.5" customHeight="1" x14ac:dyDescent="0.25">
      <c r="A188" s="86"/>
      <c r="B188" s="90"/>
      <c r="C188" s="314"/>
      <c r="D188" s="86"/>
      <c r="E188" s="86"/>
      <c r="F188" s="336"/>
      <c r="G188" s="316"/>
      <c r="H188" s="316"/>
      <c r="I188" s="316"/>
      <c r="J188" s="316"/>
      <c r="K188" s="316"/>
      <c r="L188" s="86"/>
      <c r="M188" s="86"/>
      <c r="N188" s="86"/>
      <c r="O188" s="86"/>
      <c r="P188" s="86"/>
      <c r="Q188" s="86"/>
      <c r="R188" s="86"/>
      <c r="S188" s="86"/>
      <c r="T188" s="86"/>
      <c r="U188" s="86"/>
      <c r="V188" s="86"/>
      <c r="W188" s="86"/>
      <c r="X188" s="86"/>
      <c r="Y188" s="86"/>
      <c r="Z188" s="86"/>
      <c r="AA188" s="326"/>
      <c r="AB188" s="86"/>
      <c r="AC188" s="316"/>
      <c r="AD188" s="316"/>
      <c r="AE188" s="323"/>
      <c r="AF188" s="86"/>
      <c r="AG188" s="316"/>
      <c r="AH188" s="86"/>
      <c r="AI188" s="86"/>
      <c r="AJ188" s="326"/>
      <c r="AK188" s="323"/>
      <c r="AL188" s="86"/>
      <c r="AM188" s="86"/>
      <c r="AN188" s="86"/>
      <c r="AO188" s="86"/>
      <c r="AP188" s="86"/>
      <c r="AQ188" s="316"/>
      <c r="AR188" s="86"/>
      <c r="AS188" s="86"/>
      <c r="AT188" s="71"/>
      <c r="AU188" s="71"/>
      <c r="AV188" s="73"/>
    </row>
    <row r="189" spans="1:48" ht="22.5" customHeight="1" x14ac:dyDescent="0.25">
      <c r="A189" s="86"/>
      <c r="B189" s="90"/>
      <c r="C189" s="314"/>
      <c r="D189" s="86"/>
      <c r="E189" s="86"/>
      <c r="F189" s="336"/>
      <c r="G189" s="316"/>
      <c r="H189" s="316"/>
      <c r="I189" s="316"/>
      <c r="J189" s="316"/>
      <c r="K189" s="316"/>
      <c r="L189" s="86"/>
      <c r="M189" s="86"/>
      <c r="N189" s="86"/>
      <c r="O189" s="86"/>
      <c r="P189" s="86"/>
      <c r="Q189" s="86"/>
      <c r="R189" s="86"/>
      <c r="S189" s="86"/>
      <c r="T189" s="86"/>
      <c r="U189" s="86"/>
      <c r="V189" s="86"/>
      <c r="W189" s="86"/>
      <c r="X189" s="86"/>
      <c r="Y189" s="86"/>
      <c r="Z189" s="86"/>
      <c r="AA189" s="326"/>
      <c r="AB189" s="86"/>
      <c r="AC189" s="316"/>
      <c r="AD189" s="316"/>
      <c r="AE189" s="323"/>
      <c r="AF189" s="86"/>
      <c r="AG189" s="316"/>
      <c r="AH189" s="86"/>
      <c r="AI189" s="86"/>
      <c r="AJ189" s="326"/>
      <c r="AK189" s="323"/>
      <c r="AL189" s="86"/>
      <c r="AM189" s="86"/>
      <c r="AN189" s="86"/>
      <c r="AO189" s="86"/>
      <c r="AP189" s="86"/>
      <c r="AQ189" s="316"/>
      <c r="AR189" s="86"/>
      <c r="AS189" s="86"/>
      <c r="AT189" s="71"/>
      <c r="AU189" s="71"/>
      <c r="AV189" s="73"/>
    </row>
    <row r="190" spans="1:48" ht="22.5" customHeight="1" x14ac:dyDescent="0.25">
      <c r="A190" s="86"/>
      <c r="B190" s="90"/>
      <c r="C190" s="314"/>
      <c r="D190" s="86"/>
      <c r="E190" s="86"/>
      <c r="F190" s="336"/>
      <c r="G190" s="316"/>
      <c r="H190" s="316"/>
      <c r="I190" s="316"/>
      <c r="J190" s="316"/>
      <c r="K190" s="316"/>
      <c r="L190" s="86"/>
      <c r="M190" s="86"/>
      <c r="N190" s="86"/>
      <c r="O190" s="86"/>
      <c r="P190" s="86"/>
      <c r="Q190" s="86"/>
      <c r="R190" s="86"/>
      <c r="S190" s="86"/>
      <c r="T190" s="86"/>
      <c r="U190" s="86"/>
      <c r="V190" s="86"/>
      <c r="W190" s="86"/>
      <c r="X190" s="86"/>
      <c r="Y190" s="86"/>
      <c r="Z190" s="86"/>
      <c r="AA190" s="326"/>
      <c r="AB190" s="86"/>
      <c r="AC190" s="316"/>
      <c r="AD190" s="316"/>
      <c r="AE190" s="323"/>
      <c r="AF190" s="86"/>
      <c r="AG190" s="316"/>
      <c r="AH190" s="86"/>
      <c r="AI190" s="86"/>
      <c r="AJ190" s="326"/>
      <c r="AK190" s="323"/>
      <c r="AL190" s="86"/>
      <c r="AM190" s="86"/>
      <c r="AN190" s="86"/>
      <c r="AO190" s="86"/>
      <c r="AP190" s="86"/>
      <c r="AQ190" s="316"/>
      <c r="AR190" s="86"/>
      <c r="AS190" s="86"/>
      <c r="AT190" s="71"/>
      <c r="AU190" s="71"/>
      <c r="AV190" s="73"/>
    </row>
    <row r="191" spans="1:48" ht="22.5" customHeight="1" x14ac:dyDescent="0.25">
      <c r="A191" s="86"/>
      <c r="B191" s="90"/>
      <c r="C191" s="314"/>
      <c r="D191" s="86"/>
      <c r="E191" s="86"/>
      <c r="F191" s="336"/>
      <c r="G191" s="316"/>
      <c r="H191" s="316"/>
      <c r="I191" s="316"/>
      <c r="J191" s="316"/>
      <c r="K191" s="316"/>
      <c r="L191" s="86"/>
      <c r="M191" s="86"/>
      <c r="N191" s="86"/>
      <c r="O191" s="86"/>
      <c r="P191" s="86"/>
      <c r="Q191" s="86"/>
      <c r="R191" s="86"/>
      <c r="S191" s="86"/>
      <c r="T191" s="86"/>
      <c r="U191" s="86"/>
      <c r="V191" s="86"/>
      <c r="W191" s="86"/>
      <c r="X191" s="86"/>
      <c r="Y191" s="86"/>
      <c r="Z191" s="86"/>
      <c r="AA191" s="326"/>
      <c r="AB191" s="86"/>
      <c r="AC191" s="316"/>
      <c r="AD191" s="316"/>
      <c r="AE191" s="323"/>
      <c r="AF191" s="86"/>
      <c r="AG191" s="316"/>
      <c r="AH191" s="86"/>
      <c r="AI191" s="86"/>
      <c r="AJ191" s="326"/>
      <c r="AK191" s="323"/>
      <c r="AL191" s="86"/>
      <c r="AM191" s="86"/>
      <c r="AN191" s="86"/>
      <c r="AO191" s="86"/>
      <c r="AP191" s="86"/>
      <c r="AQ191" s="316"/>
      <c r="AR191" s="86"/>
      <c r="AS191" s="86"/>
      <c r="AT191" s="71"/>
      <c r="AU191" s="71"/>
      <c r="AV191" s="73"/>
    </row>
    <row r="192" spans="1:48" ht="22.5" customHeight="1" x14ac:dyDescent="0.25">
      <c r="A192" s="86"/>
      <c r="B192" s="90"/>
      <c r="C192" s="314"/>
      <c r="D192" s="86"/>
      <c r="E192" s="86"/>
      <c r="F192" s="336"/>
      <c r="G192" s="316"/>
      <c r="H192" s="316"/>
      <c r="I192" s="316"/>
      <c r="J192" s="316"/>
      <c r="K192" s="316"/>
      <c r="L192" s="86"/>
      <c r="M192" s="86"/>
      <c r="N192" s="86"/>
      <c r="O192" s="86"/>
      <c r="P192" s="86"/>
      <c r="Q192" s="86"/>
      <c r="R192" s="86"/>
      <c r="S192" s="86"/>
      <c r="T192" s="86"/>
      <c r="U192" s="86"/>
      <c r="V192" s="86"/>
      <c r="W192" s="86"/>
      <c r="X192" s="86"/>
      <c r="Y192" s="86"/>
      <c r="Z192" s="86"/>
      <c r="AA192" s="326"/>
      <c r="AB192" s="86"/>
      <c r="AC192" s="316"/>
      <c r="AD192" s="316"/>
      <c r="AE192" s="323"/>
      <c r="AF192" s="86"/>
      <c r="AG192" s="316"/>
      <c r="AH192" s="86"/>
      <c r="AI192" s="86"/>
      <c r="AJ192" s="326"/>
      <c r="AK192" s="323"/>
      <c r="AL192" s="86"/>
      <c r="AM192" s="86"/>
      <c r="AN192" s="86"/>
      <c r="AO192" s="86"/>
      <c r="AP192" s="86"/>
      <c r="AQ192" s="316"/>
      <c r="AR192" s="86"/>
      <c r="AS192" s="86"/>
      <c r="AT192" s="71"/>
      <c r="AU192" s="71"/>
      <c r="AV192" s="73"/>
    </row>
    <row r="193" spans="1:48" ht="22.5" customHeight="1" x14ac:dyDescent="0.25">
      <c r="A193" s="86"/>
      <c r="B193" s="90"/>
      <c r="C193" s="314"/>
      <c r="D193" s="86"/>
      <c r="E193" s="86"/>
      <c r="F193" s="336"/>
      <c r="G193" s="316"/>
      <c r="H193" s="316"/>
      <c r="I193" s="316"/>
      <c r="J193" s="316"/>
      <c r="K193" s="316"/>
      <c r="L193" s="86"/>
      <c r="M193" s="86"/>
      <c r="N193" s="86"/>
      <c r="O193" s="86"/>
      <c r="P193" s="86"/>
      <c r="Q193" s="86"/>
      <c r="R193" s="86"/>
      <c r="S193" s="86"/>
      <c r="T193" s="86"/>
      <c r="U193" s="86"/>
      <c r="V193" s="86"/>
      <c r="W193" s="86"/>
      <c r="X193" s="86"/>
      <c r="Y193" s="86"/>
      <c r="Z193" s="86"/>
      <c r="AA193" s="326"/>
      <c r="AB193" s="86"/>
      <c r="AC193" s="316"/>
      <c r="AD193" s="316"/>
      <c r="AE193" s="323"/>
      <c r="AF193" s="86"/>
      <c r="AG193" s="316"/>
      <c r="AH193" s="86"/>
      <c r="AI193" s="86"/>
      <c r="AJ193" s="326"/>
      <c r="AK193" s="323"/>
      <c r="AL193" s="86"/>
      <c r="AM193" s="86"/>
      <c r="AN193" s="86"/>
      <c r="AO193" s="86"/>
      <c r="AP193" s="86"/>
      <c r="AQ193" s="316"/>
      <c r="AR193" s="86"/>
      <c r="AS193" s="86"/>
      <c r="AT193" s="71"/>
      <c r="AU193" s="71"/>
      <c r="AV193" s="73"/>
    </row>
    <row r="194" spans="1:48" ht="22.5" customHeight="1" x14ac:dyDescent="0.25">
      <c r="A194" s="86"/>
      <c r="B194" s="90"/>
      <c r="C194" s="314"/>
      <c r="D194" s="86"/>
      <c r="E194" s="86"/>
      <c r="F194" s="336"/>
      <c r="G194" s="316"/>
      <c r="H194" s="316"/>
      <c r="I194" s="316"/>
      <c r="J194" s="316"/>
      <c r="K194" s="316"/>
      <c r="L194" s="86"/>
      <c r="M194" s="86"/>
      <c r="N194" s="86"/>
      <c r="O194" s="86"/>
      <c r="P194" s="86"/>
      <c r="Q194" s="86"/>
      <c r="R194" s="86"/>
      <c r="S194" s="86"/>
      <c r="T194" s="86"/>
      <c r="U194" s="86"/>
      <c r="V194" s="86"/>
      <c r="W194" s="86"/>
      <c r="X194" s="86"/>
      <c r="Y194" s="86"/>
      <c r="Z194" s="86"/>
      <c r="AA194" s="326"/>
      <c r="AB194" s="86"/>
      <c r="AC194" s="316"/>
      <c r="AD194" s="316"/>
      <c r="AE194" s="323"/>
      <c r="AF194" s="86"/>
      <c r="AG194" s="316"/>
      <c r="AH194" s="86"/>
      <c r="AI194" s="86"/>
      <c r="AJ194" s="326"/>
      <c r="AK194" s="323"/>
      <c r="AL194" s="86"/>
      <c r="AM194" s="86"/>
      <c r="AN194" s="86"/>
      <c r="AO194" s="86"/>
      <c r="AP194" s="86"/>
      <c r="AQ194" s="316"/>
      <c r="AR194" s="86"/>
      <c r="AS194" s="86"/>
      <c r="AT194" s="71"/>
      <c r="AU194" s="71"/>
      <c r="AV194" s="73"/>
    </row>
    <row r="195" spans="1:48" ht="22.5" customHeight="1" x14ac:dyDescent="0.25">
      <c r="A195" s="86"/>
      <c r="B195" s="90"/>
      <c r="C195" s="314"/>
      <c r="D195" s="86"/>
      <c r="E195" s="86"/>
      <c r="F195" s="336"/>
      <c r="G195" s="316"/>
      <c r="H195" s="316"/>
      <c r="I195" s="316"/>
      <c r="J195" s="316"/>
      <c r="K195" s="316"/>
      <c r="L195" s="86"/>
      <c r="M195" s="86"/>
      <c r="N195" s="86"/>
      <c r="O195" s="86"/>
      <c r="P195" s="86"/>
      <c r="Q195" s="86"/>
      <c r="R195" s="86"/>
      <c r="S195" s="86"/>
      <c r="T195" s="86"/>
      <c r="U195" s="86"/>
      <c r="V195" s="86"/>
      <c r="W195" s="86"/>
      <c r="X195" s="86"/>
      <c r="Y195" s="86"/>
      <c r="Z195" s="86"/>
      <c r="AA195" s="326"/>
      <c r="AB195" s="86"/>
      <c r="AC195" s="316"/>
      <c r="AD195" s="316"/>
      <c r="AE195" s="323"/>
      <c r="AF195" s="86"/>
      <c r="AG195" s="316"/>
      <c r="AH195" s="86"/>
      <c r="AI195" s="86"/>
      <c r="AJ195" s="326"/>
      <c r="AK195" s="323"/>
      <c r="AL195" s="86"/>
      <c r="AM195" s="86"/>
      <c r="AN195" s="86"/>
      <c r="AO195" s="86"/>
      <c r="AP195" s="86"/>
      <c r="AQ195" s="316"/>
      <c r="AR195" s="86"/>
      <c r="AS195" s="86"/>
      <c r="AT195" s="71"/>
      <c r="AU195" s="71"/>
      <c r="AV195" s="73"/>
    </row>
    <row r="196" spans="1:48" ht="22.5" customHeight="1" x14ac:dyDescent="0.25">
      <c r="A196" s="86"/>
      <c r="B196" s="90"/>
      <c r="C196" s="314"/>
      <c r="D196" s="86"/>
      <c r="E196" s="86"/>
      <c r="F196" s="336"/>
      <c r="G196" s="316"/>
      <c r="H196" s="316"/>
      <c r="I196" s="316"/>
      <c r="J196" s="316"/>
      <c r="K196" s="316"/>
      <c r="L196" s="86"/>
      <c r="M196" s="86"/>
      <c r="N196" s="86"/>
      <c r="O196" s="86"/>
      <c r="P196" s="86"/>
      <c r="Q196" s="86"/>
      <c r="R196" s="86"/>
      <c r="S196" s="86"/>
      <c r="T196" s="86"/>
      <c r="U196" s="86"/>
      <c r="V196" s="86"/>
      <c r="W196" s="86"/>
      <c r="X196" s="86"/>
      <c r="Y196" s="86"/>
      <c r="Z196" s="86"/>
      <c r="AA196" s="326"/>
      <c r="AB196" s="86"/>
      <c r="AC196" s="316"/>
      <c r="AD196" s="316"/>
      <c r="AE196" s="323"/>
      <c r="AF196" s="86"/>
      <c r="AG196" s="316"/>
      <c r="AH196" s="86"/>
      <c r="AI196" s="86"/>
      <c r="AJ196" s="326"/>
      <c r="AK196" s="323"/>
      <c r="AL196" s="86"/>
      <c r="AM196" s="86"/>
      <c r="AN196" s="86"/>
      <c r="AO196" s="86"/>
      <c r="AP196" s="86"/>
      <c r="AQ196" s="316"/>
      <c r="AR196" s="86"/>
      <c r="AS196" s="86"/>
      <c r="AT196" s="71"/>
      <c r="AU196" s="71"/>
      <c r="AV196" s="73"/>
    </row>
    <row r="197" spans="1:48" ht="22.5" customHeight="1" x14ac:dyDescent="0.25">
      <c r="A197" s="86"/>
      <c r="B197" s="90"/>
      <c r="C197" s="314"/>
      <c r="D197" s="86"/>
      <c r="E197" s="86"/>
      <c r="F197" s="336"/>
      <c r="G197" s="316"/>
      <c r="H197" s="316"/>
      <c r="I197" s="316"/>
      <c r="J197" s="316"/>
      <c r="K197" s="316"/>
      <c r="L197" s="86"/>
      <c r="M197" s="86"/>
      <c r="N197" s="86"/>
      <c r="O197" s="86"/>
      <c r="P197" s="86"/>
      <c r="Q197" s="86"/>
      <c r="R197" s="86"/>
      <c r="S197" s="86"/>
      <c r="T197" s="86"/>
      <c r="U197" s="86"/>
      <c r="V197" s="86"/>
      <c r="W197" s="86"/>
      <c r="X197" s="86"/>
      <c r="Y197" s="86"/>
      <c r="Z197" s="86"/>
      <c r="AA197" s="326"/>
      <c r="AB197" s="86"/>
      <c r="AC197" s="316"/>
      <c r="AD197" s="316"/>
      <c r="AE197" s="323"/>
      <c r="AF197" s="86"/>
      <c r="AG197" s="316"/>
      <c r="AH197" s="86"/>
      <c r="AI197" s="86"/>
      <c r="AJ197" s="326"/>
      <c r="AK197" s="323"/>
      <c r="AL197" s="86"/>
      <c r="AM197" s="86"/>
      <c r="AN197" s="86"/>
      <c r="AO197" s="86"/>
      <c r="AP197" s="86"/>
      <c r="AQ197" s="316"/>
      <c r="AR197" s="86"/>
      <c r="AS197" s="86"/>
      <c r="AT197" s="71"/>
      <c r="AU197" s="71"/>
      <c r="AV197" s="73"/>
    </row>
    <row r="198" spans="1:48" ht="22.5" customHeight="1" x14ac:dyDescent="0.25">
      <c r="A198" s="86"/>
      <c r="B198" s="90"/>
      <c r="C198" s="314"/>
      <c r="D198" s="86"/>
      <c r="E198" s="86"/>
      <c r="F198" s="336"/>
      <c r="G198" s="316"/>
      <c r="H198" s="316"/>
      <c r="I198" s="316"/>
      <c r="J198" s="316"/>
      <c r="K198" s="316"/>
      <c r="L198" s="86"/>
      <c r="M198" s="86"/>
      <c r="N198" s="86"/>
      <c r="O198" s="86"/>
      <c r="P198" s="86"/>
      <c r="Q198" s="86"/>
      <c r="R198" s="86"/>
      <c r="S198" s="86"/>
      <c r="T198" s="86"/>
      <c r="U198" s="86"/>
      <c r="V198" s="86"/>
      <c r="W198" s="86"/>
      <c r="X198" s="86"/>
      <c r="Y198" s="86"/>
      <c r="Z198" s="86"/>
      <c r="AA198" s="326"/>
      <c r="AB198" s="86"/>
      <c r="AC198" s="316"/>
      <c r="AD198" s="316"/>
      <c r="AE198" s="323"/>
      <c r="AF198" s="86"/>
      <c r="AG198" s="316"/>
      <c r="AH198" s="86"/>
      <c r="AI198" s="86"/>
      <c r="AJ198" s="326"/>
      <c r="AK198" s="323"/>
      <c r="AL198" s="86"/>
      <c r="AM198" s="86"/>
      <c r="AN198" s="86"/>
      <c r="AO198" s="86"/>
      <c r="AP198" s="86"/>
      <c r="AQ198" s="316"/>
      <c r="AR198" s="86"/>
      <c r="AS198" s="86"/>
      <c r="AT198" s="71"/>
      <c r="AU198" s="71"/>
      <c r="AV198" s="73"/>
    </row>
    <row r="199" spans="1:48" ht="22.5" customHeight="1" x14ac:dyDescent="0.25">
      <c r="A199" s="86"/>
      <c r="B199" s="90"/>
      <c r="C199" s="314"/>
      <c r="D199" s="86"/>
      <c r="E199" s="86"/>
      <c r="F199" s="336"/>
      <c r="G199" s="316"/>
      <c r="H199" s="316"/>
      <c r="I199" s="316"/>
      <c r="J199" s="316"/>
      <c r="K199" s="316"/>
      <c r="L199" s="86"/>
      <c r="M199" s="86"/>
      <c r="N199" s="86"/>
      <c r="O199" s="86"/>
      <c r="P199" s="86"/>
      <c r="Q199" s="86"/>
      <c r="R199" s="86"/>
      <c r="S199" s="86"/>
      <c r="T199" s="86"/>
      <c r="U199" s="86"/>
      <c r="V199" s="86"/>
      <c r="W199" s="86"/>
      <c r="X199" s="86"/>
      <c r="Y199" s="86"/>
      <c r="Z199" s="86"/>
      <c r="AA199" s="326"/>
      <c r="AB199" s="86"/>
      <c r="AC199" s="316"/>
      <c r="AD199" s="316"/>
      <c r="AE199" s="323"/>
      <c r="AF199" s="86"/>
      <c r="AG199" s="316"/>
      <c r="AH199" s="86"/>
      <c r="AI199" s="86"/>
      <c r="AJ199" s="326"/>
      <c r="AK199" s="323"/>
      <c r="AL199" s="86"/>
      <c r="AM199" s="86"/>
      <c r="AN199" s="86"/>
      <c r="AO199" s="86"/>
      <c r="AP199" s="86"/>
      <c r="AQ199" s="316"/>
      <c r="AR199" s="86"/>
      <c r="AS199" s="86"/>
      <c r="AT199" s="71"/>
      <c r="AU199" s="71"/>
      <c r="AV199" s="73"/>
    </row>
    <row r="200" spans="1:48" ht="22.5" customHeight="1" x14ac:dyDescent="0.25">
      <c r="A200" s="86"/>
      <c r="B200" s="90"/>
      <c r="C200" s="314"/>
      <c r="D200" s="86"/>
      <c r="E200" s="86"/>
      <c r="F200" s="336"/>
      <c r="G200" s="316"/>
      <c r="H200" s="316"/>
      <c r="I200" s="316"/>
      <c r="J200" s="316"/>
      <c r="K200" s="316"/>
      <c r="L200" s="86"/>
      <c r="M200" s="86"/>
      <c r="N200" s="86"/>
      <c r="O200" s="86"/>
      <c r="P200" s="86"/>
      <c r="Q200" s="86"/>
      <c r="R200" s="86"/>
      <c r="S200" s="86"/>
      <c r="T200" s="86"/>
      <c r="U200" s="86"/>
      <c r="V200" s="86"/>
      <c r="W200" s="86"/>
      <c r="X200" s="86"/>
      <c r="Y200" s="86"/>
      <c r="Z200" s="86"/>
      <c r="AA200" s="326"/>
      <c r="AB200" s="86"/>
      <c r="AC200" s="316"/>
      <c r="AD200" s="316"/>
      <c r="AE200" s="323"/>
      <c r="AF200" s="86"/>
      <c r="AG200" s="316"/>
      <c r="AH200" s="86"/>
      <c r="AI200" s="86"/>
      <c r="AJ200" s="326"/>
      <c r="AK200" s="323"/>
      <c r="AL200" s="86"/>
      <c r="AM200" s="86"/>
      <c r="AN200" s="86"/>
      <c r="AO200" s="86"/>
      <c r="AP200" s="86"/>
      <c r="AQ200" s="316"/>
      <c r="AR200" s="86"/>
      <c r="AS200" s="86"/>
      <c r="AT200" s="71"/>
      <c r="AU200" s="71"/>
      <c r="AV200" s="73"/>
    </row>
    <row r="201" spans="1:48" ht="22.5" customHeight="1" x14ac:dyDescent="0.25">
      <c r="A201" s="86"/>
      <c r="B201" s="90"/>
      <c r="C201" s="314"/>
      <c r="D201" s="86"/>
      <c r="E201" s="86"/>
      <c r="F201" s="336"/>
      <c r="G201" s="316"/>
      <c r="H201" s="316"/>
      <c r="I201" s="316"/>
      <c r="J201" s="316"/>
      <c r="K201" s="316"/>
      <c r="L201" s="86"/>
      <c r="M201" s="86"/>
      <c r="N201" s="86"/>
      <c r="O201" s="86"/>
      <c r="P201" s="86"/>
      <c r="Q201" s="86"/>
      <c r="R201" s="86"/>
      <c r="S201" s="86"/>
      <c r="T201" s="86"/>
      <c r="U201" s="86"/>
      <c r="V201" s="86"/>
      <c r="W201" s="86"/>
      <c r="X201" s="86"/>
      <c r="Y201" s="86"/>
      <c r="Z201" s="86"/>
      <c r="AA201" s="326"/>
      <c r="AB201" s="86"/>
      <c r="AC201" s="316"/>
      <c r="AD201" s="316"/>
      <c r="AE201" s="323"/>
      <c r="AF201" s="86"/>
      <c r="AG201" s="316"/>
      <c r="AH201" s="86"/>
      <c r="AI201" s="86"/>
      <c r="AJ201" s="326"/>
      <c r="AK201" s="323"/>
      <c r="AL201" s="86"/>
      <c r="AM201" s="86"/>
      <c r="AN201" s="86"/>
      <c r="AO201" s="86"/>
      <c r="AP201" s="86"/>
      <c r="AQ201" s="316"/>
      <c r="AR201" s="86"/>
      <c r="AS201" s="86"/>
      <c r="AT201" s="71"/>
      <c r="AU201" s="71"/>
      <c r="AV201" s="73"/>
    </row>
    <row r="202" spans="1:48" ht="22.5" customHeight="1" x14ac:dyDescent="0.25">
      <c r="A202" s="86"/>
      <c r="B202" s="90"/>
      <c r="C202" s="314"/>
      <c r="D202" s="86"/>
      <c r="E202" s="86"/>
      <c r="F202" s="336"/>
      <c r="G202" s="316"/>
      <c r="H202" s="316"/>
      <c r="I202" s="316"/>
      <c r="J202" s="316"/>
      <c r="K202" s="316"/>
      <c r="L202" s="86"/>
      <c r="M202" s="86"/>
      <c r="N202" s="86"/>
      <c r="O202" s="86"/>
      <c r="P202" s="86"/>
      <c r="Q202" s="86"/>
      <c r="R202" s="86"/>
      <c r="S202" s="86"/>
      <c r="T202" s="86"/>
      <c r="U202" s="86"/>
      <c r="V202" s="86"/>
      <c r="W202" s="86"/>
      <c r="X202" s="86"/>
      <c r="Y202" s="86"/>
      <c r="Z202" s="86"/>
      <c r="AA202" s="326"/>
      <c r="AB202" s="86"/>
      <c r="AC202" s="316"/>
      <c r="AD202" s="316"/>
      <c r="AE202" s="323"/>
      <c r="AF202" s="86"/>
      <c r="AG202" s="316"/>
      <c r="AH202" s="86"/>
      <c r="AI202" s="86"/>
      <c r="AJ202" s="326"/>
      <c r="AK202" s="323"/>
      <c r="AL202" s="86"/>
      <c r="AM202" s="86"/>
      <c r="AN202" s="86"/>
      <c r="AO202" s="86"/>
      <c r="AP202" s="86"/>
      <c r="AQ202" s="316"/>
      <c r="AR202" s="86"/>
      <c r="AS202" s="86"/>
      <c r="AT202" s="71"/>
      <c r="AU202" s="71"/>
      <c r="AV202" s="73"/>
    </row>
    <row r="203" spans="1:48" ht="22.5" customHeight="1" x14ac:dyDescent="0.25">
      <c r="A203" s="86"/>
      <c r="B203" s="90"/>
      <c r="C203" s="314"/>
      <c r="D203" s="86"/>
      <c r="E203" s="86"/>
      <c r="F203" s="336"/>
      <c r="G203" s="316"/>
      <c r="H203" s="316"/>
      <c r="I203" s="316"/>
      <c r="J203" s="316"/>
      <c r="K203" s="316"/>
      <c r="L203" s="86"/>
      <c r="M203" s="86"/>
      <c r="N203" s="86"/>
      <c r="O203" s="86"/>
      <c r="P203" s="86"/>
      <c r="Q203" s="86"/>
      <c r="R203" s="86"/>
      <c r="S203" s="86"/>
      <c r="T203" s="86"/>
      <c r="U203" s="86"/>
      <c r="V203" s="86"/>
      <c r="W203" s="86"/>
      <c r="X203" s="86"/>
      <c r="Y203" s="86"/>
      <c r="Z203" s="86"/>
      <c r="AA203" s="326"/>
      <c r="AB203" s="86"/>
      <c r="AC203" s="316"/>
      <c r="AD203" s="316"/>
      <c r="AE203" s="323"/>
      <c r="AF203" s="86"/>
      <c r="AG203" s="316"/>
      <c r="AH203" s="86"/>
      <c r="AI203" s="86"/>
      <c r="AJ203" s="326"/>
      <c r="AK203" s="323"/>
      <c r="AL203" s="86"/>
      <c r="AM203" s="86"/>
      <c r="AN203" s="86"/>
      <c r="AO203" s="86"/>
      <c r="AP203" s="86"/>
      <c r="AQ203" s="316"/>
      <c r="AR203" s="86"/>
      <c r="AS203" s="86"/>
      <c r="AT203" s="71"/>
      <c r="AU203" s="71"/>
      <c r="AV203" s="73"/>
    </row>
    <row r="204" spans="1:48" ht="22.5" customHeight="1" x14ac:dyDescent="0.25">
      <c r="A204" s="86"/>
      <c r="B204" s="90"/>
      <c r="C204" s="314"/>
      <c r="D204" s="86"/>
      <c r="E204" s="86"/>
      <c r="F204" s="336"/>
      <c r="G204" s="316"/>
      <c r="H204" s="316"/>
      <c r="I204" s="316"/>
      <c r="J204" s="316"/>
      <c r="K204" s="316"/>
      <c r="L204" s="86"/>
      <c r="M204" s="86"/>
      <c r="N204" s="86"/>
      <c r="O204" s="86"/>
      <c r="P204" s="86"/>
      <c r="Q204" s="86"/>
      <c r="R204" s="86"/>
      <c r="S204" s="86"/>
      <c r="T204" s="86"/>
      <c r="U204" s="86"/>
      <c r="V204" s="86"/>
      <c r="W204" s="86"/>
      <c r="X204" s="86"/>
      <c r="Y204" s="86"/>
      <c r="Z204" s="86"/>
      <c r="AA204" s="326"/>
      <c r="AB204" s="86"/>
      <c r="AC204" s="316"/>
      <c r="AD204" s="316"/>
      <c r="AE204" s="323"/>
      <c r="AF204" s="86"/>
      <c r="AG204" s="316"/>
      <c r="AH204" s="86"/>
      <c r="AI204" s="86"/>
      <c r="AJ204" s="326"/>
      <c r="AK204" s="323"/>
      <c r="AL204" s="86"/>
      <c r="AM204" s="86"/>
      <c r="AN204" s="86"/>
      <c r="AO204" s="86"/>
      <c r="AP204" s="86"/>
      <c r="AQ204" s="316"/>
      <c r="AR204" s="86"/>
      <c r="AS204" s="86"/>
      <c r="AT204" s="71"/>
      <c r="AU204" s="71"/>
      <c r="AV204" s="73"/>
    </row>
    <row r="205" spans="1:48" ht="22.5" customHeight="1" x14ac:dyDescent="0.25">
      <c r="A205" s="86"/>
      <c r="B205" s="90"/>
      <c r="C205" s="314"/>
      <c r="D205" s="86"/>
      <c r="E205" s="86"/>
      <c r="F205" s="336"/>
      <c r="G205" s="316"/>
      <c r="H205" s="316"/>
      <c r="I205" s="316"/>
      <c r="J205" s="316"/>
      <c r="K205" s="316"/>
      <c r="L205" s="86"/>
      <c r="M205" s="86"/>
      <c r="N205" s="86"/>
      <c r="O205" s="86"/>
      <c r="P205" s="86"/>
      <c r="Q205" s="86"/>
      <c r="R205" s="86"/>
      <c r="S205" s="86"/>
      <c r="T205" s="86"/>
      <c r="U205" s="86"/>
      <c r="V205" s="86"/>
      <c r="W205" s="86"/>
      <c r="X205" s="86"/>
      <c r="Y205" s="86"/>
      <c r="Z205" s="86"/>
      <c r="AA205" s="326"/>
      <c r="AB205" s="86"/>
      <c r="AC205" s="316"/>
      <c r="AD205" s="316"/>
      <c r="AE205" s="323"/>
      <c r="AF205" s="86"/>
      <c r="AG205" s="316"/>
      <c r="AH205" s="86"/>
      <c r="AI205" s="86"/>
      <c r="AJ205" s="326"/>
      <c r="AK205" s="323"/>
      <c r="AL205" s="86"/>
      <c r="AM205" s="86"/>
      <c r="AN205" s="86"/>
      <c r="AO205" s="86"/>
      <c r="AP205" s="86"/>
      <c r="AQ205" s="316"/>
      <c r="AR205" s="86"/>
      <c r="AS205" s="86"/>
      <c r="AT205" s="71"/>
      <c r="AU205" s="71"/>
      <c r="AV205" s="73"/>
    </row>
    <row r="206" spans="1:48" ht="22.5" customHeight="1" x14ac:dyDescent="0.25">
      <c r="A206" s="86"/>
      <c r="B206" s="90"/>
      <c r="C206" s="314"/>
      <c r="D206" s="86"/>
      <c r="E206" s="86"/>
      <c r="F206" s="336"/>
      <c r="G206" s="316"/>
      <c r="H206" s="316"/>
      <c r="I206" s="316"/>
      <c r="J206" s="316"/>
      <c r="K206" s="316"/>
      <c r="L206" s="86"/>
      <c r="M206" s="86"/>
      <c r="N206" s="86"/>
      <c r="O206" s="86"/>
      <c r="P206" s="86"/>
      <c r="Q206" s="86"/>
      <c r="R206" s="86"/>
      <c r="S206" s="86"/>
      <c r="T206" s="86"/>
      <c r="U206" s="86"/>
      <c r="V206" s="86"/>
      <c r="W206" s="86"/>
      <c r="X206" s="86"/>
      <c r="Y206" s="86"/>
      <c r="Z206" s="86"/>
      <c r="AA206" s="326"/>
      <c r="AB206" s="86"/>
      <c r="AC206" s="316"/>
      <c r="AD206" s="316"/>
      <c r="AE206" s="323"/>
      <c r="AF206" s="86"/>
      <c r="AG206" s="316"/>
      <c r="AH206" s="86"/>
      <c r="AI206" s="86"/>
      <c r="AJ206" s="326"/>
      <c r="AK206" s="323"/>
      <c r="AL206" s="86"/>
      <c r="AM206" s="86"/>
      <c r="AN206" s="86"/>
      <c r="AO206" s="86"/>
      <c r="AP206" s="86"/>
      <c r="AQ206" s="316"/>
      <c r="AR206" s="86"/>
      <c r="AS206" s="86"/>
      <c r="AT206" s="71"/>
      <c r="AU206" s="71"/>
      <c r="AV206" s="73"/>
    </row>
    <row r="207" spans="1:48" ht="22.5" customHeight="1" x14ac:dyDescent="0.25">
      <c r="A207" s="86"/>
      <c r="B207" s="90"/>
      <c r="C207" s="314"/>
      <c r="D207" s="86"/>
      <c r="E207" s="86"/>
      <c r="F207" s="336"/>
      <c r="G207" s="316"/>
      <c r="H207" s="316"/>
      <c r="I207" s="316"/>
      <c r="J207" s="316"/>
      <c r="K207" s="316"/>
      <c r="L207" s="86"/>
      <c r="M207" s="86"/>
      <c r="N207" s="86"/>
      <c r="O207" s="86"/>
      <c r="P207" s="86"/>
      <c r="Q207" s="86"/>
      <c r="R207" s="86"/>
      <c r="S207" s="86"/>
      <c r="T207" s="86"/>
      <c r="U207" s="86"/>
      <c r="V207" s="86"/>
      <c r="W207" s="86"/>
      <c r="X207" s="86"/>
      <c r="Y207" s="86"/>
      <c r="Z207" s="86"/>
      <c r="AA207" s="326"/>
      <c r="AB207" s="86"/>
      <c r="AC207" s="316"/>
      <c r="AD207" s="316"/>
      <c r="AE207" s="323"/>
      <c r="AF207" s="86"/>
      <c r="AG207" s="316"/>
      <c r="AH207" s="86"/>
      <c r="AI207" s="86"/>
      <c r="AJ207" s="326"/>
      <c r="AK207" s="323"/>
      <c r="AL207" s="86"/>
      <c r="AM207" s="86"/>
      <c r="AN207" s="86"/>
      <c r="AO207" s="86"/>
      <c r="AP207" s="86"/>
      <c r="AQ207" s="316"/>
      <c r="AR207" s="86"/>
      <c r="AS207" s="86"/>
      <c r="AT207" s="71"/>
      <c r="AU207" s="71"/>
      <c r="AV207" s="73"/>
    </row>
    <row r="208" spans="1:48" ht="22.5" customHeight="1" x14ac:dyDescent="0.25">
      <c r="A208" s="86"/>
      <c r="B208" s="90"/>
      <c r="C208" s="314"/>
      <c r="D208" s="86"/>
      <c r="E208" s="86"/>
      <c r="F208" s="336"/>
      <c r="G208" s="316"/>
      <c r="H208" s="316"/>
      <c r="I208" s="316"/>
      <c r="J208" s="316"/>
      <c r="K208" s="316"/>
      <c r="L208" s="86"/>
      <c r="M208" s="86"/>
      <c r="N208" s="86"/>
      <c r="O208" s="86"/>
      <c r="P208" s="86"/>
      <c r="Q208" s="86"/>
      <c r="R208" s="86"/>
      <c r="S208" s="86"/>
      <c r="T208" s="86"/>
      <c r="U208" s="86"/>
      <c r="V208" s="86"/>
      <c r="W208" s="86"/>
      <c r="X208" s="86"/>
      <c r="Y208" s="86"/>
      <c r="Z208" s="86"/>
      <c r="AA208" s="326"/>
      <c r="AB208" s="86"/>
      <c r="AC208" s="316"/>
      <c r="AD208" s="316"/>
      <c r="AE208" s="323"/>
      <c r="AF208" s="86"/>
      <c r="AG208" s="316"/>
      <c r="AH208" s="86"/>
      <c r="AI208" s="86"/>
      <c r="AJ208" s="326"/>
      <c r="AK208" s="323"/>
      <c r="AL208" s="86"/>
      <c r="AM208" s="86"/>
      <c r="AN208" s="86"/>
      <c r="AO208" s="86"/>
      <c r="AP208" s="86"/>
      <c r="AQ208" s="316"/>
      <c r="AR208" s="86"/>
      <c r="AS208" s="86"/>
      <c r="AT208" s="71"/>
      <c r="AU208" s="71"/>
      <c r="AV208" s="73"/>
    </row>
    <row r="209" spans="1:48" ht="22.5" customHeight="1" x14ac:dyDescent="0.25">
      <c r="A209" s="86"/>
      <c r="B209" s="90"/>
      <c r="C209" s="314"/>
      <c r="D209" s="86"/>
      <c r="E209" s="86"/>
      <c r="F209" s="336"/>
      <c r="G209" s="316"/>
      <c r="H209" s="316"/>
      <c r="I209" s="316"/>
      <c r="J209" s="316"/>
      <c r="K209" s="316"/>
      <c r="L209" s="86"/>
      <c r="M209" s="86"/>
      <c r="N209" s="86"/>
      <c r="O209" s="86"/>
      <c r="P209" s="86"/>
      <c r="Q209" s="86"/>
      <c r="R209" s="86"/>
      <c r="S209" s="86"/>
      <c r="T209" s="86"/>
      <c r="U209" s="86"/>
      <c r="V209" s="86"/>
      <c r="W209" s="86"/>
      <c r="X209" s="86"/>
      <c r="Y209" s="86"/>
      <c r="Z209" s="86"/>
      <c r="AA209" s="326"/>
      <c r="AB209" s="86"/>
      <c r="AC209" s="316"/>
      <c r="AD209" s="316"/>
      <c r="AE209" s="323"/>
      <c r="AF209" s="86"/>
      <c r="AG209" s="316"/>
      <c r="AH209" s="86"/>
      <c r="AI209" s="86"/>
      <c r="AJ209" s="326"/>
      <c r="AK209" s="323"/>
      <c r="AL209" s="86"/>
      <c r="AM209" s="86"/>
      <c r="AN209" s="86"/>
      <c r="AO209" s="86"/>
      <c r="AP209" s="86"/>
      <c r="AQ209" s="316"/>
      <c r="AR209" s="86"/>
      <c r="AS209" s="86"/>
      <c r="AT209" s="71"/>
      <c r="AU209" s="71"/>
      <c r="AV209" s="73"/>
    </row>
    <row r="210" spans="1:48" ht="22.5" customHeight="1" x14ac:dyDescent="0.25">
      <c r="A210" s="86"/>
      <c r="B210" s="90"/>
      <c r="C210" s="314"/>
      <c r="D210" s="86"/>
      <c r="E210" s="86"/>
      <c r="F210" s="336"/>
      <c r="G210" s="316"/>
      <c r="H210" s="316"/>
      <c r="I210" s="316"/>
      <c r="J210" s="316"/>
      <c r="K210" s="316"/>
      <c r="L210" s="86"/>
      <c r="M210" s="86"/>
      <c r="N210" s="86"/>
      <c r="O210" s="86"/>
      <c r="P210" s="86"/>
      <c r="Q210" s="86"/>
      <c r="R210" s="86"/>
      <c r="S210" s="86"/>
      <c r="T210" s="86"/>
      <c r="U210" s="86"/>
      <c r="V210" s="86"/>
      <c r="W210" s="86"/>
      <c r="X210" s="86"/>
      <c r="Y210" s="86"/>
      <c r="Z210" s="86"/>
      <c r="AA210" s="326"/>
      <c r="AB210" s="86"/>
      <c r="AC210" s="316"/>
      <c r="AD210" s="316"/>
      <c r="AE210" s="323"/>
      <c r="AF210" s="86"/>
      <c r="AG210" s="316"/>
      <c r="AH210" s="86"/>
      <c r="AI210" s="86"/>
      <c r="AJ210" s="326"/>
      <c r="AK210" s="323"/>
      <c r="AL210" s="86"/>
      <c r="AM210" s="86"/>
      <c r="AN210" s="86"/>
      <c r="AO210" s="86"/>
      <c r="AP210" s="86"/>
      <c r="AQ210" s="316"/>
      <c r="AR210" s="86"/>
      <c r="AS210" s="86"/>
      <c r="AT210" s="71"/>
      <c r="AU210" s="71"/>
      <c r="AV210" s="73"/>
    </row>
    <row r="211" spans="1:48" ht="22.5" customHeight="1" x14ac:dyDescent="0.25">
      <c r="A211" s="86"/>
      <c r="B211" s="90"/>
      <c r="C211" s="314"/>
      <c r="D211" s="86"/>
      <c r="E211" s="86"/>
      <c r="F211" s="336"/>
      <c r="G211" s="316"/>
      <c r="H211" s="316"/>
      <c r="I211" s="316"/>
      <c r="J211" s="316"/>
      <c r="K211" s="316"/>
      <c r="L211" s="86"/>
      <c r="M211" s="86"/>
      <c r="N211" s="86"/>
      <c r="O211" s="86"/>
      <c r="P211" s="86"/>
      <c r="Q211" s="86"/>
      <c r="R211" s="86"/>
      <c r="S211" s="86"/>
      <c r="T211" s="86"/>
      <c r="U211" s="86"/>
      <c r="V211" s="86"/>
      <c r="W211" s="86"/>
      <c r="X211" s="86"/>
      <c r="Y211" s="86"/>
      <c r="Z211" s="86"/>
      <c r="AA211" s="326"/>
      <c r="AB211" s="86"/>
      <c r="AC211" s="316"/>
      <c r="AD211" s="316"/>
      <c r="AE211" s="323"/>
      <c r="AF211" s="86"/>
      <c r="AG211" s="316"/>
      <c r="AH211" s="86"/>
      <c r="AI211" s="86"/>
      <c r="AJ211" s="326"/>
      <c r="AK211" s="323"/>
      <c r="AL211" s="86"/>
      <c r="AM211" s="86"/>
      <c r="AN211" s="86"/>
      <c r="AO211" s="86"/>
      <c r="AP211" s="86"/>
      <c r="AQ211" s="316"/>
      <c r="AR211" s="86"/>
      <c r="AS211" s="86"/>
      <c r="AT211" s="71"/>
      <c r="AU211" s="71"/>
      <c r="AV211" s="73"/>
    </row>
    <row r="212" spans="1:48" ht="22.5" customHeight="1" x14ac:dyDescent="0.25">
      <c r="A212" s="86"/>
      <c r="B212" s="90"/>
      <c r="C212" s="314"/>
      <c r="D212" s="86"/>
      <c r="E212" s="86"/>
      <c r="F212" s="336"/>
      <c r="G212" s="316"/>
      <c r="H212" s="316"/>
      <c r="I212" s="316"/>
      <c r="J212" s="316"/>
      <c r="K212" s="316"/>
      <c r="L212" s="86"/>
      <c r="M212" s="86"/>
      <c r="N212" s="86"/>
      <c r="O212" s="86"/>
      <c r="P212" s="86"/>
      <c r="Q212" s="86"/>
      <c r="R212" s="86"/>
      <c r="S212" s="86"/>
      <c r="T212" s="86"/>
      <c r="U212" s="86"/>
      <c r="V212" s="86"/>
      <c r="W212" s="86"/>
      <c r="X212" s="86"/>
      <c r="Y212" s="86"/>
      <c r="Z212" s="86"/>
      <c r="AA212" s="326"/>
      <c r="AB212" s="86"/>
      <c r="AC212" s="316"/>
      <c r="AD212" s="316"/>
      <c r="AE212" s="323"/>
      <c r="AF212" s="86"/>
      <c r="AG212" s="316"/>
      <c r="AH212" s="86"/>
      <c r="AI212" s="86"/>
      <c r="AJ212" s="326"/>
      <c r="AK212" s="323"/>
      <c r="AL212" s="86"/>
      <c r="AM212" s="86"/>
      <c r="AN212" s="86"/>
      <c r="AO212" s="86"/>
      <c r="AP212" s="86"/>
      <c r="AQ212" s="316"/>
      <c r="AR212" s="86"/>
      <c r="AS212" s="86"/>
      <c r="AT212" s="71"/>
      <c r="AU212" s="71"/>
      <c r="AV212" s="73"/>
    </row>
    <row r="213" spans="1:48" ht="22.5" customHeight="1" x14ac:dyDescent="0.25">
      <c r="A213" s="86"/>
      <c r="B213" s="90"/>
      <c r="C213" s="314"/>
      <c r="D213" s="86"/>
      <c r="E213" s="86"/>
      <c r="F213" s="336"/>
      <c r="G213" s="316"/>
      <c r="H213" s="316"/>
      <c r="I213" s="316"/>
      <c r="J213" s="316"/>
      <c r="K213" s="316"/>
      <c r="L213" s="86"/>
      <c r="M213" s="86"/>
      <c r="N213" s="86"/>
      <c r="O213" s="86"/>
      <c r="P213" s="86"/>
      <c r="Q213" s="86"/>
      <c r="R213" s="86"/>
      <c r="S213" s="86"/>
      <c r="T213" s="86"/>
      <c r="U213" s="86"/>
      <c r="V213" s="86"/>
      <c r="W213" s="86"/>
      <c r="X213" s="86"/>
      <c r="Y213" s="86"/>
      <c r="Z213" s="86"/>
      <c r="AA213" s="326"/>
      <c r="AB213" s="86"/>
      <c r="AC213" s="316"/>
      <c r="AD213" s="316"/>
      <c r="AE213" s="323"/>
      <c r="AF213" s="86"/>
      <c r="AG213" s="316"/>
      <c r="AH213" s="86"/>
      <c r="AI213" s="86"/>
      <c r="AJ213" s="326"/>
      <c r="AK213" s="323"/>
      <c r="AL213" s="86"/>
      <c r="AM213" s="86"/>
      <c r="AN213" s="86"/>
      <c r="AO213" s="86"/>
      <c r="AP213" s="86"/>
      <c r="AQ213" s="316"/>
      <c r="AR213" s="86"/>
      <c r="AS213" s="86"/>
      <c r="AT213" s="71"/>
      <c r="AU213" s="71"/>
      <c r="AV213" s="73"/>
    </row>
    <row r="214" spans="1:48" ht="22.5" customHeight="1" x14ac:dyDescent="0.25">
      <c r="A214" s="86"/>
      <c r="B214" s="90"/>
      <c r="C214" s="314"/>
      <c r="D214" s="86"/>
      <c r="E214" s="86"/>
      <c r="F214" s="336"/>
      <c r="G214" s="316"/>
      <c r="H214" s="316"/>
      <c r="I214" s="316"/>
      <c r="J214" s="316"/>
      <c r="K214" s="316"/>
      <c r="L214" s="86"/>
      <c r="M214" s="86"/>
      <c r="N214" s="86"/>
      <c r="O214" s="86"/>
      <c r="P214" s="86"/>
      <c r="Q214" s="86"/>
      <c r="R214" s="86"/>
      <c r="S214" s="86"/>
      <c r="T214" s="86"/>
      <c r="U214" s="86"/>
      <c r="V214" s="86"/>
      <c r="W214" s="86"/>
      <c r="X214" s="86"/>
      <c r="Y214" s="86"/>
      <c r="Z214" s="86"/>
      <c r="AA214" s="326"/>
      <c r="AB214" s="86"/>
      <c r="AC214" s="316"/>
      <c r="AD214" s="316"/>
      <c r="AE214" s="323"/>
      <c r="AF214" s="86"/>
      <c r="AG214" s="316"/>
      <c r="AH214" s="86"/>
      <c r="AI214" s="86"/>
      <c r="AJ214" s="326"/>
      <c r="AK214" s="323"/>
      <c r="AL214" s="86"/>
      <c r="AM214" s="86"/>
      <c r="AN214" s="86"/>
      <c r="AO214" s="86"/>
      <c r="AP214" s="86"/>
      <c r="AQ214" s="316"/>
      <c r="AR214" s="86"/>
      <c r="AS214" s="86"/>
      <c r="AT214" s="71"/>
      <c r="AU214" s="71"/>
      <c r="AV214" s="73"/>
    </row>
    <row r="215" spans="1:48" ht="22.5" customHeight="1" x14ac:dyDescent="0.25">
      <c r="A215" s="86"/>
      <c r="B215" s="90"/>
      <c r="C215" s="314"/>
      <c r="D215" s="86"/>
      <c r="E215" s="86"/>
      <c r="F215" s="336"/>
      <c r="G215" s="316"/>
      <c r="H215" s="316"/>
      <c r="I215" s="316"/>
      <c r="J215" s="316"/>
      <c r="K215" s="316"/>
      <c r="L215" s="86"/>
      <c r="M215" s="86"/>
      <c r="N215" s="86"/>
      <c r="O215" s="86"/>
      <c r="P215" s="86"/>
      <c r="Q215" s="86"/>
      <c r="R215" s="86"/>
      <c r="S215" s="86"/>
      <c r="T215" s="86"/>
      <c r="U215" s="86"/>
      <c r="V215" s="86"/>
      <c r="W215" s="86"/>
      <c r="X215" s="86"/>
      <c r="Y215" s="86"/>
      <c r="Z215" s="86"/>
      <c r="AA215" s="326"/>
      <c r="AB215" s="86"/>
      <c r="AC215" s="316"/>
      <c r="AD215" s="316"/>
      <c r="AE215" s="323"/>
      <c r="AF215" s="86"/>
      <c r="AG215" s="316"/>
      <c r="AH215" s="86"/>
      <c r="AI215" s="86"/>
      <c r="AJ215" s="326"/>
      <c r="AK215" s="323"/>
      <c r="AL215" s="86"/>
      <c r="AM215" s="86"/>
      <c r="AN215" s="86"/>
      <c r="AO215" s="86"/>
      <c r="AP215" s="86"/>
      <c r="AQ215" s="316"/>
      <c r="AR215" s="86"/>
      <c r="AS215" s="86"/>
      <c r="AT215" s="71"/>
      <c r="AU215" s="71"/>
      <c r="AV215" s="73"/>
    </row>
    <row r="216" spans="1:48" ht="22.5" customHeight="1" x14ac:dyDescent="0.25">
      <c r="A216" s="86"/>
      <c r="B216" s="90"/>
      <c r="C216" s="314"/>
      <c r="D216" s="86"/>
      <c r="E216" s="86"/>
      <c r="F216" s="336"/>
      <c r="G216" s="316"/>
      <c r="H216" s="316"/>
      <c r="I216" s="316"/>
      <c r="J216" s="316"/>
      <c r="K216" s="316"/>
      <c r="L216" s="86"/>
      <c r="M216" s="86"/>
      <c r="N216" s="86"/>
      <c r="O216" s="86"/>
      <c r="P216" s="86"/>
      <c r="Q216" s="86"/>
      <c r="R216" s="86"/>
      <c r="S216" s="86"/>
      <c r="T216" s="86"/>
      <c r="U216" s="86"/>
      <c r="V216" s="86"/>
      <c r="W216" s="86"/>
      <c r="X216" s="86"/>
      <c r="Y216" s="86"/>
      <c r="Z216" s="86"/>
      <c r="AA216" s="326"/>
      <c r="AB216" s="86"/>
      <c r="AC216" s="316"/>
      <c r="AD216" s="316"/>
      <c r="AE216" s="323"/>
      <c r="AF216" s="86"/>
      <c r="AG216" s="316"/>
      <c r="AH216" s="86"/>
      <c r="AI216" s="86"/>
      <c r="AJ216" s="326"/>
      <c r="AK216" s="323"/>
      <c r="AL216" s="86"/>
      <c r="AM216" s="86"/>
      <c r="AN216" s="86"/>
      <c r="AO216" s="86"/>
      <c r="AP216" s="86"/>
      <c r="AQ216" s="316"/>
      <c r="AR216" s="86"/>
      <c r="AS216" s="86"/>
      <c r="AT216" s="71"/>
      <c r="AU216" s="71"/>
      <c r="AV216" s="73"/>
    </row>
    <row r="217" spans="1:48" ht="22.5" customHeight="1" x14ac:dyDescent="0.25">
      <c r="A217" s="91"/>
      <c r="B217" s="92"/>
      <c r="C217" s="92"/>
      <c r="D217" s="91"/>
      <c r="E217" s="91"/>
      <c r="F217" s="337"/>
      <c r="G217" s="91"/>
      <c r="H217" s="91"/>
      <c r="I217" s="91"/>
      <c r="J217" s="91"/>
      <c r="K217" s="91"/>
      <c r="L217" s="91"/>
      <c r="M217" s="91"/>
      <c r="N217" s="91"/>
      <c r="O217" s="91"/>
      <c r="P217" s="91"/>
      <c r="Q217" s="91"/>
      <c r="R217" s="91"/>
      <c r="S217" s="91"/>
      <c r="T217" s="91"/>
      <c r="U217" s="91"/>
      <c r="V217" s="91"/>
      <c r="W217" s="91"/>
      <c r="X217" s="91"/>
      <c r="Y217" s="91"/>
      <c r="Z217" s="91"/>
      <c r="AA217" s="324"/>
      <c r="AB217" s="91"/>
      <c r="AC217" s="91"/>
      <c r="AD217" s="91"/>
      <c r="AE217" s="324"/>
      <c r="AF217" s="91"/>
      <c r="AG217" s="91"/>
      <c r="AH217" s="91"/>
      <c r="AI217" s="91"/>
      <c r="AJ217" s="324"/>
      <c r="AK217" s="324"/>
      <c r="AL217" s="91"/>
      <c r="AM217" s="91"/>
      <c r="AN217" s="91"/>
      <c r="AO217" s="91"/>
      <c r="AP217" s="91"/>
      <c r="AQ217" s="91"/>
      <c r="AR217" s="91"/>
      <c r="AS217" s="91"/>
      <c r="AT217" s="71"/>
      <c r="AU217" s="71"/>
      <c r="AV217" s="73"/>
    </row>
    <row r="218" spans="1:48" ht="22.5" customHeight="1" x14ac:dyDescent="0.25">
      <c r="A218" s="91"/>
      <c r="B218" s="92"/>
      <c r="C218" s="92"/>
      <c r="D218" s="91"/>
      <c r="E218" s="91"/>
      <c r="F218" s="337"/>
      <c r="G218" s="91"/>
      <c r="H218" s="91"/>
      <c r="I218" s="91"/>
      <c r="J218" s="91"/>
      <c r="K218" s="91"/>
      <c r="L218" s="91"/>
      <c r="M218" s="91"/>
      <c r="N218" s="91"/>
      <c r="O218" s="91"/>
      <c r="P218" s="91"/>
      <c r="Q218" s="91"/>
      <c r="R218" s="91"/>
      <c r="S218" s="91"/>
      <c r="T218" s="91"/>
      <c r="U218" s="91"/>
      <c r="V218" s="91"/>
      <c r="W218" s="91"/>
      <c r="X218" s="91"/>
      <c r="Y218" s="91"/>
      <c r="Z218" s="91"/>
      <c r="AA218" s="324"/>
      <c r="AB218" s="91"/>
      <c r="AC218" s="91"/>
      <c r="AD218" s="91"/>
      <c r="AE218" s="324"/>
      <c r="AF218" s="91"/>
      <c r="AG218" s="91"/>
      <c r="AH218" s="91"/>
      <c r="AI218" s="91"/>
      <c r="AJ218" s="324"/>
      <c r="AK218" s="324"/>
      <c r="AL218" s="91"/>
      <c r="AM218" s="91"/>
      <c r="AN218" s="91"/>
      <c r="AO218" s="91"/>
      <c r="AP218" s="91"/>
      <c r="AQ218" s="91"/>
      <c r="AR218" s="91"/>
      <c r="AS218" s="91"/>
      <c r="AT218" s="71"/>
      <c r="AU218" s="71"/>
      <c r="AV218" s="73"/>
    </row>
    <row r="219" spans="1:48" ht="22.5" customHeight="1" x14ac:dyDescent="0.25">
      <c r="A219" s="91"/>
      <c r="B219" s="92"/>
      <c r="C219" s="92"/>
      <c r="D219" s="91"/>
      <c r="E219" s="91"/>
      <c r="F219" s="337"/>
      <c r="G219" s="91"/>
      <c r="H219" s="91"/>
      <c r="I219" s="91"/>
      <c r="J219" s="91"/>
      <c r="K219" s="91"/>
      <c r="L219" s="91"/>
      <c r="M219" s="91"/>
      <c r="N219" s="91"/>
      <c r="O219" s="91"/>
      <c r="P219" s="91"/>
      <c r="Q219" s="91"/>
      <c r="R219" s="91"/>
      <c r="S219" s="91"/>
      <c r="T219" s="91"/>
      <c r="U219" s="91"/>
      <c r="V219" s="91"/>
      <c r="W219" s="91"/>
      <c r="X219" s="91"/>
      <c r="Y219" s="91"/>
      <c r="Z219" s="91"/>
      <c r="AA219" s="324"/>
      <c r="AB219" s="91"/>
      <c r="AC219" s="91"/>
      <c r="AD219" s="91"/>
      <c r="AE219" s="324"/>
      <c r="AF219" s="91"/>
      <c r="AG219" s="91"/>
      <c r="AH219" s="91"/>
      <c r="AI219" s="91"/>
      <c r="AJ219" s="324"/>
      <c r="AK219" s="324"/>
      <c r="AL219" s="91"/>
      <c r="AM219" s="91"/>
      <c r="AN219" s="91"/>
      <c r="AO219" s="91"/>
      <c r="AP219" s="91"/>
      <c r="AQ219" s="91"/>
      <c r="AR219" s="91"/>
      <c r="AS219" s="91"/>
      <c r="AT219" s="71"/>
      <c r="AU219" s="71"/>
      <c r="AV219" s="73"/>
    </row>
    <row r="220" spans="1:48" ht="22.5" customHeight="1" x14ac:dyDescent="0.25">
      <c r="A220" s="91"/>
      <c r="B220" s="92"/>
      <c r="C220" s="92"/>
      <c r="D220" s="91"/>
      <c r="E220" s="91"/>
      <c r="F220" s="337"/>
      <c r="G220" s="91"/>
      <c r="H220" s="91"/>
      <c r="I220" s="91"/>
      <c r="J220" s="91"/>
      <c r="K220" s="91"/>
      <c r="L220" s="91"/>
      <c r="M220" s="91"/>
      <c r="N220" s="91"/>
      <c r="O220" s="91"/>
      <c r="P220" s="91"/>
      <c r="Q220" s="91"/>
      <c r="R220" s="91"/>
      <c r="S220" s="91"/>
      <c r="T220" s="91"/>
      <c r="U220" s="91"/>
      <c r="V220" s="91"/>
      <c r="W220" s="91"/>
      <c r="X220" s="91"/>
      <c r="Y220" s="91"/>
      <c r="Z220" s="91"/>
      <c r="AA220" s="324"/>
      <c r="AB220" s="91"/>
      <c r="AC220" s="91"/>
      <c r="AD220" s="91"/>
      <c r="AE220" s="324"/>
      <c r="AF220" s="91"/>
      <c r="AG220" s="91"/>
      <c r="AH220" s="91"/>
      <c r="AI220" s="91"/>
      <c r="AJ220" s="324"/>
      <c r="AK220" s="324"/>
      <c r="AL220" s="91"/>
      <c r="AM220" s="91"/>
      <c r="AN220" s="91"/>
      <c r="AO220" s="91"/>
      <c r="AP220" s="91"/>
      <c r="AQ220" s="91"/>
      <c r="AR220" s="91"/>
      <c r="AS220" s="91"/>
      <c r="AT220" s="71"/>
      <c r="AU220" s="71"/>
      <c r="AV220" s="73"/>
    </row>
    <row r="221" spans="1:48" ht="22.5" customHeight="1" x14ac:dyDescent="0.25">
      <c r="A221" s="91"/>
      <c r="B221" s="92"/>
      <c r="C221" s="92"/>
      <c r="D221" s="91"/>
      <c r="E221" s="91"/>
      <c r="F221" s="337"/>
      <c r="G221" s="91"/>
      <c r="H221" s="91"/>
      <c r="I221" s="91"/>
      <c r="J221" s="91"/>
      <c r="K221" s="91"/>
      <c r="L221" s="91"/>
      <c r="M221" s="91"/>
      <c r="N221" s="91"/>
      <c r="O221" s="91"/>
      <c r="P221" s="91"/>
      <c r="Q221" s="91"/>
      <c r="R221" s="91"/>
      <c r="S221" s="91"/>
      <c r="T221" s="91"/>
      <c r="U221" s="91"/>
      <c r="V221" s="91"/>
      <c r="W221" s="91"/>
      <c r="X221" s="91"/>
      <c r="Y221" s="91"/>
      <c r="Z221" s="91"/>
      <c r="AA221" s="324"/>
      <c r="AB221" s="91"/>
      <c r="AC221" s="91"/>
      <c r="AD221" s="91"/>
      <c r="AE221" s="324"/>
      <c r="AF221" s="91"/>
      <c r="AG221" s="91"/>
      <c r="AH221" s="91"/>
      <c r="AI221" s="91"/>
      <c r="AJ221" s="324"/>
      <c r="AK221" s="324"/>
      <c r="AL221" s="91"/>
      <c r="AM221" s="91"/>
      <c r="AN221" s="91"/>
      <c r="AO221" s="91"/>
      <c r="AP221" s="91"/>
      <c r="AQ221" s="91"/>
      <c r="AR221" s="91"/>
      <c r="AS221" s="91"/>
      <c r="AT221" s="71"/>
      <c r="AU221" s="71"/>
      <c r="AV221" s="73"/>
    </row>
    <row r="222" spans="1:48" ht="22.5" customHeight="1" x14ac:dyDescent="0.25">
      <c r="A222" s="91"/>
      <c r="B222" s="92"/>
      <c r="C222" s="92"/>
      <c r="D222" s="91"/>
      <c r="E222" s="91"/>
      <c r="F222" s="337"/>
      <c r="G222" s="91"/>
      <c r="H222" s="91"/>
      <c r="I222" s="91"/>
      <c r="J222" s="91"/>
      <c r="K222" s="91"/>
      <c r="L222" s="91"/>
      <c r="M222" s="91"/>
      <c r="N222" s="91"/>
      <c r="O222" s="91"/>
      <c r="P222" s="91"/>
      <c r="Q222" s="91"/>
      <c r="R222" s="91"/>
      <c r="S222" s="91"/>
      <c r="T222" s="91"/>
      <c r="U222" s="91"/>
      <c r="V222" s="91"/>
      <c r="W222" s="91"/>
      <c r="X222" s="91"/>
      <c r="Y222" s="91"/>
      <c r="Z222" s="91"/>
      <c r="AA222" s="324"/>
      <c r="AB222" s="91"/>
      <c r="AC222" s="91"/>
      <c r="AD222" s="91"/>
      <c r="AE222" s="324"/>
      <c r="AF222" s="91"/>
      <c r="AG222" s="91"/>
      <c r="AH222" s="91"/>
      <c r="AI222" s="91"/>
      <c r="AJ222" s="324"/>
      <c r="AK222" s="324"/>
      <c r="AL222" s="91"/>
      <c r="AM222" s="91"/>
      <c r="AN222" s="91"/>
      <c r="AO222" s="91"/>
      <c r="AP222" s="91"/>
      <c r="AQ222" s="91"/>
      <c r="AR222" s="91"/>
      <c r="AS222" s="91"/>
      <c r="AT222" s="71"/>
      <c r="AU222" s="71"/>
      <c r="AV222" s="73"/>
    </row>
    <row r="223" spans="1:48" ht="22.5" customHeight="1" x14ac:dyDescent="0.25">
      <c r="A223" s="91"/>
      <c r="B223" s="92"/>
      <c r="C223" s="92"/>
      <c r="D223" s="91"/>
      <c r="E223" s="91"/>
      <c r="F223" s="337"/>
      <c r="G223" s="91"/>
      <c r="H223" s="91"/>
      <c r="I223" s="91"/>
      <c r="J223" s="91"/>
      <c r="K223" s="91"/>
      <c r="L223" s="91"/>
      <c r="M223" s="91"/>
      <c r="N223" s="91"/>
      <c r="O223" s="91"/>
      <c r="P223" s="91"/>
      <c r="Q223" s="91"/>
      <c r="R223" s="91"/>
      <c r="S223" s="91"/>
      <c r="T223" s="91"/>
      <c r="U223" s="91"/>
      <c r="V223" s="91"/>
      <c r="W223" s="91"/>
      <c r="X223" s="91"/>
      <c r="Y223" s="91"/>
      <c r="Z223" s="91"/>
      <c r="AA223" s="324"/>
      <c r="AB223" s="91"/>
      <c r="AC223" s="91"/>
      <c r="AD223" s="91"/>
      <c r="AE223" s="324"/>
      <c r="AF223" s="91"/>
      <c r="AG223" s="91"/>
      <c r="AH223" s="91"/>
      <c r="AI223" s="91"/>
      <c r="AJ223" s="324"/>
      <c r="AK223" s="324"/>
      <c r="AL223" s="91"/>
      <c r="AM223" s="91"/>
      <c r="AN223" s="91"/>
      <c r="AO223" s="91"/>
      <c r="AP223" s="91"/>
      <c r="AQ223" s="91"/>
      <c r="AR223" s="91"/>
      <c r="AS223" s="91"/>
      <c r="AT223" s="71"/>
      <c r="AU223" s="71"/>
      <c r="AV223" s="73"/>
    </row>
    <row r="224" spans="1:48" ht="22.5" customHeight="1" x14ac:dyDescent="0.25">
      <c r="A224" s="91"/>
      <c r="B224" s="92"/>
      <c r="C224" s="92"/>
      <c r="D224" s="91"/>
      <c r="E224" s="91"/>
      <c r="F224" s="337"/>
      <c r="G224" s="91"/>
      <c r="H224" s="91"/>
      <c r="I224" s="91"/>
      <c r="J224" s="91"/>
      <c r="K224" s="91"/>
      <c r="L224" s="91"/>
      <c r="M224" s="91"/>
      <c r="N224" s="91"/>
      <c r="O224" s="91"/>
      <c r="P224" s="91"/>
      <c r="Q224" s="91"/>
      <c r="R224" s="91"/>
      <c r="S224" s="91"/>
      <c r="T224" s="91"/>
      <c r="U224" s="91"/>
      <c r="V224" s="91"/>
      <c r="W224" s="91"/>
      <c r="X224" s="91"/>
      <c r="Y224" s="91"/>
      <c r="Z224" s="91"/>
      <c r="AA224" s="324"/>
      <c r="AB224" s="91"/>
      <c r="AC224" s="91"/>
      <c r="AD224" s="91"/>
      <c r="AE224" s="324"/>
      <c r="AF224" s="91"/>
      <c r="AG224" s="91"/>
      <c r="AH224" s="91"/>
      <c r="AI224" s="91"/>
      <c r="AJ224" s="324"/>
      <c r="AK224" s="324"/>
      <c r="AL224" s="91"/>
      <c r="AM224" s="91"/>
      <c r="AN224" s="91"/>
      <c r="AO224" s="91"/>
      <c r="AP224" s="91"/>
      <c r="AQ224" s="91"/>
      <c r="AR224" s="91"/>
      <c r="AS224" s="91"/>
      <c r="AT224" s="71"/>
      <c r="AU224" s="71"/>
      <c r="AV224" s="73"/>
    </row>
    <row r="225" spans="1:48" ht="22.5" customHeight="1" x14ac:dyDescent="0.25">
      <c r="A225" s="91"/>
      <c r="B225" s="92"/>
      <c r="C225" s="92"/>
      <c r="D225" s="91"/>
      <c r="E225" s="91"/>
      <c r="F225" s="337"/>
      <c r="G225" s="91"/>
      <c r="H225" s="91"/>
      <c r="I225" s="91"/>
      <c r="J225" s="91"/>
      <c r="K225" s="91"/>
      <c r="L225" s="91"/>
      <c r="M225" s="91"/>
      <c r="N225" s="91"/>
      <c r="O225" s="91"/>
      <c r="P225" s="91"/>
      <c r="Q225" s="91"/>
      <c r="R225" s="91"/>
      <c r="S225" s="91"/>
      <c r="T225" s="91"/>
      <c r="U225" s="91"/>
      <c r="V225" s="91"/>
      <c r="W225" s="91"/>
      <c r="X225" s="91"/>
      <c r="Y225" s="91"/>
      <c r="Z225" s="91"/>
      <c r="AA225" s="324"/>
      <c r="AB225" s="91"/>
      <c r="AC225" s="91"/>
      <c r="AD225" s="91"/>
      <c r="AE225" s="324"/>
      <c r="AF225" s="91"/>
      <c r="AG225" s="91"/>
      <c r="AH225" s="91"/>
      <c r="AI225" s="91"/>
      <c r="AJ225" s="324"/>
      <c r="AK225" s="324"/>
      <c r="AL225" s="91"/>
      <c r="AM225" s="91"/>
      <c r="AN225" s="91"/>
      <c r="AO225" s="91"/>
      <c r="AP225" s="91"/>
      <c r="AQ225" s="91"/>
      <c r="AR225" s="91"/>
      <c r="AS225" s="91"/>
      <c r="AT225" s="71"/>
      <c r="AU225" s="71"/>
      <c r="AV225" s="73"/>
    </row>
    <row r="226" spans="1:48" ht="22.5" customHeight="1" x14ac:dyDescent="0.25">
      <c r="A226" s="91"/>
      <c r="B226" s="92"/>
      <c r="C226" s="92"/>
      <c r="D226" s="91"/>
      <c r="E226" s="91"/>
      <c r="F226" s="337"/>
      <c r="G226" s="91"/>
      <c r="H226" s="91"/>
      <c r="I226" s="91"/>
      <c r="J226" s="91"/>
      <c r="K226" s="91"/>
      <c r="L226" s="91"/>
      <c r="M226" s="91"/>
      <c r="N226" s="91"/>
      <c r="O226" s="91"/>
      <c r="P226" s="91"/>
      <c r="Q226" s="91"/>
      <c r="R226" s="91"/>
      <c r="S226" s="91"/>
      <c r="T226" s="91"/>
      <c r="U226" s="91"/>
      <c r="V226" s="91"/>
      <c r="W226" s="91"/>
      <c r="X226" s="91"/>
      <c r="Y226" s="91"/>
      <c r="Z226" s="91"/>
      <c r="AA226" s="324"/>
      <c r="AB226" s="91"/>
      <c r="AC226" s="91"/>
      <c r="AD226" s="91"/>
      <c r="AE226" s="324"/>
      <c r="AF226" s="91"/>
      <c r="AG226" s="91"/>
      <c r="AH226" s="91"/>
      <c r="AI226" s="91"/>
      <c r="AJ226" s="324"/>
      <c r="AK226" s="324"/>
      <c r="AL226" s="91"/>
      <c r="AM226" s="91"/>
      <c r="AN226" s="91"/>
      <c r="AO226" s="91"/>
      <c r="AP226" s="91"/>
      <c r="AQ226" s="91"/>
      <c r="AR226" s="91"/>
      <c r="AS226" s="91"/>
      <c r="AT226" s="71"/>
      <c r="AU226" s="71"/>
      <c r="AV226" s="73"/>
    </row>
    <row r="227" spans="1:48" ht="22.5" customHeight="1" x14ac:dyDescent="0.25">
      <c r="A227" s="91"/>
      <c r="B227" s="92"/>
      <c r="C227" s="92"/>
      <c r="D227" s="91"/>
      <c r="E227" s="91"/>
      <c r="F227" s="337"/>
      <c r="G227" s="91"/>
      <c r="H227" s="91"/>
      <c r="I227" s="91"/>
      <c r="J227" s="91"/>
      <c r="K227" s="91"/>
      <c r="L227" s="91"/>
      <c r="M227" s="91"/>
      <c r="N227" s="91"/>
      <c r="O227" s="91"/>
      <c r="P227" s="91"/>
      <c r="Q227" s="91"/>
      <c r="R227" s="91"/>
      <c r="S227" s="91"/>
      <c r="T227" s="91"/>
      <c r="U227" s="91"/>
      <c r="V227" s="91"/>
      <c r="W227" s="91"/>
      <c r="X227" s="91"/>
      <c r="Y227" s="91"/>
      <c r="Z227" s="91"/>
      <c r="AA227" s="324"/>
      <c r="AB227" s="91"/>
      <c r="AC227" s="91"/>
      <c r="AD227" s="91"/>
      <c r="AE227" s="324"/>
      <c r="AF227" s="91"/>
      <c r="AG227" s="91"/>
      <c r="AH227" s="91"/>
      <c r="AI227" s="91"/>
      <c r="AJ227" s="324"/>
      <c r="AK227" s="324"/>
      <c r="AL227" s="91"/>
      <c r="AM227" s="91"/>
      <c r="AN227" s="91"/>
      <c r="AO227" s="91"/>
      <c r="AP227" s="91"/>
      <c r="AQ227" s="91"/>
      <c r="AR227" s="91"/>
      <c r="AS227" s="91"/>
      <c r="AT227" s="71"/>
      <c r="AU227" s="71"/>
      <c r="AV227" s="73"/>
    </row>
    <row r="228" spans="1:48" ht="22.5" customHeight="1" x14ac:dyDescent="0.25">
      <c r="A228" s="91"/>
      <c r="B228" s="92"/>
      <c r="C228" s="92"/>
      <c r="D228" s="91"/>
      <c r="E228" s="91"/>
      <c r="F228" s="337"/>
      <c r="G228" s="91"/>
      <c r="H228" s="91"/>
      <c r="I228" s="91"/>
      <c r="J228" s="91"/>
      <c r="K228" s="91"/>
      <c r="L228" s="91"/>
      <c r="M228" s="91"/>
      <c r="N228" s="91"/>
      <c r="O228" s="91"/>
      <c r="P228" s="91"/>
      <c r="Q228" s="91"/>
      <c r="R228" s="91"/>
      <c r="S228" s="91"/>
      <c r="T228" s="91"/>
      <c r="U228" s="91"/>
      <c r="V228" s="91"/>
      <c r="W228" s="91"/>
      <c r="X228" s="91"/>
      <c r="Y228" s="91"/>
      <c r="Z228" s="91"/>
      <c r="AA228" s="324"/>
      <c r="AB228" s="91"/>
      <c r="AC228" s="91"/>
      <c r="AD228" s="91"/>
      <c r="AE228" s="324"/>
      <c r="AF228" s="91"/>
      <c r="AG228" s="91"/>
      <c r="AH228" s="91"/>
      <c r="AI228" s="91"/>
      <c r="AJ228" s="324"/>
      <c r="AK228" s="324"/>
      <c r="AL228" s="91"/>
      <c r="AM228" s="91"/>
      <c r="AN228" s="91"/>
      <c r="AO228" s="91"/>
      <c r="AP228" s="91"/>
      <c r="AQ228" s="91"/>
      <c r="AR228" s="91"/>
      <c r="AS228" s="91"/>
      <c r="AT228" s="71"/>
      <c r="AU228" s="71"/>
      <c r="AV228" s="73"/>
    </row>
    <row r="229" spans="1:48" ht="22.5" customHeight="1" x14ac:dyDescent="0.25">
      <c r="A229" s="91"/>
      <c r="B229" s="92"/>
      <c r="C229" s="92"/>
      <c r="D229" s="91"/>
      <c r="E229" s="91"/>
      <c r="F229" s="337"/>
      <c r="G229" s="91"/>
      <c r="H229" s="91"/>
      <c r="I229" s="91"/>
      <c r="J229" s="91"/>
      <c r="K229" s="91"/>
      <c r="L229" s="91"/>
      <c r="M229" s="91"/>
      <c r="N229" s="91"/>
      <c r="O229" s="91"/>
      <c r="P229" s="91"/>
      <c r="Q229" s="91"/>
      <c r="R229" s="91"/>
      <c r="S229" s="91"/>
      <c r="T229" s="91"/>
      <c r="U229" s="91"/>
      <c r="V229" s="91"/>
      <c r="W229" s="91"/>
      <c r="X229" s="91"/>
      <c r="Y229" s="91"/>
      <c r="Z229" s="91"/>
      <c r="AA229" s="324"/>
      <c r="AB229" s="91"/>
      <c r="AC229" s="91"/>
      <c r="AD229" s="91"/>
      <c r="AE229" s="324"/>
      <c r="AF229" s="91"/>
      <c r="AG229" s="91"/>
      <c r="AH229" s="91"/>
      <c r="AI229" s="91"/>
      <c r="AJ229" s="324"/>
      <c r="AK229" s="324"/>
      <c r="AL229" s="91"/>
      <c r="AM229" s="91"/>
      <c r="AN229" s="91"/>
      <c r="AO229" s="91"/>
      <c r="AP229" s="91"/>
      <c r="AQ229" s="91"/>
      <c r="AR229" s="91"/>
      <c r="AS229" s="91"/>
      <c r="AT229" s="71"/>
      <c r="AU229" s="71"/>
      <c r="AV229" s="73"/>
    </row>
    <row r="230" spans="1:48" ht="22.5" customHeight="1" x14ac:dyDescent="0.25">
      <c r="A230" s="91"/>
      <c r="B230" s="92"/>
      <c r="C230" s="92"/>
      <c r="D230" s="91"/>
      <c r="E230" s="91"/>
      <c r="F230" s="337"/>
      <c r="G230" s="91"/>
      <c r="H230" s="91"/>
      <c r="I230" s="91"/>
      <c r="J230" s="91"/>
      <c r="K230" s="91"/>
      <c r="L230" s="91"/>
      <c r="M230" s="91"/>
      <c r="N230" s="91"/>
      <c r="O230" s="91"/>
      <c r="P230" s="91"/>
      <c r="Q230" s="91"/>
      <c r="R230" s="91"/>
      <c r="S230" s="91"/>
      <c r="T230" s="91"/>
      <c r="U230" s="91"/>
      <c r="V230" s="91"/>
      <c r="W230" s="91"/>
      <c r="X230" s="91"/>
      <c r="Y230" s="91"/>
      <c r="Z230" s="91"/>
      <c r="AA230" s="324"/>
      <c r="AB230" s="91"/>
      <c r="AC230" s="91"/>
      <c r="AD230" s="91"/>
      <c r="AE230" s="324"/>
      <c r="AF230" s="91"/>
      <c r="AG230" s="91"/>
      <c r="AH230" s="91"/>
      <c r="AI230" s="91"/>
      <c r="AJ230" s="324"/>
      <c r="AK230" s="324"/>
      <c r="AL230" s="91"/>
      <c r="AM230" s="91"/>
      <c r="AN230" s="91"/>
      <c r="AO230" s="91"/>
      <c r="AP230" s="91"/>
      <c r="AQ230" s="91"/>
      <c r="AR230" s="91"/>
      <c r="AS230" s="91"/>
      <c r="AT230" s="71"/>
      <c r="AU230" s="71"/>
      <c r="AV230" s="73"/>
    </row>
    <row r="231" spans="1:48" ht="22.5" customHeight="1" x14ac:dyDescent="0.25">
      <c r="A231" s="91"/>
      <c r="B231" s="92"/>
      <c r="C231" s="92"/>
      <c r="D231" s="91"/>
      <c r="E231" s="91"/>
      <c r="F231" s="337"/>
      <c r="G231" s="91"/>
      <c r="H231" s="91"/>
      <c r="I231" s="91"/>
      <c r="J231" s="91"/>
      <c r="K231" s="91"/>
      <c r="L231" s="91"/>
      <c r="M231" s="91"/>
      <c r="N231" s="91"/>
      <c r="O231" s="91"/>
      <c r="P231" s="91"/>
      <c r="Q231" s="91"/>
      <c r="R231" s="91"/>
      <c r="S231" s="91"/>
      <c r="T231" s="91"/>
      <c r="U231" s="91"/>
      <c r="V231" s="91"/>
      <c r="W231" s="91"/>
      <c r="X231" s="91"/>
      <c r="Y231" s="91"/>
      <c r="Z231" s="91"/>
      <c r="AA231" s="324"/>
      <c r="AB231" s="91"/>
      <c r="AC231" s="91"/>
      <c r="AD231" s="91"/>
      <c r="AE231" s="324"/>
      <c r="AF231" s="91"/>
      <c r="AG231" s="91"/>
      <c r="AH231" s="91"/>
      <c r="AI231" s="91"/>
      <c r="AJ231" s="324"/>
      <c r="AK231" s="324"/>
      <c r="AL231" s="91"/>
      <c r="AM231" s="91"/>
      <c r="AN231" s="91"/>
      <c r="AO231" s="91"/>
      <c r="AP231" s="91"/>
      <c r="AQ231" s="91"/>
      <c r="AR231" s="91"/>
      <c r="AS231" s="91"/>
      <c r="AT231" s="71"/>
      <c r="AU231" s="71"/>
      <c r="AV231" s="73"/>
    </row>
    <row r="232" spans="1:48" ht="22.5" customHeight="1" x14ac:dyDescent="0.25">
      <c r="A232" s="91"/>
      <c r="B232" s="92"/>
      <c r="C232" s="92"/>
      <c r="D232" s="91"/>
      <c r="E232" s="91"/>
      <c r="F232" s="337"/>
      <c r="G232" s="91"/>
      <c r="H232" s="91"/>
      <c r="I232" s="91"/>
      <c r="J232" s="91"/>
      <c r="K232" s="91"/>
      <c r="L232" s="91"/>
      <c r="M232" s="91"/>
      <c r="N232" s="91"/>
      <c r="O232" s="91"/>
      <c r="P232" s="91"/>
      <c r="Q232" s="91"/>
      <c r="R232" s="91"/>
      <c r="S232" s="91"/>
      <c r="T232" s="91"/>
      <c r="U232" s="91"/>
      <c r="V232" s="91"/>
      <c r="W232" s="91"/>
      <c r="X232" s="91"/>
      <c r="Y232" s="91"/>
      <c r="Z232" s="91"/>
      <c r="AA232" s="324"/>
      <c r="AB232" s="91"/>
      <c r="AC232" s="91"/>
      <c r="AD232" s="91"/>
      <c r="AE232" s="324"/>
      <c r="AF232" s="91"/>
      <c r="AG232" s="91"/>
      <c r="AH232" s="91"/>
      <c r="AI232" s="91"/>
      <c r="AJ232" s="324"/>
      <c r="AK232" s="324"/>
      <c r="AL232" s="91"/>
      <c r="AM232" s="91"/>
      <c r="AN232" s="91"/>
      <c r="AO232" s="91"/>
      <c r="AP232" s="91"/>
      <c r="AQ232" s="91"/>
      <c r="AR232" s="91"/>
      <c r="AS232" s="91"/>
      <c r="AT232" s="71"/>
      <c r="AU232" s="71"/>
      <c r="AV232" s="73"/>
    </row>
    <row r="233" spans="1:48" ht="22.5" customHeight="1" x14ac:dyDescent="0.25">
      <c r="A233" s="91"/>
      <c r="B233" s="92"/>
      <c r="C233" s="92"/>
      <c r="D233" s="91"/>
      <c r="E233" s="91"/>
      <c r="F233" s="337"/>
      <c r="G233" s="91"/>
      <c r="H233" s="91"/>
      <c r="I233" s="91"/>
      <c r="J233" s="91"/>
      <c r="K233" s="91"/>
      <c r="L233" s="91"/>
      <c r="M233" s="91"/>
      <c r="N233" s="91"/>
      <c r="O233" s="91"/>
      <c r="P233" s="91"/>
      <c r="Q233" s="91"/>
      <c r="R233" s="91"/>
      <c r="S233" s="91"/>
      <c r="T233" s="91"/>
      <c r="U233" s="91"/>
      <c r="V233" s="91"/>
      <c r="W233" s="91"/>
      <c r="X233" s="91"/>
      <c r="Y233" s="91"/>
      <c r="Z233" s="91"/>
      <c r="AA233" s="324"/>
      <c r="AB233" s="91"/>
      <c r="AC233" s="91"/>
      <c r="AD233" s="91"/>
      <c r="AE233" s="324"/>
      <c r="AF233" s="91"/>
      <c r="AG233" s="91"/>
      <c r="AH233" s="91"/>
      <c r="AI233" s="91"/>
      <c r="AJ233" s="324"/>
      <c r="AK233" s="324"/>
      <c r="AL233" s="91"/>
      <c r="AM233" s="91"/>
      <c r="AN233" s="91"/>
      <c r="AO233" s="91"/>
      <c r="AP233" s="91"/>
      <c r="AQ233" s="91"/>
      <c r="AR233" s="91"/>
      <c r="AS233" s="91"/>
      <c r="AT233" s="71"/>
      <c r="AU233" s="71"/>
      <c r="AV233" s="73"/>
    </row>
    <row r="234" spans="1:48" ht="22.5" customHeight="1" x14ac:dyDescent="0.25">
      <c r="A234" s="91"/>
      <c r="B234" s="92"/>
      <c r="C234" s="92"/>
      <c r="D234" s="91"/>
      <c r="E234" s="91"/>
      <c r="F234" s="337"/>
      <c r="G234" s="91"/>
      <c r="H234" s="91"/>
      <c r="I234" s="91"/>
      <c r="J234" s="91"/>
      <c r="K234" s="91"/>
      <c r="L234" s="91"/>
      <c r="M234" s="91"/>
      <c r="N234" s="91"/>
      <c r="O234" s="91"/>
      <c r="P234" s="91"/>
      <c r="Q234" s="91"/>
      <c r="R234" s="91"/>
      <c r="S234" s="91"/>
      <c r="T234" s="91"/>
      <c r="U234" s="91"/>
      <c r="V234" s="91"/>
      <c r="W234" s="91"/>
      <c r="X234" s="91"/>
      <c r="Y234" s="91"/>
      <c r="Z234" s="91"/>
      <c r="AA234" s="324"/>
      <c r="AB234" s="91"/>
      <c r="AC234" s="91"/>
      <c r="AD234" s="91"/>
      <c r="AE234" s="324"/>
      <c r="AF234" s="91"/>
      <c r="AG234" s="91"/>
      <c r="AH234" s="91"/>
      <c r="AI234" s="91"/>
      <c r="AJ234" s="324"/>
      <c r="AK234" s="324"/>
      <c r="AL234" s="91"/>
      <c r="AM234" s="91"/>
      <c r="AN234" s="91"/>
      <c r="AO234" s="91"/>
      <c r="AP234" s="91"/>
      <c r="AQ234" s="91"/>
      <c r="AR234" s="91"/>
      <c r="AS234" s="91"/>
      <c r="AT234" s="71"/>
      <c r="AU234" s="71"/>
      <c r="AV234" s="73"/>
    </row>
    <row r="235" spans="1:48" ht="22.5" customHeight="1" x14ac:dyDescent="0.25">
      <c r="A235" s="91"/>
      <c r="B235" s="92"/>
      <c r="C235" s="92"/>
      <c r="D235" s="91"/>
      <c r="E235" s="91"/>
      <c r="F235" s="337"/>
      <c r="G235" s="91"/>
      <c r="H235" s="91"/>
      <c r="I235" s="91"/>
      <c r="J235" s="91"/>
      <c r="K235" s="91"/>
      <c r="L235" s="91"/>
      <c r="M235" s="91"/>
      <c r="N235" s="91"/>
      <c r="O235" s="91"/>
      <c r="P235" s="91"/>
      <c r="Q235" s="91"/>
      <c r="R235" s="91"/>
      <c r="S235" s="91"/>
      <c r="T235" s="91"/>
      <c r="U235" s="91"/>
      <c r="V235" s="91"/>
      <c r="W235" s="91"/>
      <c r="X235" s="91"/>
      <c r="Y235" s="91"/>
      <c r="Z235" s="91"/>
      <c r="AA235" s="324"/>
      <c r="AB235" s="91"/>
      <c r="AC235" s="91"/>
      <c r="AD235" s="91"/>
      <c r="AE235" s="324"/>
      <c r="AF235" s="91"/>
      <c r="AG235" s="91"/>
      <c r="AH235" s="91"/>
      <c r="AI235" s="91"/>
      <c r="AJ235" s="324"/>
      <c r="AK235" s="324"/>
      <c r="AL235" s="91"/>
      <c r="AM235" s="91"/>
      <c r="AN235" s="91"/>
      <c r="AO235" s="91"/>
      <c r="AP235" s="91"/>
      <c r="AQ235" s="91"/>
      <c r="AR235" s="91"/>
      <c r="AS235" s="91"/>
      <c r="AT235" s="71"/>
      <c r="AU235" s="71"/>
      <c r="AV235" s="73"/>
    </row>
    <row r="236" spans="1:48" ht="22.5" customHeight="1" x14ac:dyDescent="0.25">
      <c r="A236" s="91"/>
      <c r="B236" s="92"/>
      <c r="C236" s="92"/>
      <c r="D236" s="91"/>
      <c r="E236" s="91"/>
      <c r="F236" s="337"/>
      <c r="G236" s="91"/>
      <c r="H236" s="91"/>
      <c r="I236" s="91"/>
      <c r="J236" s="91"/>
      <c r="K236" s="91"/>
      <c r="L236" s="91"/>
      <c r="M236" s="91"/>
      <c r="N236" s="91"/>
      <c r="O236" s="91"/>
      <c r="P236" s="91"/>
      <c r="Q236" s="91"/>
      <c r="R236" s="91"/>
      <c r="S236" s="91"/>
      <c r="T236" s="91"/>
      <c r="U236" s="91"/>
      <c r="V236" s="91"/>
      <c r="W236" s="91"/>
      <c r="X236" s="91"/>
      <c r="Y236" s="91"/>
      <c r="Z236" s="91"/>
      <c r="AA236" s="324"/>
      <c r="AB236" s="91"/>
      <c r="AC236" s="91"/>
      <c r="AD236" s="91"/>
      <c r="AE236" s="324"/>
      <c r="AF236" s="91"/>
      <c r="AG236" s="91"/>
      <c r="AH236" s="91"/>
      <c r="AI236" s="91"/>
      <c r="AJ236" s="324"/>
      <c r="AK236" s="324"/>
      <c r="AL236" s="91"/>
      <c r="AM236" s="91"/>
      <c r="AN236" s="91"/>
      <c r="AO236" s="91"/>
      <c r="AP236" s="91"/>
      <c r="AQ236" s="91"/>
      <c r="AR236" s="91"/>
      <c r="AS236" s="91"/>
      <c r="AT236" s="71"/>
      <c r="AU236" s="71"/>
      <c r="AV236" s="73"/>
    </row>
    <row r="237" spans="1:48" ht="22.5" customHeight="1" x14ac:dyDescent="0.25">
      <c r="A237" s="91"/>
      <c r="B237" s="92"/>
      <c r="C237" s="92"/>
      <c r="D237" s="91"/>
      <c r="E237" s="91"/>
      <c r="F237" s="337"/>
      <c r="G237" s="91"/>
      <c r="H237" s="91"/>
      <c r="I237" s="91"/>
      <c r="J237" s="91"/>
      <c r="K237" s="91"/>
      <c r="L237" s="91"/>
      <c r="M237" s="91"/>
      <c r="N237" s="91"/>
      <c r="O237" s="91"/>
      <c r="P237" s="91"/>
      <c r="Q237" s="91"/>
      <c r="R237" s="91"/>
      <c r="S237" s="91"/>
      <c r="T237" s="91"/>
      <c r="U237" s="91"/>
      <c r="V237" s="91"/>
      <c r="W237" s="91"/>
      <c r="X237" s="91"/>
      <c r="Y237" s="91"/>
      <c r="Z237" s="91"/>
      <c r="AA237" s="324"/>
      <c r="AB237" s="91"/>
      <c r="AC237" s="91"/>
      <c r="AD237" s="91"/>
      <c r="AE237" s="324"/>
      <c r="AF237" s="91"/>
      <c r="AG237" s="91"/>
      <c r="AH237" s="91"/>
      <c r="AI237" s="91"/>
      <c r="AJ237" s="324"/>
      <c r="AK237" s="324"/>
      <c r="AL237" s="91"/>
      <c r="AM237" s="91"/>
      <c r="AN237" s="91"/>
      <c r="AO237" s="91"/>
      <c r="AP237" s="91"/>
      <c r="AQ237" s="91"/>
      <c r="AR237" s="91"/>
      <c r="AS237" s="91"/>
      <c r="AT237" s="71"/>
      <c r="AU237" s="71"/>
      <c r="AV237" s="73"/>
    </row>
    <row r="238" spans="1:48" ht="22.5" customHeight="1" x14ac:dyDescent="0.25">
      <c r="A238" s="91"/>
      <c r="B238" s="92"/>
      <c r="C238" s="92"/>
      <c r="D238" s="91"/>
      <c r="E238" s="91"/>
      <c r="F238" s="337"/>
      <c r="G238" s="91"/>
      <c r="H238" s="91"/>
      <c r="I238" s="91"/>
      <c r="J238" s="91"/>
      <c r="K238" s="91"/>
      <c r="L238" s="91"/>
      <c r="M238" s="91"/>
      <c r="N238" s="91"/>
      <c r="O238" s="91"/>
      <c r="P238" s="91"/>
      <c r="Q238" s="91"/>
      <c r="R238" s="91"/>
      <c r="S238" s="91"/>
      <c r="T238" s="91"/>
      <c r="U238" s="91"/>
      <c r="V238" s="91"/>
      <c r="W238" s="91"/>
      <c r="X238" s="91"/>
      <c r="Y238" s="91"/>
      <c r="Z238" s="91"/>
      <c r="AA238" s="324"/>
      <c r="AB238" s="91"/>
      <c r="AC238" s="91"/>
      <c r="AD238" s="91"/>
      <c r="AE238" s="324"/>
      <c r="AF238" s="91"/>
      <c r="AG238" s="91"/>
      <c r="AH238" s="91"/>
      <c r="AI238" s="91"/>
      <c r="AJ238" s="324"/>
      <c r="AK238" s="324"/>
      <c r="AL238" s="91"/>
      <c r="AM238" s="91"/>
      <c r="AN238" s="91"/>
      <c r="AO238" s="91"/>
      <c r="AP238" s="91"/>
      <c r="AQ238" s="91"/>
      <c r="AR238" s="91"/>
      <c r="AS238" s="91"/>
      <c r="AT238" s="71"/>
      <c r="AU238" s="71"/>
      <c r="AV238" s="73"/>
    </row>
    <row r="239" spans="1:48" ht="15.75" customHeight="1" x14ac:dyDescent="0.25"/>
    <row r="240" spans="1:48"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sheetData>
  <mergeCells count="308">
    <mergeCell ref="AR20:AR21"/>
    <mergeCell ref="AS20:AS21"/>
    <mergeCell ref="AR22:AR25"/>
    <mergeCell ref="AS22:AS25"/>
    <mergeCell ref="AQ20:AQ21"/>
    <mergeCell ref="AQ22:AQ25"/>
    <mergeCell ref="AN5:AS5"/>
    <mergeCell ref="AQ18:AQ19"/>
    <mergeCell ref="AR18:AR19"/>
    <mergeCell ref="AS18:AS19"/>
    <mergeCell ref="AQ10:AQ11"/>
    <mergeCell ref="D2:Q2"/>
    <mergeCell ref="D3:Q3"/>
    <mergeCell ref="D4:M4"/>
    <mergeCell ref="N4:Q4"/>
    <mergeCell ref="D6:F6"/>
    <mergeCell ref="L6:N6"/>
    <mergeCell ref="AS29:AS30"/>
    <mergeCell ref="AQ26:AQ28"/>
    <mergeCell ref="AQ29:AQ30"/>
    <mergeCell ref="AA18:AA19"/>
    <mergeCell ref="F12:F13"/>
    <mergeCell ref="G12:G13"/>
    <mergeCell ref="J12:J13"/>
    <mergeCell ref="K12:K13"/>
    <mergeCell ref="H14:H15"/>
    <mergeCell ref="I14:I15"/>
    <mergeCell ref="J14:J15"/>
    <mergeCell ref="K14:K15"/>
    <mergeCell ref="H16:H17"/>
    <mergeCell ref="I16:I17"/>
    <mergeCell ref="AA12:AA13"/>
    <mergeCell ref="AA14:AA15"/>
    <mergeCell ref="AR26:AR28"/>
    <mergeCell ref="AS26:AS28"/>
    <mergeCell ref="AR31:AR32"/>
    <mergeCell ref="AS31:AS32"/>
    <mergeCell ref="I33:I34"/>
    <mergeCell ref="J33:J34"/>
    <mergeCell ref="K33:K34"/>
    <mergeCell ref="H35:H36"/>
    <mergeCell ref="I35:I36"/>
    <mergeCell ref="J35:J36"/>
    <mergeCell ref="K35:K36"/>
    <mergeCell ref="AQ31:AQ32"/>
    <mergeCell ref="AQ33:AQ34"/>
    <mergeCell ref="AQ35:AQ36"/>
    <mergeCell ref="AA31:AA32"/>
    <mergeCell ref="H31:H32"/>
    <mergeCell ref="I31:I32"/>
    <mergeCell ref="J31:J32"/>
    <mergeCell ref="K31:K32"/>
    <mergeCell ref="AI33:AI34"/>
    <mergeCell ref="AQ37:AQ38"/>
    <mergeCell ref="AQ39:AQ40"/>
    <mergeCell ref="K37:K38"/>
    <mergeCell ref="H39:H40"/>
    <mergeCell ref="I39:I40"/>
    <mergeCell ref="J39:J40"/>
    <mergeCell ref="AH37:AH38"/>
    <mergeCell ref="AH39:AH40"/>
    <mergeCell ref="AI39:AI40"/>
    <mergeCell ref="K39:K40"/>
    <mergeCell ref="AG37:AG38"/>
    <mergeCell ref="AG39:AG40"/>
    <mergeCell ref="AQ41:AQ42"/>
    <mergeCell ref="AA29:AA30"/>
    <mergeCell ref="AA33:AA34"/>
    <mergeCell ref="AA35:AA36"/>
    <mergeCell ref="AA37:AA38"/>
    <mergeCell ref="AA39:AA40"/>
    <mergeCell ref="AR41:AR42"/>
    <mergeCell ref="AS41:AS42"/>
    <mergeCell ref="AR35:AR36"/>
    <mergeCell ref="AS35:AS36"/>
    <mergeCell ref="AR39:AR40"/>
    <mergeCell ref="AS39:AS40"/>
    <mergeCell ref="AR37:AR38"/>
    <mergeCell ref="AS37:AS38"/>
    <mergeCell ref="AR33:AR34"/>
    <mergeCell ref="AS33:AS34"/>
    <mergeCell ref="AR29:AR30"/>
    <mergeCell ref="AH41:AH42"/>
    <mergeCell ref="AI41:AI42"/>
    <mergeCell ref="AB35:AB36"/>
    <mergeCell ref="AH35:AH36"/>
    <mergeCell ref="AI35:AI36"/>
    <mergeCell ref="AI37:AI38"/>
    <mergeCell ref="AG35:AG36"/>
    <mergeCell ref="AA16:AA17"/>
    <mergeCell ref="AA20:AA21"/>
    <mergeCell ref="AA22:AA25"/>
    <mergeCell ref="AA26:AA28"/>
    <mergeCell ref="H12:H13"/>
    <mergeCell ref="I12:I13"/>
    <mergeCell ref="H18:H19"/>
    <mergeCell ref="E18:E19"/>
    <mergeCell ref="E20:E21"/>
    <mergeCell ref="G20:G21"/>
    <mergeCell ref="I18:I19"/>
    <mergeCell ref="J18:J19"/>
    <mergeCell ref="K18:K19"/>
    <mergeCell ref="F14:F15"/>
    <mergeCell ref="G14:G15"/>
    <mergeCell ref="F16:F17"/>
    <mergeCell ref="G16:G17"/>
    <mergeCell ref="F18:F19"/>
    <mergeCell ref="G18:G19"/>
    <mergeCell ref="F22:F25"/>
    <mergeCell ref="G22:G25"/>
    <mergeCell ref="F26:F28"/>
    <mergeCell ref="G26:G28"/>
    <mergeCell ref="F20:F21"/>
    <mergeCell ref="A12:A15"/>
    <mergeCell ref="A16:A19"/>
    <mergeCell ref="B16:B19"/>
    <mergeCell ref="D16:D17"/>
    <mergeCell ref="E16:E17"/>
    <mergeCell ref="D18:D19"/>
    <mergeCell ref="C12:C15"/>
    <mergeCell ref="C16:C19"/>
    <mergeCell ref="C20:C25"/>
    <mergeCell ref="B12:B15"/>
    <mergeCell ref="D12:D13"/>
    <mergeCell ref="E12:E13"/>
    <mergeCell ref="D14:D15"/>
    <mergeCell ref="E14:E15"/>
    <mergeCell ref="A37:A40"/>
    <mergeCell ref="A41:A42"/>
    <mergeCell ref="B41:B42"/>
    <mergeCell ref="D41:D42"/>
    <mergeCell ref="E41:E42"/>
    <mergeCell ref="B37:B40"/>
    <mergeCell ref="D37:D38"/>
    <mergeCell ref="E37:E38"/>
    <mergeCell ref="D39:D40"/>
    <mergeCell ref="E39:E40"/>
    <mergeCell ref="C37:C40"/>
    <mergeCell ref="C41:C42"/>
    <mergeCell ref="F41:F42"/>
    <mergeCell ref="G41:G42"/>
    <mergeCell ref="F37:F38"/>
    <mergeCell ref="G37:G38"/>
    <mergeCell ref="F39:F40"/>
    <mergeCell ref="G39:G40"/>
    <mergeCell ref="D35:D36"/>
    <mergeCell ref="E35:E36"/>
    <mergeCell ref="A20:A25"/>
    <mergeCell ref="B20:B25"/>
    <mergeCell ref="D20:D21"/>
    <mergeCell ref="E22:E25"/>
    <mergeCell ref="A26:A36"/>
    <mergeCell ref="B26:B36"/>
    <mergeCell ref="D22:D25"/>
    <mergeCell ref="D26:D28"/>
    <mergeCell ref="E26:E28"/>
    <mergeCell ref="D29:D30"/>
    <mergeCell ref="E29:E30"/>
    <mergeCell ref="D31:D32"/>
    <mergeCell ref="E31:E32"/>
    <mergeCell ref="D33:D34"/>
    <mergeCell ref="E33:E34"/>
    <mergeCell ref="C26:C36"/>
    <mergeCell ref="AI22:AI25"/>
    <mergeCell ref="AG18:AG19"/>
    <mergeCell ref="AG20:AG21"/>
    <mergeCell ref="AG22:AG25"/>
    <mergeCell ref="AG26:AG28"/>
    <mergeCell ref="AH18:AH19"/>
    <mergeCell ref="AI18:AI19"/>
    <mergeCell ref="AC20:AC21"/>
    <mergeCell ref="AB22:AB25"/>
    <mergeCell ref="AB18:AB19"/>
    <mergeCell ref="AC18:AC19"/>
    <mergeCell ref="AC22:AC25"/>
    <mergeCell ref="AB20:AB21"/>
    <mergeCell ref="AH26:AH28"/>
    <mergeCell ref="AI26:AI28"/>
    <mergeCell ref="AH20:AH21"/>
    <mergeCell ref="AI20:AI21"/>
    <mergeCell ref="AH22:AH25"/>
    <mergeCell ref="AB26:AB28"/>
    <mergeCell ref="AC26:AC28"/>
    <mergeCell ref="AH16:AH17"/>
    <mergeCell ref="AI16:AI17"/>
    <mergeCell ref="AC16:AC17"/>
    <mergeCell ref="AQ14:AQ15"/>
    <mergeCell ref="AQ16:AQ17"/>
    <mergeCell ref="AB14:AB15"/>
    <mergeCell ref="AR14:AR15"/>
    <mergeCell ref="AC14:AC15"/>
    <mergeCell ref="AI14:AI15"/>
    <mergeCell ref="AH14:AH15"/>
    <mergeCell ref="AG41:AG42"/>
    <mergeCell ref="AB37:AB38"/>
    <mergeCell ref="AB39:AB40"/>
    <mergeCell ref="AB41:AB42"/>
    <mergeCell ref="AC35:AC36"/>
    <mergeCell ref="AC37:AC38"/>
    <mergeCell ref="AC39:AC40"/>
    <mergeCell ref="AC41:AC42"/>
    <mergeCell ref="AG29:AG30"/>
    <mergeCell ref="AG31:AG32"/>
    <mergeCell ref="AG33:AG34"/>
    <mergeCell ref="AB29:AB30"/>
    <mergeCell ref="AH29:AH30"/>
    <mergeCell ref="AI29:AI30"/>
    <mergeCell ref="AB31:AB32"/>
    <mergeCell ref="AH31:AH32"/>
    <mergeCell ref="AI31:AI32"/>
    <mergeCell ref="AB33:AB34"/>
    <mergeCell ref="AH33:AH34"/>
    <mergeCell ref="AC29:AC30"/>
    <mergeCell ref="AC31:AC32"/>
    <mergeCell ref="AC33:AC34"/>
    <mergeCell ref="E10:E11"/>
    <mergeCell ref="AG8:AG9"/>
    <mergeCell ref="AG10:AG11"/>
    <mergeCell ref="AA10:AA11"/>
    <mergeCell ref="AB10:AB11"/>
    <mergeCell ref="AB8:AB9"/>
    <mergeCell ref="AC10:AC11"/>
    <mergeCell ref="AC12:AC13"/>
    <mergeCell ref="AH10:AH11"/>
    <mergeCell ref="AB12:AB13"/>
    <mergeCell ref="AH12:AH13"/>
    <mergeCell ref="AG12:AG13"/>
    <mergeCell ref="A1:B4"/>
    <mergeCell ref="D1:Q1"/>
    <mergeCell ref="O6:T6"/>
    <mergeCell ref="U6:Z6"/>
    <mergeCell ref="AN6:AP6"/>
    <mergeCell ref="A8:A11"/>
    <mergeCell ref="B8:B11"/>
    <mergeCell ref="D8:D9"/>
    <mergeCell ref="AR10:AR11"/>
    <mergeCell ref="C8:C11"/>
    <mergeCell ref="J8:J9"/>
    <mergeCell ref="K8:K9"/>
    <mergeCell ref="J10:J11"/>
    <mergeCell ref="K10:K11"/>
    <mergeCell ref="E8:E9"/>
    <mergeCell ref="H8:H9"/>
    <mergeCell ref="I8:I9"/>
    <mergeCell ref="H10:H11"/>
    <mergeCell ref="I10:I11"/>
    <mergeCell ref="F8:F9"/>
    <mergeCell ref="G8:G9"/>
    <mergeCell ref="F10:F11"/>
    <mergeCell ref="G10:G11"/>
    <mergeCell ref="D10:D11"/>
    <mergeCell ref="J16:J17"/>
    <mergeCell ref="K16:K17"/>
    <mergeCell ref="AB6:AF6"/>
    <mergeCell ref="AH6:AL6"/>
    <mergeCell ref="AQ6:AS6"/>
    <mergeCell ref="AQ12:AQ13"/>
    <mergeCell ref="AR12:AR13"/>
    <mergeCell ref="AS12:AS13"/>
    <mergeCell ref="AR8:AR9"/>
    <mergeCell ref="AS8:AS9"/>
    <mergeCell ref="AC8:AC9"/>
    <mergeCell ref="AA8:AA9"/>
    <mergeCell ref="AS10:AS11"/>
    <mergeCell ref="AQ8:AQ9"/>
    <mergeCell ref="AH8:AH9"/>
    <mergeCell ref="AI8:AI9"/>
    <mergeCell ref="AI10:AI11"/>
    <mergeCell ref="AI12:AI13"/>
    <mergeCell ref="AG14:AG15"/>
    <mergeCell ref="AG16:AG17"/>
    <mergeCell ref="AS14:AS15"/>
    <mergeCell ref="AR16:AR17"/>
    <mergeCell ref="AS16:AS17"/>
    <mergeCell ref="AB16:AB17"/>
    <mergeCell ref="F29:F30"/>
    <mergeCell ref="G29:G30"/>
    <mergeCell ref="F31:F32"/>
    <mergeCell ref="G31:G32"/>
    <mergeCell ref="F33:F34"/>
    <mergeCell ref="G33:G34"/>
    <mergeCell ref="H37:H38"/>
    <mergeCell ref="F35:F36"/>
    <mergeCell ref="G35:G36"/>
    <mergeCell ref="AA41:AA42"/>
    <mergeCell ref="H20:H21"/>
    <mergeCell ref="I20:I21"/>
    <mergeCell ref="J20:J21"/>
    <mergeCell ref="K20:K21"/>
    <mergeCell ref="H22:H25"/>
    <mergeCell ref="I22:I25"/>
    <mergeCell ref="J22:J25"/>
    <mergeCell ref="K22:K25"/>
    <mergeCell ref="H41:H42"/>
    <mergeCell ref="I41:I42"/>
    <mergeCell ref="J41:J42"/>
    <mergeCell ref="K41:K42"/>
    <mergeCell ref="H26:H28"/>
    <mergeCell ref="I26:I28"/>
    <mergeCell ref="J26:J28"/>
    <mergeCell ref="K26:K28"/>
    <mergeCell ref="H29:H30"/>
    <mergeCell ref="I29:I30"/>
    <mergeCell ref="J29:J30"/>
    <mergeCell ref="K29:K30"/>
    <mergeCell ref="I37:I38"/>
    <mergeCell ref="J37:J38"/>
    <mergeCell ref="H33:H34"/>
  </mergeCells>
  <dataValidations count="22">
    <dataValidation allowBlank="1" showErrorMessage="1" sqref="C8:C42" xr:uid="{00000000-0002-0000-0200-000000000000}"/>
    <dataValidation allowBlank="1" showInputMessage="1" showErrorMessage="1" prompt="Relacionar el código de la actividad. El código es asignado por SEGPLAN, y debe guardar coherencia con el registrado en la hoja de vidad de indicador._x000a_" sqref="A7" xr:uid="{00000000-0002-0000-0200-000001000000}"/>
    <dataValidation allowBlank="1" showInputMessage="1" showErrorMessage="1" prompt="Porcentaje asignado por el área para cada actividad, la sumatoria total debe corresponder al 100%. Algunos criterios a tener en cuenta pueden ser: presupuesto, aporte a metas PDD, según número de actividades, nivel de importantancia, entre otros." sqref="C7" xr:uid="{00000000-0002-0000-0200-000002000000}"/>
    <dataValidation allowBlank="1" showInputMessage="1" showErrorMessage="1" prompt="Relacionar el nombre de la actividad del proyecto. Debe guardar coherencia con el registrado en la hoja de vida de indicador." sqref="B7" xr:uid="{00000000-0002-0000-0200-000003000000}"/>
    <dataValidation allowBlank="1" showInputMessage="1" showErrorMessage="1" prompt="Relacione el código de las tareas con las que considera se da cumplimiento a la actividad." sqref="D7" xr:uid="{00000000-0002-0000-0200-000004000000}"/>
    <dataValidation allowBlank="1" showInputMessage="1" showErrorMessage="1" prompt="Ingresar la descripción de las actividades, teniendo en cuenta que éstas deben redactarse en términos de entrega de bienes y servicios a la ciudadanía. _x000a_El verbo de la actividad en infinitivo (realizar, desarrollar, etc)_x000a_" sqref="E7" xr:uid="{00000000-0002-0000-0200-000005000000}"/>
    <dataValidation allowBlank="1" showInputMessage="1" showErrorMessage="1" prompt="Porcentaje asignado por el área para cada tarea, la sumatoria total debe corresponder al 100%. Algunos criterios a tener en cuenta pueden ser: presupuesto, aporte a metas PDD, según número de actividades, nivel de importantancia, entre otros." sqref="F7" xr:uid="{00000000-0002-0000-0200-000006000000}"/>
    <dataValidation allowBlank="1" showInputMessage="1" showErrorMessage="1" prompt="Registrar el porcentaje asginado a la tarea para la vigencia. " sqref="G7:J7" xr:uid="{00000000-0002-0000-0200-000007000000}"/>
    <dataValidation allowBlank="1" showInputMessage="1" showErrorMessage="1" prompt="Registrar el porcentaje asginado a la tarea para la vigencia. El total para el PDD debe sumar 100 %." sqref="K7" xr:uid="{00000000-0002-0000-0200-000008000000}"/>
    <dataValidation allowBlank="1" showInputMessage="1" showErrorMessage="1" prompt="Corresponde a la sumatoria del porcentaje programado para las subtareas de cada trimestre." sqref="N7" xr:uid="{00000000-0002-0000-0200-000009000000}"/>
    <dataValidation allowBlank="1" showInputMessage="1" showErrorMessage="1" prompt="Numerar las sub tareas con las que considera se da cumplimiento a la actividad." sqref="L7" xr:uid="{00000000-0002-0000-0200-00000A000000}"/>
    <dataValidation allowBlank="1" showInputMessage="1" showErrorMessage="1" prompt="Ingresar la descripción de las sub tareas más representativas, necesarias para el cumplimiento de la tarea y logro de la actividad. _x000a_Si se relacionan procesos contractuales, tener presente que deben guadar coherencia con el Plan Anual de Adquisiciones._x000a_" sqref="M7" xr:uid="{00000000-0002-0000-0200-00000B000000}"/>
    <dataValidation allowBlank="1" showInputMessage="1" showErrorMessage="1" prompt="Corresponde al porcentaje programado para las sub tareas en el periodo a reportar." sqref="AJ7 AD7" xr:uid="{00000000-0002-0000-0200-00000C000000}"/>
    <dataValidation allowBlank="1" showInputMessage="1" showErrorMessage="1" prompt="Corresponde al porcentaje programado para la tarea, el cual depende de los porcentajes asignados a las sub tareas. " sqref="AA7 AG7" xr:uid="{00000000-0002-0000-0200-00000D000000}"/>
    <dataValidation allowBlank="1" showInputMessage="1" showErrorMessage="1" prompt="Corresponde al porcentaje ejecutado para la tarea, el cual depende de los porcentajes ejecutados en las sub tareas. " sqref="AB7 AH7" xr:uid="{00000000-0002-0000-0200-00000E000000}"/>
    <dataValidation allowBlank="1" showInputMessage="1" showErrorMessage="1" prompt="Corresponde al porcentaje ejecutado de las sub tareas para el periodo reportado." sqref="AE7 AK7" xr:uid="{00000000-0002-0000-0200-00000F000000}"/>
    <dataValidation allowBlank="1" showInputMessage="1" showErrorMessage="1" prompt="Muestra los resultados de la ejecución frente a la programación" sqref="AC7 AI7" xr:uid="{00000000-0002-0000-0200-000010000000}"/>
    <dataValidation allowBlank="1" showInputMessage="1" showErrorMessage="1" prompt="Muestra la relación de la ejecución frente a la programación" sqref="AF7 AL7 AP7 AS7" xr:uid="{00000000-0002-0000-0200-000011000000}"/>
    <dataValidation allowBlank="1" showInputMessage="1" showErrorMessage="1" prompt="Corresponde al porcentaje total programado para la  sub tarea en la vigencia._x000a_" sqref="AN7" xr:uid="{00000000-0002-0000-0200-000012000000}"/>
    <dataValidation allowBlank="1" showInputMessage="1" showErrorMessage="1" prompt="Corresponde al porcentaje total ejecutado para la sub tarea en la vigencia._x000a_" sqref="AO7" xr:uid="{00000000-0002-0000-0200-000013000000}"/>
    <dataValidation allowBlank="1" showInputMessage="1" showErrorMessage="1" prompt="Corresponde al porcentaje total programado para la tarea en la vigencia. La sumatoria por tarea debe ser del 10%." sqref="AQ7" xr:uid="{00000000-0002-0000-0200-000014000000}"/>
    <dataValidation allowBlank="1" showInputMessage="1" showErrorMessage="1" prompt="Corresponde al porcentaje total ejecutado para la tarea en la vigencia." sqref="AR7" xr:uid="{00000000-0002-0000-0200-000015000000}"/>
  </dataValidations>
  <pageMargins left="0.7" right="0.7" top="0.75" bottom="0.75" header="0" footer="0"/>
  <pageSetup paperSize="9" orientation="portrait" r:id="rId1"/>
  <ignoredErrors>
    <ignoredError sqref="AD11:AD13" formula="1"/>
  </ignoredErrors>
  <drawing r:id="rId2"/>
  <extLst>
    <ext xmlns:x14="http://schemas.microsoft.com/office/spreadsheetml/2009/9/main" uri="{CCE6A557-97BC-4b89-ADB6-D9C93CAAB3DF}">
      <x14:dataValidations xmlns:xm="http://schemas.microsoft.com/office/excel/2006/main" count="2">
        <x14:dataValidation type="list" allowBlank="1" showErrorMessage="1" xr:uid="{00000000-0002-0000-0200-000016000000}">
          <x14:formula1>
            <xm:f>LISTAS_1!$AG$3:$AG$71</xm:f>
          </x14:formula1>
          <xm:sqref>B8 B16</xm:sqref>
        </x14:dataValidation>
        <x14:dataValidation type="list" allowBlank="1" showErrorMessage="1" xr:uid="{00000000-0002-0000-0200-000017000000}">
          <x14:formula1>
            <xm:f>LISTAS_1!$AF$3:$AF$71</xm:f>
          </x14:formula1>
          <xm:sqref>A8 A12 A16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738030"/>
  </sheetPr>
  <dimension ref="A1:BV1000"/>
  <sheetViews>
    <sheetView showGridLines="0" topLeftCell="W15" zoomScaleNormal="100" workbookViewId="0">
      <selection activeCell="X15" sqref="X15"/>
    </sheetView>
  </sheetViews>
  <sheetFormatPr baseColWidth="10" defaultColWidth="14.42578125" defaultRowHeight="15" customHeight="1" x14ac:dyDescent="0.25"/>
  <cols>
    <col min="1" max="1" width="19" hidden="1" customWidth="1"/>
    <col min="2" max="2" width="28.5703125" hidden="1" customWidth="1"/>
    <col min="3" max="3" width="32.140625" hidden="1" customWidth="1"/>
    <col min="4" max="4" width="66.140625" hidden="1" customWidth="1"/>
    <col min="5" max="5" width="13.7109375" hidden="1" customWidth="1"/>
    <col min="6" max="9" width="11.5703125" hidden="1" customWidth="1"/>
    <col min="10" max="10" width="26.85546875" hidden="1" customWidth="1"/>
    <col min="11" max="11" width="15.85546875" hidden="1" customWidth="1"/>
    <col min="12" max="12" width="20.140625" hidden="1" customWidth="1"/>
    <col min="13" max="13" width="5.42578125" hidden="1" customWidth="1"/>
    <col min="14" max="14" width="14.5703125" hidden="1" customWidth="1"/>
    <col min="15" max="15" width="9.5703125" hidden="1" customWidth="1"/>
    <col min="16" max="16" width="10.85546875" hidden="1" customWidth="1"/>
    <col min="17" max="17" width="4.85546875" hidden="1" customWidth="1"/>
    <col min="18" max="18" width="9.140625" hidden="1" customWidth="1"/>
    <col min="19" max="19" width="17.85546875" hidden="1" customWidth="1"/>
    <col min="20" max="20" width="16.42578125" hidden="1" customWidth="1"/>
    <col min="21" max="21" width="14.42578125" hidden="1" customWidth="1"/>
    <col min="22" max="22" width="25.85546875" hidden="1" customWidth="1"/>
    <col min="23" max="23" width="6.42578125" customWidth="1"/>
    <col min="24" max="24" width="42.5703125" customWidth="1"/>
    <col min="25" max="25" width="12.42578125" customWidth="1"/>
    <col min="26" max="26" width="12.140625" customWidth="1"/>
    <col min="27" max="27" width="10.7109375" hidden="1" customWidth="1"/>
    <col min="28" max="28" width="9.5703125" hidden="1" customWidth="1"/>
    <col min="29" max="29" width="9.7109375" hidden="1" customWidth="1"/>
    <col min="30" max="30" width="71" hidden="1" customWidth="1"/>
    <col min="31" max="31" width="38.42578125" hidden="1" customWidth="1"/>
    <col min="32" max="32" width="10.5703125" hidden="1" customWidth="1"/>
    <col min="33" max="34" width="9.5703125" hidden="1" customWidth="1"/>
    <col min="35" max="35" width="61.85546875" hidden="1" customWidth="1"/>
    <col min="36" max="36" width="32.42578125" hidden="1" customWidth="1"/>
    <col min="37" max="37" width="10.42578125" customWidth="1"/>
    <col min="38" max="38" width="11.42578125" customWidth="1"/>
    <col min="39" max="39" width="9.140625" customWidth="1"/>
    <col min="40" max="40" width="73.5703125" customWidth="1"/>
    <col min="41" max="41" width="30.28515625" customWidth="1"/>
    <col min="42" max="42" width="10.140625" customWidth="1"/>
    <col min="43" max="43" width="11.42578125" customWidth="1"/>
    <col min="44" max="44" width="9.28515625" customWidth="1"/>
    <col min="45" max="45" width="52.28515625" customWidth="1"/>
    <col min="46" max="46" width="53.5703125" customWidth="1"/>
    <col min="47" max="47" width="63.42578125" customWidth="1"/>
    <col min="48" max="48" width="29.5703125" customWidth="1"/>
    <col min="49" max="49" width="54" customWidth="1"/>
    <col min="50" max="50" width="11.42578125" customWidth="1"/>
    <col min="51" max="51" width="17.42578125" customWidth="1"/>
    <col min="52" max="52" width="19" customWidth="1"/>
    <col min="53" max="53" width="20" customWidth="1"/>
  </cols>
  <sheetData>
    <row r="1" spans="1:74" ht="28.5" customHeight="1" x14ac:dyDescent="0.25">
      <c r="A1" s="610"/>
      <c r="B1" s="611"/>
      <c r="C1" s="677" t="s">
        <v>0</v>
      </c>
      <c r="D1" s="678"/>
      <c r="E1" s="678"/>
      <c r="F1" s="678"/>
      <c r="G1" s="678"/>
      <c r="H1" s="678"/>
      <c r="I1" s="678"/>
      <c r="J1" s="678"/>
      <c r="K1" s="678"/>
      <c r="L1" s="678"/>
      <c r="M1" s="678"/>
      <c r="N1" s="678"/>
      <c r="O1" s="678"/>
      <c r="P1" s="678"/>
      <c r="Q1" s="679"/>
      <c r="R1" s="402"/>
      <c r="S1" s="402"/>
      <c r="T1" s="402"/>
      <c r="U1" s="402"/>
      <c r="V1" s="402"/>
      <c r="W1" s="402"/>
      <c r="X1" s="402"/>
      <c r="Y1" s="402"/>
      <c r="Z1" s="402"/>
      <c r="AA1" s="402"/>
      <c r="AB1" s="402"/>
      <c r="AC1" s="402"/>
      <c r="AD1" s="402"/>
      <c r="AE1" s="402"/>
      <c r="AF1" s="402"/>
      <c r="AG1" s="402"/>
      <c r="AH1" s="402"/>
      <c r="AI1" s="402"/>
      <c r="AJ1" s="402"/>
      <c r="AK1" s="402"/>
      <c r="AL1" s="402"/>
      <c r="AM1" s="402"/>
      <c r="AN1" s="402"/>
      <c r="AO1" s="402"/>
      <c r="AP1" s="402"/>
      <c r="AQ1" s="402"/>
      <c r="AR1" s="402"/>
      <c r="AS1" s="402"/>
      <c r="AT1" s="402"/>
      <c r="AU1" s="402"/>
      <c r="AV1" s="402"/>
      <c r="AW1" s="402"/>
      <c r="AX1" s="402"/>
      <c r="AY1" s="402"/>
      <c r="AZ1" s="402"/>
      <c r="BA1" s="402"/>
      <c r="BB1" s="402"/>
      <c r="BC1" s="402"/>
      <c r="BV1" s="403"/>
    </row>
    <row r="2" spans="1:74" ht="28.5" customHeight="1" x14ac:dyDescent="0.25">
      <c r="A2" s="612"/>
      <c r="B2" s="613"/>
      <c r="C2" s="677" t="s">
        <v>1</v>
      </c>
      <c r="D2" s="678"/>
      <c r="E2" s="678"/>
      <c r="F2" s="678"/>
      <c r="G2" s="678"/>
      <c r="H2" s="678"/>
      <c r="I2" s="678"/>
      <c r="J2" s="678"/>
      <c r="K2" s="678"/>
      <c r="L2" s="678"/>
      <c r="M2" s="678"/>
      <c r="N2" s="678"/>
      <c r="O2" s="678"/>
      <c r="P2" s="678"/>
      <c r="Q2" s="679"/>
      <c r="R2" s="402"/>
      <c r="S2" s="402"/>
      <c r="T2" s="402"/>
      <c r="U2" s="402"/>
      <c r="V2" s="402"/>
      <c r="W2" s="402"/>
      <c r="X2" s="402"/>
      <c r="Y2" s="402"/>
      <c r="Z2" s="402"/>
      <c r="AA2" s="402"/>
      <c r="AB2" s="402"/>
      <c r="AC2" s="402"/>
      <c r="AD2" s="402"/>
      <c r="AE2" s="402"/>
      <c r="AF2" s="402"/>
      <c r="AG2" s="402"/>
      <c r="AH2" s="402"/>
      <c r="AI2" s="402"/>
      <c r="AJ2" s="402"/>
      <c r="AK2" s="402"/>
      <c r="AL2" s="402"/>
      <c r="AM2" s="402"/>
      <c r="AN2" s="402"/>
      <c r="AO2" s="402"/>
      <c r="AP2" s="402"/>
      <c r="AQ2" s="402"/>
      <c r="AR2" s="402"/>
      <c r="AS2" s="402"/>
      <c r="AT2" s="402"/>
      <c r="AU2" s="402"/>
      <c r="AV2" s="402"/>
      <c r="AW2" s="402"/>
      <c r="AX2" s="402"/>
      <c r="AY2" s="402"/>
      <c r="AZ2" s="402"/>
      <c r="BA2" s="402"/>
      <c r="BB2" s="402"/>
      <c r="BC2" s="402"/>
      <c r="BV2" s="403"/>
    </row>
    <row r="3" spans="1:74" ht="28.5" customHeight="1" x14ac:dyDescent="0.25">
      <c r="A3" s="612"/>
      <c r="B3" s="613"/>
      <c r="C3" s="677" t="s">
        <v>2</v>
      </c>
      <c r="D3" s="678"/>
      <c r="E3" s="678"/>
      <c r="F3" s="678"/>
      <c r="G3" s="678"/>
      <c r="H3" s="678"/>
      <c r="I3" s="678"/>
      <c r="J3" s="678"/>
      <c r="K3" s="678"/>
      <c r="L3" s="678"/>
      <c r="M3" s="678"/>
      <c r="N3" s="678"/>
      <c r="O3" s="678"/>
      <c r="P3" s="678"/>
      <c r="Q3" s="679"/>
      <c r="R3" s="402"/>
      <c r="S3" s="402"/>
      <c r="T3" s="402"/>
      <c r="U3" s="402"/>
      <c r="V3" s="402"/>
      <c r="W3" s="402"/>
      <c r="X3" s="402"/>
      <c r="Y3" s="402"/>
      <c r="Z3" s="402"/>
      <c r="AA3" s="402"/>
      <c r="AB3" s="402"/>
      <c r="AC3" s="402"/>
      <c r="AD3" s="402"/>
      <c r="AE3" s="402"/>
      <c r="AF3" s="402"/>
      <c r="AG3" s="402"/>
      <c r="AH3" s="402"/>
      <c r="AI3" s="402"/>
      <c r="AJ3" s="402"/>
      <c r="AK3" s="402"/>
      <c r="AL3" s="402"/>
      <c r="AM3" s="402"/>
      <c r="AN3" s="402"/>
      <c r="AO3" s="402"/>
      <c r="AP3" s="402"/>
      <c r="AQ3" s="402"/>
      <c r="AR3" s="402"/>
      <c r="AS3" s="402"/>
      <c r="AT3" s="402"/>
      <c r="AU3" s="402"/>
      <c r="AV3" s="402"/>
      <c r="AW3" s="402"/>
      <c r="AX3" s="402"/>
      <c r="AY3" s="402"/>
      <c r="AZ3" s="402"/>
      <c r="BA3" s="402"/>
      <c r="BB3" s="402"/>
      <c r="BC3" s="402"/>
      <c r="BV3" s="403"/>
    </row>
    <row r="4" spans="1:74" ht="28.5" customHeight="1" x14ac:dyDescent="0.25">
      <c r="A4" s="614"/>
      <c r="B4" s="615"/>
      <c r="C4" s="677" t="s">
        <v>3</v>
      </c>
      <c r="D4" s="678"/>
      <c r="E4" s="678"/>
      <c r="F4" s="678"/>
      <c r="G4" s="678"/>
      <c r="H4" s="678"/>
      <c r="I4" s="678"/>
      <c r="J4" s="679"/>
      <c r="K4" s="680" t="s">
        <v>1414</v>
      </c>
      <c r="L4" s="681"/>
      <c r="M4" s="681"/>
      <c r="N4" s="681"/>
      <c r="O4" s="681"/>
      <c r="P4" s="681"/>
      <c r="Q4" s="682"/>
      <c r="R4" s="402"/>
      <c r="S4" s="402"/>
      <c r="T4" s="402"/>
      <c r="U4" s="402"/>
      <c r="V4" s="402"/>
      <c r="W4" s="402"/>
      <c r="X4" s="402"/>
      <c r="Y4" s="402"/>
      <c r="Z4" s="402"/>
      <c r="AA4" s="402"/>
      <c r="AB4" s="402"/>
      <c r="AC4" s="402"/>
      <c r="AD4" s="402"/>
      <c r="AE4" s="402"/>
      <c r="AF4" s="402"/>
      <c r="AG4" s="402"/>
      <c r="AH4" s="402"/>
      <c r="AI4" s="402"/>
      <c r="AJ4" s="402"/>
      <c r="AK4" s="402"/>
      <c r="AL4" s="402"/>
      <c r="AM4" s="402"/>
      <c r="AN4" s="402"/>
      <c r="AO4" s="402"/>
      <c r="AP4" s="402"/>
      <c r="AQ4" s="402"/>
      <c r="AR4" s="402"/>
      <c r="AS4" s="402"/>
      <c r="AT4" s="402"/>
      <c r="AU4" s="402"/>
      <c r="AV4" s="402"/>
      <c r="AW4" s="402"/>
      <c r="AX4" s="402"/>
      <c r="AY4" s="402"/>
      <c r="AZ4" s="402"/>
      <c r="BA4" s="402"/>
      <c r="BB4" s="402"/>
      <c r="BC4" s="402"/>
      <c r="BV4" s="403"/>
    </row>
    <row r="5" spans="1:74" ht="18.75" customHeight="1" x14ac:dyDescent="0.25">
      <c r="A5" s="34"/>
      <c r="B5" s="34"/>
      <c r="C5" s="34"/>
      <c r="D5" s="34"/>
      <c r="E5" s="94"/>
      <c r="F5" s="34"/>
      <c r="G5" s="34"/>
      <c r="H5" s="34"/>
      <c r="I5" s="34"/>
      <c r="J5" s="34"/>
      <c r="K5" s="34"/>
      <c r="L5" s="34"/>
      <c r="M5" s="34"/>
      <c r="N5" s="34"/>
      <c r="O5" s="34"/>
      <c r="P5" s="34"/>
      <c r="Q5" s="34"/>
      <c r="R5" s="34"/>
      <c r="S5" s="34"/>
      <c r="T5" s="34"/>
      <c r="U5" s="34"/>
      <c r="V5" s="34"/>
      <c r="W5" s="94"/>
      <c r="X5" s="34"/>
      <c r="Y5" s="34"/>
      <c r="Z5" s="34"/>
      <c r="AA5" s="34"/>
      <c r="AB5" s="34"/>
      <c r="AC5" s="34"/>
      <c r="AD5" s="34"/>
      <c r="AE5" s="34"/>
      <c r="AF5" s="34"/>
      <c r="AG5" s="34"/>
      <c r="AH5" s="95"/>
      <c r="AI5" s="95"/>
      <c r="AJ5" s="95"/>
      <c r="AK5" s="339"/>
      <c r="AL5" s="34"/>
      <c r="AM5" s="34"/>
      <c r="AN5" s="34"/>
      <c r="AO5" s="34"/>
      <c r="AP5" s="34"/>
      <c r="AQ5" s="86"/>
      <c r="AR5" s="86"/>
      <c r="AS5" s="86"/>
      <c r="AT5" s="86"/>
      <c r="AU5" s="86"/>
      <c r="AV5" s="86"/>
      <c r="AW5" s="86"/>
      <c r="AX5" s="34"/>
      <c r="AY5" s="683" t="s">
        <v>226</v>
      </c>
      <c r="AZ5" s="684"/>
      <c r="BA5" s="684"/>
    </row>
    <row r="6" spans="1:74" ht="18.75" customHeight="1" x14ac:dyDescent="0.25">
      <c r="A6" s="685" t="s">
        <v>290</v>
      </c>
      <c r="B6" s="686"/>
      <c r="C6" s="686"/>
      <c r="D6" s="686"/>
      <c r="E6" s="687"/>
      <c r="F6" s="685"/>
      <c r="G6" s="686"/>
      <c r="H6" s="686"/>
      <c r="I6" s="686"/>
      <c r="J6" s="686"/>
      <c r="K6" s="686"/>
      <c r="L6" s="686"/>
      <c r="M6" s="686"/>
      <c r="N6" s="686"/>
      <c r="O6" s="686"/>
      <c r="P6" s="686"/>
      <c r="Q6" s="686"/>
      <c r="R6" s="687"/>
      <c r="S6" s="96"/>
      <c r="T6" s="96"/>
      <c r="U6" s="696" t="s">
        <v>1443</v>
      </c>
      <c r="V6" s="696" t="s">
        <v>1444</v>
      </c>
      <c r="W6" s="702" t="s">
        <v>1445</v>
      </c>
      <c r="X6" s="689"/>
      <c r="Y6" s="689"/>
      <c r="Z6" s="690"/>
      <c r="AA6" s="688" t="s">
        <v>227</v>
      </c>
      <c r="AB6" s="689"/>
      <c r="AC6" s="689"/>
      <c r="AD6" s="689"/>
      <c r="AE6" s="690"/>
      <c r="AF6" s="688" t="s">
        <v>228</v>
      </c>
      <c r="AG6" s="689"/>
      <c r="AH6" s="689"/>
      <c r="AI6" s="689"/>
      <c r="AJ6" s="690"/>
      <c r="AK6" s="688" t="s">
        <v>229</v>
      </c>
      <c r="AL6" s="689"/>
      <c r="AM6" s="689"/>
      <c r="AN6" s="689"/>
      <c r="AO6" s="690"/>
      <c r="AP6" s="688" t="s">
        <v>230</v>
      </c>
      <c r="AQ6" s="689"/>
      <c r="AR6" s="689"/>
      <c r="AS6" s="689"/>
      <c r="AT6" s="690"/>
      <c r="AU6" s="694" t="s">
        <v>1447</v>
      </c>
      <c r="AV6" s="689"/>
      <c r="AW6" s="690"/>
      <c r="AX6" s="97"/>
      <c r="AY6" s="695" t="s">
        <v>1451</v>
      </c>
      <c r="AZ6" s="511"/>
      <c r="BA6" s="613"/>
    </row>
    <row r="7" spans="1:74" ht="23.25" customHeight="1" x14ac:dyDescent="0.25">
      <c r="A7" s="696" t="s">
        <v>291</v>
      </c>
      <c r="B7" s="696" t="s">
        <v>292</v>
      </c>
      <c r="C7" s="696" t="s">
        <v>293</v>
      </c>
      <c r="D7" s="696" t="s">
        <v>294</v>
      </c>
      <c r="E7" s="697" t="s">
        <v>295</v>
      </c>
      <c r="F7" s="685" t="s">
        <v>296</v>
      </c>
      <c r="G7" s="686"/>
      <c r="H7" s="686"/>
      <c r="I7" s="686"/>
      <c r="J7" s="687"/>
      <c r="K7" s="696" t="s">
        <v>297</v>
      </c>
      <c r="L7" s="696" t="s">
        <v>298</v>
      </c>
      <c r="M7" s="701" t="s">
        <v>299</v>
      </c>
      <c r="N7" s="690"/>
      <c r="O7" s="699" t="s">
        <v>300</v>
      </c>
      <c r="P7" s="687"/>
      <c r="Q7" s="696" t="s">
        <v>301</v>
      </c>
      <c r="R7" s="696"/>
      <c r="S7" s="696" t="s">
        <v>302</v>
      </c>
      <c r="T7" s="696" t="s">
        <v>303</v>
      </c>
      <c r="U7" s="696"/>
      <c r="V7" s="696"/>
      <c r="W7" s="691"/>
      <c r="X7" s="692"/>
      <c r="Y7" s="692"/>
      <c r="Z7" s="693"/>
      <c r="AA7" s="691"/>
      <c r="AB7" s="692"/>
      <c r="AC7" s="692"/>
      <c r="AD7" s="692"/>
      <c r="AE7" s="693"/>
      <c r="AF7" s="691"/>
      <c r="AG7" s="692"/>
      <c r="AH7" s="692"/>
      <c r="AI7" s="692"/>
      <c r="AJ7" s="693"/>
      <c r="AK7" s="691"/>
      <c r="AL7" s="692"/>
      <c r="AM7" s="692"/>
      <c r="AN7" s="692"/>
      <c r="AO7" s="693"/>
      <c r="AP7" s="691"/>
      <c r="AQ7" s="692"/>
      <c r="AR7" s="692"/>
      <c r="AS7" s="692"/>
      <c r="AT7" s="693"/>
      <c r="AU7" s="691"/>
      <c r="AV7" s="692"/>
      <c r="AW7" s="693"/>
      <c r="AX7" s="97"/>
      <c r="AY7" s="614"/>
      <c r="AZ7" s="671"/>
      <c r="BA7" s="615"/>
    </row>
    <row r="8" spans="1:74" ht="66" customHeight="1" x14ac:dyDescent="0.25">
      <c r="A8" s="696"/>
      <c r="B8" s="696"/>
      <c r="C8" s="696"/>
      <c r="D8" s="696"/>
      <c r="E8" s="698"/>
      <c r="F8" s="404" t="s">
        <v>304</v>
      </c>
      <c r="G8" s="404" t="s">
        <v>305</v>
      </c>
      <c r="H8" s="404" t="s">
        <v>306</v>
      </c>
      <c r="I8" s="404" t="s">
        <v>307</v>
      </c>
      <c r="J8" s="404" t="s">
        <v>308</v>
      </c>
      <c r="K8" s="696"/>
      <c r="L8" s="696"/>
      <c r="M8" s="691"/>
      <c r="N8" s="693"/>
      <c r="O8" s="98" t="s">
        <v>309</v>
      </c>
      <c r="P8" s="98" t="s">
        <v>310</v>
      </c>
      <c r="Q8" s="696"/>
      <c r="R8" s="696"/>
      <c r="S8" s="696"/>
      <c r="T8" s="696"/>
      <c r="U8" s="696"/>
      <c r="V8" s="696"/>
      <c r="W8" s="405" t="s">
        <v>1383</v>
      </c>
      <c r="X8" s="405" t="s">
        <v>1382</v>
      </c>
      <c r="Y8" s="405" t="s">
        <v>1408</v>
      </c>
      <c r="Z8" s="406" t="s">
        <v>1446</v>
      </c>
      <c r="AA8" s="99" t="str">
        <f>AA6&amp;": Programado Meta"</f>
        <v>Ene-Mar: Programado Meta</v>
      </c>
      <c r="AB8" s="99" t="str">
        <f>AA6&amp;": Ejecutado Meta"</f>
        <v>Ene-Mar: Ejecutado Meta</v>
      </c>
      <c r="AC8" s="99" t="s">
        <v>311</v>
      </c>
      <c r="AD8" s="99" t="s">
        <v>312</v>
      </c>
      <c r="AE8" s="99" t="s">
        <v>313</v>
      </c>
      <c r="AF8" s="99" t="str">
        <f>AF6&amp;": Programado Meta"</f>
        <v>Abr-Jun: Programado Meta</v>
      </c>
      <c r="AG8" s="99" t="str">
        <f>AF6&amp;": Ejecutado Meta"</f>
        <v>Abr-Jun: Ejecutado Meta</v>
      </c>
      <c r="AH8" s="99" t="s">
        <v>311</v>
      </c>
      <c r="AI8" s="99" t="s">
        <v>312</v>
      </c>
      <c r="AJ8" s="99" t="s">
        <v>313</v>
      </c>
      <c r="AK8" s="407" t="str">
        <f>AK6&amp;": Programado Actividad"</f>
        <v>Jul-Sep: Programado Actividad</v>
      </c>
      <c r="AL8" s="407" t="str">
        <f>AK6&amp;": Ejecutado Actividad"</f>
        <v>Jul-Sep: Ejecutado Actividad</v>
      </c>
      <c r="AM8" s="407" t="s">
        <v>1448</v>
      </c>
      <c r="AN8" s="408" t="s">
        <v>1449</v>
      </c>
      <c r="AO8" s="407" t="s">
        <v>313</v>
      </c>
      <c r="AP8" s="407" t="str">
        <f>AP6&amp;": Programado Actividad"</f>
        <v>Oct-Dic: Programado Actividad</v>
      </c>
      <c r="AQ8" s="407" t="str">
        <f>AP6&amp;": EjecutadoActividad"</f>
        <v>Oct-Dic: EjecutadoActividad</v>
      </c>
      <c r="AR8" s="407" t="s">
        <v>1448</v>
      </c>
      <c r="AS8" s="407" t="s">
        <v>1450</v>
      </c>
      <c r="AT8" s="407" t="s">
        <v>313</v>
      </c>
      <c r="AU8" s="409" t="s">
        <v>314</v>
      </c>
      <c r="AV8" s="409" t="s">
        <v>315</v>
      </c>
      <c r="AW8" s="409" t="s">
        <v>316</v>
      </c>
      <c r="AX8" s="97"/>
      <c r="AY8" s="410" t="s">
        <v>1411</v>
      </c>
      <c r="AZ8" s="410" t="s">
        <v>1410</v>
      </c>
      <c r="BA8" s="410" t="s">
        <v>1409</v>
      </c>
    </row>
    <row r="9" spans="1:74" ht="242.25" x14ac:dyDescent="0.25">
      <c r="A9" s="101" t="s">
        <v>317</v>
      </c>
      <c r="B9" s="101" t="s">
        <v>318</v>
      </c>
      <c r="C9" s="101" t="s">
        <v>318</v>
      </c>
      <c r="D9" s="102" t="s">
        <v>319</v>
      </c>
      <c r="E9" s="103" t="s">
        <v>320</v>
      </c>
      <c r="F9" s="104" t="s">
        <v>14</v>
      </c>
      <c r="G9" s="104" t="s">
        <v>14</v>
      </c>
      <c r="H9" s="104" t="s">
        <v>14</v>
      </c>
      <c r="I9" s="104" t="s">
        <v>14</v>
      </c>
      <c r="J9" s="104" t="s">
        <v>14</v>
      </c>
      <c r="K9" s="103" t="s">
        <v>321</v>
      </c>
      <c r="L9" s="103" t="s">
        <v>322</v>
      </c>
      <c r="M9" s="103" t="s">
        <v>323</v>
      </c>
      <c r="N9" s="104" t="s">
        <v>14</v>
      </c>
      <c r="O9" s="104" t="s">
        <v>14</v>
      </c>
      <c r="P9" s="104" t="s">
        <v>324</v>
      </c>
      <c r="Q9" s="104" t="s">
        <v>325</v>
      </c>
      <c r="R9" s="103" t="s">
        <v>14</v>
      </c>
      <c r="S9" s="103" t="s">
        <v>326</v>
      </c>
      <c r="T9" s="103" t="s">
        <v>327</v>
      </c>
      <c r="U9" s="88">
        <v>2286</v>
      </c>
      <c r="V9" s="105" t="s">
        <v>328</v>
      </c>
      <c r="W9" s="103">
        <v>1</v>
      </c>
      <c r="X9" s="106" t="s">
        <v>329</v>
      </c>
      <c r="Y9" s="107">
        <v>1</v>
      </c>
      <c r="Z9" s="107" t="s">
        <v>323</v>
      </c>
      <c r="AA9" s="108"/>
      <c r="AB9" s="109"/>
      <c r="AC9" s="85"/>
      <c r="AD9" s="110"/>
      <c r="AE9" s="111"/>
      <c r="AF9" s="108"/>
      <c r="AG9" s="109"/>
      <c r="AH9" s="85"/>
      <c r="AI9" s="111"/>
      <c r="AJ9" s="111"/>
      <c r="AK9" s="109">
        <f>('2. Tarea_sub tareas'!AA8+'2. Tarea_sub tareas'!AA10)/2*10</f>
        <v>0.3</v>
      </c>
      <c r="AL9" s="109">
        <f>('2. Tarea_sub tareas'!AB8+'2. Tarea_sub tareas'!AB10)/2*10</f>
        <v>0.3</v>
      </c>
      <c r="AM9" s="108">
        <f t="shared" ref="AM9:AM15" si="0">IFERROR(AL9/AK9,"0,00%")</f>
        <v>1</v>
      </c>
      <c r="AN9" s="110" t="s">
        <v>1493</v>
      </c>
      <c r="AO9" s="111" t="s">
        <v>1406</v>
      </c>
      <c r="AP9" s="109">
        <f>('2. Tarea_sub tareas'!AG8+'2. Tarea_sub tareas'!AG10)/2*10</f>
        <v>0.70000000000000007</v>
      </c>
      <c r="AQ9" s="109">
        <f>('2. Tarea_sub tareas'!AH8+'2. Tarea_sub tareas'!AH10)/2*10</f>
        <v>0.70000000000000007</v>
      </c>
      <c r="AR9" s="108">
        <f t="shared" ref="AR9:AR15" si="1">IFERROR(AQ9/AP9,"0,00%")</f>
        <v>1</v>
      </c>
      <c r="AS9" s="491" t="s">
        <v>1491</v>
      </c>
      <c r="AT9" s="111" t="s">
        <v>1492</v>
      </c>
      <c r="AU9" s="111" t="s">
        <v>1497</v>
      </c>
      <c r="AV9" s="111" t="s">
        <v>1394</v>
      </c>
      <c r="AW9" s="111" t="s">
        <v>1395</v>
      </c>
      <c r="AX9" s="34"/>
      <c r="AY9" s="375">
        <f>AK9+AP9</f>
        <v>1</v>
      </c>
      <c r="AZ9" s="374">
        <f>AL9+AQ9</f>
        <v>1</v>
      </c>
      <c r="BA9" s="85">
        <f t="shared" ref="BA9:BA15" si="2">IFERROR(AZ9/AY9,"0,00%")</f>
        <v>1</v>
      </c>
    </row>
    <row r="10" spans="1:74" ht="240.75" customHeight="1" x14ac:dyDescent="0.25">
      <c r="A10" s="102" t="s">
        <v>317</v>
      </c>
      <c r="B10" s="102" t="s">
        <v>318</v>
      </c>
      <c r="C10" s="102" t="s">
        <v>330</v>
      </c>
      <c r="D10" s="102" t="s">
        <v>331</v>
      </c>
      <c r="E10" s="103" t="s">
        <v>320</v>
      </c>
      <c r="F10" s="104" t="s">
        <v>14</v>
      </c>
      <c r="G10" s="104" t="s">
        <v>14</v>
      </c>
      <c r="H10" s="104" t="s">
        <v>14</v>
      </c>
      <c r="I10" s="104" t="s">
        <v>14</v>
      </c>
      <c r="J10" s="104" t="s">
        <v>14</v>
      </c>
      <c r="K10" s="103" t="s">
        <v>321</v>
      </c>
      <c r="L10" s="103" t="s">
        <v>322</v>
      </c>
      <c r="M10" s="103" t="s">
        <v>323</v>
      </c>
      <c r="N10" s="104" t="s">
        <v>14</v>
      </c>
      <c r="O10" s="104" t="s">
        <v>14</v>
      </c>
      <c r="P10" s="104" t="s">
        <v>324</v>
      </c>
      <c r="Q10" s="104" t="s">
        <v>325</v>
      </c>
      <c r="R10" s="103" t="s">
        <v>14</v>
      </c>
      <c r="S10" s="103" t="s">
        <v>332</v>
      </c>
      <c r="T10" s="103" t="s">
        <v>333</v>
      </c>
      <c r="U10" s="88">
        <v>2286</v>
      </c>
      <c r="V10" s="105" t="s">
        <v>328</v>
      </c>
      <c r="W10" s="113">
        <v>2</v>
      </c>
      <c r="X10" s="102" t="s">
        <v>334</v>
      </c>
      <c r="Y10" s="114">
        <v>1</v>
      </c>
      <c r="Z10" s="107" t="s">
        <v>323</v>
      </c>
      <c r="AA10" s="108"/>
      <c r="AB10" s="115"/>
      <c r="AC10" s="44"/>
      <c r="AD10" s="110"/>
      <c r="AE10" s="111"/>
      <c r="AF10" s="115"/>
      <c r="AG10" s="108"/>
      <c r="AH10" s="44"/>
      <c r="AI10" s="110"/>
      <c r="AJ10" s="110"/>
      <c r="AK10" s="109">
        <f>('2. Tarea_sub tareas'!AA12+'2. Tarea_sub tareas'!AA14)/2*10</f>
        <v>0.5</v>
      </c>
      <c r="AL10" s="109">
        <f>('2. Tarea_sub tareas'!AB12+'2. Tarea_sub tareas'!AB14)/2*10</f>
        <v>0.5</v>
      </c>
      <c r="AM10" s="108">
        <f t="shared" si="0"/>
        <v>1</v>
      </c>
      <c r="AN10" s="110" t="s">
        <v>1389</v>
      </c>
      <c r="AO10" s="110" t="s">
        <v>1396</v>
      </c>
      <c r="AP10" s="109">
        <f>('2. Tarea_sub tareas'!AG12+'2. Tarea_sub tareas'!AG14)/2*10</f>
        <v>0.5</v>
      </c>
      <c r="AQ10" s="109">
        <f>('2. Tarea_sub tareas'!AH12+'2. Tarea_sub tareas'!AH14)/2*10</f>
        <v>0.5</v>
      </c>
      <c r="AR10" s="108">
        <f t="shared" si="1"/>
        <v>1</v>
      </c>
      <c r="AS10" s="330" t="s">
        <v>1490</v>
      </c>
      <c r="AT10" s="330" t="s">
        <v>1479</v>
      </c>
      <c r="AU10" s="111" t="s">
        <v>1498</v>
      </c>
      <c r="AV10" s="111" t="s">
        <v>223</v>
      </c>
      <c r="AW10" s="111" t="s">
        <v>1398</v>
      </c>
      <c r="AX10" s="34"/>
      <c r="AY10" s="375">
        <f t="shared" ref="AY10:AY13" si="3">AK10+AP10</f>
        <v>1</v>
      </c>
      <c r="AZ10" s="374">
        <f t="shared" ref="AZ10:AZ13" si="4">AL10+AQ10</f>
        <v>1</v>
      </c>
      <c r="BA10" s="85">
        <f t="shared" si="2"/>
        <v>1</v>
      </c>
    </row>
    <row r="11" spans="1:74" ht="144.75" customHeight="1" x14ac:dyDescent="0.25">
      <c r="A11" s="102" t="s">
        <v>317</v>
      </c>
      <c r="B11" s="102" t="s">
        <v>318</v>
      </c>
      <c r="C11" s="102" t="s">
        <v>318</v>
      </c>
      <c r="D11" s="102" t="s">
        <v>335</v>
      </c>
      <c r="E11" s="103" t="s">
        <v>320</v>
      </c>
      <c r="F11" s="104" t="s">
        <v>14</v>
      </c>
      <c r="G11" s="104" t="s">
        <v>14</v>
      </c>
      <c r="H11" s="104" t="s">
        <v>14</v>
      </c>
      <c r="I11" s="104" t="s">
        <v>14</v>
      </c>
      <c r="J11" s="104" t="s">
        <v>14</v>
      </c>
      <c r="K11" s="103" t="s">
        <v>321</v>
      </c>
      <c r="L11" s="103" t="s">
        <v>322</v>
      </c>
      <c r="M11" s="103" t="s">
        <v>323</v>
      </c>
      <c r="N11" s="104" t="s">
        <v>14</v>
      </c>
      <c r="O11" s="104" t="s">
        <v>14</v>
      </c>
      <c r="P11" s="104" t="s">
        <v>324</v>
      </c>
      <c r="Q11" s="104" t="s">
        <v>325</v>
      </c>
      <c r="R11" s="103" t="s">
        <v>14</v>
      </c>
      <c r="S11" s="103" t="s">
        <v>332</v>
      </c>
      <c r="T11" s="103" t="s">
        <v>333</v>
      </c>
      <c r="U11" s="88">
        <v>2286</v>
      </c>
      <c r="V11" s="105" t="s">
        <v>328</v>
      </c>
      <c r="W11" s="103">
        <v>3</v>
      </c>
      <c r="X11" s="106" t="s">
        <v>336</v>
      </c>
      <c r="Y11" s="107">
        <v>1</v>
      </c>
      <c r="Z11" s="107" t="s">
        <v>323</v>
      </c>
      <c r="AA11" s="109"/>
      <c r="AB11" s="109"/>
      <c r="AC11" s="85"/>
      <c r="AD11" s="112"/>
      <c r="AE11" s="112"/>
      <c r="AF11" s="109"/>
      <c r="AG11" s="109"/>
      <c r="AH11" s="85"/>
      <c r="AI11" s="110"/>
      <c r="AJ11" s="110"/>
      <c r="AK11" s="109">
        <f>('2. Tarea_sub tareas'!AA16+'2. Tarea_sub tareas'!AA18)/2*10</f>
        <v>0</v>
      </c>
      <c r="AL11" s="109">
        <f>('2. Tarea_sub tareas'!AB16+'2. Tarea_sub tareas'!AB18)/2*10</f>
        <v>0</v>
      </c>
      <c r="AM11" s="108" t="str">
        <f t="shared" si="0"/>
        <v>0,00%</v>
      </c>
      <c r="AN11" s="110" t="s">
        <v>1393</v>
      </c>
      <c r="AO11" s="110" t="s">
        <v>1393</v>
      </c>
      <c r="AP11" s="109">
        <f>('2. Tarea_sub tareas'!AG16+'2. Tarea_sub tareas'!AG18)/2*10</f>
        <v>1</v>
      </c>
      <c r="AQ11" s="109">
        <f>('2. Tarea_sub tareas'!AH16+'2. Tarea_sub tareas'!AH18)/2*10</f>
        <v>1</v>
      </c>
      <c r="AR11" s="108">
        <f t="shared" si="1"/>
        <v>1</v>
      </c>
      <c r="AS11" s="110" t="s">
        <v>1484</v>
      </c>
      <c r="AT11" s="112" t="s">
        <v>1485</v>
      </c>
      <c r="AU11" s="111" t="s">
        <v>1499</v>
      </c>
      <c r="AV11" s="111" t="s">
        <v>1394</v>
      </c>
      <c r="AW11" s="111" t="s">
        <v>1486</v>
      </c>
      <c r="AX11" s="34"/>
      <c r="AY11" s="375">
        <f t="shared" si="3"/>
        <v>1</v>
      </c>
      <c r="AZ11" s="374">
        <f t="shared" si="4"/>
        <v>1</v>
      </c>
      <c r="BA11" s="85">
        <f t="shared" si="2"/>
        <v>1</v>
      </c>
    </row>
    <row r="12" spans="1:74" ht="194.25" customHeight="1" x14ac:dyDescent="0.25">
      <c r="A12" s="102" t="s">
        <v>337</v>
      </c>
      <c r="B12" s="102" t="s">
        <v>338</v>
      </c>
      <c r="C12" s="102" t="s">
        <v>330</v>
      </c>
      <c r="D12" s="102" t="s">
        <v>339</v>
      </c>
      <c r="E12" s="103" t="s">
        <v>320</v>
      </c>
      <c r="F12" s="104" t="s">
        <v>14</v>
      </c>
      <c r="G12" s="104" t="s">
        <v>14</v>
      </c>
      <c r="H12" s="104" t="s">
        <v>14</v>
      </c>
      <c r="I12" s="104" t="s">
        <v>14</v>
      </c>
      <c r="J12" s="104" t="s">
        <v>14</v>
      </c>
      <c r="K12" s="103" t="s">
        <v>321</v>
      </c>
      <c r="L12" s="103" t="s">
        <v>322</v>
      </c>
      <c r="M12" s="103" t="s">
        <v>323</v>
      </c>
      <c r="N12" s="104" t="s">
        <v>14</v>
      </c>
      <c r="O12" s="104" t="s">
        <v>14</v>
      </c>
      <c r="P12" s="104" t="s">
        <v>324</v>
      </c>
      <c r="Q12" s="104" t="s">
        <v>325</v>
      </c>
      <c r="R12" s="103" t="s">
        <v>14</v>
      </c>
      <c r="S12" s="103" t="s">
        <v>332</v>
      </c>
      <c r="T12" s="103" t="s">
        <v>333</v>
      </c>
      <c r="U12" s="88">
        <v>2286</v>
      </c>
      <c r="V12" s="105" t="s">
        <v>328</v>
      </c>
      <c r="W12" s="103">
        <v>4</v>
      </c>
      <c r="X12" s="106" t="s">
        <v>1500</v>
      </c>
      <c r="Y12" s="107">
        <v>1</v>
      </c>
      <c r="Z12" s="107" t="s">
        <v>323</v>
      </c>
      <c r="AA12" s="109"/>
      <c r="AB12" s="109"/>
      <c r="AC12" s="85"/>
      <c r="AD12" s="110"/>
      <c r="AE12" s="110"/>
      <c r="AF12" s="109"/>
      <c r="AG12" s="109"/>
      <c r="AH12" s="85"/>
      <c r="AI12" s="110"/>
      <c r="AJ12" s="117"/>
      <c r="AK12" s="109">
        <f>('2. Tarea_sub tareas'!AA20+'2. Tarea_sub tareas'!AA22)/2*10</f>
        <v>0.47499999999999998</v>
      </c>
      <c r="AL12" s="109">
        <f>('2. Tarea_sub tareas'!AB20+'2. Tarea_sub tareas'!AB22)/2*10</f>
        <v>0.47499999999999998</v>
      </c>
      <c r="AM12" s="108">
        <f t="shared" si="0"/>
        <v>1</v>
      </c>
      <c r="AN12" s="110" t="s">
        <v>1402</v>
      </c>
      <c r="AO12" s="110" t="s">
        <v>1401</v>
      </c>
      <c r="AP12" s="109">
        <f>('2. Tarea_sub tareas'!AG20+'2. Tarea_sub tareas'!AG22)/2*10</f>
        <v>0.52500000000000002</v>
      </c>
      <c r="AQ12" s="109">
        <f>('2. Tarea_sub tareas'!AH20+'2. Tarea_sub tareas'!AH22)/2*10</f>
        <v>0.52500000000000002</v>
      </c>
      <c r="AR12" s="108">
        <f t="shared" si="1"/>
        <v>1</v>
      </c>
      <c r="AS12" s="110" t="s">
        <v>1494</v>
      </c>
      <c r="AT12" s="492" t="s">
        <v>1495</v>
      </c>
      <c r="AU12" s="111" t="s">
        <v>1501</v>
      </c>
      <c r="AV12" s="111" t="s">
        <v>1403</v>
      </c>
      <c r="AW12" s="111" t="s">
        <v>1404</v>
      </c>
      <c r="AX12" s="34"/>
      <c r="AY12" s="375">
        <f t="shared" si="3"/>
        <v>1</v>
      </c>
      <c r="AZ12" s="374">
        <f t="shared" si="4"/>
        <v>1</v>
      </c>
      <c r="BA12" s="85">
        <f t="shared" si="2"/>
        <v>1</v>
      </c>
    </row>
    <row r="13" spans="1:74" ht="318.75" customHeight="1" x14ac:dyDescent="0.25">
      <c r="A13" s="102" t="s">
        <v>317</v>
      </c>
      <c r="B13" s="102" t="s">
        <v>318</v>
      </c>
      <c r="C13" s="102" t="s">
        <v>330</v>
      </c>
      <c r="D13" s="102" t="s">
        <v>339</v>
      </c>
      <c r="E13" s="103" t="s">
        <v>320</v>
      </c>
      <c r="F13" s="104" t="s">
        <v>14</v>
      </c>
      <c r="G13" s="104" t="s">
        <v>14</v>
      </c>
      <c r="H13" s="104" t="s">
        <v>14</v>
      </c>
      <c r="I13" s="104" t="s">
        <v>14</v>
      </c>
      <c r="J13" s="104" t="s">
        <v>14</v>
      </c>
      <c r="K13" s="103" t="s">
        <v>321</v>
      </c>
      <c r="L13" s="103" t="s">
        <v>322</v>
      </c>
      <c r="M13" s="103" t="s">
        <v>323</v>
      </c>
      <c r="N13" s="104" t="s">
        <v>14</v>
      </c>
      <c r="O13" s="104" t="s">
        <v>14</v>
      </c>
      <c r="P13" s="104" t="s">
        <v>324</v>
      </c>
      <c r="Q13" s="104" t="s">
        <v>325</v>
      </c>
      <c r="R13" s="103" t="s">
        <v>14</v>
      </c>
      <c r="S13" s="103" t="s">
        <v>340</v>
      </c>
      <c r="T13" s="103" t="s">
        <v>341</v>
      </c>
      <c r="U13" s="88">
        <v>2286</v>
      </c>
      <c r="V13" s="105" t="s">
        <v>328</v>
      </c>
      <c r="W13" s="103">
        <v>5</v>
      </c>
      <c r="X13" s="106" t="s">
        <v>342</v>
      </c>
      <c r="Y13" s="107">
        <v>1</v>
      </c>
      <c r="Z13" s="107" t="s">
        <v>323</v>
      </c>
      <c r="AA13" s="109"/>
      <c r="AB13" s="109"/>
      <c r="AC13" s="85"/>
      <c r="AD13" s="110"/>
      <c r="AE13" s="110"/>
      <c r="AF13" s="109"/>
      <c r="AG13" s="109"/>
      <c r="AH13" s="85"/>
      <c r="AI13" s="110"/>
      <c r="AJ13" s="110"/>
      <c r="AK13" s="109">
        <f>('2. Tarea_sub tareas'!AA26+'2. Tarea_sub tareas'!AA29+'2. Tarea_sub tareas'!AA31+'2. Tarea_sub tareas'!AA33+'2. Tarea_sub tareas'!AA35)/5*10</f>
        <v>0.48199999999999998</v>
      </c>
      <c r="AL13" s="109">
        <f>('2. Tarea_sub tareas'!AB26+'2. Tarea_sub tareas'!AB29+'2. Tarea_sub tareas'!AB31+'2. Tarea_sub tareas'!AB33+'2. Tarea_sub tareas'!AB35)/5*10</f>
        <v>0.48199999999999998</v>
      </c>
      <c r="AM13" s="108">
        <f t="shared" si="0"/>
        <v>1</v>
      </c>
      <c r="AN13" s="110" t="s">
        <v>1390</v>
      </c>
      <c r="AO13" s="110" t="s">
        <v>1391</v>
      </c>
      <c r="AP13" s="109">
        <f>('2. Tarea_sub tareas'!AG26+'2. Tarea_sub tareas'!AG29+'2. Tarea_sub tareas'!AG31+'2. Tarea_sub tareas'!AG33+'2. Tarea_sub tareas'!AG35)/5*10</f>
        <v>0.51800000000000002</v>
      </c>
      <c r="AQ13" s="109">
        <f>('2. Tarea_sub tareas'!AH26+'2. Tarea_sub tareas'!AH29+'2. Tarea_sub tareas'!AH31+'2. Tarea_sub tareas'!AH33+'2. Tarea_sub tareas'!AH35)/5*10</f>
        <v>0.51800000000000002</v>
      </c>
      <c r="AR13" s="108">
        <f t="shared" si="1"/>
        <v>1</v>
      </c>
      <c r="AS13" s="330" t="s">
        <v>1480</v>
      </c>
      <c r="AT13" s="330" t="s">
        <v>1481</v>
      </c>
      <c r="AU13" s="111" t="s">
        <v>1502</v>
      </c>
      <c r="AV13" s="111" t="s">
        <v>1394</v>
      </c>
      <c r="AW13" s="111" t="s">
        <v>1399</v>
      </c>
      <c r="AX13" s="34"/>
      <c r="AY13" s="375">
        <f t="shared" si="3"/>
        <v>1</v>
      </c>
      <c r="AZ13" s="374">
        <f t="shared" si="4"/>
        <v>1</v>
      </c>
      <c r="BA13" s="85">
        <f t="shared" si="2"/>
        <v>1</v>
      </c>
    </row>
    <row r="14" spans="1:74" ht="318.75" customHeight="1" x14ac:dyDescent="0.25">
      <c r="A14" s="102" t="s">
        <v>317</v>
      </c>
      <c r="B14" s="102" t="s">
        <v>318</v>
      </c>
      <c r="C14" s="102" t="s">
        <v>343</v>
      </c>
      <c r="D14" s="102" t="s">
        <v>339</v>
      </c>
      <c r="E14" s="103" t="s">
        <v>320</v>
      </c>
      <c r="F14" s="104" t="s">
        <v>14</v>
      </c>
      <c r="G14" s="104" t="s">
        <v>14</v>
      </c>
      <c r="H14" s="104" t="s">
        <v>14</v>
      </c>
      <c r="I14" s="104" t="s">
        <v>14</v>
      </c>
      <c r="J14" s="118" t="s">
        <v>344</v>
      </c>
      <c r="K14" s="103" t="s">
        <v>321</v>
      </c>
      <c r="L14" s="103" t="s">
        <v>322</v>
      </c>
      <c r="M14" s="103" t="s">
        <v>323</v>
      </c>
      <c r="N14" s="104" t="s">
        <v>14</v>
      </c>
      <c r="O14" s="104" t="s">
        <v>14</v>
      </c>
      <c r="P14" s="104" t="s">
        <v>324</v>
      </c>
      <c r="Q14" s="104" t="s">
        <v>325</v>
      </c>
      <c r="R14" s="103" t="s">
        <v>14</v>
      </c>
      <c r="S14" s="103" t="s">
        <v>332</v>
      </c>
      <c r="T14" s="103" t="s">
        <v>333</v>
      </c>
      <c r="U14" s="88">
        <v>2286</v>
      </c>
      <c r="V14" s="105" t="s">
        <v>328</v>
      </c>
      <c r="W14" s="103">
        <v>6</v>
      </c>
      <c r="X14" s="106" t="s">
        <v>345</v>
      </c>
      <c r="Y14" s="107">
        <v>1</v>
      </c>
      <c r="Z14" s="107" t="s">
        <v>323</v>
      </c>
      <c r="AA14" s="109"/>
      <c r="AB14" s="109"/>
      <c r="AC14" s="85"/>
      <c r="AD14" s="112"/>
      <c r="AE14" s="112"/>
      <c r="AF14" s="109"/>
      <c r="AG14" s="109"/>
      <c r="AH14" s="85"/>
      <c r="AI14" s="110"/>
      <c r="AJ14" s="110"/>
      <c r="AK14" s="109">
        <f>('2. Tarea_sub tareas'!AA37+'2. Tarea_sub tareas'!AA39)/2*10</f>
        <v>0.55000000000000004</v>
      </c>
      <c r="AL14" s="109">
        <f>('2. Tarea_sub tareas'!AB37+'2. Tarea_sub tareas'!AB39)/2*10</f>
        <v>0.55000000000000004</v>
      </c>
      <c r="AM14" s="108">
        <f t="shared" si="0"/>
        <v>1</v>
      </c>
      <c r="AN14" s="330" t="s">
        <v>1392</v>
      </c>
      <c r="AO14" s="110" t="s">
        <v>1397</v>
      </c>
      <c r="AP14" s="109">
        <f>('2. Tarea_sub tareas'!AG37+'2. Tarea_sub tareas'!AG39)/2*10</f>
        <v>0.44999999999999996</v>
      </c>
      <c r="AQ14" s="109">
        <f>('2. Tarea_sub tareas'!AH37+'2. Tarea_sub tareas'!AH39)/2*10</f>
        <v>0.44999999999999996</v>
      </c>
      <c r="AR14" s="108">
        <f t="shared" si="1"/>
        <v>1</v>
      </c>
      <c r="AS14" s="330" t="s">
        <v>1482</v>
      </c>
      <c r="AT14" s="330" t="s">
        <v>1483</v>
      </c>
      <c r="AU14" s="111" t="s">
        <v>1503</v>
      </c>
      <c r="AV14" s="111" t="s">
        <v>1394</v>
      </c>
      <c r="AW14" s="111" t="s">
        <v>1400</v>
      </c>
      <c r="AX14" s="34"/>
      <c r="AY14" s="375">
        <f t="shared" ref="AY14:AY15" si="5">AA14+AF14+AK14+AP14</f>
        <v>1</v>
      </c>
      <c r="AZ14" s="374">
        <f t="shared" ref="AZ14:AZ15" si="6">AB14+AG14+AL14+AQ14</f>
        <v>1</v>
      </c>
      <c r="BA14" s="85">
        <f t="shared" si="2"/>
        <v>1</v>
      </c>
    </row>
    <row r="15" spans="1:74" ht="171.75" customHeight="1" x14ac:dyDescent="0.25">
      <c r="A15" s="102" t="s">
        <v>317</v>
      </c>
      <c r="B15" s="102" t="s">
        <v>318</v>
      </c>
      <c r="C15" s="102" t="s">
        <v>318</v>
      </c>
      <c r="D15" s="102" t="s">
        <v>346</v>
      </c>
      <c r="E15" s="103" t="s">
        <v>320</v>
      </c>
      <c r="F15" s="104" t="s">
        <v>14</v>
      </c>
      <c r="G15" s="104" t="s">
        <v>14</v>
      </c>
      <c r="H15" s="104" t="s">
        <v>14</v>
      </c>
      <c r="I15" s="104" t="s">
        <v>14</v>
      </c>
      <c r="J15" s="104" t="s">
        <v>14</v>
      </c>
      <c r="K15" s="103" t="s">
        <v>321</v>
      </c>
      <c r="L15" s="103" t="s">
        <v>322</v>
      </c>
      <c r="M15" s="103" t="s">
        <v>323</v>
      </c>
      <c r="N15" s="103" t="s">
        <v>347</v>
      </c>
      <c r="O15" s="104" t="s">
        <v>14</v>
      </c>
      <c r="P15" s="104" t="s">
        <v>324</v>
      </c>
      <c r="Q15" s="104" t="s">
        <v>325</v>
      </c>
      <c r="R15" s="103" t="s">
        <v>14</v>
      </c>
      <c r="S15" s="103" t="s">
        <v>348</v>
      </c>
      <c r="T15" s="103" t="s">
        <v>349</v>
      </c>
      <c r="U15" s="88">
        <v>2286</v>
      </c>
      <c r="V15" s="105" t="s">
        <v>328</v>
      </c>
      <c r="W15" s="119">
        <v>7</v>
      </c>
      <c r="X15" s="102" t="s">
        <v>350</v>
      </c>
      <c r="Y15" s="114">
        <v>1</v>
      </c>
      <c r="Z15" s="107" t="s">
        <v>323</v>
      </c>
      <c r="AA15" s="109"/>
      <c r="AB15" s="109"/>
      <c r="AC15" s="85"/>
      <c r="AD15" s="112"/>
      <c r="AE15" s="112"/>
      <c r="AF15" s="116"/>
      <c r="AG15" s="109"/>
      <c r="AH15" s="85"/>
      <c r="AI15" s="110"/>
      <c r="AJ15" s="110"/>
      <c r="AK15" s="109">
        <f>('2. Tarea_sub tareas'!AA41)*10</f>
        <v>0</v>
      </c>
      <c r="AL15" s="109">
        <f>('2. Tarea_sub tareas'!AB41)*10</f>
        <v>0</v>
      </c>
      <c r="AM15" s="108" t="str">
        <f t="shared" si="0"/>
        <v>0,00%</v>
      </c>
      <c r="AN15" s="110" t="s">
        <v>1393</v>
      </c>
      <c r="AO15" s="110" t="s">
        <v>1393</v>
      </c>
      <c r="AP15" s="109">
        <f>('2. Tarea_sub tareas'!AG41)*10</f>
        <v>1</v>
      </c>
      <c r="AQ15" s="109">
        <f>('2. Tarea_sub tareas'!AH41)*10</f>
        <v>1</v>
      </c>
      <c r="AR15" s="108">
        <f t="shared" si="1"/>
        <v>1</v>
      </c>
      <c r="AS15" s="111" t="s">
        <v>1487</v>
      </c>
      <c r="AT15" s="490" t="s">
        <v>1488</v>
      </c>
      <c r="AU15" s="111" t="s">
        <v>1504</v>
      </c>
      <c r="AV15" s="111" t="s">
        <v>1394</v>
      </c>
      <c r="AW15" s="111" t="s">
        <v>1489</v>
      </c>
      <c r="AX15" s="34"/>
      <c r="AY15" s="375">
        <f t="shared" si="5"/>
        <v>1</v>
      </c>
      <c r="AZ15" s="374">
        <f t="shared" si="6"/>
        <v>1</v>
      </c>
      <c r="BA15" s="85">
        <f t="shared" si="2"/>
        <v>1</v>
      </c>
    </row>
    <row r="16" spans="1:74" ht="13.5" customHeight="1" x14ac:dyDescent="0.25">
      <c r="A16" s="700"/>
      <c r="B16" s="505"/>
      <c r="C16" s="505"/>
      <c r="D16" s="505"/>
      <c r="E16" s="505"/>
      <c r="F16" s="505"/>
      <c r="G16" s="505"/>
      <c r="H16" s="505"/>
      <c r="I16" s="505"/>
      <c r="J16" s="505"/>
      <c r="K16" s="342"/>
      <c r="L16" s="342"/>
      <c r="M16" s="342"/>
      <c r="N16" s="342"/>
      <c r="O16" s="342"/>
      <c r="P16" s="342"/>
      <c r="Q16" s="342"/>
      <c r="R16" s="342"/>
      <c r="S16" s="342"/>
      <c r="T16" s="342"/>
      <c r="U16" s="342"/>
      <c r="V16" s="342"/>
      <c r="W16" s="343"/>
      <c r="X16" s="342"/>
      <c r="Y16" s="342"/>
      <c r="Z16" s="342"/>
      <c r="AA16" s="342"/>
      <c r="AB16" s="342"/>
      <c r="AC16" s="342"/>
      <c r="AD16" s="342"/>
      <c r="AE16" s="342"/>
      <c r="AF16" s="342"/>
      <c r="AG16" s="342"/>
      <c r="AH16" s="342"/>
      <c r="AI16" s="342"/>
      <c r="AJ16" s="342"/>
      <c r="AK16" s="342"/>
      <c r="AL16" s="342"/>
      <c r="AM16" s="342"/>
      <c r="AN16" s="342"/>
      <c r="AO16" s="342"/>
      <c r="AP16" s="342"/>
      <c r="AQ16" s="342"/>
      <c r="AR16" s="342"/>
      <c r="AS16" s="342"/>
      <c r="AT16" s="342"/>
      <c r="AU16" s="342"/>
      <c r="AV16" s="342"/>
      <c r="AW16" s="342"/>
      <c r="AX16" s="342"/>
      <c r="AY16" s="344"/>
      <c r="AZ16" s="344"/>
      <c r="BA16" s="344"/>
    </row>
    <row r="17" spans="1:53" x14ac:dyDescent="0.25">
      <c r="A17" s="41"/>
      <c r="B17" s="41"/>
      <c r="C17" s="41"/>
      <c r="D17" s="41"/>
      <c r="E17" s="41"/>
      <c r="F17" s="41"/>
      <c r="G17" s="41"/>
      <c r="H17" s="41"/>
      <c r="I17" s="41"/>
      <c r="J17" s="41"/>
      <c r="K17" s="41"/>
      <c r="L17" s="41"/>
      <c r="M17" s="41"/>
      <c r="N17" s="41"/>
      <c r="O17" s="41"/>
      <c r="P17" s="41"/>
      <c r="Q17" s="41"/>
      <c r="R17" s="41"/>
      <c r="S17" s="41"/>
      <c r="T17" s="41"/>
      <c r="U17" s="41"/>
      <c r="V17" s="41"/>
      <c r="W17" s="41"/>
      <c r="X17" s="41"/>
      <c r="Y17" s="41"/>
      <c r="Z17" s="41"/>
      <c r="AA17" s="41"/>
      <c r="AB17" s="41"/>
      <c r="AC17" s="41"/>
      <c r="AD17" s="41"/>
      <c r="AE17" s="41"/>
      <c r="AF17" s="41"/>
      <c r="AG17" s="41"/>
      <c r="AH17" s="41"/>
      <c r="AI17" s="41"/>
      <c r="AJ17" s="41"/>
      <c r="AK17" s="41"/>
      <c r="AL17" s="41"/>
      <c r="AM17" s="41"/>
      <c r="AN17" s="41"/>
      <c r="AO17" s="41"/>
      <c r="AP17" s="41"/>
      <c r="AQ17" s="41"/>
      <c r="AR17" s="41"/>
      <c r="AS17" s="41"/>
      <c r="AT17" s="41"/>
      <c r="AU17" s="41"/>
      <c r="AV17" s="41"/>
      <c r="AW17" s="41"/>
      <c r="AX17" s="41"/>
      <c r="AY17" s="41"/>
      <c r="AZ17" s="41"/>
      <c r="BA17" s="41"/>
    </row>
    <row r="18" spans="1:53" x14ac:dyDescent="0.25">
      <c r="A18" s="41"/>
      <c r="B18" s="41"/>
      <c r="C18" s="41"/>
      <c r="D18" s="41"/>
      <c r="E18" s="41"/>
      <c r="F18" s="41"/>
      <c r="G18" s="41"/>
      <c r="H18" s="41"/>
      <c r="I18" s="41"/>
      <c r="J18" s="41"/>
      <c r="K18" s="41"/>
      <c r="L18" s="41"/>
      <c r="M18" s="41"/>
      <c r="N18" s="41"/>
      <c r="O18" s="41"/>
      <c r="P18" s="41"/>
      <c r="Q18" s="41"/>
      <c r="R18" s="41"/>
      <c r="S18" s="41"/>
      <c r="T18" s="41"/>
      <c r="U18" s="41"/>
      <c r="V18" s="41"/>
      <c r="W18" s="41"/>
      <c r="X18" s="41"/>
      <c r="Y18" s="41"/>
      <c r="Z18" s="41"/>
      <c r="AA18" s="41"/>
      <c r="AB18" s="41"/>
      <c r="AC18" s="41"/>
      <c r="AD18" s="41"/>
      <c r="AE18" s="41"/>
      <c r="AF18" s="41"/>
      <c r="AG18" s="41"/>
      <c r="AH18" s="41"/>
      <c r="AI18" s="41"/>
      <c r="AJ18" s="41"/>
      <c r="AK18" s="56"/>
      <c r="AL18" s="56"/>
      <c r="AM18" s="41"/>
      <c r="AN18" s="41"/>
      <c r="AO18" s="41"/>
      <c r="AP18" s="56"/>
      <c r="AQ18" s="41"/>
      <c r="AR18" s="41"/>
      <c r="AS18" s="41"/>
      <c r="AT18" s="41"/>
      <c r="AU18" s="41"/>
      <c r="AV18" s="41"/>
      <c r="AW18" s="41"/>
      <c r="AX18" s="41"/>
      <c r="AY18" s="41"/>
      <c r="AZ18" s="41"/>
      <c r="BA18" s="41"/>
    </row>
    <row r="19" spans="1:53" x14ac:dyDescent="0.25">
      <c r="A19" s="41"/>
      <c r="B19" s="41"/>
      <c r="C19" s="41"/>
      <c r="D19" s="41"/>
      <c r="E19" s="41"/>
      <c r="F19" s="41"/>
      <c r="G19" s="41"/>
      <c r="H19" s="41"/>
      <c r="I19" s="41"/>
      <c r="J19" s="41"/>
      <c r="K19" s="41"/>
      <c r="L19" s="41"/>
      <c r="M19" s="41"/>
      <c r="N19" s="41"/>
      <c r="O19" s="41"/>
      <c r="P19" s="41"/>
      <c r="Q19" s="41"/>
      <c r="R19" s="41"/>
      <c r="S19" s="41"/>
      <c r="T19" s="41"/>
      <c r="U19" s="41"/>
      <c r="V19" s="41"/>
      <c r="W19" s="41"/>
      <c r="X19" s="41"/>
      <c r="Y19" s="41"/>
      <c r="Z19" s="41"/>
      <c r="AA19" s="41"/>
      <c r="AB19" s="41"/>
      <c r="AC19" s="41"/>
      <c r="AD19" s="41"/>
      <c r="AE19" s="41"/>
      <c r="AF19" s="41"/>
      <c r="AG19" s="41"/>
      <c r="AH19" s="41"/>
      <c r="AI19" s="41"/>
      <c r="AJ19" s="41"/>
      <c r="AK19" s="41"/>
      <c r="AL19" s="41"/>
      <c r="AM19" s="41"/>
      <c r="AN19" s="41"/>
      <c r="AO19" s="41"/>
      <c r="AP19" s="41"/>
      <c r="AQ19" s="41"/>
      <c r="AR19" s="41"/>
      <c r="AS19" s="41"/>
      <c r="AT19" s="41"/>
      <c r="AU19" s="41"/>
      <c r="AV19" s="41"/>
      <c r="AW19" s="41"/>
      <c r="AX19" s="41"/>
      <c r="AY19" s="41"/>
      <c r="AZ19" s="41"/>
      <c r="BA19" s="41"/>
    </row>
    <row r="20" spans="1:53" x14ac:dyDescent="0.25">
      <c r="A20" s="41"/>
      <c r="B20" s="41"/>
      <c r="C20" s="41"/>
      <c r="D20" s="41"/>
      <c r="E20" s="41"/>
      <c r="F20" s="41"/>
      <c r="G20" s="41"/>
      <c r="H20" s="41"/>
      <c r="I20" s="41"/>
      <c r="J20" s="41"/>
      <c r="K20" s="41"/>
      <c r="L20" s="41"/>
      <c r="M20" s="41"/>
      <c r="N20" s="41"/>
      <c r="O20" s="41"/>
      <c r="P20" s="41"/>
      <c r="Q20" s="41"/>
      <c r="R20" s="41"/>
      <c r="S20" s="41"/>
      <c r="T20" s="41"/>
      <c r="U20" s="41"/>
      <c r="V20" s="41"/>
      <c r="W20" s="41"/>
      <c r="X20" s="41"/>
      <c r="Y20" s="41"/>
      <c r="Z20" s="41"/>
      <c r="AA20" s="41"/>
      <c r="AB20" s="41"/>
      <c r="AC20" s="41"/>
      <c r="AD20" s="41"/>
      <c r="AE20" s="41"/>
      <c r="AF20" s="41"/>
      <c r="AG20" s="41"/>
      <c r="AH20" s="41"/>
      <c r="AI20" s="41"/>
      <c r="AJ20" s="41"/>
      <c r="AK20" s="56"/>
      <c r="AL20" s="41"/>
      <c r="AM20" s="41"/>
      <c r="AN20" s="41"/>
      <c r="AO20" s="41"/>
      <c r="AP20" s="41"/>
      <c r="AQ20" s="41"/>
      <c r="AR20" s="41"/>
      <c r="AS20" s="41"/>
      <c r="AT20" s="41"/>
      <c r="AU20" s="41"/>
      <c r="AV20" s="41"/>
      <c r="AW20" s="41"/>
      <c r="AX20" s="41"/>
      <c r="AY20" s="41"/>
      <c r="AZ20" s="41"/>
      <c r="BA20" s="41"/>
    </row>
    <row r="21" spans="1:53" ht="15.75" customHeight="1" x14ac:dyDescent="0.25">
      <c r="A21" s="41"/>
      <c r="B21" s="41"/>
      <c r="C21" s="41"/>
      <c r="D21" s="41"/>
      <c r="E21" s="41"/>
      <c r="F21" s="41"/>
      <c r="G21" s="41"/>
      <c r="H21" s="41"/>
      <c r="I21" s="41"/>
      <c r="J21" s="41"/>
      <c r="K21" s="41"/>
      <c r="L21" s="41"/>
      <c r="M21" s="41"/>
      <c r="N21" s="41"/>
      <c r="O21" s="41"/>
      <c r="P21" s="41"/>
      <c r="Q21" s="41"/>
      <c r="R21" s="41"/>
      <c r="S21" s="41"/>
      <c r="T21" s="41"/>
      <c r="U21" s="41"/>
      <c r="V21" s="41"/>
      <c r="W21" s="41"/>
      <c r="X21" s="41"/>
      <c r="Y21" s="41"/>
      <c r="Z21" s="41"/>
      <c r="AA21" s="41"/>
      <c r="AB21" s="41"/>
      <c r="AC21" s="41"/>
      <c r="AD21" s="41"/>
      <c r="AE21" s="41"/>
      <c r="AF21" s="41"/>
      <c r="AG21" s="41"/>
      <c r="AH21" s="41"/>
      <c r="AI21" s="41"/>
      <c r="AJ21" s="41"/>
      <c r="AK21" s="41"/>
      <c r="AL21" s="41"/>
      <c r="AM21" s="41"/>
      <c r="AN21" s="41"/>
      <c r="AO21" s="41"/>
      <c r="AP21" s="41"/>
      <c r="AQ21" s="41"/>
      <c r="AR21" s="41"/>
      <c r="AS21" s="41"/>
      <c r="AT21" s="41"/>
      <c r="AU21" s="41"/>
      <c r="AV21" s="41"/>
      <c r="AW21" s="41"/>
      <c r="AX21" s="41"/>
      <c r="AY21" s="41"/>
      <c r="AZ21" s="41"/>
      <c r="BA21" s="41"/>
    </row>
    <row r="22" spans="1:53" ht="15.75" customHeight="1" x14ac:dyDescent="0.25">
      <c r="A22" s="41"/>
      <c r="B22" s="41"/>
      <c r="C22" s="41"/>
      <c r="D22" s="41"/>
      <c r="E22" s="41"/>
      <c r="F22" s="41"/>
      <c r="G22" s="41"/>
      <c r="H22" s="41"/>
      <c r="I22" s="41"/>
      <c r="J22" s="41"/>
      <c r="K22" s="41"/>
      <c r="L22" s="41"/>
      <c r="M22" s="41"/>
      <c r="N22" s="41"/>
      <c r="O22" s="41"/>
      <c r="P22" s="41"/>
      <c r="Q22" s="41"/>
      <c r="R22" s="41"/>
      <c r="S22" s="41"/>
      <c r="T22" s="41"/>
      <c r="U22" s="41"/>
      <c r="V22" s="41"/>
      <c r="W22" s="41"/>
      <c r="X22" s="41"/>
      <c r="Y22" s="41"/>
      <c r="Z22" s="41"/>
      <c r="AA22" s="41"/>
      <c r="AB22" s="41"/>
      <c r="AC22" s="41"/>
      <c r="AD22" s="41"/>
      <c r="AE22" s="41"/>
      <c r="AF22" s="41"/>
      <c r="AG22" s="41"/>
      <c r="AH22" s="41"/>
      <c r="AI22" s="41"/>
      <c r="AJ22" s="41"/>
      <c r="AK22" s="41"/>
      <c r="AL22" s="41"/>
      <c r="AM22" s="41"/>
      <c r="AN22" s="41"/>
      <c r="AO22" s="41"/>
      <c r="AP22" s="41"/>
      <c r="AQ22" s="41"/>
      <c r="AR22" s="41"/>
      <c r="AS22" s="41"/>
      <c r="AT22" s="41"/>
      <c r="AU22" s="41"/>
      <c r="AV22" s="41"/>
      <c r="AW22" s="41"/>
      <c r="AX22" s="41"/>
      <c r="AY22" s="41"/>
      <c r="AZ22" s="41"/>
      <c r="BA22" s="41"/>
    </row>
    <row r="23" spans="1:53" ht="15.75" customHeight="1" x14ac:dyDescent="0.25">
      <c r="A23" s="41"/>
      <c r="B23" s="41"/>
      <c r="C23" s="41"/>
      <c r="D23" s="41"/>
      <c r="E23" s="41"/>
      <c r="F23" s="41"/>
      <c r="G23" s="41"/>
      <c r="H23" s="41"/>
      <c r="I23" s="41"/>
      <c r="J23" s="41"/>
      <c r="K23" s="41"/>
      <c r="L23" s="41"/>
      <c r="M23" s="41"/>
      <c r="N23" s="41"/>
      <c r="O23" s="41"/>
      <c r="P23" s="41"/>
      <c r="Q23" s="41"/>
      <c r="R23" s="41"/>
      <c r="S23" s="41"/>
      <c r="T23" s="41"/>
      <c r="U23" s="41"/>
      <c r="V23" s="41"/>
      <c r="W23" s="41"/>
      <c r="X23" s="41"/>
      <c r="Y23" s="41"/>
      <c r="Z23" s="41"/>
      <c r="AA23" s="41"/>
      <c r="AB23" s="41"/>
      <c r="AC23" s="41"/>
      <c r="AD23" s="41"/>
      <c r="AE23" s="41"/>
      <c r="AF23" s="41"/>
      <c r="AG23" s="41"/>
      <c r="AH23" s="41"/>
      <c r="AI23" s="41"/>
      <c r="AJ23" s="41"/>
      <c r="AK23" s="41"/>
      <c r="AL23" s="41"/>
      <c r="AM23" s="41"/>
      <c r="AN23" s="41"/>
      <c r="AO23" s="41"/>
      <c r="AP23" s="41"/>
      <c r="AQ23" s="41"/>
      <c r="AR23" s="41"/>
      <c r="AS23" s="41"/>
      <c r="AT23" s="41"/>
      <c r="AU23" s="41"/>
      <c r="AV23" s="41"/>
      <c r="AW23" s="41"/>
      <c r="AX23" s="41"/>
      <c r="AY23" s="41"/>
      <c r="AZ23" s="41"/>
      <c r="BA23" s="41"/>
    </row>
    <row r="24" spans="1:53" ht="15.75" customHeight="1" x14ac:dyDescent="0.25">
      <c r="A24" s="41"/>
      <c r="B24" s="41"/>
      <c r="C24" s="41"/>
      <c r="D24" s="41"/>
      <c r="E24" s="41"/>
      <c r="F24" s="41"/>
      <c r="G24" s="41"/>
      <c r="H24" s="41"/>
      <c r="I24" s="41"/>
      <c r="J24" s="41"/>
      <c r="K24" s="41"/>
      <c r="L24" s="41"/>
      <c r="M24" s="41"/>
      <c r="N24" s="41"/>
      <c r="O24" s="41"/>
      <c r="P24" s="41"/>
      <c r="Q24" s="41"/>
      <c r="R24" s="41"/>
      <c r="S24" s="41"/>
      <c r="T24" s="41"/>
      <c r="U24" s="41"/>
      <c r="V24" s="41"/>
      <c r="W24" s="41"/>
      <c r="X24" s="41"/>
      <c r="Y24" s="41"/>
      <c r="Z24" s="41"/>
      <c r="AA24" s="41"/>
      <c r="AB24" s="41"/>
      <c r="AC24" s="41"/>
      <c r="AD24" s="41"/>
      <c r="AE24" s="41"/>
      <c r="AF24" s="41"/>
      <c r="AG24" s="41"/>
      <c r="AH24" s="41"/>
      <c r="AI24" s="41"/>
      <c r="AJ24" s="41"/>
      <c r="AK24" s="41"/>
      <c r="AL24" s="41"/>
      <c r="AM24" s="41"/>
      <c r="AN24" s="41"/>
      <c r="AO24" s="41"/>
      <c r="AP24" s="41"/>
      <c r="AQ24" s="41"/>
      <c r="AR24" s="41"/>
      <c r="AS24" s="41"/>
      <c r="AT24" s="41"/>
      <c r="AU24" s="41"/>
      <c r="AV24" s="41"/>
      <c r="AW24" s="41"/>
      <c r="AX24" s="41"/>
      <c r="AY24" s="41"/>
      <c r="AZ24" s="41"/>
      <c r="BA24" s="41"/>
    </row>
    <row r="25" spans="1:53" ht="15.75" customHeight="1" x14ac:dyDescent="0.25">
      <c r="A25" s="41"/>
      <c r="B25" s="41"/>
      <c r="C25" s="41"/>
      <c r="D25" s="41"/>
      <c r="E25" s="41"/>
      <c r="F25" s="41"/>
      <c r="G25" s="41"/>
      <c r="H25" s="41"/>
      <c r="I25" s="41"/>
      <c r="J25" s="41"/>
      <c r="K25" s="41"/>
      <c r="L25" s="41"/>
      <c r="M25" s="41"/>
      <c r="N25" s="41"/>
      <c r="O25" s="41"/>
      <c r="P25" s="41"/>
      <c r="Q25" s="41"/>
      <c r="R25" s="41"/>
      <c r="S25" s="41"/>
      <c r="T25" s="41"/>
      <c r="U25" s="41"/>
      <c r="V25" s="41"/>
      <c r="W25" s="41"/>
      <c r="X25" s="41"/>
      <c r="Y25" s="41"/>
      <c r="Z25" s="41"/>
      <c r="AA25" s="41"/>
      <c r="AB25" s="41"/>
      <c r="AC25" s="41"/>
      <c r="AD25" s="41"/>
      <c r="AE25" s="41"/>
      <c r="AF25" s="41"/>
      <c r="AG25" s="41"/>
      <c r="AH25" s="41"/>
      <c r="AI25" s="41"/>
      <c r="AJ25" s="41"/>
      <c r="AK25" s="41"/>
      <c r="AL25" s="41"/>
      <c r="AM25" s="41"/>
      <c r="AN25" s="41"/>
      <c r="AO25" s="41"/>
      <c r="AP25" s="41"/>
      <c r="AQ25" s="41"/>
      <c r="AR25" s="41"/>
      <c r="AS25" s="41"/>
      <c r="AT25" s="41"/>
      <c r="AU25" s="41"/>
      <c r="AV25" s="41"/>
      <c r="AW25" s="41"/>
      <c r="AX25" s="41"/>
      <c r="AY25" s="41"/>
      <c r="AZ25" s="41"/>
      <c r="BA25" s="41"/>
    </row>
    <row r="26" spans="1:53" ht="15.75" customHeight="1" x14ac:dyDescent="0.25">
      <c r="A26" s="41"/>
      <c r="B26" s="41"/>
      <c r="C26" s="41"/>
      <c r="D26" s="41"/>
      <c r="E26" s="41"/>
      <c r="F26" s="41"/>
      <c r="G26" s="41"/>
      <c r="H26" s="41"/>
      <c r="I26" s="41"/>
      <c r="J26" s="41"/>
      <c r="K26" s="41"/>
      <c r="L26" s="41"/>
      <c r="M26" s="41"/>
      <c r="N26" s="41"/>
      <c r="O26" s="41"/>
      <c r="P26" s="41"/>
      <c r="Q26" s="41"/>
      <c r="R26" s="41"/>
      <c r="S26" s="41"/>
      <c r="T26" s="41"/>
      <c r="U26" s="41"/>
      <c r="V26" s="41"/>
      <c r="W26" s="41"/>
      <c r="X26" s="41"/>
      <c r="Y26" s="41"/>
      <c r="Z26" s="41"/>
      <c r="AA26" s="41"/>
      <c r="AB26" s="41"/>
      <c r="AC26" s="41"/>
      <c r="AD26" s="41"/>
      <c r="AE26" s="41"/>
      <c r="AF26" s="41"/>
      <c r="AG26" s="41"/>
      <c r="AH26" s="41"/>
      <c r="AI26" s="41"/>
      <c r="AJ26" s="41"/>
      <c r="AK26" s="41"/>
      <c r="AL26" s="41"/>
      <c r="AM26" s="41"/>
      <c r="AN26" s="41"/>
      <c r="AO26" s="41"/>
      <c r="AP26" s="41"/>
      <c r="AQ26" s="41"/>
      <c r="AR26" s="41"/>
      <c r="AS26" s="41"/>
      <c r="AT26" s="41"/>
      <c r="AU26" s="41"/>
      <c r="AV26" s="41"/>
      <c r="AW26" s="41"/>
      <c r="AX26" s="41"/>
      <c r="AY26" s="41"/>
      <c r="AZ26" s="41"/>
      <c r="BA26" s="41"/>
    </row>
    <row r="27" spans="1:53" ht="15.75" customHeight="1" x14ac:dyDescent="0.25">
      <c r="A27" s="41"/>
      <c r="B27" s="41"/>
      <c r="C27" s="41"/>
      <c r="D27" s="41"/>
      <c r="E27" s="41"/>
      <c r="F27" s="41"/>
      <c r="G27" s="41"/>
      <c r="H27" s="41"/>
      <c r="I27" s="41"/>
      <c r="J27" s="41"/>
      <c r="K27" s="41"/>
      <c r="L27" s="41"/>
      <c r="M27" s="41"/>
      <c r="N27" s="41"/>
      <c r="O27" s="41"/>
      <c r="P27" s="41"/>
      <c r="Q27" s="41"/>
      <c r="R27" s="41"/>
      <c r="S27" s="41"/>
      <c r="T27" s="41"/>
      <c r="U27" s="41"/>
      <c r="V27" s="41"/>
      <c r="W27" s="41"/>
      <c r="X27" s="41"/>
      <c r="Y27" s="41"/>
      <c r="Z27" s="41"/>
      <c r="AA27" s="41"/>
      <c r="AB27" s="41"/>
      <c r="AC27" s="41"/>
      <c r="AD27" s="41"/>
      <c r="AE27" s="41"/>
      <c r="AF27" s="41"/>
      <c r="AG27" s="41"/>
      <c r="AH27" s="41"/>
      <c r="AI27" s="41"/>
      <c r="AJ27" s="41"/>
      <c r="AK27" s="41"/>
      <c r="AL27" s="41"/>
      <c r="AM27" s="41"/>
      <c r="AN27" s="41"/>
      <c r="AO27" s="41"/>
      <c r="AP27" s="41"/>
      <c r="AQ27" s="41"/>
      <c r="AR27" s="41"/>
      <c r="AS27" s="41"/>
      <c r="AT27" s="41"/>
      <c r="AU27" s="41"/>
      <c r="AV27" s="41"/>
      <c r="AW27" s="41"/>
      <c r="AX27" s="41"/>
      <c r="AY27" s="41"/>
      <c r="AZ27" s="41"/>
      <c r="BA27" s="41"/>
    </row>
    <row r="28" spans="1:53" ht="15.75" customHeight="1" x14ac:dyDescent="0.25">
      <c r="A28" s="41"/>
      <c r="B28" s="41"/>
      <c r="C28" s="41"/>
      <c r="D28" s="41"/>
      <c r="E28" s="41"/>
      <c r="F28" s="41"/>
      <c r="G28" s="41"/>
      <c r="H28" s="41"/>
      <c r="I28" s="41"/>
      <c r="J28" s="41"/>
      <c r="K28" s="41"/>
      <c r="L28" s="41"/>
      <c r="M28" s="41"/>
      <c r="N28" s="41"/>
      <c r="O28" s="41"/>
      <c r="P28" s="41"/>
      <c r="Q28" s="41"/>
      <c r="R28" s="41"/>
      <c r="S28" s="41"/>
      <c r="T28" s="41"/>
      <c r="U28" s="41"/>
      <c r="V28" s="41"/>
      <c r="W28" s="41"/>
      <c r="X28" s="41"/>
      <c r="Y28" s="41"/>
      <c r="Z28" s="41"/>
      <c r="AA28" s="41"/>
      <c r="AB28" s="41"/>
      <c r="AC28" s="41"/>
      <c r="AD28" s="41"/>
      <c r="AE28" s="41"/>
      <c r="AF28" s="41"/>
      <c r="AG28" s="41"/>
      <c r="AH28" s="41"/>
      <c r="AI28" s="41"/>
      <c r="AJ28" s="41"/>
      <c r="AK28" s="41"/>
      <c r="AL28" s="41"/>
      <c r="AM28" s="41"/>
      <c r="AN28" s="41"/>
      <c r="AO28" s="41"/>
      <c r="AP28" s="41"/>
      <c r="AQ28" s="41"/>
      <c r="AR28" s="41"/>
      <c r="AS28" s="41"/>
      <c r="AT28" s="41"/>
      <c r="AU28" s="41"/>
      <c r="AV28" s="41"/>
      <c r="AW28" s="41"/>
      <c r="AX28" s="41"/>
      <c r="AY28" s="41"/>
      <c r="AZ28" s="41"/>
      <c r="BA28" s="41"/>
    </row>
    <row r="29" spans="1:53" ht="15.75" customHeight="1" x14ac:dyDescent="0.25">
      <c r="A29" s="41"/>
      <c r="B29" s="41"/>
      <c r="C29" s="41"/>
      <c r="D29" s="41"/>
      <c r="E29" s="41"/>
      <c r="F29" s="41"/>
      <c r="G29" s="41"/>
      <c r="H29" s="41"/>
      <c r="I29" s="41"/>
      <c r="J29" s="41"/>
      <c r="K29" s="41"/>
      <c r="L29" s="41"/>
      <c r="M29" s="41"/>
      <c r="N29" s="41"/>
      <c r="O29" s="41"/>
      <c r="P29" s="41"/>
      <c r="Q29" s="41"/>
      <c r="R29" s="41"/>
      <c r="S29" s="41"/>
      <c r="T29" s="41"/>
      <c r="U29" s="41"/>
      <c r="V29" s="41"/>
      <c r="W29" s="41"/>
      <c r="X29" s="41"/>
      <c r="Y29" s="41"/>
      <c r="Z29" s="41"/>
      <c r="AA29" s="41"/>
      <c r="AB29" s="41"/>
      <c r="AC29" s="41"/>
      <c r="AD29" s="41"/>
      <c r="AE29" s="41"/>
      <c r="AF29" s="41"/>
      <c r="AG29" s="41"/>
      <c r="AH29" s="41"/>
      <c r="AI29" s="41"/>
      <c r="AJ29" s="41"/>
      <c r="AK29" s="41"/>
      <c r="AL29" s="41"/>
      <c r="AM29" s="41"/>
      <c r="AN29" s="41"/>
      <c r="AO29" s="41"/>
      <c r="AP29" s="41"/>
      <c r="AQ29" s="41"/>
      <c r="AR29" s="41"/>
      <c r="AS29" s="41"/>
      <c r="AT29" s="41"/>
      <c r="AU29" s="41"/>
      <c r="AV29" s="41"/>
      <c r="AW29" s="41"/>
      <c r="AX29" s="41"/>
      <c r="AY29" s="41"/>
      <c r="AZ29" s="41"/>
      <c r="BA29" s="41"/>
    </row>
    <row r="30" spans="1:53" ht="15.75" customHeight="1" x14ac:dyDescent="0.25">
      <c r="A30" s="41"/>
      <c r="B30" s="41"/>
      <c r="C30" s="41"/>
      <c r="D30" s="41"/>
      <c r="E30" s="41"/>
      <c r="F30" s="41"/>
      <c r="G30" s="41"/>
      <c r="H30" s="41"/>
      <c r="I30" s="41"/>
      <c r="J30" s="41"/>
      <c r="K30" s="41"/>
      <c r="L30" s="41"/>
      <c r="M30" s="41"/>
      <c r="N30" s="41"/>
      <c r="O30" s="41"/>
      <c r="P30" s="41"/>
      <c r="Q30" s="41"/>
      <c r="R30" s="41"/>
      <c r="S30" s="41"/>
      <c r="T30" s="41"/>
      <c r="U30" s="41"/>
      <c r="V30" s="41"/>
      <c r="W30" s="41"/>
      <c r="X30" s="41"/>
      <c r="Y30" s="41"/>
      <c r="Z30" s="41"/>
      <c r="AA30" s="41"/>
      <c r="AB30" s="41"/>
      <c r="AC30" s="41"/>
      <c r="AD30" s="41"/>
      <c r="AE30" s="41"/>
      <c r="AF30" s="41"/>
      <c r="AG30" s="41"/>
      <c r="AH30" s="41"/>
      <c r="AI30" s="41"/>
      <c r="AJ30" s="41"/>
      <c r="AK30" s="41"/>
      <c r="AL30" s="41"/>
      <c r="AM30" s="41"/>
      <c r="AN30" s="41"/>
      <c r="AO30" s="41"/>
      <c r="AP30" s="41"/>
      <c r="AQ30" s="41"/>
      <c r="AR30" s="41"/>
      <c r="AS30" s="41"/>
      <c r="AT30" s="41"/>
      <c r="AU30" s="41"/>
      <c r="AV30" s="41"/>
      <c r="AW30" s="41"/>
      <c r="AX30" s="41"/>
      <c r="AY30" s="41"/>
      <c r="AZ30" s="41"/>
      <c r="BA30" s="41"/>
    </row>
    <row r="31" spans="1:53" ht="15.75" customHeight="1" x14ac:dyDescent="0.25">
      <c r="A31" s="41"/>
      <c r="B31" s="41"/>
      <c r="C31" s="41"/>
      <c r="D31" s="41"/>
      <c r="E31" s="41"/>
      <c r="F31" s="41"/>
      <c r="G31" s="41"/>
      <c r="H31" s="41"/>
      <c r="I31" s="41"/>
      <c r="J31" s="41"/>
      <c r="K31" s="41"/>
      <c r="L31" s="41"/>
      <c r="M31" s="41"/>
      <c r="N31" s="41"/>
      <c r="O31" s="41"/>
      <c r="P31" s="41"/>
      <c r="Q31" s="41"/>
      <c r="R31" s="41"/>
      <c r="S31" s="41"/>
      <c r="T31" s="41"/>
      <c r="U31" s="41"/>
      <c r="V31" s="41"/>
      <c r="W31" s="41"/>
      <c r="X31" s="41"/>
      <c r="Y31" s="41"/>
      <c r="Z31" s="41"/>
      <c r="AA31" s="41"/>
      <c r="AB31" s="41"/>
      <c r="AC31" s="41"/>
      <c r="AD31" s="41"/>
      <c r="AE31" s="41"/>
      <c r="AF31" s="41"/>
      <c r="AG31" s="41"/>
      <c r="AH31" s="41"/>
      <c r="AI31" s="41"/>
      <c r="AJ31" s="41"/>
      <c r="AK31" s="41"/>
      <c r="AL31" s="41"/>
      <c r="AM31" s="41"/>
      <c r="AN31" s="41"/>
      <c r="AO31" s="41"/>
      <c r="AP31" s="41"/>
      <c r="AQ31" s="41"/>
      <c r="AR31" s="41"/>
      <c r="AS31" s="41"/>
      <c r="AT31" s="41"/>
      <c r="AU31" s="41"/>
      <c r="AV31" s="41"/>
      <c r="AW31" s="41"/>
      <c r="AX31" s="41"/>
      <c r="AY31" s="41"/>
      <c r="AZ31" s="41"/>
      <c r="BA31" s="41"/>
    </row>
    <row r="32" spans="1:53" ht="15.75" customHeight="1" x14ac:dyDescent="0.25">
      <c r="A32" s="41"/>
      <c r="B32" s="41"/>
      <c r="C32" s="41"/>
      <c r="D32" s="41"/>
      <c r="E32" s="41"/>
      <c r="F32" s="41"/>
      <c r="G32" s="41"/>
      <c r="H32" s="41"/>
      <c r="I32" s="41"/>
      <c r="J32" s="41"/>
      <c r="K32" s="41"/>
      <c r="L32" s="41"/>
      <c r="M32" s="41"/>
      <c r="N32" s="41"/>
      <c r="O32" s="41"/>
      <c r="P32" s="41"/>
      <c r="Q32" s="41"/>
      <c r="R32" s="41"/>
      <c r="S32" s="41"/>
      <c r="T32" s="41"/>
      <c r="U32" s="41"/>
      <c r="V32" s="41"/>
      <c r="W32" s="41"/>
      <c r="X32" s="41"/>
      <c r="Y32" s="41"/>
      <c r="Z32" s="41"/>
      <c r="AA32" s="41"/>
      <c r="AB32" s="41"/>
      <c r="AC32" s="41"/>
      <c r="AD32" s="41"/>
      <c r="AE32" s="41"/>
      <c r="AF32" s="41"/>
      <c r="AG32" s="41"/>
      <c r="AH32" s="41"/>
      <c r="AI32" s="41"/>
      <c r="AJ32" s="41"/>
      <c r="AK32" s="41"/>
      <c r="AL32" s="41"/>
      <c r="AM32" s="41"/>
      <c r="AN32" s="41"/>
      <c r="AO32" s="41"/>
      <c r="AP32" s="41"/>
      <c r="AQ32" s="41"/>
      <c r="AR32" s="41"/>
      <c r="AS32" s="41"/>
      <c r="AT32" s="41"/>
      <c r="AU32" s="41"/>
      <c r="AV32" s="41"/>
      <c r="AW32" s="41"/>
      <c r="AX32" s="41"/>
      <c r="AY32" s="41"/>
      <c r="AZ32" s="41"/>
      <c r="BA32" s="41"/>
    </row>
    <row r="33" spans="1:53" ht="15.75" customHeight="1" x14ac:dyDescent="0.25">
      <c r="A33" s="41"/>
      <c r="B33" s="41"/>
      <c r="C33" s="41"/>
      <c r="D33" s="41"/>
      <c r="E33" s="41"/>
      <c r="F33" s="41"/>
      <c r="G33" s="41"/>
      <c r="H33" s="41"/>
      <c r="I33" s="41"/>
      <c r="J33" s="41"/>
      <c r="K33" s="41"/>
      <c r="L33" s="41"/>
      <c r="M33" s="41"/>
      <c r="N33" s="41"/>
      <c r="O33" s="41"/>
      <c r="P33" s="41"/>
      <c r="Q33" s="41"/>
      <c r="R33" s="41"/>
      <c r="S33" s="41"/>
      <c r="T33" s="41"/>
      <c r="U33" s="41"/>
      <c r="V33" s="41"/>
      <c r="W33" s="41"/>
      <c r="X33" s="41"/>
      <c r="Y33" s="41"/>
      <c r="Z33" s="41"/>
      <c r="AA33" s="41"/>
      <c r="AB33" s="41"/>
      <c r="AC33" s="41"/>
      <c r="AD33" s="41"/>
      <c r="AE33" s="41"/>
      <c r="AF33" s="41"/>
      <c r="AG33" s="41"/>
      <c r="AH33" s="41"/>
      <c r="AI33" s="41"/>
      <c r="AJ33" s="41"/>
      <c r="AK33" s="41"/>
      <c r="AL33" s="41"/>
      <c r="AM33" s="41"/>
      <c r="AN33" s="41"/>
      <c r="AO33" s="41"/>
      <c r="AP33" s="41"/>
      <c r="AQ33" s="41"/>
      <c r="AR33" s="41"/>
      <c r="AS33" s="41"/>
      <c r="AT33" s="41"/>
      <c r="AU33" s="41"/>
      <c r="AV33" s="41"/>
      <c r="AW33" s="41"/>
      <c r="AX33" s="41"/>
      <c r="AY33" s="41"/>
      <c r="AZ33" s="41"/>
      <c r="BA33" s="41"/>
    </row>
    <row r="34" spans="1:53" ht="15.75" customHeight="1" x14ac:dyDescent="0.25">
      <c r="A34" s="41"/>
      <c r="B34" s="41"/>
      <c r="C34" s="41"/>
      <c r="D34" s="41"/>
      <c r="E34" s="41"/>
      <c r="F34" s="41"/>
      <c r="G34" s="41"/>
      <c r="H34" s="41"/>
      <c r="I34" s="41"/>
      <c r="J34" s="41"/>
      <c r="K34" s="41"/>
      <c r="L34" s="41"/>
      <c r="M34" s="41"/>
      <c r="N34" s="41"/>
      <c r="O34" s="41"/>
      <c r="P34" s="41"/>
      <c r="Q34" s="41"/>
      <c r="R34" s="41"/>
      <c r="S34" s="41"/>
      <c r="T34" s="41"/>
      <c r="U34" s="41"/>
      <c r="V34" s="41"/>
      <c r="W34" s="41"/>
      <c r="X34" s="41"/>
      <c r="Y34" s="41"/>
      <c r="Z34" s="41"/>
      <c r="AA34" s="41"/>
      <c r="AB34" s="41"/>
      <c r="AC34" s="41"/>
      <c r="AD34" s="41"/>
      <c r="AE34" s="41"/>
      <c r="AF34" s="41"/>
      <c r="AG34" s="41"/>
      <c r="AH34" s="41"/>
      <c r="AI34" s="41"/>
      <c r="AJ34" s="41"/>
      <c r="AK34" s="41"/>
      <c r="AL34" s="41"/>
      <c r="AM34" s="41"/>
      <c r="AN34" s="41"/>
      <c r="AO34" s="41"/>
      <c r="AP34" s="41"/>
      <c r="AQ34" s="41"/>
      <c r="AR34" s="41"/>
      <c r="AS34" s="41"/>
      <c r="AT34" s="41"/>
      <c r="AU34" s="41"/>
      <c r="AV34" s="41"/>
      <c r="AW34" s="41"/>
      <c r="AX34" s="41"/>
      <c r="AY34" s="41"/>
      <c r="AZ34" s="41"/>
      <c r="BA34" s="41"/>
    </row>
    <row r="35" spans="1:53" ht="15.75" customHeight="1" x14ac:dyDescent="0.25">
      <c r="A35" s="41"/>
      <c r="B35" s="41"/>
      <c r="C35" s="41"/>
      <c r="D35" s="41"/>
      <c r="E35" s="41"/>
      <c r="F35" s="41"/>
      <c r="G35" s="41"/>
      <c r="H35" s="41"/>
      <c r="I35" s="41"/>
      <c r="J35" s="41"/>
      <c r="K35" s="41"/>
      <c r="L35" s="41"/>
      <c r="M35" s="41"/>
      <c r="N35" s="41"/>
      <c r="O35" s="41"/>
      <c r="P35" s="41"/>
      <c r="Q35" s="41"/>
      <c r="R35" s="41"/>
      <c r="S35" s="41"/>
      <c r="T35" s="41"/>
      <c r="U35" s="41"/>
      <c r="V35" s="41"/>
      <c r="W35" s="41"/>
      <c r="X35" s="41"/>
      <c r="Y35" s="41"/>
      <c r="Z35" s="41"/>
      <c r="AA35" s="41"/>
      <c r="AB35" s="41"/>
      <c r="AC35" s="41"/>
      <c r="AD35" s="41"/>
      <c r="AE35" s="41"/>
      <c r="AF35" s="41"/>
      <c r="AG35" s="41"/>
      <c r="AH35" s="41"/>
      <c r="AI35" s="41"/>
      <c r="AJ35" s="41"/>
      <c r="AK35" s="41"/>
      <c r="AL35" s="41"/>
      <c r="AM35" s="41"/>
      <c r="AN35" s="41"/>
      <c r="AO35" s="41"/>
      <c r="AP35" s="41"/>
      <c r="AQ35" s="41"/>
      <c r="AR35" s="41"/>
      <c r="AS35" s="41"/>
      <c r="AT35" s="41"/>
      <c r="AU35" s="41"/>
      <c r="AV35" s="41"/>
      <c r="AW35" s="41"/>
      <c r="AX35" s="41"/>
      <c r="AY35" s="41"/>
      <c r="AZ35" s="41"/>
      <c r="BA35" s="41"/>
    </row>
    <row r="36" spans="1:53" ht="15.75" customHeight="1" x14ac:dyDescent="0.25">
      <c r="A36" s="41"/>
      <c r="B36" s="41"/>
      <c r="C36" s="41"/>
      <c r="D36" s="41"/>
      <c r="E36" s="41"/>
      <c r="F36" s="41"/>
      <c r="G36" s="41"/>
      <c r="H36" s="41"/>
      <c r="I36" s="41"/>
      <c r="J36" s="41"/>
      <c r="K36" s="41"/>
      <c r="L36" s="41"/>
      <c r="M36" s="41"/>
      <c r="N36" s="41"/>
      <c r="O36" s="41"/>
      <c r="P36" s="41"/>
      <c r="Q36" s="41"/>
      <c r="R36" s="41"/>
      <c r="S36" s="41"/>
      <c r="T36" s="41"/>
      <c r="U36" s="41"/>
      <c r="V36" s="41"/>
      <c r="W36" s="41"/>
      <c r="X36" s="41"/>
      <c r="Y36" s="41"/>
      <c r="Z36" s="41"/>
      <c r="AA36" s="41"/>
      <c r="AB36" s="41"/>
      <c r="AC36" s="41"/>
      <c r="AD36" s="41"/>
      <c r="AE36" s="41"/>
      <c r="AF36" s="41"/>
      <c r="AG36" s="41"/>
      <c r="AH36" s="41"/>
      <c r="AI36" s="41"/>
      <c r="AJ36" s="41"/>
      <c r="AK36" s="41"/>
      <c r="AL36" s="41"/>
      <c r="AM36" s="41"/>
      <c r="AN36" s="41"/>
      <c r="AO36" s="41"/>
      <c r="AP36" s="41"/>
      <c r="AQ36" s="41"/>
      <c r="AR36" s="41"/>
      <c r="AS36" s="41"/>
      <c r="AT36" s="41"/>
      <c r="AU36" s="41"/>
      <c r="AV36" s="41"/>
      <c r="AW36" s="41"/>
      <c r="AX36" s="41"/>
      <c r="AY36" s="41"/>
      <c r="AZ36" s="41"/>
      <c r="BA36" s="41"/>
    </row>
    <row r="37" spans="1:53" ht="15.75" customHeight="1" x14ac:dyDescent="0.25">
      <c r="A37" s="41"/>
      <c r="B37" s="41"/>
      <c r="C37" s="41"/>
      <c r="D37" s="41"/>
      <c r="E37" s="41"/>
      <c r="F37" s="41"/>
      <c r="G37" s="41"/>
      <c r="H37" s="41"/>
      <c r="I37" s="41"/>
      <c r="J37" s="41"/>
      <c r="K37" s="41"/>
      <c r="L37" s="41"/>
      <c r="M37" s="41"/>
      <c r="N37" s="41"/>
      <c r="O37" s="41"/>
      <c r="P37" s="41"/>
      <c r="Q37" s="41"/>
      <c r="R37" s="41"/>
      <c r="S37" s="41"/>
      <c r="T37" s="41"/>
      <c r="U37" s="41"/>
      <c r="V37" s="41"/>
      <c r="W37" s="41"/>
      <c r="X37" s="41"/>
      <c r="Y37" s="41"/>
      <c r="Z37" s="41"/>
      <c r="AA37" s="41"/>
      <c r="AB37" s="41"/>
      <c r="AC37" s="41"/>
      <c r="AD37" s="41"/>
      <c r="AE37" s="41"/>
      <c r="AF37" s="41"/>
      <c r="AG37" s="41"/>
      <c r="AH37" s="41"/>
      <c r="AI37" s="41"/>
      <c r="AJ37" s="41"/>
      <c r="AK37" s="41"/>
      <c r="AL37" s="41"/>
      <c r="AM37" s="41"/>
      <c r="AN37" s="41"/>
      <c r="AO37" s="41"/>
      <c r="AP37" s="41"/>
      <c r="AQ37" s="41"/>
      <c r="AR37" s="41"/>
      <c r="AS37" s="41"/>
      <c r="AT37" s="41"/>
      <c r="AU37" s="41"/>
      <c r="AV37" s="41"/>
      <c r="AW37" s="41"/>
      <c r="AX37" s="41"/>
      <c r="AY37" s="41"/>
      <c r="AZ37" s="41"/>
      <c r="BA37" s="41"/>
    </row>
    <row r="38" spans="1:53" ht="15.75" customHeight="1" x14ac:dyDescent="0.25">
      <c r="A38" s="41"/>
      <c r="B38" s="41"/>
      <c r="C38" s="41"/>
      <c r="D38" s="41"/>
      <c r="E38" s="41"/>
      <c r="F38" s="41"/>
      <c r="G38" s="41"/>
      <c r="H38" s="41"/>
      <c r="I38" s="41"/>
      <c r="J38" s="41"/>
      <c r="K38" s="41"/>
      <c r="L38" s="41"/>
      <c r="M38" s="41"/>
      <c r="N38" s="41"/>
      <c r="O38" s="41"/>
      <c r="P38" s="41"/>
      <c r="Q38" s="41"/>
      <c r="R38" s="41"/>
      <c r="S38" s="41"/>
      <c r="T38" s="41"/>
      <c r="U38" s="41"/>
      <c r="V38" s="41"/>
      <c r="W38" s="41"/>
      <c r="X38" s="41"/>
      <c r="Y38" s="41"/>
      <c r="Z38" s="41"/>
      <c r="AA38" s="41"/>
      <c r="AB38" s="41"/>
      <c r="AC38" s="41"/>
      <c r="AD38" s="41"/>
      <c r="AE38" s="41"/>
      <c r="AF38" s="41"/>
      <c r="AG38" s="41"/>
      <c r="AH38" s="41"/>
      <c r="AI38" s="41"/>
      <c r="AJ38" s="41"/>
      <c r="AK38" s="41"/>
      <c r="AL38" s="41"/>
      <c r="AM38" s="41"/>
      <c r="AN38" s="41"/>
      <c r="AO38" s="41"/>
      <c r="AP38" s="41"/>
      <c r="AQ38" s="41"/>
      <c r="AR38" s="41"/>
      <c r="AS38" s="41"/>
      <c r="AT38" s="41"/>
      <c r="AU38" s="41"/>
      <c r="AV38" s="41"/>
      <c r="AW38" s="41"/>
      <c r="AX38" s="41"/>
      <c r="AY38" s="41"/>
      <c r="AZ38" s="41"/>
      <c r="BA38" s="41"/>
    </row>
    <row r="39" spans="1:53" ht="15.75" customHeight="1" x14ac:dyDescent="0.25">
      <c r="A39" s="41"/>
      <c r="B39" s="41"/>
      <c r="C39" s="41"/>
      <c r="D39" s="41"/>
      <c r="E39" s="41"/>
      <c r="F39" s="41"/>
      <c r="G39" s="41"/>
      <c r="H39" s="41"/>
      <c r="I39" s="41"/>
      <c r="J39" s="41"/>
      <c r="K39" s="41"/>
      <c r="L39" s="41"/>
      <c r="M39" s="41"/>
      <c r="N39" s="41"/>
      <c r="O39" s="41"/>
      <c r="P39" s="41"/>
      <c r="Q39" s="41"/>
      <c r="R39" s="41"/>
      <c r="S39" s="41"/>
      <c r="T39" s="41"/>
      <c r="U39" s="41"/>
      <c r="V39" s="41"/>
      <c r="W39" s="41"/>
      <c r="X39" s="41"/>
      <c r="Y39" s="41"/>
      <c r="Z39" s="41"/>
      <c r="AA39" s="41"/>
      <c r="AB39" s="41"/>
      <c r="AC39" s="41"/>
      <c r="AD39" s="41"/>
      <c r="AE39" s="41"/>
      <c r="AF39" s="41"/>
      <c r="AG39" s="41"/>
      <c r="AH39" s="41"/>
      <c r="AI39" s="41"/>
      <c r="AJ39" s="41"/>
      <c r="AK39" s="41"/>
      <c r="AL39" s="41"/>
      <c r="AM39" s="41"/>
      <c r="AN39" s="41"/>
      <c r="AO39" s="41"/>
      <c r="AP39" s="41"/>
      <c r="AQ39" s="41"/>
      <c r="AR39" s="41"/>
      <c r="AS39" s="41"/>
      <c r="AT39" s="41"/>
      <c r="AU39" s="41"/>
      <c r="AV39" s="41"/>
      <c r="AW39" s="41"/>
      <c r="AX39" s="41"/>
      <c r="AY39" s="41"/>
      <c r="AZ39" s="41"/>
      <c r="BA39" s="41"/>
    </row>
    <row r="40" spans="1:53" ht="15.75" customHeight="1" x14ac:dyDescent="0.25">
      <c r="A40" s="41"/>
      <c r="B40" s="41"/>
      <c r="C40" s="41"/>
      <c r="D40" s="41"/>
      <c r="E40" s="41"/>
      <c r="F40" s="41"/>
      <c r="G40" s="41"/>
      <c r="H40" s="41"/>
      <c r="I40" s="41"/>
      <c r="J40" s="41"/>
      <c r="K40" s="41"/>
      <c r="L40" s="41"/>
      <c r="M40" s="41"/>
      <c r="N40" s="41"/>
      <c r="O40" s="41"/>
      <c r="P40" s="41"/>
      <c r="Q40" s="41"/>
      <c r="R40" s="41"/>
      <c r="S40" s="41"/>
      <c r="T40" s="41"/>
      <c r="U40" s="41"/>
      <c r="V40" s="41"/>
      <c r="W40" s="41"/>
      <c r="X40" s="41"/>
      <c r="Y40" s="41"/>
      <c r="Z40" s="41"/>
      <c r="AA40" s="41"/>
      <c r="AB40" s="41"/>
      <c r="AC40" s="41"/>
      <c r="AD40" s="41"/>
      <c r="AE40" s="41"/>
      <c r="AF40" s="41"/>
      <c r="AG40" s="41"/>
      <c r="AH40" s="41"/>
      <c r="AI40" s="41"/>
      <c r="AJ40" s="41"/>
      <c r="AK40" s="41"/>
      <c r="AL40" s="41"/>
      <c r="AM40" s="41"/>
      <c r="AN40" s="41"/>
      <c r="AO40" s="41"/>
      <c r="AP40" s="41"/>
      <c r="AQ40" s="41"/>
      <c r="AR40" s="41"/>
      <c r="AS40" s="41"/>
      <c r="AT40" s="41"/>
      <c r="AU40" s="41"/>
      <c r="AV40" s="41"/>
      <c r="AW40" s="41"/>
      <c r="AX40" s="41"/>
      <c r="AY40" s="41"/>
      <c r="AZ40" s="41"/>
      <c r="BA40" s="41"/>
    </row>
    <row r="41" spans="1:53" ht="15.75" customHeight="1" x14ac:dyDescent="0.25">
      <c r="A41" s="41"/>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1"/>
      <c r="AG41" s="41"/>
      <c r="AH41" s="41"/>
      <c r="AI41" s="41"/>
      <c r="AJ41" s="41"/>
      <c r="AK41" s="41"/>
      <c r="AL41" s="41"/>
      <c r="AM41" s="41"/>
      <c r="AN41" s="41"/>
      <c r="AO41" s="41"/>
      <c r="AP41" s="41"/>
      <c r="AQ41" s="41"/>
      <c r="AR41" s="41"/>
      <c r="AS41" s="41"/>
      <c r="AT41" s="41"/>
      <c r="AU41" s="41"/>
      <c r="AV41" s="41"/>
      <c r="AW41" s="41"/>
      <c r="AX41" s="41"/>
      <c r="AY41" s="41"/>
      <c r="AZ41" s="41"/>
      <c r="BA41" s="41"/>
    </row>
    <row r="42" spans="1:53" ht="15.75" customHeight="1" x14ac:dyDescent="0.25">
      <c r="A42" s="41"/>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1"/>
      <c r="AG42" s="41"/>
      <c r="AH42" s="41"/>
      <c r="AI42" s="41"/>
      <c r="AJ42" s="41"/>
      <c r="AK42" s="41"/>
      <c r="AL42" s="41"/>
      <c r="AM42" s="41"/>
      <c r="AN42" s="41"/>
      <c r="AO42" s="41"/>
      <c r="AP42" s="41"/>
      <c r="AQ42" s="41"/>
      <c r="AR42" s="41"/>
      <c r="AS42" s="41"/>
      <c r="AT42" s="41"/>
      <c r="AU42" s="41"/>
      <c r="AV42" s="41"/>
      <c r="AW42" s="41"/>
      <c r="AX42" s="41"/>
      <c r="AY42" s="41"/>
      <c r="AZ42" s="41"/>
      <c r="BA42" s="41"/>
    </row>
    <row r="43" spans="1:53" ht="15.75" customHeight="1" x14ac:dyDescent="0.25">
      <c r="A43" s="41"/>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1"/>
      <c r="AG43" s="41"/>
      <c r="AH43" s="41"/>
      <c r="AI43" s="41"/>
      <c r="AJ43" s="41"/>
      <c r="AK43" s="41"/>
      <c r="AL43" s="41"/>
      <c r="AM43" s="41"/>
      <c r="AN43" s="41"/>
      <c r="AO43" s="41"/>
      <c r="AP43" s="41"/>
      <c r="AQ43" s="41"/>
      <c r="AR43" s="41"/>
      <c r="AS43" s="41"/>
      <c r="AT43" s="41"/>
      <c r="AU43" s="41"/>
      <c r="AV43" s="41"/>
      <c r="AW43" s="41"/>
      <c r="AX43" s="41"/>
      <c r="AY43" s="41"/>
      <c r="AZ43" s="41"/>
      <c r="BA43" s="41"/>
    </row>
    <row r="44" spans="1:53" ht="15.75" customHeight="1" x14ac:dyDescent="0.25">
      <c r="A44" s="41"/>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1"/>
      <c r="AG44" s="41"/>
      <c r="AH44" s="41"/>
      <c r="AI44" s="41"/>
      <c r="AJ44" s="41"/>
      <c r="AK44" s="41"/>
      <c r="AL44" s="41"/>
      <c r="AM44" s="41"/>
      <c r="AN44" s="41"/>
      <c r="AO44" s="41"/>
      <c r="AP44" s="41"/>
      <c r="AQ44" s="41"/>
      <c r="AR44" s="41"/>
      <c r="AS44" s="41"/>
      <c r="AT44" s="41"/>
      <c r="AU44" s="41"/>
      <c r="AV44" s="41"/>
      <c r="AW44" s="41"/>
      <c r="AX44" s="41"/>
      <c r="AY44" s="41"/>
      <c r="AZ44" s="41"/>
      <c r="BA44" s="41"/>
    </row>
    <row r="45" spans="1:53" ht="15.75" customHeight="1" x14ac:dyDescent="0.25">
      <c r="A45" s="41"/>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1"/>
      <c r="AG45" s="41"/>
      <c r="AH45" s="41"/>
      <c r="AI45" s="41"/>
      <c r="AJ45" s="41"/>
      <c r="AK45" s="41"/>
      <c r="AL45" s="41"/>
      <c r="AM45" s="41"/>
      <c r="AN45" s="41"/>
      <c r="AO45" s="41"/>
      <c r="AP45" s="41"/>
      <c r="AQ45" s="41"/>
      <c r="AR45" s="41"/>
      <c r="AS45" s="41"/>
      <c r="AT45" s="41"/>
      <c r="AU45" s="41"/>
      <c r="AV45" s="41"/>
      <c r="AW45" s="41"/>
      <c r="AX45" s="41"/>
      <c r="AY45" s="41"/>
      <c r="AZ45" s="41"/>
      <c r="BA45" s="41"/>
    </row>
    <row r="46" spans="1:53" ht="15.75" customHeight="1" x14ac:dyDescent="0.25">
      <c r="A46" s="41"/>
      <c r="B46" s="41"/>
      <c r="C46" s="41"/>
      <c r="D46" s="41"/>
      <c r="E46" s="41"/>
      <c r="F46" s="41"/>
      <c r="G46" s="41"/>
      <c r="H46" s="41"/>
      <c r="I46" s="41"/>
      <c r="J46" s="41"/>
      <c r="K46" s="41"/>
      <c r="L46" s="41"/>
      <c r="M46" s="41"/>
      <c r="N46" s="41"/>
      <c r="O46" s="41"/>
      <c r="P46" s="41"/>
      <c r="Q46" s="41"/>
      <c r="R46" s="41"/>
      <c r="S46" s="41"/>
      <c r="T46" s="41"/>
      <c r="U46" s="41"/>
      <c r="V46" s="41"/>
      <c r="W46" s="41"/>
      <c r="X46" s="41"/>
      <c r="Y46" s="41"/>
      <c r="Z46" s="41"/>
      <c r="AA46" s="41"/>
      <c r="AB46" s="41"/>
      <c r="AC46" s="41"/>
      <c r="AD46" s="41"/>
      <c r="AE46" s="41"/>
      <c r="AF46" s="41"/>
      <c r="AG46" s="41"/>
      <c r="AH46" s="41"/>
      <c r="AI46" s="41"/>
      <c r="AJ46" s="41"/>
      <c r="AK46" s="41"/>
      <c r="AL46" s="41"/>
      <c r="AM46" s="41"/>
      <c r="AN46" s="41"/>
      <c r="AO46" s="41"/>
      <c r="AP46" s="41"/>
      <c r="AQ46" s="41"/>
      <c r="AR46" s="41"/>
      <c r="AS46" s="41"/>
      <c r="AT46" s="41"/>
      <c r="AU46" s="41"/>
      <c r="AV46" s="41"/>
      <c r="AW46" s="41"/>
      <c r="AX46" s="41"/>
      <c r="AY46" s="41"/>
      <c r="AZ46" s="41"/>
      <c r="BA46" s="41"/>
    </row>
    <row r="47" spans="1:53" ht="15.75" customHeight="1" x14ac:dyDescent="0.25">
      <c r="A47" s="41"/>
      <c r="B47" s="41"/>
      <c r="C47" s="41"/>
      <c r="D47" s="41"/>
      <c r="E47" s="41"/>
      <c r="F47" s="41"/>
      <c r="G47" s="41"/>
      <c r="H47" s="41"/>
      <c r="I47" s="41"/>
      <c r="J47" s="41"/>
      <c r="K47" s="41"/>
      <c r="L47" s="41"/>
      <c r="M47" s="41"/>
      <c r="N47" s="41"/>
      <c r="O47" s="41"/>
      <c r="P47" s="41"/>
      <c r="Q47" s="41"/>
      <c r="R47" s="41"/>
      <c r="S47" s="41"/>
      <c r="T47" s="41"/>
      <c r="U47" s="41"/>
      <c r="V47" s="41"/>
      <c r="W47" s="41"/>
      <c r="X47" s="41"/>
      <c r="Y47" s="41"/>
      <c r="Z47" s="41"/>
      <c r="AA47" s="41"/>
      <c r="AB47" s="41"/>
      <c r="AC47" s="41"/>
      <c r="AD47" s="41"/>
      <c r="AE47" s="41"/>
      <c r="AF47" s="41"/>
      <c r="AG47" s="41"/>
      <c r="AH47" s="41"/>
      <c r="AI47" s="41"/>
      <c r="AJ47" s="41"/>
      <c r="AK47" s="41"/>
      <c r="AL47" s="41"/>
      <c r="AM47" s="41"/>
      <c r="AN47" s="41"/>
      <c r="AO47" s="41"/>
      <c r="AP47" s="41"/>
      <c r="AQ47" s="41"/>
      <c r="AR47" s="41"/>
      <c r="AS47" s="41"/>
      <c r="AT47" s="41"/>
      <c r="AU47" s="41"/>
      <c r="AV47" s="41"/>
      <c r="AW47" s="41"/>
      <c r="AX47" s="41"/>
      <c r="AY47" s="41"/>
      <c r="AZ47" s="41"/>
      <c r="BA47" s="41"/>
    </row>
    <row r="48" spans="1:53" ht="15.75" customHeight="1" x14ac:dyDescent="0.25">
      <c r="A48" s="41"/>
      <c r="B48" s="41"/>
      <c r="C48" s="41"/>
      <c r="D48" s="41"/>
      <c r="E48" s="41"/>
      <c r="F48" s="41"/>
      <c r="G48" s="41"/>
      <c r="H48" s="41"/>
      <c r="I48" s="41"/>
      <c r="J48" s="41"/>
      <c r="K48" s="41"/>
      <c r="L48" s="41"/>
      <c r="M48" s="41"/>
      <c r="N48" s="41"/>
      <c r="O48" s="41"/>
      <c r="P48" s="41"/>
      <c r="Q48" s="41"/>
      <c r="R48" s="41"/>
      <c r="S48" s="41"/>
      <c r="T48" s="41"/>
      <c r="U48" s="41"/>
      <c r="V48" s="41"/>
      <c r="W48" s="41"/>
      <c r="X48" s="41"/>
      <c r="Y48" s="41"/>
      <c r="Z48" s="41"/>
      <c r="AA48" s="41"/>
      <c r="AB48" s="41"/>
      <c r="AC48" s="41"/>
      <c r="AD48" s="41"/>
      <c r="AE48" s="41"/>
      <c r="AF48" s="41"/>
      <c r="AG48" s="41"/>
      <c r="AH48" s="41"/>
      <c r="AI48" s="41"/>
      <c r="AJ48" s="41"/>
      <c r="AK48" s="41"/>
      <c r="AL48" s="41"/>
      <c r="AM48" s="41"/>
      <c r="AN48" s="41"/>
      <c r="AO48" s="41"/>
      <c r="AP48" s="41"/>
      <c r="AQ48" s="41"/>
      <c r="AR48" s="41"/>
      <c r="AS48" s="41"/>
      <c r="AT48" s="41"/>
      <c r="AU48" s="41"/>
      <c r="AV48" s="41"/>
      <c r="AW48" s="41"/>
      <c r="AX48" s="41"/>
      <c r="AY48" s="41"/>
      <c r="AZ48" s="41"/>
      <c r="BA48" s="41"/>
    </row>
    <row r="49" spans="1:53" ht="15.75" customHeight="1" x14ac:dyDescent="0.25">
      <c r="A49" s="41"/>
      <c r="B49" s="41"/>
      <c r="C49" s="41"/>
      <c r="D49" s="41"/>
      <c r="E49" s="41"/>
      <c r="F49" s="41"/>
      <c r="G49" s="41"/>
      <c r="H49" s="41"/>
      <c r="I49" s="41"/>
      <c r="J49" s="41"/>
      <c r="K49" s="41"/>
      <c r="L49" s="41"/>
      <c r="M49" s="41"/>
      <c r="N49" s="41"/>
      <c r="O49" s="41"/>
      <c r="P49" s="41"/>
      <c r="Q49" s="41"/>
      <c r="R49" s="41"/>
      <c r="S49" s="41"/>
      <c r="T49" s="41"/>
      <c r="U49" s="41"/>
      <c r="V49" s="41"/>
      <c r="W49" s="41"/>
      <c r="X49" s="41"/>
      <c r="Y49" s="41"/>
      <c r="Z49" s="41"/>
      <c r="AA49" s="41"/>
      <c r="AB49" s="41"/>
      <c r="AC49" s="41"/>
      <c r="AD49" s="41"/>
      <c r="AE49" s="41"/>
      <c r="AF49" s="41"/>
      <c r="AG49" s="41"/>
      <c r="AH49" s="41"/>
      <c r="AI49" s="41"/>
      <c r="AJ49" s="41"/>
      <c r="AK49" s="41"/>
      <c r="AL49" s="41"/>
      <c r="AM49" s="41"/>
      <c r="AN49" s="41"/>
      <c r="AO49" s="41"/>
      <c r="AP49" s="41"/>
      <c r="AQ49" s="41"/>
      <c r="AR49" s="41"/>
      <c r="AS49" s="41"/>
      <c r="AT49" s="41"/>
      <c r="AU49" s="41"/>
      <c r="AV49" s="41"/>
      <c r="AW49" s="41"/>
      <c r="AX49" s="41"/>
      <c r="AY49" s="41"/>
      <c r="AZ49" s="41"/>
      <c r="BA49" s="41"/>
    </row>
    <row r="50" spans="1:53" ht="15.75" customHeight="1" x14ac:dyDescent="0.25">
      <c r="A50" s="41"/>
      <c r="B50" s="41"/>
      <c r="C50" s="41"/>
      <c r="D50" s="41"/>
      <c r="E50" s="41"/>
      <c r="F50" s="41"/>
      <c r="G50" s="41"/>
      <c r="H50" s="41"/>
      <c r="I50" s="41"/>
      <c r="J50" s="41"/>
      <c r="K50" s="41"/>
      <c r="L50" s="41"/>
      <c r="M50" s="41"/>
      <c r="N50" s="41"/>
      <c r="O50" s="41"/>
      <c r="P50" s="41"/>
      <c r="Q50" s="41"/>
      <c r="R50" s="41"/>
      <c r="S50" s="41"/>
      <c r="T50" s="41"/>
      <c r="U50" s="41"/>
      <c r="V50" s="41"/>
      <c r="W50" s="41"/>
      <c r="X50" s="41"/>
      <c r="Y50" s="41"/>
      <c r="Z50" s="41"/>
      <c r="AA50" s="41"/>
      <c r="AB50" s="41"/>
      <c r="AC50" s="41"/>
      <c r="AD50" s="41"/>
      <c r="AE50" s="41"/>
      <c r="AF50" s="41"/>
      <c r="AG50" s="41"/>
      <c r="AH50" s="41"/>
      <c r="AI50" s="41"/>
      <c r="AJ50" s="41"/>
      <c r="AK50" s="41"/>
      <c r="AL50" s="41"/>
      <c r="AM50" s="41"/>
      <c r="AN50" s="41"/>
      <c r="AO50" s="41"/>
      <c r="AP50" s="41"/>
      <c r="AQ50" s="41"/>
      <c r="AR50" s="41"/>
      <c r="AS50" s="41"/>
      <c r="AT50" s="41"/>
      <c r="AU50" s="41"/>
      <c r="AV50" s="41"/>
      <c r="AW50" s="41"/>
      <c r="AX50" s="41"/>
      <c r="AY50" s="41"/>
      <c r="AZ50" s="41"/>
      <c r="BA50" s="41"/>
    </row>
    <row r="51" spans="1:53" ht="15.75" customHeight="1" x14ac:dyDescent="0.25">
      <c r="A51" s="41"/>
      <c r="B51" s="41"/>
      <c r="C51" s="41"/>
      <c r="D51" s="41"/>
      <c r="E51" s="41"/>
      <c r="F51" s="41"/>
      <c r="G51" s="41"/>
      <c r="H51" s="41"/>
      <c r="I51" s="41"/>
      <c r="J51" s="41"/>
      <c r="K51" s="41"/>
      <c r="L51" s="41"/>
      <c r="M51" s="41"/>
      <c r="N51" s="41"/>
      <c r="O51" s="41"/>
      <c r="P51" s="41"/>
      <c r="Q51" s="41"/>
      <c r="R51" s="41"/>
      <c r="S51" s="41"/>
      <c r="T51" s="41"/>
      <c r="U51" s="41"/>
      <c r="V51" s="41"/>
      <c r="W51" s="41"/>
      <c r="X51" s="41"/>
      <c r="Y51" s="41"/>
      <c r="Z51" s="41"/>
      <c r="AA51" s="41"/>
      <c r="AB51" s="41"/>
      <c r="AC51" s="41"/>
      <c r="AD51" s="41"/>
      <c r="AE51" s="41"/>
      <c r="AF51" s="41"/>
      <c r="AG51" s="41"/>
      <c r="AH51" s="41"/>
      <c r="AI51" s="41"/>
      <c r="AJ51" s="41"/>
      <c r="AK51" s="41"/>
      <c r="AL51" s="41"/>
      <c r="AM51" s="41"/>
      <c r="AN51" s="41"/>
      <c r="AO51" s="41"/>
      <c r="AP51" s="41"/>
      <c r="AQ51" s="41"/>
      <c r="AR51" s="41"/>
      <c r="AS51" s="41"/>
      <c r="AT51" s="41"/>
      <c r="AU51" s="41"/>
      <c r="AV51" s="41"/>
      <c r="AW51" s="41"/>
      <c r="AX51" s="41"/>
      <c r="AY51" s="41"/>
      <c r="AZ51" s="41"/>
      <c r="BA51" s="41"/>
    </row>
    <row r="52" spans="1:53" ht="15.75" customHeight="1" x14ac:dyDescent="0.25">
      <c r="A52" s="41"/>
      <c r="B52" s="41"/>
      <c r="C52" s="41"/>
      <c r="D52" s="41"/>
      <c r="E52" s="41"/>
      <c r="F52" s="41"/>
      <c r="G52" s="41"/>
      <c r="H52" s="41"/>
      <c r="I52" s="41"/>
      <c r="J52" s="41"/>
      <c r="K52" s="41"/>
      <c r="L52" s="41"/>
      <c r="M52" s="41"/>
      <c r="N52" s="41"/>
      <c r="O52" s="41"/>
      <c r="P52" s="41"/>
      <c r="Q52" s="41"/>
      <c r="R52" s="41"/>
      <c r="S52" s="41"/>
      <c r="T52" s="41"/>
      <c r="U52" s="41"/>
      <c r="V52" s="41"/>
      <c r="W52" s="41"/>
      <c r="X52" s="41"/>
      <c r="Y52" s="41"/>
      <c r="Z52" s="41"/>
      <c r="AA52" s="41"/>
      <c r="AB52" s="41"/>
      <c r="AC52" s="41"/>
      <c r="AD52" s="41"/>
      <c r="AE52" s="41"/>
      <c r="AF52" s="41"/>
      <c r="AG52" s="41"/>
      <c r="AH52" s="41"/>
      <c r="AI52" s="41"/>
      <c r="AJ52" s="41"/>
      <c r="AK52" s="41"/>
      <c r="AL52" s="41"/>
      <c r="AM52" s="41"/>
      <c r="AN52" s="41"/>
      <c r="AO52" s="41"/>
      <c r="AP52" s="41"/>
      <c r="AQ52" s="41"/>
      <c r="AR52" s="41"/>
      <c r="AS52" s="41"/>
      <c r="AT52" s="41"/>
      <c r="AU52" s="41"/>
      <c r="AV52" s="41"/>
      <c r="AW52" s="41"/>
      <c r="AX52" s="41"/>
      <c r="AY52" s="41"/>
      <c r="AZ52" s="41"/>
      <c r="BA52" s="41"/>
    </row>
    <row r="53" spans="1:53" ht="15.75" customHeight="1" x14ac:dyDescent="0.25">
      <c r="A53" s="41"/>
      <c r="B53" s="41"/>
      <c r="C53" s="41"/>
      <c r="D53" s="41"/>
      <c r="E53" s="41"/>
      <c r="F53" s="41"/>
      <c r="G53" s="41"/>
      <c r="H53" s="41"/>
      <c r="I53" s="41"/>
      <c r="J53" s="41"/>
      <c r="K53" s="41"/>
      <c r="L53" s="41"/>
      <c r="M53" s="41"/>
      <c r="N53" s="41"/>
      <c r="O53" s="41"/>
      <c r="P53" s="41"/>
      <c r="Q53" s="41"/>
      <c r="R53" s="41"/>
      <c r="S53" s="41"/>
      <c r="T53" s="41"/>
      <c r="U53" s="41"/>
      <c r="V53" s="41"/>
      <c r="W53" s="41"/>
      <c r="X53" s="41"/>
      <c r="Y53" s="41"/>
      <c r="Z53" s="41"/>
      <c r="AA53" s="41"/>
      <c r="AB53" s="41"/>
      <c r="AC53" s="41"/>
      <c r="AD53" s="41"/>
      <c r="AE53" s="41"/>
      <c r="AF53" s="41"/>
      <c r="AG53" s="41"/>
      <c r="AH53" s="41"/>
      <c r="AI53" s="41"/>
      <c r="AJ53" s="41"/>
      <c r="AK53" s="41"/>
      <c r="AL53" s="41"/>
      <c r="AM53" s="41"/>
      <c r="AN53" s="41"/>
      <c r="AO53" s="41"/>
      <c r="AP53" s="41"/>
      <c r="AQ53" s="41"/>
      <c r="AR53" s="41"/>
      <c r="AS53" s="41"/>
      <c r="AT53" s="41"/>
      <c r="AU53" s="41"/>
      <c r="AV53" s="41"/>
      <c r="AW53" s="41"/>
      <c r="AX53" s="41"/>
      <c r="AY53" s="41"/>
      <c r="AZ53" s="41"/>
      <c r="BA53" s="41"/>
    </row>
    <row r="54" spans="1:53" ht="15.75" customHeight="1" x14ac:dyDescent="0.25">
      <c r="A54" s="41"/>
      <c r="B54" s="41"/>
      <c r="C54" s="41"/>
      <c r="D54" s="41"/>
      <c r="E54" s="41"/>
      <c r="F54" s="41"/>
      <c r="G54" s="41"/>
      <c r="H54" s="41"/>
      <c r="I54" s="41"/>
      <c r="J54" s="41"/>
      <c r="K54" s="41"/>
      <c r="L54" s="41"/>
      <c r="M54" s="41"/>
      <c r="N54" s="41"/>
      <c r="O54" s="41"/>
      <c r="P54" s="41"/>
      <c r="Q54" s="41"/>
      <c r="R54" s="41"/>
      <c r="S54" s="41"/>
      <c r="T54" s="41"/>
      <c r="U54" s="41"/>
      <c r="V54" s="41"/>
      <c r="W54" s="41"/>
      <c r="X54" s="41"/>
      <c r="Y54" s="41"/>
      <c r="Z54" s="41"/>
      <c r="AA54" s="41"/>
      <c r="AB54" s="41"/>
      <c r="AC54" s="41"/>
      <c r="AD54" s="41"/>
      <c r="AE54" s="41"/>
      <c r="AF54" s="41"/>
      <c r="AG54" s="41"/>
      <c r="AH54" s="41"/>
      <c r="AI54" s="41"/>
      <c r="AJ54" s="41"/>
      <c r="AK54" s="41"/>
      <c r="AL54" s="41"/>
      <c r="AM54" s="41"/>
      <c r="AN54" s="41"/>
      <c r="AO54" s="41"/>
      <c r="AP54" s="41"/>
      <c r="AQ54" s="41"/>
      <c r="AR54" s="41"/>
      <c r="AS54" s="41"/>
      <c r="AT54" s="41"/>
      <c r="AU54" s="41"/>
      <c r="AV54" s="41"/>
      <c r="AW54" s="41"/>
      <c r="AX54" s="41"/>
      <c r="AY54" s="41"/>
      <c r="AZ54" s="41"/>
      <c r="BA54" s="41"/>
    </row>
    <row r="55" spans="1:53" ht="15.75" customHeight="1" x14ac:dyDescent="0.25">
      <c r="A55" s="41"/>
      <c r="B55" s="41"/>
      <c r="C55" s="41"/>
      <c r="D55" s="41"/>
      <c r="E55" s="41"/>
      <c r="F55" s="41"/>
      <c r="G55" s="41"/>
      <c r="H55" s="41"/>
      <c r="I55" s="41"/>
      <c r="J55" s="41"/>
      <c r="K55" s="41"/>
      <c r="L55" s="41"/>
      <c r="M55" s="41"/>
      <c r="N55" s="41"/>
      <c r="O55" s="41"/>
      <c r="P55" s="41"/>
      <c r="Q55" s="41"/>
      <c r="R55" s="41"/>
      <c r="S55" s="41"/>
      <c r="T55" s="41"/>
      <c r="U55" s="41"/>
      <c r="V55" s="41"/>
      <c r="W55" s="41"/>
      <c r="X55" s="41"/>
      <c r="Y55" s="41"/>
      <c r="Z55" s="41"/>
      <c r="AA55" s="41"/>
      <c r="AB55" s="41"/>
      <c r="AC55" s="41"/>
      <c r="AD55" s="41"/>
      <c r="AE55" s="41"/>
      <c r="AF55" s="41"/>
      <c r="AG55" s="41"/>
      <c r="AH55" s="41"/>
      <c r="AI55" s="41"/>
      <c r="AJ55" s="41"/>
      <c r="AK55" s="41"/>
      <c r="AL55" s="41"/>
      <c r="AM55" s="41"/>
      <c r="AN55" s="41"/>
      <c r="AO55" s="41"/>
      <c r="AP55" s="41"/>
      <c r="AQ55" s="41"/>
      <c r="AR55" s="41"/>
      <c r="AS55" s="41"/>
      <c r="AT55" s="41"/>
      <c r="AU55" s="41"/>
      <c r="AV55" s="41"/>
      <c r="AW55" s="41"/>
      <c r="AX55" s="41"/>
      <c r="AY55" s="41"/>
      <c r="AZ55" s="41"/>
      <c r="BA55" s="41"/>
    </row>
    <row r="56" spans="1:53" ht="15.75" customHeight="1" x14ac:dyDescent="0.25">
      <c r="A56" s="41"/>
      <c r="B56" s="41"/>
      <c r="C56" s="41"/>
      <c r="D56" s="41"/>
      <c r="E56" s="41"/>
      <c r="F56" s="41"/>
      <c r="G56" s="41"/>
      <c r="H56" s="41"/>
      <c r="I56" s="41"/>
      <c r="J56" s="41"/>
      <c r="K56" s="41"/>
      <c r="L56" s="41"/>
      <c r="M56" s="41"/>
      <c r="N56" s="41"/>
      <c r="O56" s="41"/>
      <c r="P56" s="41"/>
      <c r="Q56" s="41"/>
      <c r="R56" s="41"/>
      <c r="S56" s="41"/>
      <c r="T56" s="41"/>
      <c r="U56" s="41"/>
      <c r="V56" s="41"/>
      <c r="W56" s="41"/>
      <c r="X56" s="41"/>
      <c r="Y56" s="41"/>
      <c r="Z56" s="41"/>
      <c r="AA56" s="41"/>
      <c r="AB56" s="41"/>
      <c r="AC56" s="41"/>
      <c r="AD56" s="41"/>
      <c r="AE56" s="41"/>
      <c r="AF56" s="41"/>
      <c r="AG56" s="41"/>
      <c r="AH56" s="41"/>
      <c r="AI56" s="41"/>
      <c r="AJ56" s="41"/>
      <c r="AK56" s="41"/>
      <c r="AL56" s="41"/>
      <c r="AM56" s="41"/>
      <c r="AN56" s="41"/>
      <c r="AO56" s="41"/>
      <c r="AP56" s="41"/>
      <c r="AQ56" s="41"/>
      <c r="AR56" s="41"/>
      <c r="AS56" s="41"/>
      <c r="AT56" s="41"/>
      <c r="AU56" s="41"/>
      <c r="AV56" s="41"/>
      <c r="AW56" s="41"/>
      <c r="AX56" s="41"/>
      <c r="AY56" s="41"/>
      <c r="AZ56" s="41"/>
      <c r="BA56" s="41"/>
    </row>
    <row r="57" spans="1:53" ht="15.75" customHeight="1" x14ac:dyDescent="0.25">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c r="AE57" s="41"/>
      <c r="AF57" s="41"/>
      <c r="AG57" s="41"/>
      <c r="AH57" s="41"/>
      <c r="AI57" s="41"/>
      <c r="AJ57" s="41"/>
      <c r="AK57" s="41"/>
      <c r="AL57" s="41"/>
      <c r="AM57" s="41"/>
      <c r="AN57" s="41"/>
      <c r="AO57" s="41"/>
      <c r="AP57" s="41"/>
      <c r="AQ57" s="41"/>
      <c r="AR57" s="41"/>
      <c r="AS57" s="41"/>
      <c r="AT57" s="41"/>
      <c r="AU57" s="41"/>
      <c r="AV57" s="41"/>
      <c r="AW57" s="41"/>
      <c r="AX57" s="41"/>
      <c r="AY57" s="41"/>
      <c r="AZ57" s="41"/>
      <c r="BA57" s="41"/>
    </row>
    <row r="58" spans="1:53" ht="15.75" customHeight="1" x14ac:dyDescent="0.25">
      <c r="A58" s="41"/>
      <c r="B58" s="41"/>
      <c r="C58" s="41"/>
      <c r="D58" s="41"/>
      <c r="E58" s="41"/>
      <c r="F58" s="41"/>
      <c r="G58" s="41"/>
      <c r="H58" s="41"/>
      <c r="I58" s="41"/>
      <c r="J58" s="41"/>
      <c r="K58" s="41"/>
      <c r="L58" s="41"/>
      <c r="M58" s="41"/>
      <c r="N58" s="41"/>
      <c r="O58" s="41"/>
      <c r="P58" s="41"/>
      <c r="Q58" s="41"/>
      <c r="R58" s="41"/>
      <c r="S58" s="41"/>
      <c r="T58" s="41"/>
      <c r="U58" s="41"/>
      <c r="V58" s="41"/>
      <c r="W58" s="41"/>
      <c r="X58" s="41"/>
      <c r="Y58" s="41"/>
      <c r="Z58" s="41"/>
      <c r="AA58" s="41"/>
      <c r="AB58" s="41"/>
      <c r="AC58" s="41"/>
      <c r="AD58" s="41"/>
      <c r="AE58" s="41"/>
      <c r="AF58" s="41"/>
      <c r="AG58" s="41"/>
      <c r="AH58" s="41"/>
      <c r="AI58" s="41"/>
      <c r="AJ58" s="41"/>
      <c r="AK58" s="41"/>
      <c r="AL58" s="41"/>
      <c r="AM58" s="41"/>
      <c r="AN58" s="41"/>
      <c r="AO58" s="41"/>
      <c r="AP58" s="41"/>
      <c r="AQ58" s="41"/>
      <c r="AR58" s="41"/>
      <c r="AS58" s="41"/>
      <c r="AT58" s="41"/>
      <c r="AU58" s="41"/>
      <c r="AV58" s="41"/>
      <c r="AW58" s="41"/>
      <c r="AX58" s="41"/>
      <c r="AY58" s="41"/>
      <c r="AZ58" s="41"/>
      <c r="BA58" s="41"/>
    </row>
    <row r="59" spans="1:53" ht="15.75" customHeight="1" x14ac:dyDescent="0.25">
      <c r="A59" s="41"/>
      <c r="B59" s="41"/>
      <c r="C59" s="41"/>
      <c r="D59" s="41"/>
      <c r="E59" s="41"/>
      <c r="F59" s="41"/>
      <c r="G59" s="41"/>
      <c r="H59" s="41"/>
      <c r="I59" s="41"/>
      <c r="J59" s="41"/>
      <c r="K59" s="41"/>
      <c r="L59" s="41"/>
      <c r="M59" s="41"/>
      <c r="N59" s="41"/>
      <c r="O59" s="41"/>
      <c r="P59" s="41"/>
      <c r="Q59" s="41"/>
      <c r="R59" s="41"/>
      <c r="S59" s="41"/>
      <c r="T59" s="41"/>
      <c r="U59" s="41"/>
      <c r="V59" s="41"/>
      <c r="W59" s="41"/>
      <c r="X59" s="41"/>
      <c r="Y59" s="41"/>
      <c r="Z59" s="41"/>
      <c r="AA59" s="41"/>
      <c r="AB59" s="41"/>
      <c r="AC59" s="41"/>
      <c r="AD59" s="41"/>
      <c r="AE59" s="41"/>
      <c r="AF59" s="41"/>
      <c r="AG59" s="41"/>
      <c r="AH59" s="41"/>
      <c r="AI59" s="41"/>
      <c r="AJ59" s="41"/>
      <c r="AK59" s="41"/>
      <c r="AL59" s="41"/>
      <c r="AM59" s="41"/>
      <c r="AN59" s="41"/>
      <c r="AO59" s="41"/>
      <c r="AP59" s="41"/>
      <c r="AQ59" s="41"/>
      <c r="AR59" s="41"/>
      <c r="AS59" s="41"/>
      <c r="AT59" s="41"/>
      <c r="AU59" s="41"/>
      <c r="AV59" s="41"/>
      <c r="AW59" s="41"/>
      <c r="AX59" s="41"/>
      <c r="AY59" s="41"/>
      <c r="AZ59" s="41"/>
      <c r="BA59" s="41"/>
    </row>
    <row r="60" spans="1:53" ht="15.75" customHeight="1" x14ac:dyDescent="0.25">
      <c r="A60" s="41"/>
      <c r="B60" s="41"/>
      <c r="C60" s="41"/>
      <c r="D60" s="41"/>
      <c r="E60" s="41"/>
      <c r="F60" s="41"/>
      <c r="G60" s="41"/>
      <c r="H60" s="41"/>
      <c r="I60" s="41"/>
      <c r="J60" s="41"/>
      <c r="K60" s="41"/>
      <c r="L60" s="41"/>
      <c r="M60" s="41"/>
      <c r="N60" s="41"/>
      <c r="O60" s="41"/>
      <c r="P60" s="41"/>
      <c r="Q60" s="41"/>
      <c r="R60" s="41"/>
      <c r="S60" s="41"/>
      <c r="T60" s="41"/>
      <c r="U60" s="41"/>
      <c r="V60" s="41"/>
      <c r="W60" s="41"/>
      <c r="X60" s="41"/>
      <c r="Y60" s="41"/>
      <c r="Z60" s="41"/>
      <c r="AA60" s="41"/>
      <c r="AB60" s="41"/>
      <c r="AC60" s="41"/>
      <c r="AD60" s="41"/>
      <c r="AE60" s="41"/>
      <c r="AF60" s="41"/>
      <c r="AG60" s="41"/>
      <c r="AH60" s="41"/>
      <c r="AI60" s="41"/>
      <c r="AJ60" s="41"/>
      <c r="AK60" s="41"/>
      <c r="AL60" s="41"/>
      <c r="AM60" s="41"/>
      <c r="AN60" s="41"/>
      <c r="AO60" s="41"/>
      <c r="AP60" s="41"/>
      <c r="AQ60" s="41"/>
      <c r="AR60" s="41"/>
      <c r="AS60" s="41"/>
      <c r="AT60" s="41"/>
      <c r="AU60" s="41"/>
      <c r="AV60" s="41"/>
      <c r="AW60" s="41"/>
      <c r="AX60" s="41"/>
      <c r="AY60" s="41"/>
      <c r="AZ60" s="41"/>
      <c r="BA60" s="41"/>
    </row>
    <row r="61" spans="1:53" ht="15.75" customHeight="1" x14ac:dyDescent="0.25">
      <c r="A61" s="41"/>
      <c r="B61" s="41"/>
      <c r="C61" s="41"/>
      <c r="D61" s="41"/>
      <c r="E61" s="41"/>
      <c r="F61" s="41"/>
      <c r="G61" s="41"/>
      <c r="H61" s="41"/>
      <c r="I61" s="41"/>
      <c r="J61" s="41"/>
      <c r="K61" s="41"/>
      <c r="L61" s="41"/>
      <c r="M61" s="41"/>
      <c r="N61" s="41"/>
      <c r="O61" s="41"/>
      <c r="P61" s="41"/>
      <c r="Q61" s="41"/>
      <c r="R61" s="41"/>
      <c r="S61" s="41"/>
      <c r="T61" s="41"/>
      <c r="U61" s="41"/>
      <c r="V61" s="41"/>
      <c r="W61" s="41"/>
      <c r="X61" s="41"/>
      <c r="Y61" s="41"/>
      <c r="Z61" s="41"/>
      <c r="AA61" s="41"/>
      <c r="AB61" s="41"/>
      <c r="AC61" s="41"/>
      <c r="AD61" s="41"/>
      <c r="AE61" s="41"/>
      <c r="AF61" s="41"/>
      <c r="AG61" s="41"/>
      <c r="AH61" s="41"/>
      <c r="AI61" s="41"/>
      <c r="AJ61" s="41"/>
      <c r="AK61" s="41"/>
      <c r="AL61" s="41"/>
      <c r="AM61" s="41"/>
      <c r="AN61" s="41"/>
      <c r="AO61" s="41"/>
      <c r="AP61" s="41"/>
      <c r="AQ61" s="41"/>
      <c r="AR61" s="41"/>
      <c r="AS61" s="41"/>
      <c r="AT61" s="41"/>
      <c r="AU61" s="41"/>
      <c r="AV61" s="41"/>
      <c r="AW61" s="41"/>
      <c r="AX61" s="41"/>
      <c r="AY61" s="41"/>
      <c r="AZ61" s="41"/>
      <c r="BA61" s="41"/>
    </row>
    <row r="62" spans="1:53" ht="15.75" customHeight="1" x14ac:dyDescent="0.25">
      <c r="A62" s="41"/>
      <c r="B62" s="41"/>
      <c r="C62" s="41"/>
      <c r="D62" s="41"/>
      <c r="E62" s="41"/>
      <c r="F62" s="41"/>
      <c r="G62" s="41"/>
      <c r="H62" s="41"/>
      <c r="I62" s="41"/>
      <c r="J62" s="41"/>
      <c r="K62" s="41"/>
      <c r="L62" s="41"/>
      <c r="M62" s="41"/>
      <c r="N62" s="41"/>
      <c r="O62" s="41"/>
      <c r="P62" s="41"/>
      <c r="Q62" s="41"/>
      <c r="R62" s="41"/>
      <c r="S62" s="41"/>
      <c r="T62" s="41"/>
      <c r="U62" s="41"/>
      <c r="V62" s="41"/>
      <c r="W62" s="41"/>
      <c r="X62" s="41"/>
      <c r="Y62" s="41"/>
      <c r="Z62" s="41"/>
      <c r="AA62" s="41"/>
      <c r="AB62" s="41"/>
      <c r="AC62" s="41"/>
      <c r="AD62" s="41"/>
      <c r="AE62" s="41"/>
      <c r="AF62" s="41"/>
      <c r="AG62" s="41"/>
      <c r="AH62" s="41"/>
      <c r="AI62" s="41"/>
      <c r="AJ62" s="41"/>
      <c r="AK62" s="41"/>
      <c r="AL62" s="41"/>
      <c r="AM62" s="41"/>
      <c r="AN62" s="41"/>
      <c r="AO62" s="41"/>
      <c r="AP62" s="41"/>
      <c r="AQ62" s="41"/>
      <c r="AR62" s="41"/>
      <c r="AS62" s="41"/>
      <c r="AT62" s="41"/>
      <c r="AU62" s="41"/>
      <c r="AV62" s="41"/>
      <c r="AW62" s="41"/>
      <c r="AX62" s="41"/>
      <c r="AY62" s="41"/>
      <c r="AZ62" s="41"/>
      <c r="BA62" s="41"/>
    </row>
    <row r="63" spans="1:53" ht="15.75" customHeight="1" x14ac:dyDescent="0.25">
      <c r="A63" s="41"/>
      <c r="B63" s="41"/>
      <c r="C63" s="41"/>
      <c r="D63" s="41"/>
      <c r="E63" s="41"/>
      <c r="F63" s="41"/>
      <c r="G63" s="41"/>
      <c r="H63" s="41"/>
      <c r="I63" s="41"/>
      <c r="J63" s="41"/>
      <c r="K63" s="41"/>
      <c r="L63" s="41"/>
      <c r="M63" s="41"/>
      <c r="N63" s="41"/>
      <c r="O63" s="41"/>
      <c r="P63" s="41"/>
      <c r="Q63" s="41"/>
      <c r="R63" s="41"/>
      <c r="S63" s="41"/>
      <c r="T63" s="41"/>
      <c r="U63" s="41"/>
      <c r="V63" s="41"/>
      <c r="W63" s="41"/>
      <c r="X63" s="41"/>
      <c r="Y63" s="41"/>
      <c r="Z63" s="41"/>
      <c r="AA63" s="41"/>
      <c r="AB63" s="41"/>
      <c r="AC63" s="41"/>
      <c r="AD63" s="41"/>
      <c r="AE63" s="41"/>
      <c r="AF63" s="41"/>
      <c r="AG63" s="41"/>
      <c r="AH63" s="41"/>
      <c r="AI63" s="41"/>
      <c r="AJ63" s="41"/>
      <c r="AK63" s="41"/>
      <c r="AL63" s="41"/>
      <c r="AM63" s="41"/>
      <c r="AN63" s="41"/>
      <c r="AO63" s="41"/>
      <c r="AP63" s="41"/>
      <c r="AQ63" s="41"/>
      <c r="AR63" s="41"/>
      <c r="AS63" s="41"/>
      <c r="AT63" s="41"/>
      <c r="AU63" s="41"/>
      <c r="AV63" s="41"/>
      <c r="AW63" s="41"/>
      <c r="AX63" s="41"/>
      <c r="AY63" s="41"/>
      <c r="AZ63" s="41"/>
      <c r="BA63" s="41"/>
    </row>
    <row r="64" spans="1:53" ht="15.75" customHeight="1" x14ac:dyDescent="0.25">
      <c r="A64" s="41"/>
      <c r="B64" s="41"/>
      <c r="C64" s="41"/>
      <c r="D64" s="41"/>
      <c r="E64" s="41"/>
      <c r="F64" s="41"/>
      <c r="G64" s="41"/>
      <c r="H64" s="41"/>
      <c r="I64" s="41"/>
      <c r="J64" s="41"/>
      <c r="K64" s="41"/>
      <c r="L64" s="41"/>
      <c r="M64" s="41"/>
      <c r="N64" s="41"/>
      <c r="O64" s="41"/>
      <c r="P64" s="41"/>
      <c r="Q64" s="41"/>
      <c r="R64" s="41"/>
      <c r="S64" s="41"/>
      <c r="T64" s="41"/>
      <c r="U64" s="41"/>
      <c r="V64" s="41"/>
      <c r="W64" s="41"/>
      <c r="X64" s="41"/>
      <c r="Y64" s="41"/>
      <c r="Z64" s="41"/>
      <c r="AA64" s="41"/>
      <c r="AB64" s="41"/>
      <c r="AC64" s="41"/>
      <c r="AD64" s="41"/>
      <c r="AE64" s="41"/>
      <c r="AF64" s="41"/>
      <c r="AG64" s="41"/>
      <c r="AH64" s="41"/>
      <c r="AI64" s="41"/>
      <c r="AJ64" s="41"/>
      <c r="AK64" s="41"/>
      <c r="AL64" s="41"/>
      <c r="AM64" s="41"/>
      <c r="AN64" s="41"/>
      <c r="AO64" s="41"/>
      <c r="AP64" s="41"/>
      <c r="AQ64" s="41"/>
      <c r="AR64" s="41"/>
      <c r="AS64" s="41"/>
      <c r="AT64" s="41"/>
      <c r="AU64" s="41"/>
      <c r="AV64" s="41"/>
      <c r="AW64" s="41"/>
      <c r="AX64" s="41"/>
      <c r="AY64" s="41"/>
      <c r="AZ64" s="41"/>
      <c r="BA64" s="41"/>
    </row>
    <row r="65" spans="1:53" ht="15.75" customHeight="1" x14ac:dyDescent="0.25">
      <c r="A65" s="41"/>
      <c r="B65" s="41"/>
      <c r="C65" s="41"/>
      <c r="D65" s="41"/>
      <c r="E65" s="41"/>
      <c r="F65" s="41"/>
      <c r="G65" s="41"/>
      <c r="H65" s="41"/>
      <c r="I65" s="41"/>
      <c r="J65" s="41"/>
      <c r="K65" s="41"/>
      <c r="L65" s="41"/>
      <c r="M65" s="41"/>
      <c r="N65" s="41"/>
      <c r="O65" s="41"/>
      <c r="P65" s="41"/>
      <c r="Q65" s="41"/>
      <c r="R65" s="41"/>
      <c r="S65" s="41"/>
      <c r="T65" s="41"/>
      <c r="U65" s="41"/>
      <c r="V65" s="41"/>
      <c r="W65" s="41"/>
      <c r="X65" s="41"/>
      <c r="Y65" s="41"/>
      <c r="Z65" s="41"/>
      <c r="AA65" s="41"/>
      <c r="AB65" s="41"/>
      <c r="AC65" s="41"/>
      <c r="AD65" s="41"/>
      <c r="AE65" s="41"/>
      <c r="AF65" s="41"/>
      <c r="AG65" s="41"/>
      <c r="AH65" s="41"/>
      <c r="AI65" s="41"/>
      <c r="AJ65" s="41"/>
      <c r="AK65" s="41"/>
      <c r="AL65" s="41"/>
      <c r="AM65" s="41"/>
      <c r="AN65" s="41"/>
      <c r="AO65" s="41"/>
      <c r="AP65" s="41"/>
      <c r="AQ65" s="41"/>
      <c r="AR65" s="41"/>
      <c r="AS65" s="41"/>
      <c r="AT65" s="41"/>
      <c r="AU65" s="41"/>
      <c r="AV65" s="41"/>
      <c r="AW65" s="41"/>
      <c r="AX65" s="41"/>
      <c r="AY65" s="41"/>
      <c r="AZ65" s="41"/>
      <c r="BA65" s="41"/>
    </row>
    <row r="66" spans="1:53" ht="15.75" customHeight="1" x14ac:dyDescent="0.25">
      <c r="A66" s="41"/>
      <c r="B66" s="41"/>
      <c r="C66" s="41"/>
      <c r="D66" s="41"/>
      <c r="E66" s="41"/>
      <c r="F66" s="41"/>
      <c r="G66" s="41"/>
      <c r="H66" s="41"/>
      <c r="I66" s="41"/>
      <c r="J66" s="41"/>
      <c r="K66" s="41"/>
      <c r="L66" s="41"/>
      <c r="M66" s="41"/>
      <c r="N66" s="41"/>
      <c r="O66" s="41"/>
      <c r="P66" s="41"/>
      <c r="Q66" s="41"/>
      <c r="R66" s="41"/>
      <c r="S66" s="41"/>
      <c r="T66" s="41"/>
      <c r="U66" s="41"/>
      <c r="V66" s="41"/>
      <c r="W66" s="41"/>
      <c r="X66" s="41"/>
      <c r="Y66" s="41"/>
      <c r="Z66" s="41"/>
      <c r="AA66" s="41"/>
      <c r="AB66" s="41"/>
      <c r="AC66" s="41"/>
      <c r="AD66" s="41"/>
      <c r="AE66" s="41"/>
      <c r="AF66" s="41"/>
      <c r="AG66" s="41"/>
      <c r="AH66" s="41"/>
      <c r="AI66" s="41"/>
      <c r="AJ66" s="41"/>
      <c r="AK66" s="41"/>
      <c r="AL66" s="41"/>
      <c r="AM66" s="41"/>
      <c r="AN66" s="41"/>
      <c r="AO66" s="41"/>
      <c r="AP66" s="41"/>
      <c r="AQ66" s="41"/>
      <c r="AR66" s="41"/>
      <c r="AS66" s="41"/>
      <c r="AT66" s="41"/>
      <c r="AU66" s="41"/>
      <c r="AV66" s="41"/>
      <c r="AW66" s="41"/>
      <c r="AX66" s="41"/>
      <c r="AY66" s="41"/>
      <c r="AZ66" s="41"/>
      <c r="BA66" s="41"/>
    </row>
    <row r="67" spans="1:53" ht="15.75" customHeight="1" x14ac:dyDescent="0.25">
      <c r="A67" s="41"/>
      <c r="B67" s="41"/>
      <c r="C67" s="41"/>
      <c r="D67" s="41"/>
      <c r="E67" s="41"/>
      <c r="F67" s="41"/>
      <c r="G67" s="41"/>
      <c r="H67" s="41"/>
      <c r="I67" s="41"/>
      <c r="J67" s="41"/>
      <c r="K67" s="41"/>
      <c r="L67" s="41"/>
      <c r="M67" s="41"/>
      <c r="N67" s="41"/>
      <c r="O67" s="41"/>
      <c r="P67" s="41"/>
      <c r="Q67" s="41"/>
      <c r="R67" s="41"/>
      <c r="S67" s="41"/>
      <c r="T67" s="41"/>
      <c r="U67" s="41"/>
      <c r="V67" s="41"/>
      <c r="W67" s="41"/>
      <c r="X67" s="41"/>
      <c r="Y67" s="41"/>
      <c r="Z67" s="41"/>
      <c r="AA67" s="41"/>
      <c r="AB67" s="41"/>
      <c r="AC67" s="41"/>
      <c r="AD67" s="41"/>
      <c r="AE67" s="41"/>
      <c r="AF67" s="41"/>
      <c r="AG67" s="41"/>
      <c r="AH67" s="41"/>
      <c r="AI67" s="41"/>
      <c r="AJ67" s="41"/>
      <c r="AK67" s="41"/>
      <c r="AL67" s="41"/>
      <c r="AM67" s="41"/>
      <c r="AN67" s="41"/>
      <c r="AO67" s="41"/>
      <c r="AP67" s="41"/>
      <c r="AQ67" s="41"/>
      <c r="AR67" s="41"/>
      <c r="AS67" s="41"/>
      <c r="AT67" s="41"/>
      <c r="AU67" s="41"/>
      <c r="AV67" s="41"/>
      <c r="AW67" s="41"/>
      <c r="AX67" s="41"/>
      <c r="AY67" s="41"/>
      <c r="AZ67" s="41"/>
      <c r="BA67" s="41"/>
    </row>
    <row r="68" spans="1:53" ht="15.75" customHeight="1" x14ac:dyDescent="0.25">
      <c r="A68" s="41"/>
      <c r="B68" s="41"/>
      <c r="C68" s="41"/>
      <c r="D68" s="41"/>
      <c r="E68" s="41"/>
      <c r="F68" s="41"/>
      <c r="G68" s="41"/>
      <c r="H68" s="41"/>
      <c r="I68" s="41"/>
      <c r="J68" s="41"/>
      <c r="K68" s="41"/>
      <c r="L68" s="41"/>
      <c r="M68" s="41"/>
      <c r="N68" s="41"/>
      <c r="O68" s="41"/>
      <c r="P68" s="41"/>
      <c r="Q68" s="41"/>
      <c r="R68" s="41"/>
      <c r="S68" s="41"/>
      <c r="T68" s="41"/>
      <c r="U68" s="41"/>
      <c r="V68" s="41"/>
      <c r="W68" s="41"/>
      <c r="X68" s="41"/>
      <c r="Y68" s="41"/>
      <c r="Z68" s="41"/>
      <c r="AA68" s="41"/>
      <c r="AB68" s="41"/>
      <c r="AC68" s="41"/>
      <c r="AD68" s="41"/>
      <c r="AE68" s="41"/>
      <c r="AF68" s="41"/>
      <c r="AG68" s="41"/>
      <c r="AH68" s="41"/>
      <c r="AI68" s="41"/>
      <c r="AJ68" s="41"/>
      <c r="AK68" s="41"/>
      <c r="AL68" s="41"/>
      <c r="AM68" s="41"/>
      <c r="AN68" s="41"/>
      <c r="AO68" s="41"/>
      <c r="AP68" s="41"/>
      <c r="AQ68" s="41"/>
      <c r="AR68" s="41"/>
      <c r="AS68" s="41"/>
      <c r="AT68" s="41"/>
      <c r="AU68" s="41"/>
      <c r="AV68" s="41"/>
      <c r="AW68" s="41"/>
      <c r="AX68" s="41"/>
      <c r="AY68" s="41"/>
      <c r="AZ68" s="41"/>
      <c r="BA68" s="41"/>
    </row>
    <row r="69" spans="1:53" ht="15.75" customHeight="1" x14ac:dyDescent="0.25">
      <c r="A69" s="41"/>
      <c r="B69" s="41"/>
      <c r="C69" s="41"/>
      <c r="D69" s="41"/>
      <c r="E69" s="41"/>
      <c r="F69" s="41"/>
      <c r="G69" s="41"/>
      <c r="H69" s="41"/>
      <c r="I69" s="41"/>
      <c r="J69" s="41"/>
      <c r="K69" s="41"/>
      <c r="L69" s="41"/>
      <c r="M69" s="41"/>
      <c r="N69" s="41"/>
      <c r="O69" s="41"/>
      <c r="P69" s="41"/>
      <c r="Q69" s="41"/>
      <c r="R69" s="41"/>
      <c r="S69" s="41"/>
      <c r="T69" s="41"/>
      <c r="U69" s="41"/>
      <c r="V69" s="41"/>
      <c r="W69" s="41"/>
      <c r="X69" s="41"/>
      <c r="Y69" s="41"/>
      <c r="Z69" s="41"/>
      <c r="AA69" s="41"/>
      <c r="AB69" s="41"/>
      <c r="AC69" s="41"/>
      <c r="AD69" s="41"/>
      <c r="AE69" s="41"/>
      <c r="AF69" s="41"/>
      <c r="AG69" s="41"/>
      <c r="AH69" s="41"/>
      <c r="AI69" s="41"/>
      <c r="AJ69" s="41"/>
      <c r="AK69" s="41"/>
      <c r="AL69" s="41"/>
      <c r="AM69" s="41"/>
      <c r="AN69" s="41"/>
      <c r="AO69" s="41"/>
      <c r="AP69" s="41"/>
      <c r="AQ69" s="41"/>
      <c r="AR69" s="41"/>
      <c r="AS69" s="41"/>
      <c r="AT69" s="41"/>
      <c r="AU69" s="41"/>
      <c r="AV69" s="41"/>
      <c r="AW69" s="41"/>
      <c r="AX69" s="41"/>
      <c r="AY69" s="41"/>
      <c r="AZ69" s="41"/>
      <c r="BA69" s="41"/>
    </row>
    <row r="70" spans="1:53" ht="15.75" customHeight="1" x14ac:dyDescent="0.25">
      <c r="A70" s="41"/>
      <c r="B70" s="41"/>
      <c r="C70" s="41"/>
      <c r="D70" s="41"/>
      <c r="E70" s="41"/>
      <c r="F70" s="41"/>
      <c r="G70" s="41"/>
      <c r="H70" s="41"/>
      <c r="I70" s="41"/>
      <c r="J70" s="41"/>
      <c r="K70" s="41"/>
      <c r="L70" s="41"/>
      <c r="M70" s="41"/>
      <c r="N70" s="41"/>
      <c r="O70" s="41"/>
      <c r="P70" s="41"/>
      <c r="Q70" s="41"/>
      <c r="R70" s="41"/>
      <c r="S70" s="41"/>
      <c r="T70" s="41"/>
      <c r="U70" s="41"/>
      <c r="V70" s="41"/>
      <c r="W70" s="41"/>
      <c r="X70" s="41"/>
      <c r="Y70" s="41"/>
      <c r="Z70" s="41"/>
      <c r="AA70" s="41"/>
      <c r="AB70" s="41"/>
      <c r="AC70" s="41"/>
      <c r="AD70" s="41"/>
      <c r="AE70" s="41"/>
      <c r="AF70" s="41"/>
      <c r="AG70" s="41"/>
      <c r="AH70" s="41"/>
      <c r="AI70" s="41"/>
      <c r="AJ70" s="41"/>
      <c r="AK70" s="41"/>
      <c r="AL70" s="41"/>
      <c r="AM70" s="41"/>
      <c r="AN70" s="41"/>
      <c r="AO70" s="41"/>
      <c r="AP70" s="41"/>
      <c r="AQ70" s="41"/>
      <c r="AR70" s="41"/>
      <c r="AS70" s="41"/>
      <c r="AT70" s="41"/>
      <c r="AU70" s="41"/>
      <c r="AV70" s="41"/>
      <c r="AW70" s="41"/>
      <c r="AX70" s="41"/>
      <c r="AY70" s="41"/>
      <c r="AZ70" s="41"/>
      <c r="BA70" s="41"/>
    </row>
    <row r="71" spans="1:53" ht="15.75" customHeight="1" x14ac:dyDescent="0.25">
      <c r="A71" s="41"/>
      <c r="B71" s="41"/>
      <c r="C71" s="41"/>
      <c r="D71" s="41"/>
      <c r="E71" s="41"/>
      <c r="F71" s="41"/>
      <c r="G71" s="41"/>
      <c r="H71" s="41"/>
      <c r="I71" s="41"/>
      <c r="J71" s="41"/>
      <c r="K71" s="41"/>
      <c r="L71" s="41"/>
      <c r="M71" s="41"/>
      <c r="N71" s="41"/>
      <c r="O71" s="41"/>
      <c r="P71" s="41"/>
      <c r="Q71" s="41"/>
      <c r="R71" s="41"/>
      <c r="S71" s="41"/>
      <c r="T71" s="41"/>
      <c r="U71" s="41"/>
      <c r="V71" s="41"/>
      <c r="W71" s="41"/>
      <c r="X71" s="41"/>
      <c r="Y71" s="41"/>
      <c r="Z71" s="41"/>
      <c r="AA71" s="41"/>
      <c r="AB71" s="41"/>
      <c r="AC71" s="41"/>
      <c r="AD71" s="41"/>
      <c r="AE71" s="41"/>
      <c r="AF71" s="41"/>
      <c r="AG71" s="41"/>
      <c r="AH71" s="41"/>
      <c r="AI71" s="41"/>
      <c r="AJ71" s="41"/>
      <c r="AK71" s="41"/>
      <c r="AL71" s="41"/>
      <c r="AM71" s="41"/>
      <c r="AN71" s="41"/>
      <c r="AO71" s="41"/>
      <c r="AP71" s="41"/>
      <c r="AQ71" s="41"/>
      <c r="AR71" s="41"/>
      <c r="AS71" s="41"/>
      <c r="AT71" s="41"/>
      <c r="AU71" s="41"/>
      <c r="AV71" s="41"/>
      <c r="AW71" s="41"/>
      <c r="AX71" s="41"/>
      <c r="AY71" s="41"/>
      <c r="AZ71" s="41"/>
      <c r="BA71" s="41"/>
    </row>
    <row r="72" spans="1:53" ht="15.75" customHeight="1" x14ac:dyDescent="0.25">
      <c r="A72" s="41"/>
      <c r="B72" s="41"/>
      <c r="C72" s="41"/>
      <c r="D72" s="41"/>
      <c r="E72" s="41"/>
      <c r="F72" s="41"/>
      <c r="G72" s="41"/>
      <c r="H72" s="41"/>
      <c r="I72" s="41"/>
      <c r="J72" s="41"/>
      <c r="K72" s="41"/>
      <c r="L72" s="41"/>
      <c r="M72" s="41"/>
      <c r="N72" s="41"/>
      <c r="O72" s="41"/>
      <c r="P72" s="41"/>
      <c r="Q72" s="41"/>
      <c r="R72" s="41"/>
      <c r="S72" s="41"/>
      <c r="T72" s="41"/>
      <c r="U72" s="41"/>
      <c r="V72" s="41"/>
      <c r="W72" s="41"/>
      <c r="X72" s="41"/>
      <c r="Y72" s="41"/>
      <c r="Z72" s="41"/>
      <c r="AA72" s="41"/>
      <c r="AB72" s="41"/>
      <c r="AC72" s="41"/>
      <c r="AD72" s="41"/>
      <c r="AE72" s="41"/>
      <c r="AF72" s="41"/>
      <c r="AG72" s="41"/>
      <c r="AH72" s="41"/>
      <c r="AI72" s="41"/>
      <c r="AJ72" s="41"/>
      <c r="AK72" s="41"/>
      <c r="AL72" s="41"/>
      <c r="AM72" s="41"/>
      <c r="AN72" s="41"/>
      <c r="AO72" s="41"/>
      <c r="AP72" s="41"/>
      <c r="AQ72" s="41"/>
      <c r="AR72" s="41"/>
      <c r="AS72" s="41"/>
      <c r="AT72" s="41"/>
      <c r="AU72" s="41"/>
      <c r="AV72" s="41"/>
      <c r="AW72" s="41"/>
      <c r="AX72" s="41"/>
      <c r="AY72" s="41"/>
      <c r="AZ72" s="41"/>
      <c r="BA72" s="41"/>
    </row>
    <row r="73" spans="1:53" ht="15.75" customHeight="1" x14ac:dyDescent="0.25">
      <c r="A73" s="41"/>
      <c r="B73" s="41"/>
      <c r="C73" s="41"/>
      <c r="D73" s="41"/>
      <c r="E73" s="41"/>
      <c r="F73" s="41"/>
      <c r="G73" s="41"/>
      <c r="H73" s="41"/>
      <c r="I73" s="41"/>
      <c r="J73" s="41"/>
      <c r="K73" s="41"/>
      <c r="L73" s="41"/>
      <c r="M73" s="41"/>
      <c r="N73" s="41"/>
      <c r="O73" s="41"/>
      <c r="P73" s="41"/>
      <c r="Q73" s="41"/>
      <c r="R73" s="41"/>
      <c r="S73" s="41"/>
      <c r="T73" s="41"/>
      <c r="U73" s="41"/>
      <c r="V73" s="41"/>
      <c r="W73" s="41"/>
      <c r="X73" s="41"/>
      <c r="Y73" s="41"/>
      <c r="Z73" s="41"/>
      <c r="AA73" s="41"/>
      <c r="AB73" s="41"/>
      <c r="AC73" s="41"/>
      <c r="AD73" s="41"/>
      <c r="AE73" s="41"/>
      <c r="AF73" s="41"/>
      <c r="AG73" s="41"/>
      <c r="AH73" s="41"/>
      <c r="AI73" s="41"/>
      <c r="AJ73" s="41"/>
      <c r="AK73" s="41"/>
      <c r="AL73" s="41"/>
      <c r="AM73" s="41"/>
      <c r="AN73" s="41"/>
      <c r="AO73" s="41"/>
      <c r="AP73" s="41"/>
      <c r="AQ73" s="41"/>
      <c r="AR73" s="41"/>
      <c r="AS73" s="41"/>
      <c r="AT73" s="41"/>
      <c r="AU73" s="41"/>
      <c r="AV73" s="41"/>
      <c r="AW73" s="41"/>
      <c r="AX73" s="41"/>
      <c r="AY73" s="41"/>
      <c r="AZ73" s="41"/>
      <c r="BA73" s="41"/>
    </row>
    <row r="74" spans="1:53" ht="15.75" customHeight="1" x14ac:dyDescent="0.25">
      <c r="A74" s="41"/>
      <c r="B74" s="41"/>
      <c r="C74" s="41"/>
      <c r="D74" s="41"/>
      <c r="E74" s="41"/>
      <c r="F74" s="41"/>
      <c r="G74" s="41"/>
      <c r="H74" s="41"/>
      <c r="I74" s="41"/>
      <c r="J74" s="41"/>
      <c r="K74" s="41"/>
      <c r="L74" s="41"/>
      <c r="M74" s="41"/>
      <c r="N74" s="41"/>
      <c r="O74" s="41"/>
      <c r="P74" s="41"/>
      <c r="Q74" s="41"/>
      <c r="R74" s="41"/>
      <c r="S74" s="41"/>
      <c r="T74" s="41"/>
      <c r="U74" s="41"/>
      <c r="V74" s="41"/>
      <c r="W74" s="41"/>
      <c r="X74" s="41"/>
      <c r="Y74" s="41"/>
      <c r="Z74" s="41"/>
      <c r="AA74" s="41"/>
      <c r="AB74" s="41"/>
      <c r="AC74" s="41"/>
      <c r="AD74" s="41"/>
      <c r="AE74" s="41"/>
      <c r="AF74" s="41"/>
      <c r="AG74" s="41"/>
      <c r="AH74" s="41"/>
      <c r="AI74" s="41"/>
      <c r="AJ74" s="41"/>
      <c r="AK74" s="41"/>
      <c r="AL74" s="41"/>
      <c r="AM74" s="41"/>
      <c r="AN74" s="41"/>
      <c r="AO74" s="41"/>
      <c r="AP74" s="41"/>
      <c r="AQ74" s="41"/>
      <c r="AR74" s="41"/>
      <c r="AS74" s="41"/>
      <c r="AT74" s="41"/>
      <c r="AU74" s="41"/>
      <c r="AV74" s="41"/>
      <c r="AW74" s="41"/>
      <c r="AX74" s="41"/>
      <c r="AY74" s="41"/>
      <c r="AZ74" s="41"/>
      <c r="BA74" s="41"/>
    </row>
    <row r="75" spans="1:53" ht="15.75" customHeight="1" x14ac:dyDescent="0.25">
      <c r="A75" s="41"/>
      <c r="B75" s="41"/>
      <c r="C75" s="41"/>
      <c r="D75" s="41"/>
      <c r="E75" s="41"/>
      <c r="F75" s="41"/>
      <c r="G75" s="41"/>
      <c r="H75" s="41"/>
      <c r="I75" s="41"/>
      <c r="J75" s="41"/>
      <c r="K75" s="41"/>
      <c r="L75" s="41"/>
      <c r="M75" s="41"/>
      <c r="N75" s="41"/>
      <c r="O75" s="41"/>
      <c r="P75" s="41"/>
      <c r="Q75" s="41"/>
      <c r="R75" s="41"/>
      <c r="S75" s="41"/>
      <c r="T75" s="41"/>
      <c r="U75" s="41"/>
      <c r="V75" s="41"/>
      <c r="W75" s="41"/>
      <c r="X75" s="41"/>
      <c r="Y75" s="41"/>
      <c r="Z75" s="41"/>
      <c r="AA75" s="41"/>
      <c r="AB75" s="41"/>
      <c r="AC75" s="41"/>
      <c r="AD75" s="41"/>
      <c r="AE75" s="41"/>
      <c r="AF75" s="41"/>
      <c r="AG75" s="41"/>
      <c r="AH75" s="41"/>
      <c r="AI75" s="41"/>
      <c r="AJ75" s="41"/>
      <c r="AK75" s="41"/>
      <c r="AL75" s="41"/>
      <c r="AM75" s="41"/>
      <c r="AN75" s="41"/>
      <c r="AO75" s="41"/>
      <c r="AP75" s="41"/>
      <c r="AQ75" s="41"/>
      <c r="AR75" s="41"/>
      <c r="AS75" s="41"/>
      <c r="AT75" s="41"/>
      <c r="AU75" s="41"/>
      <c r="AV75" s="41"/>
      <c r="AW75" s="41"/>
      <c r="AX75" s="41"/>
      <c r="AY75" s="41"/>
      <c r="AZ75" s="41"/>
      <c r="BA75" s="41"/>
    </row>
    <row r="76" spans="1:53" ht="15.75" customHeight="1" x14ac:dyDescent="0.25">
      <c r="A76" s="41"/>
      <c r="B76" s="41"/>
      <c r="C76" s="41"/>
      <c r="D76" s="41"/>
      <c r="E76" s="41"/>
      <c r="F76" s="41"/>
      <c r="G76" s="41"/>
      <c r="H76" s="41"/>
      <c r="I76" s="41"/>
      <c r="J76" s="41"/>
      <c r="K76" s="41"/>
      <c r="L76" s="41"/>
      <c r="M76" s="41"/>
      <c r="N76" s="41"/>
      <c r="O76" s="41"/>
      <c r="P76" s="41"/>
      <c r="Q76" s="41"/>
      <c r="R76" s="41"/>
      <c r="S76" s="41"/>
      <c r="T76" s="41"/>
      <c r="U76" s="41"/>
      <c r="V76" s="41"/>
      <c r="W76" s="41"/>
      <c r="X76" s="41"/>
      <c r="Y76" s="41"/>
      <c r="Z76" s="41"/>
      <c r="AA76" s="41"/>
      <c r="AB76" s="41"/>
      <c r="AC76" s="41"/>
      <c r="AD76" s="41"/>
      <c r="AE76" s="41"/>
      <c r="AF76" s="41"/>
      <c r="AG76" s="41"/>
      <c r="AH76" s="41"/>
      <c r="AI76" s="41"/>
      <c r="AJ76" s="41"/>
      <c r="AK76" s="41"/>
      <c r="AL76" s="41"/>
      <c r="AM76" s="41"/>
      <c r="AN76" s="41"/>
      <c r="AO76" s="41"/>
      <c r="AP76" s="41"/>
      <c r="AQ76" s="41"/>
      <c r="AR76" s="41"/>
      <c r="AS76" s="41"/>
      <c r="AT76" s="41"/>
      <c r="AU76" s="41"/>
      <c r="AV76" s="41"/>
      <c r="AW76" s="41"/>
      <c r="AX76" s="41"/>
      <c r="AY76" s="41"/>
      <c r="AZ76" s="41"/>
      <c r="BA76" s="41"/>
    </row>
    <row r="77" spans="1:53" ht="15.75" customHeight="1" x14ac:dyDescent="0.25">
      <c r="A77" s="41"/>
      <c r="B77" s="41"/>
      <c r="C77" s="41"/>
      <c r="D77" s="41"/>
      <c r="E77" s="41"/>
      <c r="F77" s="41"/>
      <c r="G77" s="41"/>
      <c r="H77" s="41"/>
      <c r="I77" s="41"/>
      <c r="J77" s="41"/>
      <c r="K77" s="41"/>
      <c r="L77" s="41"/>
      <c r="M77" s="41"/>
      <c r="N77" s="41"/>
      <c r="O77" s="41"/>
      <c r="P77" s="41"/>
      <c r="Q77" s="41"/>
      <c r="R77" s="41"/>
      <c r="S77" s="41"/>
      <c r="T77" s="41"/>
      <c r="U77" s="41"/>
      <c r="V77" s="41"/>
      <c r="W77" s="41"/>
      <c r="X77" s="41"/>
      <c r="Y77" s="41"/>
      <c r="Z77" s="41"/>
      <c r="AA77" s="41"/>
      <c r="AB77" s="41"/>
      <c r="AC77" s="41"/>
      <c r="AD77" s="41"/>
      <c r="AE77" s="41"/>
      <c r="AF77" s="41"/>
      <c r="AG77" s="41"/>
      <c r="AH77" s="41"/>
      <c r="AI77" s="41"/>
      <c r="AJ77" s="41"/>
      <c r="AK77" s="41"/>
      <c r="AL77" s="41"/>
      <c r="AM77" s="41"/>
      <c r="AN77" s="41"/>
      <c r="AO77" s="41"/>
      <c r="AP77" s="41"/>
      <c r="AQ77" s="41"/>
      <c r="AR77" s="41"/>
      <c r="AS77" s="41"/>
      <c r="AT77" s="41"/>
      <c r="AU77" s="41"/>
      <c r="AV77" s="41"/>
      <c r="AW77" s="41"/>
      <c r="AX77" s="41"/>
      <c r="AY77" s="41"/>
      <c r="AZ77" s="41"/>
      <c r="BA77" s="41"/>
    </row>
    <row r="78" spans="1:53" ht="15.75" customHeight="1" x14ac:dyDescent="0.25">
      <c r="A78" s="41"/>
      <c r="B78" s="41"/>
      <c r="C78" s="41"/>
      <c r="D78" s="41"/>
      <c r="E78" s="41"/>
      <c r="F78" s="41"/>
      <c r="G78" s="41"/>
      <c r="H78" s="41"/>
      <c r="I78" s="41"/>
      <c r="J78" s="41"/>
      <c r="K78" s="41"/>
      <c r="L78" s="41"/>
      <c r="M78" s="41"/>
      <c r="N78" s="41"/>
      <c r="O78" s="41"/>
      <c r="P78" s="41"/>
      <c r="Q78" s="41"/>
      <c r="R78" s="41"/>
      <c r="S78" s="41"/>
      <c r="T78" s="41"/>
      <c r="U78" s="41"/>
      <c r="V78" s="41"/>
      <c r="W78" s="41"/>
      <c r="X78" s="41"/>
      <c r="Y78" s="41"/>
      <c r="Z78" s="41"/>
      <c r="AA78" s="41"/>
      <c r="AB78" s="41"/>
      <c r="AC78" s="41"/>
      <c r="AD78" s="41"/>
      <c r="AE78" s="41"/>
      <c r="AF78" s="41"/>
      <c r="AG78" s="41"/>
      <c r="AH78" s="41"/>
      <c r="AI78" s="41"/>
      <c r="AJ78" s="41"/>
      <c r="AK78" s="41"/>
      <c r="AL78" s="41"/>
      <c r="AM78" s="41"/>
      <c r="AN78" s="41"/>
      <c r="AO78" s="41"/>
      <c r="AP78" s="41"/>
      <c r="AQ78" s="41"/>
      <c r="AR78" s="41"/>
      <c r="AS78" s="41"/>
      <c r="AT78" s="41"/>
      <c r="AU78" s="41"/>
      <c r="AV78" s="41"/>
      <c r="AW78" s="41"/>
      <c r="AX78" s="41"/>
      <c r="AY78" s="41"/>
      <c r="AZ78" s="41"/>
      <c r="BA78" s="41"/>
    </row>
    <row r="79" spans="1:53" ht="15.75" customHeight="1" x14ac:dyDescent="0.25">
      <c r="A79" s="41"/>
      <c r="B79" s="41"/>
      <c r="C79" s="41"/>
      <c r="D79" s="41"/>
      <c r="E79" s="41"/>
      <c r="F79" s="41"/>
      <c r="G79" s="41"/>
      <c r="H79" s="41"/>
      <c r="I79" s="41"/>
      <c r="J79" s="41"/>
      <c r="K79" s="41"/>
      <c r="L79" s="41"/>
      <c r="M79" s="41"/>
      <c r="N79" s="41"/>
      <c r="O79" s="41"/>
      <c r="P79" s="41"/>
      <c r="Q79" s="41"/>
      <c r="R79" s="41"/>
      <c r="S79" s="41"/>
      <c r="T79" s="41"/>
      <c r="U79" s="41"/>
      <c r="V79" s="41"/>
      <c r="W79" s="41"/>
      <c r="X79" s="41"/>
      <c r="Y79" s="41"/>
      <c r="Z79" s="41"/>
      <c r="AA79" s="41"/>
      <c r="AB79" s="41"/>
      <c r="AC79" s="41"/>
      <c r="AD79" s="41"/>
      <c r="AE79" s="41"/>
      <c r="AF79" s="41"/>
      <c r="AG79" s="41"/>
      <c r="AH79" s="41"/>
      <c r="AI79" s="41"/>
      <c r="AJ79" s="41"/>
      <c r="AK79" s="41"/>
      <c r="AL79" s="41"/>
      <c r="AM79" s="41"/>
      <c r="AN79" s="41"/>
      <c r="AO79" s="41"/>
      <c r="AP79" s="41"/>
      <c r="AQ79" s="41"/>
      <c r="AR79" s="41"/>
      <c r="AS79" s="41"/>
      <c r="AT79" s="41"/>
      <c r="AU79" s="41"/>
      <c r="AV79" s="41"/>
      <c r="AW79" s="41"/>
      <c r="AX79" s="41"/>
      <c r="AY79" s="41"/>
      <c r="AZ79" s="41"/>
      <c r="BA79" s="41"/>
    </row>
    <row r="80" spans="1:53" ht="15.75" customHeight="1" x14ac:dyDescent="0.25">
      <c r="A80" s="41"/>
      <c r="B80" s="41"/>
      <c r="C80" s="41"/>
      <c r="D80" s="41"/>
      <c r="E80" s="41"/>
      <c r="F80" s="41"/>
      <c r="G80" s="41"/>
      <c r="H80" s="41"/>
      <c r="I80" s="41"/>
      <c r="J80" s="41"/>
      <c r="K80" s="41"/>
      <c r="L80" s="41"/>
      <c r="M80" s="41"/>
      <c r="N80" s="41"/>
      <c r="O80" s="41"/>
      <c r="P80" s="41"/>
      <c r="Q80" s="41"/>
      <c r="R80" s="41"/>
      <c r="S80" s="41"/>
      <c r="T80" s="41"/>
      <c r="U80" s="41"/>
      <c r="V80" s="41"/>
      <c r="W80" s="41"/>
      <c r="X80" s="41"/>
      <c r="Y80" s="41"/>
      <c r="Z80" s="41"/>
      <c r="AA80" s="41"/>
      <c r="AB80" s="41"/>
      <c r="AC80" s="41"/>
      <c r="AD80" s="41"/>
      <c r="AE80" s="41"/>
      <c r="AF80" s="41"/>
      <c r="AG80" s="41"/>
      <c r="AH80" s="41"/>
      <c r="AI80" s="41"/>
      <c r="AJ80" s="41"/>
      <c r="AK80" s="41"/>
      <c r="AL80" s="41"/>
      <c r="AM80" s="41"/>
      <c r="AN80" s="41"/>
      <c r="AO80" s="41"/>
      <c r="AP80" s="41"/>
      <c r="AQ80" s="41"/>
      <c r="AR80" s="41"/>
      <c r="AS80" s="41"/>
      <c r="AT80" s="41"/>
      <c r="AU80" s="41"/>
      <c r="AV80" s="41"/>
      <c r="AW80" s="41"/>
      <c r="AX80" s="41"/>
      <c r="AY80" s="41"/>
      <c r="AZ80" s="41"/>
      <c r="BA80" s="41"/>
    </row>
    <row r="81" spans="1:53" ht="15.75" customHeight="1" x14ac:dyDescent="0.25">
      <c r="A81" s="41"/>
      <c r="B81" s="41"/>
      <c r="C81" s="41"/>
      <c r="D81" s="41"/>
      <c r="E81" s="41"/>
      <c r="F81" s="41"/>
      <c r="G81" s="41"/>
      <c r="H81" s="41"/>
      <c r="I81" s="41"/>
      <c r="J81" s="41"/>
      <c r="K81" s="41"/>
      <c r="L81" s="41"/>
      <c r="M81" s="41"/>
      <c r="N81" s="41"/>
      <c r="O81" s="41"/>
      <c r="P81" s="41"/>
      <c r="Q81" s="41"/>
      <c r="R81" s="41"/>
      <c r="S81" s="41"/>
      <c r="T81" s="41"/>
      <c r="U81" s="41"/>
      <c r="V81" s="41"/>
      <c r="W81" s="41"/>
      <c r="X81" s="41"/>
      <c r="Y81" s="41"/>
      <c r="Z81" s="41"/>
      <c r="AA81" s="41"/>
      <c r="AB81" s="41"/>
      <c r="AC81" s="41"/>
      <c r="AD81" s="41"/>
      <c r="AE81" s="41"/>
      <c r="AF81" s="41"/>
      <c r="AG81" s="41"/>
      <c r="AH81" s="41"/>
      <c r="AI81" s="41"/>
      <c r="AJ81" s="41"/>
      <c r="AK81" s="41"/>
      <c r="AL81" s="41"/>
      <c r="AM81" s="41"/>
      <c r="AN81" s="41"/>
      <c r="AO81" s="41"/>
      <c r="AP81" s="41"/>
      <c r="AQ81" s="41"/>
      <c r="AR81" s="41"/>
      <c r="AS81" s="41"/>
      <c r="AT81" s="41"/>
      <c r="AU81" s="41"/>
      <c r="AV81" s="41"/>
      <c r="AW81" s="41"/>
      <c r="AX81" s="41"/>
      <c r="AY81" s="41"/>
      <c r="AZ81" s="41"/>
      <c r="BA81" s="41"/>
    </row>
    <row r="82" spans="1:53" ht="15.75" customHeight="1" x14ac:dyDescent="0.25">
      <c r="A82" s="41"/>
      <c r="B82" s="41"/>
      <c r="C82" s="41"/>
      <c r="D82" s="41"/>
      <c r="E82" s="41"/>
      <c r="F82" s="41"/>
      <c r="G82" s="41"/>
      <c r="H82" s="41"/>
      <c r="I82" s="41"/>
      <c r="J82" s="41"/>
      <c r="K82" s="41"/>
      <c r="L82" s="41"/>
      <c r="M82" s="41"/>
      <c r="N82" s="41"/>
      <c r="O82" s="41"/>
      <c r="P82" s="41"/>
      <c r="Q82" s="41"/>
      <c r="R82" s="41"/>
      <c r="S82" s="41"/>
      <c r="T82" s="41"/>
      <c r="U82" s="41"/>
      <c r="V82" s="41"/>
      <c r="W82" s="41"/>
      <c r="X82" s="41"/>
      <c r="Y82" s="41"/>
      <c r="Z82" s="41"/>
      <c r="AA82" s="41"/>
      <c r="AB82" s="41"/>
      <c r="AC82" s="41"/>
      <c r="AD82" s="41"/>
      <c r="AE82" s="41"/>
      <c r="AF82" s="41"/>
      <c r="AG82" s="41"/>
      <c r="AH82" s="41"/>
      <c r="AI82" s="41"/>
      <c r="AJ82" s="41"/>
      <c r="AK82" s="41"/>
      <c r="AL82" s="41"/>
      <c r="AM82" s="41"/>
      <c r="AN82" s="41"/>
      <c r="AO82" s="41"/>
      <c r="AP82" s="41"/>
      <c r="AQ82" s="41"/>
      <c r="AR82" s="41"/>
      <c r="AS82" s="41"/>
      <c r="AT82" s="41"/>
      <c r="AU82" s="41"/>
      <c r="AV82" s="41"/>
      <c r="AW82" s="41"/>
      <c r="AX82" s="41"/>
      <c r="AY82" s="41"/>
      <c r="AZ82" s="41"/>
      <c r="BA82" s="41"/>
    </row>
    <row r="83" spans="1:53" ht="15.75" customHeight="1" x14ac:dyDescent="0.25">
      <c r="A83" s="41"/>
      <c r="B83" s="41"/>
      <c r="C83" s="41"/>
      <c r="D83" s="41"/>
      <c r="E83" s="41"/>
      <c r="F83" s="41"/>
      <c r="G83" s="41"/>
      <c r="H83" s="41"/>
      <c r="I83" s="41"/>
      <c r="J83" s="41"/>
      <c r="K83" s="41"/>
      <c r="L83" s="41"/>
      <c r="M83" s="41"/>
      <c r="N83" s="41"/>
      <c r="O83" s="41"/>
      <c r="P83" s="41"/>
      <c r="Q83" s="41"/>
      <c r="R83" s="41"/>
      <c r="S83" s="41"/>
      <c r="T83" s="41"/>
      <c r="U83" s="41"/>
      <c r="V83" s="41"/>
      <c r="W83" s="41"/>
      <c r="X83" s="41"/>
      <c r="Y83" s="41"/>
      <c r="Z83" s="41"/>
      <c r="AA83" s="41"/>
      <c r="AB83" s="41"/>
      <c r="AC83" s="41"/>
      <c r="AD83" s="41"/>
      <c r="AE83" s="41"/>
      <c r="AF83" s="41"/>
      <c r="AG83" s="41"/>
      <c r="AH83" s="41"/>
      <c r="AI83" s="41"/>
      <c r="AJ83" s="41"/>
      <c r="AK83" s="41"/>
      <c r="AL83" s="41"/>
      <c r="AM83" s="41"/>
      <c r="AN83" s="41"/>
      <c r="AO83" s="41"/>
      <c r="AP83" s="41"/>
      <c r="AQ83" s="41"/>
      <c r="AR83" s="41"/>
      <c r="AS83" s="41"/>
      <c r="AT83" s="41"/>
      <c r="AU83" s="41"/>
      <c r="AV83" s="41"/>
      <c r="AW83" s="41"/>
      <c r="AX83" s="41"/>
      <c r="AY83" s="41"/>
      <c r="AZ83" s="41"/>
      <c r="BA83" s="41"/>
    </row>
    <row r="84" spans="1:53" ht="15.75" customHeight="1" x14ac:dyDescent="0.25">
      <c r="A84" s="41"/>
      <c r="B84" s="41"/>
      <c r="C84" s="41"/>
      <c r="D84" s="41"/>
      <c r="E84" s="41"/>
      <c r="F84" s="41"/>
      <c r="G84" s="41"/>
      <c r="H84" s="41"/>
      <c r="I84" s="41"/>
      <c r="J84" s="41"/>
      <c r="K84" s="41"/>
      <c r="L84" s="41"/>
      <c r="M84" s="41"/>
      <c r="N84" s="41"/>
      <c r="O84" s="41"/>
      <c r="P84" s="41"/>
      <c r="Q84" s="41"/>
      <c r="R84" s="41"/>
      <c r="S84" s="41"/>
      <c r="T84" s="41"/>
      <c r="U84" s="41"/>
      <c r="V84" s="41"/>
      <c r="W84" s="41"/>
      <c r="X84" s="41"/>
      <c r="Y84" s="41"/>
      <c r="Z84" s="41"/>
      <c r="AA84" s="41"/>
      <c r="AB84" s="41"/>
      <c r="AC84" s="41"/>
      <c r="AD84" s="41"/>
      <c r="AE84" s="41"/>
      <c r="AF84" s="41"/>
      <c r="AG84" s="41"/>
      <c r="AH84" s="41"/>
      <c r="AI84" s="41"/>
      <c r="AJ84" s="41"/>
      <c r="AK84" s="41"/>
      <c r="AL84" s="41"/>
      <c r="AM84" s="41"/>
      <c r="AN84" s="41"/>
      <c r="AO84" s="41"/>
      <c r="AP84" s="41"/>
      <c r="AQ84" s="41"/>
      <c r="AR84" s="41"/>
      <c r="AS84" s="41"/>
      <c r="AT84" s="41"/>
      <c r="AU84" s="41"/>
      <c r="AV84" s="41"/>
      <c r="AW84" s="41"/>
      <c r="AX84" s="41"/>
      <c r="AY84" s="41"/>
      <c r="AZ84" s="41"/>
      <c r="BA84" s="41"/>
    </row>
    <row r="85" spans="1:53" ht="15.75" customHeight="1" x14ac:dyDescent="0.25">
      <c r="A85" s="41"/>
      <c r="B85" s="41"/>
      <c r="C85" s="41"/>
      <c r="D85" s="41"/>
      <c r="E85" s="41"/>
      <c r="F85" s="41"/>
      <c r="G85" s="41"/>
      <c r="H85" s="41"/>
      <c r="I85" s="41"/>
      <c r="J85" s="41"/>
      <c r="K85" s="41"/>
      <c r="L85" s="41"/>
      <c r="M85" s="41"/>
      <c r="N85" s="41"/>
      <c r="O85" s="41"/>
      <c r="P85" s="41"/>
      <c r="Q85" s="41"/>
      <c r="R85" s="41"/>
      <c r="S85" s="41"/>
      <c r="T85" s="41"/>
      <c r="U85" s="41"/>
      <c r="V85" s="41"/>
      <c r="W85" s="41"/>
      <c r="X85" s="41"/>
      <c r="Y85" s="41"/>
      <c r="Z85" s="41"/>
      <c r="AA85" s="41"/>
      <c r="AB85" s="41"/>
      <c r="AC85" s="41"/>
      <c r="AD85" s="41"/>
      <c r="AE85" s="41"/>
      <c r="AF85" s="41"/>
      <c r="AG85" s="41"/>
      <c r="AH85" s="41"/>
      <c r="AI85" s="41"/>
      <c r="AJ85" s="41"/>
      <c r="AK85" s="41"/>
      <c r="AL85" s="41"/>
      <c r="AM85" s="41"/>
      <c r="AN85" s="41"/>
      <c r="AO85" s="41"/>
      <c r="AP85" s="41"/>
      <c r="AQ85" s="41"/>
      <c r="AR85" s="41"/>
      <c r="AS85" s="41"/>
      <c r="AT85" s="41"/>
      <c r="AU85" s="41"/>
      <c r="AV85" s="41"/>
      <c r="AW85" s="41"/>
      <c r="AX85" s="41"/>
      <c r="AY85" s="41"/>
      <c r="AZ85" s="41"/>
      <c r="BA85" s="41"/>
    </row>
    <row r="86" spans="1:53" ht="15.75" customHeight="1" x14ac:dyDescent="0.25">
      <c r="A86" s="41"/>
      <c r="B86" s="41"/>
      <c r="C86" s="41"/>
      <c r="D86" s="41"/>
      <c r="E86" s="41"/>
      <c r="F86" s="41"/>
      <c r="G86" s="41"/>
      <c r="H86" s="41"/>
      <c r="I86" s="41"/>
      <c r="J86" s="41"/>
      <c r="K86" s="41"/>
      <c r="L86" s="41"/>
      <c r="M86" s="41"/>
      <c r="N86" s="41"/>
      <c r="O86" s="41"/>
      <c r="P86" s="41"/>
      <c r="Q86" s="41"/>
      <c r="R86" s="41"/>
      <c r="S86" s="41"/>
      <c r="T86" s="41"/>
      <c r="U86" s="41"/>
      <c r="V86" s="41"/>
      <c r="W86" s="41"/>
      <c r="X86" s="41"/>
      <c r="Y86" s="41"/>
      <c r="Z86" s="41"/>
      <c r="AA86" s="41"/>
      <c r="AB86" s="41"/>
      <c r="AC86" s="41"/>
      <c r="AD86" s="41"/>
      <c r="AE86" s="41"/>
      <c r="AF86" s="41"/>
      <c r="AG86" s="41"/>
      <c r="AH86" s="41"/>
      <c r="AI86" s="41"/>
      <c r="AJ86" s="41"/>
      <c r="AK86" s="41"/>
      <c r="AL86" s="41"/>
      <c r="AM86" s="41"/>
      <c r="AN86" s="41"/>
      <c r="AO86" s="41"/>
      <c r="AP86" s="41"/>
      <c r="AQ86" s="41"/>
      <c r="AR86" s="41"/>
      <c r="AS86" s="41"/>
      <c r="AT86" s="41"/>
      <c r="AU86" s="41"/>
      <c r="AV86" s="41"/>
      <c r="AW86" s="41"/>
      <c r="AX86" s="41"/>
      <c r="AY86" s="41"/>
      <c r="AZ86" s="41"/>
      <c r="BA86" s="41"/>
    </row>
    <row r="87" spans="1:53" ht="15.75" customHeight="1" x14ac:dyDescent="0.25">
      <c r="A87" s="41"/>
      <c r="B87" s="41"/>
      <c r="C87" s="41"/>
      <c r="D87" s="41"/>
      <c r="E87" s="41"/>
      <c r="F87" s="41"/>
      <c r="G87" s="41"/>
      <c r="H87" s="41"/>
      <c r="I87" s="41"/>
      <c r="J87" s="41"/>
      <c r="K87" s="41"/>
      <c r="L87" s="41"/>
      <c r="M87" s="41"/>
      <c r="N87" s="41"/>
      <c r="O87" s="41"/>
      <c r="P87" s="41"/>
      <c r="Q87" s="41"/>
      <c r="R87" s="41"/>
      <c r="S87" s="41"/>
      <c r="T87" s="41"/>
      <c r="U87" s="41"/>
      <c r="V87" s="41"/>
      <c r="W87" s="41"/>
      <c r="X87" s="41"/>
      <c r="Y87" s="41"/>
      <c r="Z87" s="41"/>
      <c r="AA87" s="41"/>
      <c r="AB87" s="41"/>
      <c r="AC87" s="41"/>
      <c r="AD87" s="41"/>
      <c r="AE87" s="41"/>
      <c r="AF87" s="41"/>
      <c r="AG87" s="41"/>
      <c r="AH87" s="41"/>
      <c r="AI87" s="41"/>
      <c r="AJ87" s="41"/>
      <c r="AK87" s="41"/>
      <c r="AL87" s="41"/>
      <c r="AM87" s="41"/>
      <c r="AN87" s="41"/>
      <c r="AO87" s="41"/>
      <c r="AP87" s="41"/>
      <c r="AQ87" s="41"/>
      <c r="AR87" s="41"/>
      <c r="AS87" s="41"/>
      <c r="AT87" s="41"/>
      <c r="AU87" s="41"/>
      <c r="AV87" s="41"/>
      <c r="AW87" s="41"/>
      <c r="AX87" s="41"/>
      <c r="AY87" s="41"/>
      <c r="AZ87" s="41"/>
      <c r="BA87" s="41"/>
    </row>
    <row r="88" spans="1:53" ht="15.75" customHeight="1" x14ac:dyDescent="0.25">
      <c r="A88" s="41"/>
      <c r="B88" s="41"/>
      <c r="C88" s="41"/>
      <c r="D88" s="41"/>
      <c r="E88" s="41"/>
      <c r="F88" s="41"/>
      <c r="G88" s="41"/>
      <c r="H88" s="41"/>
      <c r="I88" s="41"/>
      <c r="J88" s="41"/>
      <c r="K88" s="41"/>
      <c r="L88" s="41"/>
      <c r="M88" s="41"/>
      <c r="N88" s="41"/>
      <c r="O88" s="41"/>
      <c r="P88" s="41"/>
      <c r="Q88" s="41"/>
      <c r="R88" s="41"/>
      <c r="S88" s="41"/>
      <c r="T88" s="41"/>
      <c r="U88" s="41"/>
      <c r="V88" s="41"/>
      <c r="W88" s="41"/>
      <c r="X88" s="41"/>
      <c r="Y88" s="41"/>
      <c r="Z88" s="41"/>
      <c r="AA88" s="41"/>
      <c r="AB88" s="41"/>
      <c r="AC88" s="41"/>
      <c r="AD88" s="41"/>
      <c r="AE88" s="41"/>
      <c r="AF88" s="41"/>
      <c r="AG88" s="41"/>
      <c r="AH88" s="41"/>
      <c r="AI88" s="41"/>
      <c r="AJ88" s="41"/>
      <c r="AK88" s="41"/>
      <c r="AL88" s="41"/>
      <c r="AM88" s="41"/>
      <c r="AN88" s="41"/>
      <c r="AO88" s="41"/>
      <c r="AP88" s="41"/>
      <c r="AQ88" s="41"/>
      <c r="AR88" s="41"/>
      <c r="AS88" s="41"/>
      <c r="AT88" s="41"/>
      <c r="AU88" s="41"/>
      <c r="AV88" s="41"/>
      <c r="AW88" s="41"/>
      <c r="AX88" s="41"/>
      <c r="AY88" s="41"/>
      <c r="AZ88" s="41"/>
      <c r="BA88" s="41"/>
    </row>
    <row r="89" spans="1:53" ht="15.75" customHeight="1" x14ac:dyDescent="0.25">
      <c r="A89" s="41"/>
      <c r="B89" s="41"/>
      <c r="C89" s="41"/>
      <c r="D89" s="41"/>
      <c r="E89" s="41"/>
      <c r="F89" s="41"/>
      <c r="G89" s="41"/>
      <c r="H89" s="41"/>
      <c r="I89" s="41"/>
      <c r="J89" s="41"/>
      <c r="K89" s="41"/>
      <c r="L89" s="41"/>
      <c r="M89" s="41"/>
      <c r="N89" s="41"/>
      <c r="O89" s="41"/>
      <c r="P89" s="41"/>
      <c r="Q89" s="41"/>
      <c r="R89" s="41"/>
      <c r="S89" s="41"/>
      <c r="T89" s="41"/>
      <c r="U89" s="41"/>
      <c r="V89" s="41"/>
      <c r="W89" s="41"/>
      <c r="X89" s="41"/>
      <c r="Y89" s="41"/>
      <c r="Z89" s="41"/>
      <c r="AA89" s="41"/>
      <c r="AB89" s="41"/>
      <c r="AC89" s="41"/>
      <c r="AD89" s="41"/>
      <c r="AE89" s="41"/>
      <c r="AF89" s="41"/>
      <c r="AG89" s="41"/>
      <c r="AH89" s="41"/>
      <c r="AI89" s="41"/>
      <c r="AJ89" s="41"/>
      <c r="AK89" s="41"/>
      <c r="AL89" s="41"/>
      <c r="AM89" s="41"/>
      <c r="AN89" s="41"/>
      <c r="AO89" s="41"/>
      <c r="AP89" s="41"/>
      <c r="AQ89" s="41"/>
      <c r="AR89" s="41"/>
      <c r="AS89" s="41"/>
      <c r="AT89" s="41"/>
      <c r="AU89" s="41"/>
      <c r="AV89" s="41"/>
      <c r="AW89" s="41"/>
      <c r="AX89" s="41"/>
      <c r="AY89" s="41"/>
      <c r="AZ89" s="41"/>
      <c r="BA89" s="41"/>
    </row>
    <row r="90" spans="1:53" ht="15.75" customHeight="1" x14ac:dyDescent="0.25">
      <c r="A90" s="41"/>
      <c r="B90" s="41"/>
      <c r="C90" s="41"/>
      <c r="D90" s="41"/>
      <c r="E90" s="41"/>
      <c r="F90" s="41"/>
      <c r="G90" s="41"/>
      <c r="H90" s="41"/>
      <c r="I90" s="41"/>
      <c r="J90" s="41"/>
      <c r="K90" s="41"/>
      <c r="L90" s="41"/>
      <c r="M90" s="41"/>
      <c r="N90" s="41"/>
      <c r="O90" s="41"/>
      <c r="P90" s="41"/>
      <c r="Q90" s="41"/>
      <c r="R90" s="41"/>
      <c r="S90" s="41"/>
      <c r="T90" s="41"/>
      <c r="U90" s="41"/>
      <c r="V90" s="41"/>
      <c r="W90" s="41"/>
      <c r="X90" s="41"/>
      <c r="Y90" s="41"/>
      <c r="Z90" s="41"/>
      <c r="AA90" s="41"/>
      <c r="AB90" s="41"/>
      <c r="AC90" s="41"/>
      <c r="AD90" s="41"/>
      <c r="AE90" s="41"/>
      <c r="AF90" s="41"/>
      <c r="AG90" s="41"/>
      <c r="AH90" s="41"/>
      <c r="AI90" s="41"/>
      <c r="AJ90" s="41"/>
      <c r="AK90" s="41"/>
      <c r="AL90" s="41"/>
      <c r="AM90" s="41"/>
      <c r="AN90" s="41"/>
      <c r="AO90" s="41"/>
      <c r="AP90" s="41"/>
      <c r="AQ90" s="41"/>
      <c r="AR90" s="41"/>
      <c r="AS90" s="41"/>
      <c r="AT90" s="41"/>
      <c r="AU90" s="41"/>
      <c r="AV90" s="41"/>
      <c r="AW90" s="41"/>
      <c r="AX90" s="41"/>
      <c r="AY90" s="41"/>
      <c r="AZ90" s="41"/>
      <c r="BA90" s="41"/>
    </row>
    <row r="91" spans="1:53" ht="15.75" customHeight="1" x14ac:dyDescent="0.25">
      <c r="A91" s="41"/>
      <c r="B91" s="41"/>
      <c r="C91" s="41"/>
      <c r="D91" s="41"/>
      <c r="E91" s="41"/>
      <c r="F91" s="41"/>
      <c r="G91" s="41"/>
      <c r="H91" s="41"/>
      <c r="I91" s="41"/>
      <c r="J91" s="41"/>
      <c r="K91" s="41"/>
      <c r="L91" s="41"/>
      <c r="M91" s="41"/>
      <c r="N91" s="41"/>
      <c r="O91" s="41"/>
      <c r="P91" s="41"/>
      <c r="Q91" s="41"/>
      <c r="R91" s="41"/>
      <c r="S91" s="41"/>
      <c r="T91" s="41"/>
      <c r="U91" s="41"/>
      <c r="V91" s="41"/>
      <c r="W91" s="41"/>
      <c r="X91" s="41"/>
      <c r="Y91" s="41"/>
      <c r="Z91" s="41"/>
      <c r="AA91" s="41"/>
      <c r="AB91" s="41"/>
      <c r="AC91" s="41"/>
      <c r="AD91" s="41"/>
      <c r="AE91" s="41"/>
      <c r="AF91" s="41"/>
      <c r="AG91" s="41"/>
      <c r="AH91" s="41"/>
      <c r="AI91" s="41"/>
      <c r="AJ91" s="41"/>
      <c r="AK91" s="41"/>
      <c r="AL91" s="41"/>
      <c r="AM91" s="41"/>
      <c r="AN91" s="41"/>
      <c r="AO91" s="41"/>
      <c r="AP91" s="41"/>
      <c r="AQ91" s="41"/>
      <c r="AR91" s="41"/>
      <c r="AS91" s="41"/>
      <c r="AT91" s="41"/>
      <c r="AU91" s="41"/>
      <c r="AV91" s="41"/>
      <c r="AW91" s="41"/>
      <c r="AX91" s="41"/>
      <c r="AY91" s="41"/>
      <c r="AZ91" s="41"/>
      <c r="BA91" s="41"/>
    </row>
    <row r="92" spans="1:53" ht="15.75" customHeight="1" x14ac:dyDescent="0.25">
      <c r="A92" s="41"/>
      <c r="B92" s="41"/>
      <c r="C92" s="41"/>
      <c r="D92" s="41"/>
      <c r="E92" s="41"/>
      <c r="F92" s="41"/>
      <c r="G92" s="41"/>
      <c r="H92" s="41"/>
      <c r="I92" s="41"/>
      <c r="J92" s="41"/>
      <c r="K92" s="41"/>
      <c r="L92" s="41"/>
      <c r="M92" s="41"/>
      <c r="N92" s="41"/>
      <c r="O92" s="41"/>
      <c r="P92" s="41"/>
      <c r="Q92" s="41"/>
      <c r="R92" s="41"/>
      <c r="S92" s="41"/>
      <c r="T92" s="41"/>
      <c r="U92" s="41"/>
      <c r="V92" s="41"/>
      <c r="W92" s="41"/>
      <c r="X92" s="41"/>
      <c r="Y92" s="41"/>
      <c r="Z92" s="41"/>
      <c r="AA92" s="41"/>
      <c r="AB92" s="41"/>
      <c r="AC92" s="41"/>
      <c r="AD92" s="41"/>
      <c r="AE92" s="41"/>
      <c r="AF92" s="41"/>
      <c r="AG92" s="41"/>
      <c r="AH92" s="41"/>
      <c r="AI92" s="41"/>
      <c r="AJ92" s="41"/>
      <c r="AK92" s="41"/>
      <c r="AL92" s="41"/>
      <c r="AM92" s="41"/>
      <c r="AN92" s="41"/>
      <c r="AO92" s="41"/>
      <c r="AP92" s="41"/>
      <c r="AQ92" s="41"/>
      <c r="AR92" s="41"/>
      <c r="AS92" s="41"/>
      <c r="AT92" s="41"/>
      <c r="AU92" s="41"/>
      <c r="AV92" s="41"/>
      <c r="AW92" s="41"/>
      <c r="AX92" s="41"/>
      <c r="AY92" s="41"/>
      <c r="AZ92" s="41"/>
      <c r="BA92" s="41"/>
    </row>
    <row r="93" spans="1:53" ht="15.75" customHeight="1" x14ac:dyDescent="0.25">
      <c r="A93" s="41"/>
      <c r="B93" s="41"/>
      <c r="C93" s="41"/>
      <c r="D93" s="41"/>
      <c r="E93" s="41"/>
      <c r="F93" s="41"/>
      <c r="G93" s="41"/>
      <c r="H93" s="41"/>
      <c r="I93" s="41"/>
      <c r="J93" s="41"/>
      <c r="K93" s="41"/>
      <c r="L93" s="41"/>
      <c r="M93" s="41"/>
      <c r="N93" s="41"/>
      <c r="O93" s="41"/>
      <c r="P93" s="41"/>
      <c r="Q93" s="41"/>
      <c r="R93" s="41"/>
      <c r="S93" s="41"/>
      <c r="T93" s="41"/>
      <c r="U93" s="41"/>
      <c r="V93" s="41"/>
      <c r="W93" s="41"/>
      <c r="X93" s="41"/>
      <c r="Y93" s="41"/>
      <c r="Z93" s="41"/>
      <c r="AA93" s="41"/>
      <c r="AB93" s="41"/>
      <c r="AC93" s="41"/>
      <c r="AD93" s="41"/>
      <c r="AE93" s="41"/>
      <c r="AF93" s="41"/>
      <c r="AG93" s="41"/>
      <c r="AH93" s="41"/>
      <c r="AI93" s="41"/>
      <c r="AJ93" s="41"/>
      <c r="AK93" s="41"/>
      <c r="AL93" s="41"/>
      <c r="AM93" s="41"/>
      <c r="AN93" s="41"/>
      <c r="AO93" s="41"/>
      <c r="AP93" s="41"/>
      <c r="AQ93" s="41"/>
      <c r="AR93" s="41"/>
      <c r="AS93" s="41"/>
      <c r="AT93" s="41"/>
      <c r="AU93" s="41"/>
      <c r="AV93" s="41"/>
      <c r="AW93" s="41"/>
      <c r="AX93" s="41"/>
      <c r="AY93" s="41"/>
      <c r="AZ93" s="41"/>
      <c r="BA93" s="41"/>
    </row>
    <row r="94" spans="1:53" ht="15.75" customHeight="1" x14ac:dyDescent="0.25">
      <c r="A94" s="41"/>
      <c r="B94" s="41"/>
      <c r="C94" s="41"/>
      <c r="D94" s="41"/>
      <c r="E94" s="41"/>
      <c r="F94" s="41"/>
      <c r="G94" s="41"/>
      <c r="H94" s="41"/>
      <c r="I94" s="41"/>
      <c r="J94" s="41"/>
      <c r="K94" s="41"/>
      <c r="L94" s="41"/>
      <c r="M94" s="41"/>
      <c r="N94" s="41"/>
      <c r="O94" s="41"/>
      <c r="P94" s="41"/>
      <c r="Q94" s="41"/>
      <c r="R94" s="41"/>
      <c r="S94" s="41"/>
      <c r="T94" s="41"/>
      <c r="U94" s="41"/>
      <c r="V94" s="41"/>
      <c r="W94" s="41"/>
      <c r="X94" s="41"/>
      <c r="Y94" s="41"/>
      <c r="Z94" s="41"/>
      <c r="AA94" s="41"/>
      <c r="AB94" s="41"/>
      <c r="AC94" s="41"/>
      <c r="AD94" s="41"/>
      <c r="AE94" s="41"/>
      <c r="AF94" s="41"/>
      <c r="AG94" s="41"/>
      <c r="AH94" s="41"/>
      <c r="AI94" s="41"/>
      <c r="AJ94" s="41"/>
      <c r="AK94" s="41"/>
      <c r="AL94" s="41"/>
      <c r="AM94" s="41"/>
      <c r="AN94" s="41"/>
      <c r="AO94" s="41"/>
      <c r="AP94" s="41"/>
      <c r="AQ94" s="41"/>
      <c r="AR94" s="41"/>
      <c r="AS94" s="41"/>
      <c r="AT94" s="41"/>
      <c r="AU94" s="41"/>
      <c r="AV94" s="41"/>
      <c r="AW94" s="41"/>
      <c r="AX94" s="41"/>
      <c r="AY94" s="41"/>
      <c r="AZ94" s="41"/>
      <c r="BA94" s="41"/>
    </row>
    <row r="95" spans="1:53" ht="15.75" customHeight="1" x14ac:dyDescent="0.25">
      <c r="A95" s="41"/>
      <c r="B95" s="41"/>
      <c r="C95" s="41"/>
      <c r="D95" s="41"/>
      <c r="E95" s="41"/>
      <c r="F95" s="41"/>
      <c r="G95" s="41"/>
      <c r="H95" s="41"/>
      <c r="I95" s="41"/>
      <c r="J95" s="41"/>
      <c r="K95" s="41"/>
      <c r="L95" s="41"/>
      <c r="M95" s="41"/>
      <c r="N95" s="41"/>
      <c r="O95" s="41"/>
      <c r="P95" s="41"/>
      <c r="Q95" s="41"/>
      <c r="R95" s="41"/>
      <c r="S95" s="41"/>
      <c r="T95" s="41"/>
      <c r="U95" s="41"/>
      <c r="V95" s="41"/>
      <c r="W95" s="41"/>
      <c r="X95" s="41"/>
      <c r="Y95" s="41"/>
      <c r="Z95" s="41"/>
      <c r="AA95" s="41"/>
      <c r="AB95" s="41"/>
      <c r="AC95" s="41"/>
      <c r="AD95" s="41"/>
      <c r="AE95" s="41"/>
      <c r="AF95" s="41"/>
      <c r="AG95" s="41"/>
      <c r="AH95" s="41"/>
      <c r="AI95" s="41"/>
      <c r="AJ95" s="41"/>
      <c r="AK95" s="41"/>
      <c r="AL95" s="41"/>
      <c r="AM95" s="41"/>
      <c r="AN95" s="41"/>
      <c r="AO95" s="41"/>
      <c r="AP95" s="41"/>
      <c r="AQ95" s="41"/>
      <c r="AR95" s="41"/>
      <c r="AS95" s="41"/>
      <c r="AT95" s="41"/>
      <c r="AU95" s="41"/>
      <c r="AV95" s="41"/>
      <c r="AW95" s="41"/>
      <c r="AX95" s="41"/>
      <c r="AY95" s="41"/>
      <c r="AZ95" s="41"/>
      <c r="BA95" s="41"/>
    </row>
    <row r="96" spans="1:53" ht="15.75" customHeight="1" x14ac:dyDescent="0.25">
      <c r="A96" s="41"/>
      <c r="B96" s="41"/>
      <c r="C96" s="41"/>
      <c r="D96" s="41"/>
      <c r="E96" s="41"/>
      <c r="F96" s="41"/>
      <c r="G96" s="41"/>
      <c r="H96" s="41"/>
      <c r="I96" s="41"/>
      <c r="J96" s="41"/>
      <c r="K96" s="41"/>
      <c r="L96" s="41"/>
      <c r="M96" s="41"/>
      <c r="N96" s="41"/>
      <c r="O96" s="41"/>
      <c r="P96" s="41"/>
      <c r="Q96" s="41"/>
      <c r="R96" s="41"/>
      <c r="S96" s="41"/>
      <c r="T96" s="41"/>
      <c r="U96" s="41"/>
      <c r="V96" s="41"/>
      <c r="W96" s="41"/>
      <c r="X96" s="41"/>
      <c r="Y96" s="41"/>
      <c r="Z96" s="41"/>
      <c r="AA96" s="41"/>
      <c r="AB96" s="41"/>
      <c r="AC96" s="41"/>
      <c r="AD96" s="41"/>
      <c r="AE96" s="41"/>
      <c r="AF96" s="41"/>
      <c r="AG96" s="41"/>
      <c r="AH96" s="41"/>
      <c r="AI96" s="41"/>
      <c r="AJ96" s="41"/>
      <c r="AK96" s="41"/>
      <c r="AL96" s="41"/>
      <c r="AM96" s="41"/>
      <c r="AN96" s="41"/>
      <c r="AO96" s="41"/>
      <c r="AP96" s="41"/>
      <c r="AQ96" s="41"/>
      <c r="AR96" s="41"/>
      <c r="AS96" s="41"/>
      <c r="AT96" s="41"/>
      <c r="AU96" s="41"/>
      <c r="AV96" s="41"/>
      <c r="AW96" s="41"/>
      <c r="AX96" s="41"/>
      <c r="AY96" s="41"/>
      <c r="AZ96" s="41"/>
      <c r="BA96" s="41"/>
    </row>
    <row r="97" spans="1:53" ht="15.75" customHeight="1" x14ac:dyDescent="0.25">
      <c r="A97" s="41"/>
      <c r="B97" s="41"/>
      <c r="C97" s="41"/>
      <c r="D97" s="41"/>
      <c r="E97" s="41"/>
      <c r="F97" s="41"/>
      <c r="G97" s="41"/>
      <c r="H97" s="41"/>
      <c r="I97" s="41"/>
      <c r="J97" s="41"/>
      <c r="K97" s="41"/>
      <c r="L97" s="41"/>
      <c r="M97" s="41"/>
      <c r="N97" s="41"/>
      <c r="O97" s="41"/>
      <c r="P97" s="41"/>
      <c r="Q97" s="41"/>
      <c r="R97" s="41"/>
      <c r="S97" s="41"/>
      <c r="T97" s="41"/>
      <c r="U97" s="41"/>
      <c r="V97" s="41"/>
      <c r="W97" s="41"/>
      <c r="X97" s="41"/>
      <c r="Y97" s="41"/>
      <c r="Z97" s="41"/>
      <c r="AA97" s="41"/>
      <c r="AB97" s="41"/>
      <c r="AC97" s="41"/>
      <c r="AD97" s="41"/>
      <c r="AE97" s="41"/>
      <c r="AF97" s="41"/>
      <c r="AG97" s="41"/>
      <c r="AH97" s="41"/>
      <c r="AI97" s="41"/>
      <c r="AJ97" s="41"/>
      <c r="AK97" s="41"/>
      <c r="AL97" s="41"/>
      <c r="AM97" s="41"/>
      <c r="AN97" s="41"/>
      <c r="AO97" s="41"/>
      <c r="AP97" s="41"/>
      <c r="AQ97" s="41"/>
      <c r="AR97" s="41"/>
      <c r="AS97" s="41"/>
      <c r="AT97" s="41"/>
      <c r="AU97" s="41"/>
      <c r="AV97" s="41"/>
      <c r="AW97" s="41"/>
      <c r="AX97" s="41"/>
      <c r="AY97" s="41"/>
      <c r="AZ97" s="41"/>
      <c r="BA97" s="41"/>
    </row>
    <row r="98" spans="1:53" ht="15.75" customHeight="1" x14ac:dyDescent="0.25">
      <c r="A98" s="41"/>
      <c r="B98" s="41"/>
      <c r="C98" s="41"/>
      <c r="D98" s="41"/>
      <c r="E98" s="41"/>
      <c r="F98" s="41"/>
      <c r="G98" s="41"/>
      <c r="H98" s="41"/>
      <c r="I98" s="41"/>
      <c r="J98" s="41"/>
      <c r="K98" s="41"/>
      <c r="L98" s="41"/>
      <c r="M98" s="41"/>
      <c r="N98" s="41"/>
      <c r="O98" s="41"/>
      <c r="P98" s="41"/>
      <c r="Q98" s="41"/>
      <c r="R98" s="41"/>
      <c r="S98" s="41"/>
      <c r="T98" s="41"/>
      <c r="U98" s="41"/>
      <c r="V98" s="41"/>
      <c r="W98" s="41"/>
      <c r="X98" s="41"/>
      <c r="Y98" s="41"/>
      <c r="Z98" s="41"/>
      <c r="AA98" s="41"/>
      <c r="AB98" s="41"/>
      <c r="AC98" s="41"/>
      <c r="AD98" s="41"/>
      <c r="AE98" s="41"/>
      <c r="AF98" s="41"/>
      <c r="AG98" s="41"/>
      <c r="AH98" s="41"/>
      <c r="AI98" s="41"/>
      <c r="AJ98" s="41"/>
      <c r="AK98" s="41"/>
      <c r="AL98" s="41"/>
      <c r="AM98" s="41"/>
      <c r="AN98" s="41"/>
      <c r="AO98" s="41"/>
      <c r="AP98" s="41"/>
      <c r="AQ98" s="41"/>
      <c r="AR98" s="41"/>
      <c r="AS98" s="41"/>
      <c r="AT98" s="41"/>
      <c r="AU98" s="41"/>
      <c r="AV98" s="41"/>
      <c r="AW98" s="41"/>
      <c r="AX98" s="41"/>
      <c r="AY98" s="41"/>
      <c r="AZ98" s="41"/>
      <c r="BA98" s="41"/>
    </row>
    <row r="99" spans="1:53" ht="15.75" customHeight="1" x14ac:dyDescent="0.25">
      <c r="A99" s="41"/>
      <c r="B99" s="41"/>
      <c r="C99" s="41"/>
      <c r="D99" s="41"/>
      <c r="E99" s="41"/>
      <c r="F99" s="41"/>
      <c r="G99" s="41"/>
      <c r="H99" s="41"/>
      <c r="I99" s="41"/>
      <c r="J99" s="41"/>
      <c r="K99" s="41"/>
      <c r="L99" s="41"/>
      <c r="M99" s="41"/>
      <c r="N99" s="41"/>
      <c r="O99" s="41"/>
      <c r="P99" s="41"/>
      <c r="Q99" s="41"/>
      <c r="R99" s="41"/>
      <c r="S99" s="41"/>
      <c r="T99" s="41"/>
      <c r="U99" s="41"/>
      <c r="V99" s="41"/>
      <c r="W99" s="41"/>
      <c r="X99" s="41"/>
      <c r="Y99" s="41"/>
      <c r="Z99" s="41"/>
      <c r="AA99" s="41"/>
      <c r="AB99" s="41"/>
      <c r="AC99" s="41"/>
      <c r="AD99" s="41"/>
      <c r="AE99" s="41"/>
      <c r="AF99" s="41"/>
      <c r="AG99" s="41"/>
      <c r="AH99" s="41"/>
      <c r="AI99" s="41"/>
      <c r="AJ99" s="41"/>
      <c r="AK99" s="41"/>
      <c r="AL99" s="41"/>
      <c r="AM99" s="41"/>
      <c r="AN99" s="41"/>
      <c r="AO99" s="41"/>
      <c r="AP99" s="41"/>
      <c r="AQ99" s="41"/>
      <c r="AR99" s="41"/>
      <c r="AS99" s="41"/>
      <c r="AT99" s="41"/>
      <c r="AU99" s="41"/>
      <c r="AV99" s="41"/>
      <c r="AW99" s="41"/>
      <c r="AX99" s="41"/>
      <c r="AY99" s="41"/>
      <c r="AZ99" s="41"/>
      <c r="BA99" s="41"/>
    </row>
    <row r="100" spans="1:53" ht="15.75" customHeight="1" x14ac:dyDescent="0.25">
      <c r="A100" s="41"/>
      <c r="B100" s="41"/>
      <c r="C100" s="41"/>
      <c r="D100" s="41"/>
      <c r="E100" s="41"/>
      <c r="F100" s="41"/>
      <c r="G100" s="41"/>
      <c r="H100" s="41"/>
      <c r="I100" s="41"/>
      <c r="J100" s="41"/>
      <c r="K100" s="41"/>
      <c r="L100" s="41"/>
      <c r="M100" s="41"/>
      <c r="N100" s="41"/>
      <c r="O100" s="41"/>
      <c r="P100" s="41"/>
      <c r="Q100" s="41"/>
      <c r="R100" s="41"/>
      <c r="S100" s="41"/>
      <c r="T100" s="41"/>
      <c r="U100" s="41"/>
      <c r="V100" s="41"/>
      <c r="W100" s="41"/>
      <c r="X100" s="41"/>
      <c r="Y100" s="41"/>
      <c r="Z100" s="41"/>
      <c r="AA100" s="41"/>
      <c r="AB100" s="41"/>
      <c r="AC100" s="41"/>
      <c r="AD100" s="41"/>
      <c r="AE100" s="41"/>
      <c r="AF100" s="41"/>
      <c r="AG100" s="41"/>
      <c r="AH100" s="41"/>
      <c r="AI100" s="41"/>
      <c r="AJ100" s="41"/>
      <c r="AK100" s="41"/>
      <c r="AL100" s="41"/>
      <c r="AM100" s="41"/>
      <c r="AN100" s="41"/>
      <c r="AO100" s="41"/>
      <c r="AP100" s="41"/>
      <c r="AQ100" s="41"/>
      <c r="AR100" s="41"/>
      <c r="AS100" s="41"/>
      <c r="AT100" s="41"/>
      <c r="AU100" s="41"/>
      <c r="AV100" s="41"/>
      <c r="AW100" s="41"/>
      <c r="AX100" s="41"/>
      <c r="AY100" s="41"/>
      <c r="AZ100" s="41"/>
      <c r="BA100" s="41"/>
    </row>
    <row r="101" spans="1:53" ht="15.75" customHeight="1" x14ac:dyDescent="0.25">
      <c r="A101" s="41"/>
      <c r="B101" s="41"/>
      <c r="C101" s="41"/>
      <c r="D101" s="41"/>
      <c r="E101" s="41"/>
      <c r="F101" s="41"/>
      <c r="G101" s="41"/>
      <c r="H101" s="41"/>
      <c r="I101" s="41"/>
      <c r="J101" s="41"/>
      <c r="K101" s="41"/>
      <c r="L101" s="41"/>
      <c r="M101" s="41"/>
      <c r="N101" s="41"/>
      <c r="O101" s="41"/>
      <c r="P101" s="41"/>
      <c r="Q101" s="41"/>
      <c r="R101" s="41"/>
      <c r="S101" s="41"/>
      <c r="T101" s="41"/>
      <c r="U101" s="41"/>
      <c r="V101" s="41"/>
      <c r="W101" s="41"/>
      <c r="X101" s="41"/>
      <c r="Y101" s="41"/>
      <c r="Z101" s="41"/>
      <c r="AA101" s="41"/>
      <c r="AB101" s="41"/>
      <c r="AC101" s="41"/>
      <c r="AD101" s="41"/>
      <c r="AE101" s="41"/>
      <c r="AF101" s="41"/>
      <c r="AG101" s="41"/>
      <c r="AH101" s="41"/>
      <c r="AI101" s="41"/>
      <c r="AJ101" s="41"/>
      <c r="AK101" s="41"/>
      <c r="AL101" s="41"/>
      <c r="AM101" s="41"/>
      <c r="AN101" s="41"/>
      <c r="AO101" s="41"/>
      <c r="AP101" s="41"/>
      <c r="AQ101" s="41"/>
      <c r="AR101" s="41"/>
      <c r="AS101" s="41"/>
      <c r="AT101" s="41"/>
      <c r="AU101" s="41"/>
      <c r="AV101" s="41"/>
      <c r="AW101" s="41"/>
      <c r="AX101" s="41"/>
      <c r="AY101" s="41"/>
      <c r="AZ101" s="41"/>
      <c r="BA101" s="41"/>
    </row>
    <row r="102" spans="1:53" ht="15.75" customHeight="1" x14ac:dyDescent="0.25">
      <c r="A102" s="41"/>
      <c r="B102" s="41"/>
      <c r="C102" s="41"/>
      <c r="D102" s="41"/>
      <c r="E102" s="41"/>
      <c r="F102" s="41"/>
      <c r="G102" s="41"/>
      <c r="H102" s="41"/>
      <c r="I102" s="41"/>
      <c r="J102" s="41"/>
      <c r="K102" s="41"/>
      <c r="L102" s="41"/>
      <c r="M102" s="41"/>
      <c r="N102" s="41"/>
      <c r="O102" s="41"/>
      <c r="P102" s="41"/>
      <c r="Q102" s="41"/>
      <c r="R102" s="41"/>
      <c r="S102" s="41"/>
      <c r="T102" s="41"/>
      <c r="U102" s="41"/>
      <c r="V102" s="41"/>
      <c r="W102" s="41"/>
      <c r="X102" s="41"/>
      <c r="Y102" s="41"/>
      <c r="Z102" s="41"/>
      <c r="AA102" s="41"/>
      <c r="AB102" s="41"/>
      <c r="AC102" s="41"/>
      <c r="AD102" s="41"/>
      <c r="AE102" s="41"/>
      <c r="AF102" s="41"/>
      <c r="AG102" s="41"/>
      <c r="AH102" s="41"/>
      <c r="AI102" s="41"/>
      <c r="AJ102" s="41"/>
      <c r="AK102" s="41"/>
      <c r="AL102" s="41"/>
      <c r="AM102" s="41"/>
      <c r="AN102" s="41"/>
      <c r="AO102" s="41"/>
      <c r="AP102" s="41"/>
      <c r="AQ102" s="41"/>
      <c r="AR102" s="41"/>
      <c r="AS102" s="41"/>
      <c r="AT102" s="41"/>
      <c r="AU102" s="41"/>
      <c r="AV102" s="41"/>
      <c r="AW102" s="41"/>
      <c r="AX102" s="41"/>
      <c r="AY102" s="41"/>
      <c r="AZ102" s="41"/>
      <c r="BA102" s="41"/>
    </row>
    <row r="103" spans="1:53" ht="15.75" customHeight="1" x14ac:dyDescent="0.25">
      <c r="A103" s="41"/>
      <c r="B103" s="41"/>
      <c r="C103" s="41"/>
      <c r="D103" s="41"/>
      <c r="E103" s="41"/>
      <c r="F103" s="41"/>
      <c r="G103" s="41"/>
      <c r="H103" s="41"/>
      <c r="I103" s="41"/>
      <c r="J103" s="41"/>
      <c r="K103" s="41"/>
      <c r="L103" s="41"/>
      <c r="M103" s="41"/>
      <c r="N103" s="41"/>
      <c r="O103" s="41"/>
      <c r="P103" s="41"/>
      <c r="Q103" s="41"/>
      <c r="R103" s="41"/>
      <c r="S103" s="41"/>
      <c r="T103" s="41"/>
      <c r="U103" s="41"/>
      <c r="V103" s="41"/>
      <c r="W103" s="41"/>
      <c r="X103" s="41"/>
      <c r="Y103" s="41"/>
      <c r="Z103" s="41"/>
      <c r="AA103" s="41"/>
      <c r="AB103" s="41"/>
      <c r="AC103" s="41"/>
      <c r="AD103" s="41"/>
      <c r="AE103" s="41"/>
      <c r="AF103" s="41"/>
      <c r="AG103" s="41"/>
      <c r="AH103" s="41"/>
      <c r="AI103" s="41"/>
      <c r="AJ103" s="41"/>
      <c r="AK103" s="41"/>
      <c r="AL103" s="41"/>
      <c r="AM103" s="41"/>
      <c r="AN103" s="41"/>
      <c r="AO103" s="41"/>
      <c r="AP103" s="41"/>
      <c r="AQ103" s="41"/>
      <c r="AR103" s="41"/>
      <c r="AS103" s="41"/>
      <c r="AT103" s="41"/>
      <c r="AU103" s="41"/>
      <c r="AV103" s="41"/>
      <c r="AW103" s="41"/>
      <c r="AX103" s="41"/>
      <c r="AY103" s="41"/>
      <c r="AZ103" s="41"/>
      <c r="BA103" s="41"/>
    </row>
    <row r="104" spans="1:53" ht="15.75" customHeight="1" x14ac:dyDescent="0.25">
      <c r="A104" s="41"/>
      <c r="B104" s="41"/>
      <c r="C104" s="41"/>
      <c r="D104" s="41"/>
      <c r="E104" s="41"/>
      <c r="F104" s="41"/>
      <c r="G104" s="41"/>
      <c r="H104" s="41"/>
      <c r="I104" s="41"/>
      <c r="J104" s="41"/>
      <c r="K104" s="41"/>
      <c r="L104" s="41"/>
      <c r="M104" s="41"/>
      <c r="N104" s="41"/>
      <c r="O104" s="41"/>
      <c r="P104" s="41"/>
      <c r="Q104" s="41"/>
      <c r="R104" s="41"/>
      <c r="S104" s="41"/>
      <c r="T104" s="41"/>
      <c r="U104" s="41"/>
      <c r="V104" s="41"/>
      <c r="W104" s="41"/>
      <c r="X104" s="41"/>
      <c r="Y104" s="41"/>
      <c r="Z104" s="41"/>
      <c r="AA104" s="41"/>
      <c r="AB104" s="41"/>
      <c r="AC104" s="41"/>
      <c r="AD104" s="41"/>
      <c r="AE104" s="41"/>
      <c r="AF104" s="41"/>
      <c r="AG104" s="41"/>
      <c r="AH104" s="41"/>
      <c r="AI104" s="41"/>
      <c r="AJ104" s="41"/>
      <c r="AK104" s="41"/>
      <c r="AL104" s="41"/>
      <c r="AM104" s="41"/>
      <c r="AN104" s="41"/>
      <c r="AO104" s="41"/>
      <c r="AP104" s="41"/>
      <c r="AQ104" s="41"/>
      <c r="AR104" s="41"/>
      <c r="AS104" s="41"/>
      <c r="AT104" s="41"/>
      <c r="AU104" s="41"/>
      <c r="AV104" s="41"/>
      <c r="AW104" s="41"/>
      <c r="AX104" s="41"/>
      <c r="AY104" s="41"/>
      <c r="AZ104" s="41"/>
      <c r="BA104" s="41"/>
    </row>
    <row r="105" spans="1:53" ht="15.75" customHeight="1" x14ac:dyDescent="0.25">
      <c r="A105" s="41"/>
      <c r="B105" s="41"/>
      <c r="C105" s="41"/>
      <c r="D105" s="41"/>
      <c r="E105" s="41"/>
      <c r="F105" s="41"/>
      <c r="G105" s="41"/>
      <c r="H105" s="41"/>
      <c r="I105" s="41"/>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41"/>
      <c r="AQ105" s="41"/>
      <c r="AR105" s="41"/>
      <c r="AS105" s="41"/>
      <c r="AT105" s="41"/>
      <c r="AU105" s="41"/>
      <c r="AV105" s="41"/>
      <c r="AW105" s="41"/>
      <c r="AX105" s="41"/>
      <c r="AY105" s="41"/>
      <c r="AZ105" s="41"/>
      <c r="BA105" s="41"/>
    </row>
    <row r="106" spans="1:53" ht="15.75" customHeight="1" x14ac:dyDescent="0.25">
      <c r="A106" s="41"/>
      <c r="B106" s="41"/>
      <c r="C106" s="41"/>
      <c r="D106" s="41"/>
      <c r="E106" s="41"/>
      <c r="F106" s="41"/>
      <c r="G106" s="41"/>
      <c r="H106" s="41"/>
      <c r="I106" s="41"/>
      <c r="J106" s="41"/>
      <c r="K106" s="41"/>
      <c r="L106" s="41"/>
      <c r="M106" s="41"/>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41"/>
      <c r="AQ106" s="41"/>
      <c r="AR106" s="41"/>
      <c r="AS106" s="41"/>
      <c r="AT106" s="41"/>
      <c r="AU106" s="41"/>
      <c r="AV106" s="41"/>
      <c r="AW106" s="41"/>
      <c r="AX106" s="41"/>
      <c r="AY106" s="41"/>
      <c r="AZ106" s="41"/>
      <c r="BA106" s="41"/>
    </row>
    <row r="107" spans="1:53" ht="15.75" customHeight="1" x14ac:dyDescent="0.25">
      <c r="A107" s="41"/>
      <c r="B107" s="41"/>
      <c r="C107" s="41"/>
      <c r="D107" s="41"/>
      <c r="E107" s="41"/>
      <c r="F107" s="41"/>
      <c r="G107" s="41"/>
      <c r="H107" s="41"/>
      <c r="I107" s="41"/>
      <c r="J107" s="41"/>
      <c r="K107" s="41"/>
      <c r="L107" s="41"/>
      <c r="M107" s="41"/>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41"/>
      <c r="AQ107" s="41"/>
      <c r="AR107" s="41"/>
      <c r="AS107" s="41"/>
      <c r="AT107" s="41"/>
      <c r="AU107" s="41"/>
      <c r="AV107" s="41"/>
      <c r="AW107" s="41"/>
      <c r="AX107" s="41"/>
      <c r="AY107" s="41"/>
      <c r="AZ107" s="41"/>
      <c r="BA107" s="41"/>
    </row>
    <row r="108" spans="1:53" ht="15.75" customHeight="1" x14ac:dyDescent="0.25">
      <c r="A108" s="41"/>
      <c r="B108" s="41"/>
      <c r="C108" s="41"/>
      <c r="D108" s="41"/>
      <c r="E108" s="41"/>
      <c r="F108" s="41"/>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41"/>
      <c r="AQ108" s="41"/>
      <c r="AR108" s="41"/>
      <c r="AS108" s="41"/>
      <c r="AT108" s="41"/>
      <c r="AU108" s="41"/>
      <c r="AV108" s="41"/>
      <c r="AW108" s="41"/>
      <c r="AX108" s="41"/>
      <c r="AY108" s="41"/>
      <c r="AZ108" s="41"/>
      <c r="BA108" s="41"/>
    </row>
    <row r="109" spans="1:53" ht="15.75" customHeight="1" x14ac:dyDescent="0.25">
      <c r="A109" s="41"/>
      <c r="B109" s="41"/>
      <c r="C109" s="41"/>
      <c r="D109" s="41"/>
      <c r="E109" s="41"/>
      <c r="F109" s="41"/>
      <c r="G109" s="41"/>
      <c r="H109" s="41"/>
      <c r="I109" s="41"/>
      <c r="J109" s="41"/>
      <c r="K109" s="41"/>
      <c r="L109" s="41"/>
      <c r="M109" s="41"/>
      <c r="N109" s="41"/>
      <c r="O109" s="41"/>
      <c r="P109" s="41"/>
      <c r="Q109" s="41"/>
      <c r="R109" s="41"/>
      <c r="S109" s="41"/>
      <c r="T109" s="41"/>
      <c r="U109" s="41"/>
      <c r="V109" s="41"/>
      <c r="W109" s="41"/>
      <c r="X109" s="41"/>
      <c r="Y109" s="41"/>
      <c r="Z109" s="41"/>
      <c r="AA109" s="41"/>
      <c r="AB109" s="41"/>
      <c r="AC109" s="41"/>
      <c r="AD109" s="41"/>
      <c r="AE109" s="41"/>
      <c r="AF109" s="41"/>
      <c r="AG109" s="41"/>
      <c r="AH109" s="41"/>
      <c r="AI109" s="41"/>
      <c r="AJ109" s="41"/>
      <c r="AK109" s="41"/>
      <c r="AL109" s="41"/>
      <c r="AM109" s="41"/>
      <c r="AN109" s="41"/>
      <c r="AO109" s="41"/>
      <c r="AP109" s="41"/>
      <c r="AQ109" s="41"/>
      <c r="AR109" s="41"/>
      <c r="AS109" s="41"/>
      <c r="AT109" s="41"/>
      <c r="AU109" s="41"/>
      <c r="AV109" s="41"/>
      <c r="AW109" s="41"/>
      <c r="AX109" s="41"/>
      <c r="AY109" s="41"/>
      <c r="AZ109" s="41"/>
      <c r="BA109" s="41"/>
    </row>
    <row r="110" spans="1:53" ht="15.75" customHeight="1" x14ac:dyDescent="0.25">
      <c r="A110" s="41"/>
      <c r="B110" s="41"/>
      <c r="C110" s="41"/>
      <c r="D110" s="41"/>
      <c r="E110" s="41"/>
      <c r="F110" s="41"/>
      <c r="G110" s="41"/>
      <c r="H110" s="41"/>
      <c r="I110" s="41"/>
      <c r="J110" s="41"/>
      <c r="K110" s="41"/>
      <c r="L110" s="41"/>
      <c r="M110" s="41"/>
      <c r="N110" s="41"/>
      <c r="O110" s="41"/>
      <c r="P110" s="41"/>
      <c r="Q110" s="41"/>
      <c r="R110" s="41"/>
      <c r="S110" s="41"/>
      <c r="T110" s="41"/>
      <c r="U110" s="41"/>
      <c r="V110" s="41"/>
      <c r="W110" s="41"/>
      <c r="X110" s="41"/>
      <c r="Y110" s="41"/>
      <c r="Z110" s="41"/>
      <c r="AA110" s="41"/>
      <c r="AB110" s="41"/>
      <c r="AC110" s="41"/>
      <c r="AD110" s="41"/>
      <c r="AE110" s="41"/>
      <c r="AF110" s="41"/>
      <c r="AG110" s="41"/>
      <c r="AH110" s="41"/>
      <c r="AI110" s="41"/>
      <c r="AJ110" s="41"/>
      <c r="AK110" s="41"/>
      <c r="AL110" s="41"/>
      <c r="AM110" s="41"/>
      <c r="AN110" s="41"/>
      <c r="AO110" s="41"/>
      <c r="AP110" s="41"/>
      <c r="AQ110" s="41"/>
      <c r="AR110" s="41"/>
      <c r="AS110" s="41"/>
      <c r="AT110" s="41"/>
      <c r="AU110" s="41"/>
      <c r="AV110" s="41"/>
      <c r="AW110" s="41"/>
      <c r="AX110" s="41"/>
      <c r="AY110" s="41"/>
      <c r="AZ110" s="41"/>
      <c r="BA110" s="41"/>
    </row>
    <row r="111" spans="1:53" ht="15.75" customHeight="1" x14ac:dyDescent="0.25">
      <c r="A111" s="41"/>
      <c r="B111" s="41"/>
      <c r="C111" s="41"/>
      <c r="D111" s="41"/>
      <c r="E111" s="41"/>
      <c r="F111" s="41"/>
      <c r="G111" s="41"/>
      <c r="H111" s="41"/>
      <c r="I111" s="41"/>
      <c r="J111" s="41"/>
      <c r="K111" s="41"/>
      <c r="L111" s="41"/>
      <c r="M111" s="41"/>
      <c r="N111" s="41"/>
      <c r="O111" s="41"/>
      <c r="P111" s="41"/>
      <c r="Q111" s="41"/>
      <c r="R111" s="41"/>
      <c r="S111" s="41"/>
      <c r="T111" s="41"/>
      <c r="U111" s="41"/>
      <c r="V111" s="41"/>
      <c r="W111" s="41"/>
      <c r="X111" s="41"/>
      <c r="Y111" s="41"/>
      <c r="Z111" s="41"/>
      <c r="AA111" s="41"/>
      <c r="AB111" s="41"/>
      <c r="AC111" s="41"/>
      <c r="AD111" s="41"/>
      <c r="AE111" s="41"/>
      <c r="AF111" s="41"/>
      <c r="AG111" s="41"/>
      <c r="AH111" s="41"/>
      <c r="AI111" s="41"/>
      <c r="AJ111" s="41"/>
      <c r="AK111" s="41"/>
      <c r="AL111" s="41"/>
      <c r="AM111" s="41"/>
      <c r="AN111" s="41"/>
      <c r="AO111" s="41"/>
      <c r="AP111" s="41"/>
      <c r="AQ111" s="41"/>
      <c r="AR111" s="41"/>
      <c r="AS111" s="41"/>
      <c r="AT111" s="41"/>
      <c r="AU111" s="41"/>
      <c r="AV111" s="41"/>
      <c r="AW111" s="41"/>
      <c r="AX111" s="41"/>
      <c r="AY111" s="41"/>
      <c r="AZ111" s="41"/>
      <c r="BA111" s="41"/>
    </row>
    <row r="112" spans="1:53" ht="15.75" customHeight="1" x14ac:dyDescent="0.25">
      <c r="A112" s="41"/>
      <c r="B112" s="41"/>
      <c r="C112" s="41"/>
      <c r="D112" s="41"/>
      <c r="E112" s="41"/>
      <c r="F112" s="41"/>
      <c r="G112" s="41"/>
      <c r="H112" s="41"/>
      <c r="I112" s="41"/>
      <c r="J112" s="41"/>
      <c r="K112" s="41"/>
      <c r="L112" s="41"/>
      <c r="M112" s="41"/>
      <c r="N112" s="41"/>
      <c r="O112" s="41"/>
      <c r="P112" s="41"/>
      <c r="Q112" s="41"/>
      <c r="R112" s="41"/>
      <c r="S112" s="41"/>
      <c r="T112" s="41"/>
      <c r="U112" s="41"/>
      <c r="V112" s="41"/>
      <c r="W112" s="41"/>
      <c r="X112" s="41"/>
      <c r="Y112" s="41"/>
      <c r="Z112" s="41"/>
      <c r="AA112" s="41"/>
      <c r="AB112" s="41"/>
      <c r="AC112" s="41"/>
      <c r="AD112" s="41"/>
      <c r="AE112" s="41"/>
      <c r="AF112" s="41"/>
      <c r="AG112" s="41"/>
      <c r="AH112" s="41"/>
      <c r="AI112" s="41"/>
      <c r="AJ112" s="41"/>
      <c r="AK112" s="41"/>
      <c r="AL112" s="41"/>
      <c r="AM112" s="41"/>
      <c r="AN112" s="41"/>
      <c r="AO112" s="41"/>
      <c r="AP112" s="41"/>
      <c r="AQ112" s="41"/>
      <c r="AR112" s="41"/>
      <c r="AS112" s="41"/>
      <c r="AT112" s="41"/>
      <c r="AU112" s="41"/>
      <c r="AV112" s="41"/>
      <c r="AW112" s="41"/>
      <c r="AX112" s="41"/>
      <c r="AY112" s="41"/>
      <c r="AZ112" s="41"/>
      <c r="BA112" s="41"/>
    </row>
    <row r="113" spans="1:53" ht="15.75" customHeight="1" x14ac:dyDescent="0.25">
      <c r="A113" s="41"/>
      <c r="B113" s="41"/>
      <c r="C113" s="41"/>
      <c r="D113" s="41"/>
      <c r="E113" s="41"/>
      <c r="F113" s="41"/>
      <c r="G113" s="41"/>
      <c r="H113" s="41"/>
      <c r="I113" s="41"/>
      <c r="J113" s="41"/>
      <c r="K113" s="41"/>
      <c r="L113" s="41"/>
      <c r="M113" s="41"/>
      <c r="N113" s="41"/>
      <c r="O113" s="41"/>
      <c r="P113" s="41"/>
      <c r="Q113" s="41"/>
      <c r="R113" s="41"/>
      <c r="S113" s="41"/>
      <c r="T113" s="41"/>
      <c r="U113" s="41"/>
      <c r="V113" s="41"/>
      <c r="W113" s="41"/>
      <c r="X113" s="41"/>
      <c r="Y113" s="41"/>
      <c r="Z113" s="41"/>
      <c r="AA113" s="41"/>
      <c r="AB113" s="41"/>
      <c r="AC113" s="41"/>
      <c r="AD113" s="41"/>
      <c r="AE113" s="41"/>
      <c r="AF113" s="41"/>
      <c r="AG113" s="41"/>
      <c r="AH113" s="41"/>
      <c r="AI113" s="41"/>
      <c r="AJ113" s="41"/>
      <c r="AK113" s="41"/>
      <c r="AL113" s="41"/>
      <c r="AM113" s="41"/>
      <c r="AN113" s="41"/>
      <c r="AO113" s="41"/>
      <c r="AP113" s="41"/>
      <c r="AQ113" s="41"/>
      <c r="AR113" s="41"/>
      <c r="AS113" s="41"/>
      <c r="AT113" s="41"/>
      <c r="AU113" s="41"/>
      <c r="AV113" s="41"/>
      <c r="AW113" s="41"/>
      <c r="AX113" s="41"/>
      <c r="AY113" s="41"/>
      <c r="AZ113" s="41"/>
      <c r="BA113" s="41"/>
    </row>
    <row r="114" spans="1:53" ht="15.75" customHeight="1" x14ac:dyDescent="0.25">
      <c r="A114" s="41"/>
      <c r="B114" s="41"/>
      <c r="C114" s="41"/>
      <c r="D114" s="41"/>
      <c r="E114" s="41"/>
      <c r="F114" s="41"/>
      <c r="G114" s="41"/>
      <c r="H114" s="41"/>
      <c r="I114" s="41"/>
      <c r="J114" s="41"/>
      <c r="K114" s="41"/>
      <c r="L114" s="41"/>
      <c r="M114" s="41"/>
      <c r="N114" s="41"/>
      <c r="O114" s="41"/>
      <c r="P114" s="41"/>
      <c r="Q114" s="41"/>
      <c r="R114" s="41"/>
      <c r="S114" s="41"/>
      <c r="T114" s="41"/>
      <c r="U114" s="41"/>
      <c r="V114" s="41"/>
      <c r="W114" s="41"/>
      <c r="X114" s="41"/>
      <c r="Y114" s="41"/>
      <c r="Z114" s="41"/>
      <c r="AA114" s="41"/>
      <c r="AB114" s="41"/>
      <c r="AC114" s="41"/>
      <c r="AD114" s="41"/>
      <c r="AE114" s="41"/>
      <c r="AF114" s="41"/>
      <c r="AG114" s="41"/>
      <c r="AH114" s="41"/>
      <c r="AI114" s="41"/>
      <c r="AJ114" s="41"/>
      <c r="AK114" s="41"/>
      <c r="AL114" s="41"/>
      <c r="AM114" s="41"/>
      <c r="AN114" s="41"/>
      <c r="AO114" s="41"/>
      <c r="AP114" s="41"/>
      <c r="AQ114" s="41"/>
      <c r="AR114" s="41"/>
      <c r="AS114" s="41"/>
      <c r="AT114" s="41"/>
      <c r="AU114" s="41"/>
      <c r="AV114" s="41"/>
      <c r="AW114" s="41"/>
      <c r="AX114" s="41"/>
      <c r="AY114" s="41"/>
      <c r="AZ114" s="41"/>
      <c r="BA114" s="41"/>
    </row>
    <row r="115" spans="1:53" ht="15.75" customHeight="1" x14ac:dyDescent="0.25">
      <c r="A115" s="41"/>
      <c r="B115" s="41"/>
      <c r="C115" s="41"/>
      <c r="D115" s="41"/>
      <c r="E115" s="41"/>
      <c r="F115" s="41"/>
      <c r="G115" s="41"/>
      <c r="H115" s="41"/>
      <c r="I115" s="41"/>
      <c r="J115" s="41"/>
      <c r="K115" s="41"/>
      <c r="L115" s="41"/>
      <c r="M115" s="41"/>
      <c r="N115" s="41"/>
      <c r="O115" s="41"/>
      <c r="P115" s="41"/>
      <c r="Q115" s="41"/>
      <c r="R115" s="41"/>
      <c r="S115" s="41"/>
      <c r="T115" s="41"/>
      <c r="U115" s="41"/>
      <c r="V115" s="41"/>
      <c r="W115" s="41"/>
      <c r="X115" s="41"/>
      <c r="Y115" s="41"/>
      <c r="Z115" s="41"/>
      <c r="AA115" s="41"/>
      <c r="AB115" s="41"/>
      <c r="AC115" s="41"/>
      <c r="AD115" s="41"/>
      <c r="AE115" s="41"/>
      <c r="AF115" s="41"/>
      <c r="AG115" s="41"/>
      <c r="AH115" s="41"/>
      <c r="AI115" s="41"/>
      <c r="AJ115" s="41"/>
      <c r="AK115" s="41"/>
      <c r="AL115" s="41"/>
      <c r="AM115" s="41"/>
      <c r="AN115" s="41"/>
      <c r="AO115" s="41"/>
      <c r="AP115" s="41"/>
      <c r="AQ115" s="41"/>
      <c r="AR115" s="41"/>
      <c r="AS115" s="41"/>
      <c r="AT115" s="41"/>
      <c r="AU115" s="41"/>
      <c r="AV115" s="41"/>
      <c r="AW115" s="41"/>
      <c r="AX115" s="41"/>
      <c r="AY115" s="41"/>
      <c r="AZ115" s="41"/>
      <c r="BA115" s="41"/>
    </row>
    <row r="116" spans="1:53" ht="15.75" customHeight="1" x14ac:dyDescent="0.25">
      <c r="A116" s="41"/>
      <c r="B116" s="41"/>
      <c r="C116" s="41"/>
      <c r="D116" s="41"/>
      <c r="E116" s="41"/>
      <c r="F116" s="41"/>
      <c r="G116" s="41"/>
      <c r="H116" s="41"/>
      <c r="I116" s="41"/>
      <c r="J116" s="41"/>
      <c r="K116" s="41"/>
      <c r="L116" s="41"/>
      <c r="M116" s="41"/>
      <c r="N116" s="41"/>
      <c r="O116" s="41"/>
      <c r="P116" s="41"/>
      <c r="Q116" s="41"/>
      <c r="R116" s="41"/>
      <c r="S116" s="41"/>
      <c r="T116" s="41"/>
      <c r="U116" s="41"/>
      <c r="V116" s="41"/>
      <c r="W116" s="41"/>
      <c r="X116" s="41"/>
      <c r="Y116" s="41"/>
      <c r="Z116" s="41"/>
      <c r="AA116" s="41"/>
      <c r="AB116" s="41"/>
      <c r="AC116" s="41"/>
      <c r="AD116" s="41"/>
      <c r="AE116" s="41"/>
      <c r="AF116" s="41"/>
      <c r="AG116" s="41"/>
      <c r="AH116" s="41"/>
      <c r="AI116" s="41"/>
      <c r="AJ116" s="41"/>
      <c r="AK116" s="41"/>
      <c r="AL116" s="41"/>
      <c r="AM116" s="41"/>
      <c r="AN116" s="41"/>
      <c r="AO116" s="41"/>
      <c r="AP116" s="41"/>
      <c r="AQ116" s="41"/>
      <c r="AR116" s="41"/>
      <c r="AS116" s="41"/>
      <c r="AT116" s="41"/>
      <c r="AU116" s="41"/>
      <c r="AV116" s="41"/>
      <c r="AW116" s="41"/>
      <c r="AX116" s="41"/>
      <c r="AY116" s="41"/>
      <c r="AZ116" s="41"/>
      <c r="BA116" s="41"/>
    </row>
    <row r="117" spans="1:53" ht="15.75" customHeight="1" x14ac:dyDescent="0.25">
      <c r="A117" s="41"/>
      <c r="B117" s="41"/>
      <c r="C117" s="41"/>
      <c r="D117" s="41"/>
      <c r="E117" s="41"/>
      <c r="F117" s="41"/>
      <c r="G117" s="41"/>
      <c r="H117" s="41"/>
      <c r="I117" s="41"/>
      <c r="J117" s="41"/>
      <c r="K117" s="41"/>
      <c r="L117" s="41"/>
      <c r="M117" s="41"/>
      <c r="N117" s="41"/>
      <c r="O117" s="41"/>
      <c r="P117" s="41"/>
      <c r="Q117" s="41"/>
      <c r="R117" s="41"/>
      <c r="S117" s="41"/>
      <c r="T117" s="41"/>
      <c r="U117" s="41"/>
      <c r="V117" s="41"/>
      <c r="W117" s="41"/>
      <c r="X117" s="41"/>
      <c r="Y117" s="41"/>
      <c r="Z117" s="41"/>
      <c r="AA117" s="41"/>
      <c r="AB117" s="41"/>
      <c r="AC117" s="41"/>
      <c r="AD117" s="41"/>
      <c r="AE117" s="41"/>
      <c r="AF117" s="41"/>
      <c r="AG117" s="41"/>
      <c r="AH117" s="41"/>
      <c r="AI117" s="41"/>
      <c r="AJ117" s="41"/>
      <c r="AK117" s="41"/>
      <c r="AL117" s="41"/>
      <c r="AM117" s="41"/>
      <c r="AN117" s="41"/>
      <c r="AO117" s="41"/>
      <c r="AP117" s="41"/>
      <c r="AQ117" s="41"/>
      <c r="AR117" s="41"/>
      <c r="AS117" s="41"/>
      <c r="AT117" s="41"/>
      <c r="AU117" s="41"/>
      <c r="AV117" s="41"/>
      <c r="AW117" s="41"/>
      <c r="AX117" s="41"/>
      <c r="AY117" s="41"/>
      <c r="AZ117" s="41"/>
      <c r="BA117" s="41"/>
    </row>
    <row r="118" spans="1:53" ht="15.75" customHeight="1" x14ac:dyDescent="0.25">
      <c r="A118" s="41"/>
      <c r="B118" s="41"/>
      <c r="C118" s="41"/>
      <c r="D118" s="41"/>
      <c r="E118" s="41"/>
      <c r="F118" s="41"/>
      <c r="G118" s="41"/>
      <c r="H118" s="41"/>
      <c r="I118" s="41"/>
      <c r="J118" s="41"/>
      <c r="K118" s="41"/>
      <c r="L118" s="41"/>
      <c r="M118" s="41"/>
      <c r="N118" s="41"/>
      <c r="O118" s="41"/>
      <c r="P118" s="41"/>
      <c r="Q118" s="41"/>
      <c r="R118" s="41"/>
      <c r="S118" s="41"/>
      <c r="T118" s="41"/>
      <c r="U118" s="41"/>
      <c r="V118" s="41"/>
      <c r="W118" s="41"/>
      <c r="X118" s="41"/>
      <c r="Y118" s="41"/>
      <c r="Z118" s="41"/>
      <c r="AA118" s="41"/>
      <c r="AB118" s="41"/>
      <c r="AC118" s="41"/>
      <c r="AD118" s="41"/>
      <c r="AE118" s="41"/>
      <c r="AF118" s="41"/>
      <c r="AG118" s="41"/>
      <c r="AH118" s="41"/>
      <c r="AI118" s="41"/>
      <c r="AJ118" s="41"/>
      <c r="AK118" s="41"/>
      <c r="AL118" s="41"/>
      <c r="AM118" s="41"/>
      <c r="AN118" s="41"/>
      <c r="AO118" s="41"/>
      <c r="AP118" s="41"/>
      <c r="AQ118" s="41"/>
      <c r="AR118" s="41"/>
      <c r="AS118" s="41"/>
      <c r="AT118" s="41"/>
      <c r="AU118" s="41"/>
      <c r="AV118" s="41"/>
      <c r="AW118" s="41"/>
      <c r="AX118" s="41"/>
      <c r="AY118" s="41"/>
      <c r="AZ118" s="41"/>
      <c r="BA118" s="41"/>
    </row>
    <row r="119" spans="1:53" ht="15.75" customHeight="1" x14ac:dyDescent="0.25">
      <c r="A119" s="41"/>
      <c r="B119" s="41"/>
      <c r="C119" s="41"/>
      <c r="D119" s="41"/>
      <c r="E119" s="41"/>
      <c r="F119" s="41"/>
      <c r="G119" s="41"/>
      <c r="H119" s="41"/>
      <c r="I119" s="41"/>
      <c r="J119" s="41"/>
      <c r="K119" s="41"/>
      <c r="L119" s="41"/>
      <c r="M119" s="41"/>
      <c r="N119" s="41"/>
      <c r="O119" s="41"/>
      <c r="P119" s="41"/>
      <c r="Q119" s="41"/>
      <c r="R119" s="41"/>
      <c r="S119" s="41"/>
      <c r="T119" s="41"/>
      <c r="U119" s="41"/>
      <c r="V119" s="41"/>
      <c r="W119" s="41"/>
      <c r="X119" s="41"/>
      <c r="Y119" s="41"/>
      <c r="Z119" s="41"/>
      <c r="AA119" s="41"/>
      <c r="AB119" s="41"/>
      <c r="AC119" s="41"/>
      <c r="AD119" s="41"/>
      <c r="AE119" s="41"/>
      <c r="AF119" s="41"/>
      <c r="AG119" s="41"/>
      <c r="AH119" s="41"/>
      <c r="AI119" s="41"/>
      <c r="AJ119" s="41"/>
      <c r="AK119" s="41"/>
      <c r="AL119" s="41"/>
      <c r="AM119" s="41"/>
      <c r="AN119" s="41"/>
      <c r="AO119" s="41"/>
      <c r="AP119" s="41"/>
      <c r="AQ119" s="41"/>
      <c r="AR119" s="41"/>
      <c r="AS119" s="41"/>
      <c r="AT119" s="41"/>
      <c r="AU119" s="41"/>
      <c r="AV119" s="41"/>
      <c r="AW119" s="41"/>
      <c r="AX119" s="41"/>
      <c r="AY119" s="41"/>
      <c r="AZ119" s="41"/>
      <c r="BA119" s="41"/>
    </row>
    <row r="120" spans="1:53" ht="15.75" customHeight="1" x14ac:dyDescent="0.25">
      <c r="A120" s="41"/>
      <c r="B120" s="41"/>
      <c r="C120" s="41"/>
      <c r="D120" s="41"/>
      <c r="E120" s="41"/>
      <c r="F120" s="41"/>
      <c r="G120" s="41"/>
      <c r="H120" s="41"/>
      <c r="I120" s="41"/>
      <c r="J120" s="41"/>
      <c r="K120" s="41"/>
      <c r="L120" s="41"/>
      <c r="M120" s="41"/>
      <c r="N120" s="41"/>
      <c r="O120" s="41"/>
      <c r="P120" s="41"/>
      <c r="Q120" s="41"/>
      <c r="R120" s="41"/>
      <c r="S120" s="41"/>
      <c r="T120" s="41"/>
      <c r="U120" s="41"/>
      <c r="V120" s="41"/>
      <c r="W120" s="41"/>
      <c r="X120" s="41"/>
      <c r="Y120" s="41"/>
      <c r="Z120" s="41"/>
      <c r="AA120" s="41"/>
      <c r="AB120" s="41"/>
      <c r="AC120" s="41"/>
      <c r="AD120" s="41"/>
      <c r="AE120" s="41"/>
      <c r="AF120" s="41"/>
      <c r="AG120" s="41"/>
      <c r="AH120" s="41"/>
      <c r="AI120" s="41"/>
      <c r="AJ120" s="41"/>
      <c r="AK120" s="41"/>
      <c r="AL120" s="41"/>
      <c r="AM120" s="41"/>
      <c r="AN120" s="41"/>
      <c r="AO120" s="41"/>
      <c r="AP120" s="41"/>
      <c r="AQ120" s="41"/>
      <c r="AR120" s="41"/>
      <c r="AS120" s="41"/>
      <c r="AT120" s="41"/>
      <c r="AU120" s="41"/>
      <c r="AV120" s="41"/>
      <c r="AW120" s="41"/>
      <c r="AX120" s="41"/>
      <c r="AY120" s="41"/>
      <c r="AZ120" s="41"/>
      <c r="BA120" s="41"/>
    </row>
    <row r="121" spans="1:53" ht="15.75" customHeight="1" x14ac:dyDescent="0.25">
      <c r="A121" s="41"/>
      <c r="B121" s="41"/>
      <c r="C121" s="41"/>
      <c r="D121" s="41"/>
      <c r="E121" s="41"/>
      <c r="F121" s="41"/>
      <c r="G121" s="41"/>
      <c r="H121" s="41"/>
      <c r="I121" s="41"/>
      <c r="J121" s="41"/>
      <c r="K121" s="41"/>
      <c r="L121" s="41"/>
      <c r="M121" s="41"/>
      <c r="N121" s="41"/>
      <c r="O121" s="41"/>
      <c r="P121" s="41"/>
      <c r="Q121" s="41"/>
      <c r="R121" s="41"/>
      <c r="S121" s="41"/>
      <c r="T121" s="41"/>
      <c r="U121" s="41"/>
      <c r="V121" s="41"/>
      <c r="W121" s="41"/>
      <c r="X121" s="41"/>
      <c r="Y121" s="41"/>
      <c r="Z121" s="41"/>
      <c r="AA121" s="41"/>
      <c r="AB121" s="41"/>
      <c r="AC121" s="41"/>
      <c r="AD121" s="41"/>
      <c r="AE121" s="41"/>
      <c r="AF121" s="41"/>
      <c r="AG121" s="41"/>
      <c r="AH121" s="41"/>
      <c r="AI121" s="41"/>
      <c r="AJ121" s="41"/>
      <c r="AK121" s="41"/>
      <c r="AL121" s="41"/>
      <c r="AM121" s="41"/>
      <c r="AN121" s="41"/>
      <c r="AO121" s="41"/>
      <c r="AP121" s="41"/>
      <c r="AQ121" s="41"/>
      <c r="AR121" s="41"/>
      <c r="AS121" s="41"/>
      <c r="AT121" s="41"/>
      <c r="AU121" s="41"/>
      <c r="AV121" s="41"/>
      <c r="AW121" s="41"/>
      <c r="AX121" s="41"/>
      <c r="AY121" s="41"/>
      <c r="AZ121" s="41"/>
      <c r="BA121" s="41"/>
    </row>
    <row r="122" spans="1:53" ht="15.75" customHeight="1" x14ac:dyDescent="0.25">
      <c r="A122" s="41"/>
      <c r="B122" s="41"/>
      <c r="C122" s="41"/>
      <c r="D122" s="41"/>
      <c r="E122" s="41"/>
      <c r="F122" s="41"/>
      <c r="G122" s="41"/>
      <c r="H122" s="41"/>
      <c r="I122" s="41"/>
      <c r="J122" s="41"/>
      <c r="K122" s="41"/>
      <c r="L122" s="41"/>
      <c r="M122" s="41"/>
      <c r="N122" s="41"/>
      <c r="O122" s="41"/>
      <c r="P122" s="41"/>
      <c r="Q122" s="41"/>
      <c r="R122" s="41"/>
      <c r="S122" s="41"/>
      <c r="T122" s="41"/>
      <c r="U122" s="41"/>
      <c r="V122" s="41"/>
      <c r="W122" s="41"/>
      <c r="X122" s="41"/>
      <c r="Y122" s="41"/>
      <c r="Z122" s="41"/>
      <c r="AA122" s="41"/>
      <c r="AB122" s="41"/>
      <c r="AC122" s="41"/>
      <c r="AD122" s="41"/>
      <c r="AE122" s="41"/>
      <c r="AF122" s="41"/>
      <c r="AG122" s="41"/>
      <c r="AH122" s="41"/>
      <c r="AI122" s="41"/>
      <c r="AJ122" s="41"/>
      <c r="AK122" s="41"/>
      <c r="AL122" s="41"/>
      <c r="AM122" s="41"/>
      <c r="AN122" s="41"/>
      <c r="AO122" s="41"/>
      <c r="AP122" s="41"/>
      <c r="AQ122" s="41"/>
      <c r="AR122" s="41"/>
      <c r="AS122" s="41"/>
      <c r="AT122" s="41"/>
      <c r="AU122" s="41"/>
      <c r="AV122" s="41"/>
      <c r="AW122" s="41"/>
      <c r="AX122" s="41"/>
      <c r="AY122" s="41"/>
      <c r="AZ122" s="41"/>
      <c r="BA122" s="41"/>
    </row>
    <row r="123" spans="1:53" ht="15.75" customHeight="1" x14ac:dyDescent="0.25">
      <c r="A123" s="41"/>
      <c r="B123" s="41"/>
      <c r="C123" s="41"/>
      <c r="D123" s="41"/>
      <c r="E123" s="41"/>
      <c r="F123" s="41"/>
      <c r="G123" s="41"/>
      <c r="H123" s="41"/>
      <c r="I123" s="41"/>
      <c r="J123" s="41"/>
      <c r="K123" s="41"/>
      <c r="L123" s="41"/>
      <c r="M123" s="41"/>
      <c r="N123" s="41"/>
      <c r="O123" s="41"/>
      <c r="P123" s="41"/>
      <c r="Q123" s="41"/>
      <c r="R123" s="41"/>
      <c r="S123" s="41"/>
      <c r="T123" s="41"/>
      <c r="U123" s="41"/>
      <c r="V123" s="41"/>
      <c r="W123" s="41"/>
      <c r="X123" s="41"/>
      <c r="Y123" s="41"/>
      <c r="Z123" s="41"/>
      <c r="AA123" s="41"/>
      <c r="AB123" s="41"/>
      <c r="AC123" s="41"/>
      <c r="AD123" s="41"/>
      <c r="AE123" s="41"/>
      <c r="AF123" s="41"/>
      <c r="AG123" s="41"/>
      <c r="AH123" s="41"/>
      <c r="AI123" s="41"/>
      <c r="AJ123" s="41"/>
      <c r="AK123" s="41"/>
      <c r="AL123" s="41"/>
      <c r="AM123" s="41"/>
      <c r="AN123" s="41"/>
      <c r="AO123" s="41"/>
      <c r="AP123" s="41"/>
      <c r="AQ123" s="41"/>
      <c r="AR123" s="41"/>
      <c r="AS123" s="41"/>
      <c r="AT123" s="41"/>
      <c r="AU123" s="41"/>
      <c r="AV123" s="41"/>
      <c r="AW123" s="41"/>
      <c r="AX123" s="41"/>
      <c r="AY123" s="41"/>
      <c r="AZ123" s="41"/>
      <c r="BA123" s="41"/>
    </row>
    <row r="124" spans="1:53" ht="15.75" customHeight="1" x14ac:dyDescent="0.25">
      <c r="A124" s="41"/>
      <c r="B124" s="41"/>
      <c r="C124" s="41"/>
      <c r="D124" s="41"/>
      <c r="E124" s="41"/>
      <c r="F124" s="41"/>
      <c r="G124" s="41"/>
      <c r="H124" s="41"/>
      <c r="I124" s="41"/>
      <c r="J124" s="41"/>
      <c r="K124" s="41"/>
      <c r="L124" s="41"/>
      <c r="M124" s="41"/>
      <c r="N124" s="41"/>
      <c r="O124" s="41"/>
      <c r="P124" s="41"/>
      <c r="Q124" s="41"/>
      <c r="R124" s="41"/>
      <c r="S124" s="41"/>
      <c r="T124" s="41"/>
      <c r="U124" s="41"/>
      <c r="V124" s="41"/>
      <c r="W124" s="41"/>
      <c r="X124" s="41"/>
      <c r="Y124" s="41"/>
      <c r="Z124" s="41"/>
      <c r="AA124" s="41"/>
      <c r="AB124" s="41"/>
      <c r="AC124" s="41"/>
      <c r="AD124" s="41"/>
      <c r="AE124" s="41"/>
      <c r="AF124" s="41"/>
      <c r="AG124" s="41"/>
      <c r="AH124" s="41"/>
      <c r="AI124" s="41"/>
      <c r="AJ124" s="41"/>
      <c r="AK124" s="41"/>
      <c r="AL124" s="41"/>
      <c r="AM124" s="41"/>
      <c r="AN124" s="41"/>
      <c r="AO124" s="41"/>
      <c r="AP124" s="41"/>
      <c r="AQ124" s="41"/>
      <c r="AR124" s="41"/>
      <c r="AS124" s="41"/>
      <c r="AT124" s="41"/>
      <c r="AU124" s="41"/>
      <c r="AV124" s="41"/>
      <c r="AW124" s="41"/>
      <c r="AX124" s="41"/>
      <c r="AY124" s="41"/>
      <c r="AZ124" s="41"/>
      <c r="BA124" s="41"/>
    </row>
    <row r="125" spans="1:53" ht="15.75" customHeight="1" x14ac:dyDescent="0.25">
      <c r="A125" s="41"/>
      <c r="B125" s="41"/>
      <c r="C125" s="41"/>
      <c r="D125" s="41"/>
      <c r="E125" s="41"/>
      <c r="F125" s="41"/>
      <c r="G125" s="41"/>
      <c r="H125" s="41"/>
      <c r="I125" s="41"/>
      <c r="J125" s="41"/>
      <c r="K125" s="41"/>
      <c r="L125" s="41"/>
      <c r="M125" s="41"/>
      <c r="N125" s="41"/>
      <c r="O125" s="41"/>
      <c r="P125" s="41"/>
      <c r="Q125" s="41"/>
      <c r="R125" s="41"/>
      <c r="S125" s="41"/>
      <c r="T125" s="41"/>
      <c r="U125" s="41"/>
      <c r="V125" s="41"/>
      <c r="W125" s="41"/>
      <c r="X125" s="41"/>
      <c r="Y125" s="41"/>
      <c r="Z125" s="41"/>
      <c r="AA125" s="41"/>
      <c r="AB125" s="41"/>
      <c r="AC125" s="41"/>
      <c r="AD125" s="41"/>
      <c r="AE125" s="41"/>
      <c r="AF125" s="41"/>
      <c r="AG125" s="41"/>
      <c r="AH125" s="41"/>
      <c r="AI125" s="41"/>
      <c r="AJ125" s="41"/>
      <c r="AK125" s="41"/>
      <c r="AL125" s="41"/>
      <c r="AM125" s="41"/>
      <c r="AN125" s="41"/>
      <c r="AO125" s="41"/>
      <c r="AP125" s="41"/>
      <c r="AQ125" s="41"/>
      <c r="AR125" s="41"/>
      <c r="AS125" s="41"/>
      <c r="AT125" s="41"/>
      <c r="AU125" s="41"/>
      <c r="AV125" s="41"/>
      <c r="AW125" s="41"/>
      <c r="AX125" s="41"/>
      <c r="AY125" s="41"/>
      <c r="AZ125" s="41"/>
      <c r="BA125" s="41"/>
    </row>
    <row r="126" spans="1:53" ht="15.75" customHeight="1" x14ac:dyDescent="0.25">
      <c r="A126" s="41"/>
      <c r="B126" s="41"/>
      <c r="C126" s="41"/>
      <c r="D126" s="41"/>
      <c r="E126" s="41"/>
      <c r="F126" s="41"/>
      <c r="G126" s="41"/>
      <c r="H126" s="41"/>
      <c r="I126" s="41"/>
      <c r="J126" s="41"/>
      <c r="K126" s="41"/>
      <c r="L126" s="41"/>
      <c r="M126" s="41"/>
      <c r="N126" s="41"/>
      <c r="O126" s="41"/>
      <c r="P126" s="41"/>
      <c r="Q126" s="41"/>
      <c r="R126" s="41"/>
      <c r="S126" s="41"/>
      <c r="T126" s="41"/>
      <c r="U126" s="41"/>
      <c r="V126" s="41"/>
      <c r="W126" s="41"/>
      <c r="X126" s="41"/>
      <c r="Y126" s="41"/>
      <c r="Z126" s="41"/>
      <c r="AA126" s="41"/>
      <c r="AB126" s="41"/>
      <c r="AC126" s="41"/>
      <c r="AD126" s="41"/>
      <c r="AE126" s="41"/>
      <c r="AF126" s="41"/>
      <c r="AG126" s="41"/>
      <c r="AH126" s="41"/>
      <c r="AI126" s="41"/>
      <c r="AJ126" s="41"/>
      <c r="AK126" s="41"/>
      <c r="AL126" s="41"/>
      <c r="AM126" s="41"/>
      <c r="AN126" s="41"/>
      <c r="AO126" s="41"/>
      <c r="AP126" s="41"/>
      <c r="AQ126" s="41"/>
      <c r="AR126" s="41"/>
      <c r="AS126" s="41"/>
      <c r="AT126" s="41"/>
      <c r="AU126" s="41"/>
      <c r="AV126" s="41"/>
      <c r="AW126" s="41"/>
      <c r="AX126" s="41"/>
      <c r="AY126" s="41"/>
      <c r="AZ126" s="41"/>
      <c r="BA126" s="41"/>
    </row>
    <row r="127" spans="1:53" ht="15.75" customHeight="1" x14ac:dyDescent="0.25">
      <c r="A127" s="41"/>
      <c r="B127" s="41"/>
      <c r="C127" s="41"/>
      <c r="D127" s="41"/>
      <c r="E127" s="41"/>
      <c r="F127" s="41"/>
      <c r="G127" s="41"/>
      <c r="H127" s="41"/>
      <c r="I127" s="41"/>
      <c r="J127" s="41"/>
      <c r="K127" s="41"/>
      <c r="L127" s="41"/>
      <c r="M127" s="41"/>
      <c r="N127" s="41"/>
      <c r="O127" s="41"/>
      <c r="P127" s="41"/>
      <c r="Q127" s="41"/>
      <c r="R127" s="41"/>
      <c r="S127" s="41"/>
      <c r="T127" s="41"/>
      <c r="U127" s="41"/>
      <c r="V127" s="41"/>
      <c r="W127" s="41"/>
      <c r="X127" s="41"/>
      <c r="Y127" s="41"/>
      <c r="Z127" s="41"/>
      <c r="AA127" s="41"/>
      <c r="AB127" s="41"/>
      <c r="AC127" s="41"/>
      <c r="AD127" s="41"/>
      <c r="AE127" s="41"/>
      <c r="AF127" s="41"/>
      <c r="AG127" s="41"/>
      <c r="AH127" s="41"/>
      <c r="AI127" s="41"/>
      <c r="AJ127" s="41"/>
      <c r="AK127" s="41"/>
      <c r="AL127" s="41"/>
      <c r="AM127" s="41"/>
      <c r="AN127" s="41"/>
      <c r="AO127" s="41"/>
      <c r="AP127" s="41"/>
      <c r="AQ127" s="41"/>
      <c r="AR127" s="41"/>
      <c r="AS127" s="41"/>
      <c r="AT127" s="41"/>
      <c r="AU127" s="41"/>
      <c r="AV127" s="41"/>
      <c r="AW127" s="41"/>
      <c r="AX127" s="41"/>
      <c r="AY127" s="41"/>
      <c r="AZ127" s="41"/>
      <c r="BA127" s="41"/>
    </row>
    <row r="128" spans="1:53" ht="15.75" customHeight="1" x14ac:dyDescent="0.25">
      <c r="A128" s="41"/>
      <c r="B128" s="41"/>
      <c r="C128" s="41"/>
      <c r="D128" s="41"/>
      <c r="E128" s="41"/>
      <c r="F128" s="41"/>
      <c r="G128" s="41"/>
      <c r="H128" s="41"/>
      <c r="I128" s="41"/>
      <c r="J128" s="41"/>
      <c r="K128" s="41"/>
      <c r="L128" s="41"/>
      <c r="M128" s="41"/>
      <c r="N128" s="41"/>
      <c r="O128" s="41"/>
      <c r="P128" s="41"/>
      <c r="Q128" s="41"/>
      <c r="R128" s="41"/>
      <c r="S128" s="41"/>
      <c r="T128" s="41"/>
      <c r="U128" s="41"/>
      <c r="V128" s="41"/>
      <c r="W128" s="41"/>
      <c r="X128" s="41"/>
      <c r="Y128" s="41"/>
      <c r="Z128" s="41"/>
      <c r="AA128" s="41"/>
      <c r="AB128" s="41"/>
      <c r="AC128" s="41"/>
      <c r="AD128" s="41"/>
      <c r="AE128" s="41"/>
      <c r="AF128" s="41"/>
      <c r="AG128" s="41"/>
      <c r="AH128" s="41"/>
      <c r="AI128" s="41"/>
      <c r="AJ128" s="41"/>
      <c r="AK128" s="41"/>
      <c r="AL128" s="41"/>
      <c r="AM128" s="41"/>
      <c r="AN128" s="41"/>
      <c r="AO128" s="41"/>
      <c r="AP128" s="41"/>
      <c r="AQ128" s="41"/>
      <c r="AR128" s="41"/>
      <c r="AS128" s="41"/>
      <c r="AT128" s="41"/>
      <c r="AU128" s="41"/>
      <c r="AV128" s="41"/>
      <c r="AW128" s="41"/>
      <c r="AX128" s="41"/>
      <c r="AY128" s="41"/>
      <c r="AZ128" s="41"/>
      <c r="BA128" s="41"/>
    </row>
    <row r="129" spans="1:53" ht="15.75" customHeight="1" x14ac:dyDescent="0.25">
      <c r="A129" s="41"/>
      <c r="B129" s="41"/>
      <c r="C129" s="41"/>
      <c r="D129" s="41"/>
      <c r="E129" s="41"/>
      <c r="F129" s="41"/>
      <c r="G129" s="41"/>
      <c r="H129" s="41"/>
      <c r="I129" s="41"/>
      <c r="J129" s="41"/>
      <c r="K129" s="41"/>
      <c r="L129" s="41"/>
      <c r="M129" s="41"/>
      <c r="N129" s="41"/>
      <c r="O129" s="41"/>
      <c r="P129" s="41"/>
      <c r="Q129" s="41"/>
      <c r="R129" s="41"/>
      <c r="S129" s="41"/>
      <c r="T129" s="41"/>
      <c r="U129" s="41"/>
      <c r="V129" s="41"/>
      <c r="W129" s="41"/>
      <c r="X129" s="41"/>
      <c r="Y129" s="41"/>
      <c r="Z129" s="41"/>
      <c r="AA129" s="41"/>
      <c r="AB129" s="41"/>
      <c r="AC129" s="41"/>
      <c r="AD129" s="41"/>
      <c r="AE129" s="41"/>
      <c r="AF129" s="41"/>
      <c r="AG129" s="41"/>
      <c r="AH129" s="41"/>
      <c r="AI129" s="41"/>
      <c r="AJ129" s="41"/>
      <c r="AK129" s="41"/>
      <c r="AL129" s="41"/>
      <c r="AM129" s="41"/>
      <c r="AN129" s="41"/>
      <c r="AO129" s="41"/>
      <c r="AP129" s="41"/>
      <c r="AQ129" s="41"/>
      <c r="AR129" s="41"/>
      <c r="AS129" s="41"/>
      <c r="AT129" s="41"/>
      <c r="AU129" s="41"/>
      <c r="AV129" s="41"/>
      <c r="AW129" s="41"/>
      <c r="AX129" s="41"/>
      <c r="AY129" s="41"/>
      <c r="AZ129" s="41"/>
      <c r="BA129" s="41"/>
    </row>
    <row r="130" spans="1:53" ht="15.75" customHeight="1" x14ac:dyDescent="0.25">
      <c r="A130" s="41"/>
      <c r="B130" s="41"/>
      <c r="C130" s="41"/>
      <c r="D130" s="41"/>
      <c r="E130" s="41"/>
      <c r="F130" s="41"/>
      <c r="G130" s="41"/>
      <c r="H130" s="41"/>
      <c r="I130" s="41"/>
      <c r="J130" s="41"/>
      <c r="K130" s="41"/>
      <c r="L130" s="41"/>
      <c r="M130" s="41"/>
      <c r="N130" s="41"/>
      <c r="O130" s="41"/>
      <c r="P130" s="41"/>
      <c r="Q130" s="41"/>
      <c r="R130" s="41"/>
      <c r="S130" s="41"/>
      <c r="T130" s="41"/>
      <c r="U130" s="41"/>
      <c r="V130" s="41"/>
      <c r="W130" s="41"/>
      <c r="X130" s="41"/>
      <c r="Y130" s="41"/>
      <c r="Z130" s="41"/>
      <c r="AA130" s="41"/>
      <c r="AB130" s="41"/>
      <c r="AC130" s="41"/>
      <c r="AD130" s="41"/>
      <c r="AE130" s="41"/>
      <c r="AF130" s="41"/>
      <c r="AG130" s="41"/>
      <c r="AH130" s="41"/>
      <c r="AI130" s="41"/>
      <c r="AJ130" s="41"/>
      <c r="AK130" s="41"/>
      <c r="AL130" s="41"/>
      <c r="AM130" s="41"/>
      <c r="AN130" s="41"/>
      <c r="AO130" s="41"/>
      <c r="AP130" s="41"/>
      <c r="AQ130" s="41"/>
      <c r="AR130" s="41"/>
      <c r="AS130" s="41"/>
      <c r="AT130" s="41"/>
      <c r="AU130" s="41"/>
      <c r="AV130" s="41"/>
      <c r="AW130" s="41"/>
      <c r="AX130" s="41"/>
      <c r="AY130" s="41"/>
      <c r="AZ130" s="41"/>
      <c r="BA130" s="41"/>
    </row>
    <row r="131" spans="1:53" ht="15.75" customHeight="1" x14ac:dyDescent="0.25">
      <c r="A131" s="41"/>
      <c r="B131" s="41"/>
      <c r="C131" s="41"/>
      <c r="D131" s="41"/>
      <c r="E131" s="41"/>
      <c r="F131" s="41"/>
      <c r="G131" s="41"/>
      <c r="H131" s="41"/>
      <c r="I131" s="41"/>
      <c r="J131" s="41"/>
      <c r="K131" s="41"/>
      <c r="L131" s="41"/>
      <c r="M131" s="41"/>
      <c r="N131" s="41"/>
      <c r="O131" s="41"/>
      <c r="P131" s="41"/>
      <c r="Q131" s="41"/>
      <c r="R131" s="41"/>
      <c r="S131" s="41"/>
      <c r="T131" s="41"/>
      <c r="U131" s="41"/>
      <c r="V131" s="41"/>
      <c r="W131" s="41"/>
      <c r="X131" s="41"/>
      <c r="Y131" s="41"/>
      <c r="Z131" s="41"/>
      <c r="AA131" s="41"/>
      <c r="AB131" s="41"/>
      <c r="AC131" s="41"/>
      <c r="AD131" s="41"/>
      <c r="AE131" s="41"/>
      <c r="AF131" s="41"/>
      <c r="AG131" s="41"/>
      <c r="AH131" s="41"/>
      <c r="AI131" s="41"/>
      <c r="AJ131" s="41"/>
      <c r="AK131" s="41"/>
      <c r="AL131" s="41"/>
      <c r="AM131" s="41"/>
      <c r="AN131" s="41"/>
      <c r="AO131" s="41"/>
      <c r="AP131" s="41"/>
      <c r="AQ131" s="41"/>
      <c r="AR131" s="41"/>
      <c r="AS131" s="41"/>
      <c r="AT131" s="41"/>
      <c r="AU131" s="41"/>
      <c r="AV131" s="41"/>
      <c r="AW131" s="41"/>
      <c r="AX131" s="41"/>
      <c r="AY131" s="41"/>
      <c r="AZ131" s="41"/>
      <c r="BA131" s="41"/>
    </row>
    <row r="132" spans="1:53" ht="15.75" customHeight="1" x14ac:dyDescent="0.25">
      <c r="A132" s="41"/>
      <c r="B132" s="41"/>
      <c r="C132" s="41"/>
      <c r="D132" s="41"/>
      <c r="E132" s="41"/>
      <c r="F132" s="41"/>
      <c r="G132" s="41"/>
      <c r="H132" s="41"/>
      <c r="I132" s="41"/>
      <c r="J132" s="41"/>
      <c r="K132" s="41"/>
      <c r="L132" s="41"/>
      <c r="M132" s="41"/>
      <c r="N132" s="41"/>
      <c r="O132" s="41"/>
      <c r="P132" s="41"/>
      <c r="Q132" s="41"/>
      <c r="R132" s="41"/>
      <c r="S132" s="41"/>
      <c r="T132" s="41"/>
      <c r="U132" s="41"/>
      <c r="V132" s="41"/>
      <c r="W132" s="41"/>
      <c r="X132" s="41"/>
      <c r="Y132" s="41"/>
      <c r="Z132" s="41"/>
      <c r="AA132" s="41"/>
      <c r="AB132" s="41"/>
      <c r="AC132" s="41"/>
      <c r="AD132" s="41"/>
      <c r="AE132" s="41"/>
      <c r="AF132" s="41"/>
      <c r="AG132" s="41"/>
      <c r="AH132" s="41"/>
      <c r="AI132" s="41"/>
      <c r="AJ132" s="41"/>
      <c r="AK132" s="41"/>
      <c r="AL132" s="41"/>
      <c r="AM132" s="41"/>
      <c r="AN132" s="41"/>
      <c r="AO132" s="41"/>
      <c r="AP132" s="41"/>
      <c r="AQ132" s="41"/>
      <c r="AR132" s="41"/>
      <c r="AS132" s="41"/>
      <c r="AT132" s="41"/>
      <c r="AU132" s="41"/>
      <c r="AV132" s="41"/>
      <c r="AW132" s="41"/>
      <c r="AX132" s="41"/>
      <c r="AY132" s="41"/>
      <c r="AZ132" s="41"/>
      <c r="BA132" s="41"/>
    </row>
    <row r="133" spans="1:53" ht="15.75" customHeight="1" x14ac:dyDescent="0.25">
      <c r="A133" s="41"/>
      <c r="B133" s="41"/>
      <c r="C133" s="41"/>
      <c r="D133" s="41"/>
      <c r="E133" s="41"/>
      <c r="F133" s="41"/>
      <c r="G133" s="41"/>
      <c r="H133" s="41"/>
      <c r="I133" s="41"/>
      <c r="J133" s="41"/>
      <c r="K133" s="41"/>
      <c r="L133" s="41"/>
      <c r="M133" s="41"/>
      <c r="N133" s="41"/>
      <c r="O133" s="41"/>
      <c r="P133" s="41"/>
      <c r="Q133" s="41"/>
      <c r="R133" s="41"/>
      <c r="S133" s="41"/>
      <c r="T133" s="41"/>
      <c r="U133" s="41"/>
      <c r="V133" s="41"/>
      <c r="W133" s="41"/>
      <c r="X133" s="41"/>
      <c r="Y133" s="41"/>
      <c r="Z133" s="41"/>
      <c r="AA133" s="41"/>
      <c r="AB133" s="41"/>
      <c r="AC133" s="41"/>
      <c r="AD133" s="41"/>
      <c r="AE133" s="41"/>
      <c r="AF133" s="41"/>
      <c r="AG133" s="41"/>
      <c r="AH133" s="41"/>
      <c r="AI133" s="41"/>
      <c r="AJ133" s="41"/>
      <c r="AK133" s="41"/>
      <c r="AL133" s="41"/>
      <c r="AM133" s="41"/>
      <c r="AN133" s="41"/>
      <c r="AO133" s="41"/>
      <c r="AP133" s="41"/>
      <c r="AQ133" s="41"/>
      <c r="AR133" s="41"/>
      <c r="AS133" s="41"/>
      <c r="AT133" s="41"/>
      <c r="AU133" s="41"/>
      <c r="AV133" s="41"/>
      <c r="AW133" s="41"/>
      <c r="AX133" s="41"/>
      <c r="AY133" s="41"/>
      <c r="AZ133" s="41"/>
      <c r="BA133" s="41"/>
    </row>
    <row r="134" spans="1:53" ht="15.75" customHeight="1" x14ac:dyDescent="0.25">
      <c r="A134" s="41"/>
      <c r="B134" s="41"/>
      <c r="C134" s="41"/>
      <c r="D134" s="41"/>
      <c r="E134" s="41"/>
      <c r="F134" s="41"/>
      <c r="G134" s="41"/>
      <c r="H134" s="41"/>
      <c r="I134" s="41"/>
      <c r="J134" s="41"/>
      <c r="K134" s="41"/>
      <c r="L134" s="41"/>
      <c r="M134" s="41"/>
      <c r="N134" s="41"/>
      <c r="O134" s="41"/>
      <c r="P134" s="41"/>
      <c r="Q134" s="41"/>
      <c r="R134" s="41"/>
      <c r="S134" s="41"/>
      <c r="T134" s="41"/>
      <c r="U134" s="41"/>
      <c r="V134" s="41"/>
      <c r="W134" s="41"/>
      <c r="X134" s="41"/>
      <c r="Y134" s="41"/>
      <c r="Z134" s="41"/>
      <c r="AA134" s="41"/>
      <c r="AB134" s="41"/>
      <c r="AC134" s="41"/>
      <c r="AD134" s="41"/>
      <c r="AE134" s="41"/>
      <c r="AF134" s="41"/>
      <c r="AG134" s="41"/>
      <c r="AH134" s="41"/>
      <c r="AI134" s="41"/>
      <c r="AJ134" s="41"/>
      <c r="AK134" s="41"/>
      <c r="AL134" s="41"/>
      <c r="AM134" s="41"/>
      <c r="AN134" s="41"/>
      <c r="AO134" s="41"/>
      <c r="AP134" s="41"/>
      <c r="AQ134" s="41"/>
      <c r="AR134" s="41"/>
      <c r="AS134" s="41"/>
      <c r="AT134" s="41"/>
      <c r="AU134" s="41"/>
      <c r="AV134" s="41"/>
      <c r="AW134" s="41"/>
      <c r="AX134" s="41"/>
      <c r="AY134" s="41"/>
      <c r="AZ134" s="41"/>
      <c r="BA134" s="41"/>
    </row>
    <row r="135" spans="1:53" ht="15.75" customHeight="1" x14ac:dyDescent="0.25">
      <c r="A135" s="41"/>
      <c r="B135" s="41"/>
      <c r="C135" s="41"/>
      <c r="D135" s="41"/>
      <c r="E135" s="41"/>
      <c r="F135" s="41"/>
      <c r="G135" s="41"/>
      <c r="H135" s="41"/>
      <c r="I135" s="41"/>
      <c r="J135" s="41"/>
      <c r="K135" s="41"/>
      <c r="L135" s="41"/>
      <c r="M135" s="41"/>
      <c r="N135" s="41"/>
      <c r="O135" s="41"/>
      <c r="P135" s="41"/>
      <c r="Q135" s="41"/>
      <c r="R135" s="41"/>
      <c r="S135" s="41"/>
      <c r="T135" s="41"/>
      <c r="U135" s="41"/>
      <c r="V135" s="41"/>
      <c r="W135" s="41"/>
      <c r="X135" s="41"/>
      <c r="Y135" s="41"/>
      <c r="Z135" s="41"/>
      <c r="AA135" s="41"/>
      <c r="AB135" s="41"/>
      <c r="AC135" s="41"/>
      <c r="AD135" s="41"/>
      <c r="AE135" s="41"/>
      <c r="AF135" s="41"/>
      <c r="AG135" s="41"/>
      <c r="AH135" s="41"/>
      <c r="AI135" s="41"/>
      <c r="AJ135" s="41"/>
      <c r="AK135" s="41"/>
      <c r="AL135" s="41"/>
      <c r="AM135" s="41"/>
      <c r="AN135" s="41"/>
      <c r="AO135" s="41"/>
      <c r="AP135" s="41"/>
      <c r="AQ135" s="41"/>
      <c r="AR135" s="41"/>
      <c r="AS135" s="41"/>
      <c r="AT135" s="41"/>
      <c r="AU135" s="41"/>
      <c r="AV135" s="41"/>
      <c r="AW135" s="41"/>
      <c r="AX135" s="41"/>
      <c r="AY135" s="41"/>
      <c r="AZ135" s="41"/>
      <c r="BA135" s="41"/>
    </row>
    <row r="136" spans="1:53" ht="15.75" customHeight="1" x14ac:dyDescent="0.25">
      <c r="A136" s="41"/>
      <c r="B136" s="41"/>
      <c r="C136" s="41"/>
      <c r="D136" s="41"/>
      <c r="E136" s="41"/>
      <c r="F136" s="41"/>
      <c r="G136" s="41"/>
      <c r="H136" s="41"/>
      <c r="I136" s="41"/>
      <c r="J136" s="41"/>
      <c r="K136" s="41"/>
      <c r="L136" s="41"/>
      <c r="M136" s="41"/>
      <c r="N136" s="41"/>
      <c r="O136" s="41"/>
      <c r="P136" s="41"/>
      <c r="Q136" s="41"/>
      <c r="R136" s="41"/>
      <c r="S136" s="41"/>
      <c r="T136" s="41"/>
      <c r="U136" s="41"/>
      <c r="V136" s="41"/>
      <c r="W136" s="41"/>
      <c r="X136" s="41"/>
      <c r="Y136" s="41"/>
      <c r="Z136" s="41"/>
      <c r="AA136" s="41"/>
      <c r="AB136" s="41"/>
      <c r="AC136" s="41"/>
      <c r="AD136" s="41"/>
      <c r="AE136" s="41"/>
      <c r="AF136" s="41"/>
      <c r="AG136" s="41"/>
      <c r="AH136" s="41"/>
      <c r="AI136" s="41"/>
      <c r="AJ136" s="41"/>
      <c r="AK136" s="41"/>
      <c r="AL136" s="41"/>
      <c r="AM136" s="41"/>
      <c r="AN136" s="41"/>
      <c r="AO136" s="41"/>
      <c r="AP136" s="41"/>
      <c r="AQ136" s="41"/>
      <c r="AR136" s="41"/>
      <c r="AS136" s="41"/>
      <c r="AT136" s="41"/>
      <c r="AU136" s="41"/>
      <c r="AV136" s="41"/>
      <c r="AW136" s="41"/>
      <c r="AX136" s="41"/>
      <c r="AY136" s="41"/>
      <c r="AZ136" s="41"/>
      <c r="BA136" s="41"/>
    </row>
    <row r="137" spans="1:53" ht="15.75" customHeight="1" x14ac:dyDescent="0.25">
      <c r="A137" s="41"/>
      <c r="B137" s="41"/>
      <c r="C137" s="41"/>
      <c r="D137" s="41"/>
      <c r="E137" s="41"/>
      <c r="F137" s="41"/>
      <c r="G137" s="41"/>
      <c r="H137" s="41"/>
      <c r="I137" s="41"/>
      <c r="J137" s="41"/>
      <c r="K137" s="41"/>
      <c r="L137" s="41"/>
      <c r="M137" s="41"/>
      <c r="N137" s="41"/>
      <c r="O137" s="41"/>
      <c r="P137" s="41"/>
      <c r="Q137" s="41"/>
      <c r="R137" s="41"/>
      <c r="S137" s="41"/>
      <c r="T137" s="41"/>
      <c r="U137" s="41"/>
      <c r="V137" s="41"/>
      <c r="W137" s="41"/>
      <c r="X137" s="41"/>
      <c r="Y137" s="41"/>
      <c r="Z137" s="41"/>
      <c r="AA137" s="41"/>
      <c r="AB137" s="41"/>
      <c r="AC137" s="41"/>
      <c r="AD137" s="41"/>
      <c r="AE137" s="41"/>
      <c r="AF137" s="41"/>
      <c r="AG137" s="41"/>
      <c r="AH137" s="41"/>
      <c r="AI137" s="41"/>
      <c r="AJ137" s="41"/>
      <c r="AK137" s="41"/>
      <c r="AL137" s="41"/>
      <c r="AM137" s="41"/>
      <c r="AN137" s="41"/>
      <c r="AO137" s="41"/>
      <c r="AP137" s="41"/>
      <c r="AQ137" s="41"/>
      <c r="AR137" s="41"/>
      <c r="AS137" s="41"/>
      <c r="AT137" s="41"/>
      <c r="AU137" s="41"/>
      <c r="AV137" s="41"/>
      <c r="AW137" s="41"/>
      <c r="AX137" s="41"/>
      <c r="AY137" s="41"/>
      <c r="AZ137" s="41"/>
      <c r="BA137" s="41"/>
    </row>
    <row r="138" spans="1:53" ht="15.75" customHeight="1" x14ac:dyDescent="0.25">
      <c r="A138" s="41"/>
      <c r="B138" s="41"/>
      <c r="C138" s="41"/>
      <c r="D138" s="41"/>
      <c r="E138" s="41"/>
      <c r="F138" s="41"/>
      <c r="G138" s="41"/>
      <c r="H138" s="41"/>
      <c r="I138" s="41"/>
      <c r="J138" s="41"/>
      <c r="K138" s="41"/>
      <c r="L138" s="41"/>
      <c r="M138" s="41"/>
      <c r="N138" s="41"/>
      <c r="O138" s="41"/>
      <c r="P138" s="41"/>
      <c r="Q138" s="41"/>
      <c r="R138" s="41"/>
      <c r="S138" s="41"/>
      <c r="T138" s="41"/>
      <c r="U138" s="41"/>
      <c r="V138" s="41"/>
      <c r="W138" s="41"/>
      <c r="X138" s="41"/>
      <c r="Y138" s="41"/>
      <c r="Z138" s="41"/>
      <c r="AA138" s="41"/>
      <c r="AB138" s="41"/>
      <c r="AC138" s="41"/>
      <c r="AD138" s="41"/>
      <c r="AE138" s="41"/>
      <c r="AF138" s="41"/>
      <c r="AG138" s="41"/>
      <c r="AH138" s="41"/>
      <c r="AI138" s="41"/>
      <c r="AJ138" s="41"/>
      <c r="AK138" s="41"/>
      <c r="AL138" s="41"/>
      <c r="AM138" s="41"/>
      <c r="AN138" s="41"/>
      <c r="AO138" s="41"/>
      <c r="AP138" s="41"/>
      <c r="AQ138" s="41"/>
      <c r="AR138" s="41"/>
      <c r="AS138" s="41"/>
      <c r="AT138" s="41"/>
      <c r="AU138" s="41"/>
      <c r="AV138" s="41"/>
      <c r="AW138" s="41"/>
      <c r="AX138" s="41"/>
      <c r="AY138" s="41"/>
      <c r="AZ138" s="41"/>
      <c r="BA138" s="41"/>
    </row>
    <row r="139" spans="1:53" ht="15.75" customHeight="1" x14ac:dyDescent="0.25">
      <c r="A139" s="41"/>
      <c r="B139" s="41"/>
      <c r="C139" s="41"/>
      <c r="D139" s="41"/>
      <c r="E139" s="41"/>
      <c r="F139" s="41"/>
      <c r="G139" s="41"/>
      <c r="H139" s="41"/>
      <c r="I139" s="41"/>
      <c r="J139" s="41"/>
      <c r="K139" s="41"/>
      <c r="L139" s="41"/>
      <c r="M139" s="41"/>
      <c r="N139" s="41"/>
      <c r="O139" s="41"/>
      <c r="P139" s="41"/>
      <c r="Q139" s="41"/>
      <c r="R139" s="41"/>
      <c r="S139" s="41"/>
      <c r="T139" s="41"/>
      <c r="U139" s="41"/>
      <c r="V139" s="41"/>
      <c r="W139" s="41"/>
      <c r="X139" s="41"/>
      <c r="Y139" s="41"/>
      <c r="Z139" s="41"/>
      <c r="AA139" s="41"/>
      <c r="AB139" s="41"/>
      <c r="AC139" s="41"/>
      <c r="AD139" s="41"/>
      <c r="AE139" s="41"/>
      <c r="AF139" s="41"/>
      <c r="AG139" s="41"/>
      <c r="AH139" s="41"/>
      <c r="AI139" s="41"/>
      <c r="AJ139" s="41"/>
      <c r="AK139" s="41"/>
      <c r="AL139" s="41"/>
      <c r="AM139" s="41"/>
      <c r="AN139" s="41"/>
      <c r="AO139" s="41"/>
      <c r="AP139" s="41"/>
      <c r="AQ139" s="41"/>
      <c r="AR139" s="41"/>
      <c r="AS139" s="41"/>
      <c r="AT139" s="41"/>
      <c r="AU139" s="41"/>
      <c r="AV139" s="41"/>
      <c r="AW139" s="41"/>
      <c r="AX139" s="41"/>
      <c r="AY139" s="41"/>
      <c r="AZ139" s="41"/>
      <c r="BA139" s="41"/>
    </row>
    <row r="140" spans="1:53" ht="15.75" customHeight="1" x14ac:dyDescent="0.25">
      <c r="A140" s="41"/>
      <c r="B140" s="41"/>
      <c r="C140" s="41"/>
      <c r="D140" s="41"/>
      <c r="E140" s="41"/>
      <c r="F140" s="41"/>
      <c r="G140" s="41"/>
      <c r="H140" s="41"/>
      <c r="I140" s="41"/>
      <c r="J140" s="41"/>
      <c r="K140" s="41"/>
      <c r="L140" s="41"/>
      <c r="M140" s="41"/>
      <c r="N140" s="41"/>
      <c r="O140" s="41"/>
      <c r="P140" s="41"/>
      <c r="Q140" s="41"/>
      <c r="R140" s="41"/>
      <c r="S140" s="41"/>
      <c r="T140" s="41"/>
      <c r="U140" s="41"/>
      <c r="V140" s="41"/>
      <c r="W140" s="41"/>
      <c r="X140" s="41"/>
      <c r="Y140" s="41"/>
      <c r="Z140" s="41"/>
      <c r="AA140" s="41"/>
      <c r="AB140" s="41"/>
      <c r="AC140" s="41"/>
      <c r="AD140" s="41"/>
      <c r="AE140" s="41"/>
      <c r="AF140" s="41"/>
      <c r="AG140" s="41"/>
      <c r="AH140" s="41"/>
      <c r="AI140" s="41"/>
      <c r="AJ140" s="41"/>
      <c r="AK140" s="41"/>
      <c r="AL140" s="41"/>
      <c r="AM140" s="41"/>
      <c r="AN140" s="41"/>
      <c r="AO140" s="41"/>
      <c r="AP140" s="41"/>
      <c r="AQ140" s="41"/>
      <c r="AR140" s="41"/>
      <c r="AS140" s="41"/>
      <c r="AT140" s="41"/>
      <c r="AU140" s="41"/>
      <c r="AV140" s="41"/>
      <c r="AW140" s="41"/>
      <c r="AX140" s="41"/>
      <c r="AY140" s="41"/>
      <c r="AZ140" s="41"/>
      <c r="BA140" s="41"/>
    </row>
    <row r="141" spans="1:53" ht="15.75" customHeight="1" x14ac:dyDescent="0.25">
      <c r="A141" s="41"/>
      <c r="B141" s="41"/>
      <c r="C141" s="41"/>
      <c r="D141" s="41"/>
      <c r="E141" s="41"/>
      <c r="F141" s="41"/>
      <c r="G141" s="41"/>
      <c r="H141" s="41"/>
      <c r="I141" s="41"/>
      <c r="J141" s="41"/>
      <c r="K141" s="41"/>
      <c r="L141" s="41"/>
      <c r="M141" s="41"/>
      <c r="N141" s="41"/>
      <c r="O141" s="41"/>
      <c r="P141" s="41"/>
      <c r="Q141" s="41"/>
      <c r="R141" s="41"/>
      <c r="S141" s="41"/>
      <c r="T141" s="41"/>
      <c r="U141" s="41"/>
      <c r="V141" s="41"/>
      <c r="W141" s="41"/>
      <c r="X141" s="41"/>
      <c r="Y141" s="41"/>
      <c r="Z141" s="41"/>
      <c r="AA141" s="41"/>
      <c r="AB141" s="41"/>
      <c r="AC141" s="41"/>
      <c r="AD141" s="41"/>
      <c r="AE141" s="41"/>
      <c r="AF141" s="41"/>
      <c r="AG141" s="41"/>
      <c r="AH141" s="41"/>
      <c r="AI141" s="41"/>
      <c r="AJ141" s="41"/>
      <c r="AK141" s="41"/>
      <c r="AL141" s="41"/>
      <c r="AM141" s="41"/>
      <c r="AN141" s="41"/>
      <c r="AO141" s="41"/>
      <c r="AP141" s="41"/>
      <c r="AQ141" s="41"/>
      <c r="AR141" s="41"/>
      <c r="AS141" s="41"/>
      <c r="AT141" s="41"/>
      <c r="AU141" s="41"/>
      <c r="AV141" s="41"/>
      <c r="AW141" s="41"/>
      <c r="AX141" s="41"/>
      <c r="AY141" s="41"/>
      <c r="AZ141" s="41"/>
      <c r="BA141" s="41"/>
    </row>
    <row r="142" spans="1:53" ht="15.75" customHeight="1" x14ac:dyDescent="0.25">
      <c r="A142" s="41"/>
      <c r="B142" s="41"/>
      <c r="C142" s="41"/>
      <c r="D142" s="41"/>
      <c r="E142" s="41"/>
      <c r="F142" s="41"/>
      <c r="G142" s="41"/>
      <c r="H142" s="41"/>
      <c r="I142" s="41"/>
      <c r="J142" s="41"/>
      <c r="K142" s="41"/>
      <c r="L142" s="41"/>
      <c r="M142" s="41"/>
      <c r="N142" s="41"/>
      <c r="O142" s="41"/>
      <c r="P142" s="41"/>
      <c r="Q142" s="41"/>
      <c r="R142" s="41"/>
      <c r="S142" s="41"/>
      <c r="T142" s="41"/>
      <c r="U142" s="41"/>
      <c r="V142" s="41"/>
      <c r="W142" s="41"/>
      <c r="X142" s="41"/>
      <c r="Y142" s="41"/>
      <c r="Z142" s="41"/>
      <c r="AA142" s="41"/>
      <c r="AB142" s="41"/>
      <c r="AC142" s="41"/>
      <c r="AD142" s="41"/>
      <c r="AE142" s="41"/>
      <c r="AF142" s="41"/>
      <c r="AG142" s="41"/>
      <c r="AH142" s="41"/>
      <c r="AI142" s="41"/>
      <c r="AJ142" s="41"/>
      <c r="AK142" s="41"/>
      <c r="AL142" s="41"/>
      <c r="AM142" s="41"/>
      <c r="AN142" s="41"/>
      <c r="AO142" s="41"/>
      <c r="AP142" s="41"/>
      <c r="AQ142" s="41"/>
      <c r="AR142" s="41"/>
      <c r="AS142" s="41"/>
      <c r="AT142" s="41"/>
      <c r="AU142" s="41"/>
      <c r="AV142" s="41"/>
      <c r="AW142" s="41"/>
      <c r="AX142" s="41"/>
      <c r="AY142" s="41"/>
      <c r="AZ142" s="41"/>
      <c r="BA142" s="41"/>
    </row>
    <row r="143" spans="1:53" ht="15.75" customHeight="1" x14ac:dyDescent="0.25">
      <c r="A143" s="41"/>
      <c r="B143" s="41"/>
      <c r="C143" s="41"/>
      <c r="D143" s="41"/>
      <c r="E143" s="41"/>
      <c r="F143" s="41"/>
      <c r="G143" s="41"/>
      <c r="H143" s="41"/>
      <c r="I143" s="41"/>
      <c r="J143" s="41"/>
      <c r="K143" s="41"/>
      <c r="L143" s="41"/>
      <c r="M143" s="41"/>
      <c r="N143" s="41"/>
      <c r="O143" s="41"/>
      <c r="P143" s="41"/>
      <c r="Q143" s="41"/>
      <c r="R143" s="41"/>
      <c r="S143" s="41"/>
      <c r="T143" s="41"/>
      <c r="U143" s="41"/>
      <c r="V143" s="41"/>
      <c r="W143" s="41"/>
      <c r="X143" s="41"/>
      <c r="Y143" s="41"/>
      <c r="Z143" s="41"/>
      <c r="AA143" s="41"/>
      <c r="AB143" s="41"/>
      <c r="AC143" s="41"/>
      <c r="AD143" s="41"/>
      <c r="AE143" s="41"/>
      <c r="AF143" s="41"/>
      <c r="AG143" s="41"/>
      <c r="AH143" s="41"/>
      <c r="AI143" s="41"/>
      <c r="AJ143" s="41"/>
      <c r="AK143" s="41"/>
      <c r="AL143" s="41"/>
      <c r="AM143" s="41"/>
      <c r="AN143" s="41"/>
      <c r="AO143" s="41"/>
      <c r="AP143" s="41"/>
      <c r="AQ143" s="41"/>
      <c r="AR143" s="41"/>
      <c r="AS143" s="41"/>
      <c r="AT143" s="41"/>
      <c r="AU143" s="41"/>
      <c r="AV143" s="41"/>
      <c r="AW143" s="41"/>
      <c r="AX143" s="41"/>
      <c r="AY143" s="41"/>
      <c r="AZ143" s="41"/>
      <c r="BA143" s="41"/>
    </row>
    <row r="144" spans="1:53" ht="15.75" customHeight="1" x14ac:dyDescent="0.25">
      <c r="A144" s="41"/>
      <c r="B144" s="41"/>
      <c r="C144" s="41"/>
      <c r="D144" s="41"/>
      <c r="E144" s="41"/>
      <c r="F144" s="41"/>
      <c r="G144" s="41"/>
      <c r="H144" s="41"/>
      <c r="I144" s="41"/>
      <c r="J144" s="41"/>
      <c r="K144" s="41"/>
      <c r="L144" s="41"/>
      <c r="M144" s="41"/>
      <c r="N144" s="41"/>
      <c r="O144" s="41"/>
      <c r="P144" s="41"/>
      <c r="Q144" s="41"/>
      <c r="R144" s="41"/>
      <c r="S144" s="41"/>
      <c r="T144" s="41"/>
      <c r="U144" s="41"/>
      <c r="V144" s="41"/>
      <c r="W144" s="41"/>
      <c r="X144" s="41"/>
      <c r="Y144" s="41"/>
      <c r="Z144" s="41"/>
      <c r="AA144" s="41"/>
      <c r="AB144" s="41"/>
      <c r="AC144" s="41"/>
      <c r="AD144" s="41"/>
      <c r="AE144" s="41"/>
      <c r="AF144" s="41"/>
      <c r="AG144" s="41"/>
      <c r="AH144" s="41"/>
      <c r="AI144" s="41"/>
      <c r="AJ144" s="41"/>
      <c r="AK144" s="41"/>
      <c r="AL144" s="41"/>
      <c r="AM144" s="41"/>
      <c r="AN144" s="41"/>
      <c r="AO144" s="41"/>
      <c r="AP144" s="41"/>
      <c r="AQ144" s="41"/>
      <c r="AR144" s="41"/>
      <c r="AS144" s="41"/>
      <c r="AT144" s="41"/>
      <c r="AU144" s="41"/>
      <c r="AV144" s="41"/>
      <c r="AW144" s="41"/>
      <c r="AX144" s="41"/>
      <c r="AY144" s="41"/>
      <c r="AZ144" s="41"/>
      <c r="BA144" s="41"/>
    </row>
    <row r="145" spans="1:53" ht="15.75" customHeight="1" x14ac:dyDescent="0.25">
      <c r="A145" s="41"/>
      <c r="B145" s="41"/>
      <c r="C145" s="41"/>
      <c r="D145" s="41"/>
      <c r="E145" s="41"/>
      <c r="F145" s="41"/>
      <c r="G145" s="41"/>
      <c r="H145" s="41"/>
      <c r="I145" s="41"/>
      <c r="J145" s="41"/>
      <c r="K145" s="41"/>
      <c r="L145" s="41"/>
      <c r="M145" s="41"/>
      <c r="N145" s="41"/>
      <c r="O145" s="41"/>
      <c r="P145" s="41"/>
      <c r="Q145" s="41"/>
      <c r="R145" s="41"/>
      <c r="S145" s="41"/>
      <c r="T145" s="41"/>
      <c r="U145" s="41"/>
      <c r="V145" s="41"/>
      <c r="W145" s="41"/>
      <c r="X145" s="41"/>
      <c r="Y145" s="41"/>
      <c r="Z145" s="41"/>
      <c r="AA145" s="41"/>
      <c r="AB145" s="41"/>
      <c r="AC145" s="41"/>
      <c r="AD145" s="41"/>
      <c r="AE145" s="41"/>
      <c r="AF145" s="41"/>
      <c r="AG145" s="41"/>
      <c r="AH145" s="41"/>
      <c r="AI145" s="41"/>
      <c r="AJ145" s="41"/>
      <c r="AK145" s="41"/>
      <c r="AL145" s="41"/>
      <c r="AM145" s="41"/>
      <c r="AN145" s="41"/>
      <c r="AO145" s="41"/>
      <c r="AP145" s="41"/>
      <c r="AQ145" s="41"/>
      <c r="AR145" s="41"/>
      <c r="AS145" s="41"/>
      <c r="AT145" s="41"/>
      <c r="AU145" s="41"/>
      <c r="AV145" s="41"/>
      <c r="AW145" s="41"/>
      <c r="AX145" s="41"/>
      <c r="AY145" s="41"/>
      <c r="AZ145" s="41"/>
      <c r="BA145" s="41"/>
    </row>
    <row r="146" spans="1:53" ht="15.75" customHeight="1" x14ac:dyDescent="0.25">
      <c r="A146" s="41"/>
      <c r="B146" s="41"/>
      <c r="C146" s="41"/>
      <c r="D146" s="41"/>
      <c r="E146" s="41"/>
      <c r="F146" s="41"/>
      <c r="G146" s="41"/>
      <c r="H146" s="41"/>
      <c r="I146" s="41"/>
      <c r="J146" s="41"/>
      <c r="K146" s="41"/>
      <c r="L146" s="41"/>
      <c r="M146" s="41"/>
      <c r="N146" s="41"/>
      <c r="O146" s="41"/>
      <c r="P146" s="41"/>
      <c r="Q146" s="41"/>
      <c r="R146" s="41"/>
      <c r="S146" s="41"/>
      <c r="T146" s="41"/>
      <c r="U146" s="41"/>
      <c r="V146" s="41"/>
      <c r="W146" s="41"/>
      <c r="X146" s="41"/>
      <c r="Y146" s="41"/>
      <c r="Z146" s="41"/>
      <c r="AA146" s="41"/>
      <c r="AB146" s="41"/>
      <c r="AC146" s="41"/>
      <c r="AD146" s="41"/>
      <c r="AE146" s="41"/>
      <c r="AF146" s="41"/>
      <c r="AG146" s="41"/>
      <c r="AH146" s="41"/>
      <c r="AI146" s="41"/>
      <c r="AJ146" s="41"/>
      <c r="AK146" s="41"/>
      <c r="AL146" s="41"/>
      <c r="AM146" s="41"/>
      <c r="AN146" s="41"/>
      <c r="AO146" s="41"/>
      <c r="AP146" s="41"/>
      <c r="AQ146" s="41"/>
      <c r="AR146" s="41"/>
      <c r="AS146" s="41"/>
      <c r="AT146" s="41"/>
      <c r="AU146" s="41"/>
      <c r="AV146" s="41"/>
      <c r="AW146" s="41"/>
      <c r="AX146" s="41"/>
      <c r="AY146" s="41"/>
      <c r="AZ146" s="41"/>
      <c r="BA146" s="41"/>
    </row>
    <row r="147" spans="1:53" ht="15.75" customHeight="1" x14ac:dyDescent="0.25">
      <c r="A147" s="41"/>
      <c r="B147" s="41"/>
      <c r="C147" s="41"/>
      <c r="D147" s="41"/>
      <c r="E147" s="41"/>
      <c r="F147" s="41"/>
      <c r="G147" s="41"/>
      <c r="H147" s="41"/>
      <c r="I147" s="41"/>
      <c r="J147" s="41"/>
      <c r="K147" s="41"/>
      <c r="L147" s="41"/>
      <c r="M147" s="41"/>
      <c r="N147" s="41"/>
      <c r="O147" s="41"/>
      <c r="P147" s="41"/>
      <c r="Q147" s="41"/>
      <c r="R147" s="41"/>
      <c r="S147" s="41"/>
      <c r="T147" s="41"/>
      <c r="U147" s="41"/>
      <c r="V147" s="41"/>
      <c r="W147" s="41"/>
      <c r="X147" s="41"/>
      <c r="Y147" s="41"/>
      <c r="Z147" s="41"/>
      <c r="AA147" s="41"/>
      <c r="AB147" s="41"/>
      <c r="AC147" s="41"/>
      <c r="AD147" s="41"/>
      <c r="AE147" s="41"/>
      <c r="AF147" s="41"/>
      <c r="AG147" s="41"/>
      <c r="AH147" s="41"/>
      <c r="AI147" s="41"/>
      <c r="AJ147" s="41"/>
      <c r="AK147" s="41"/>
      <c r="AL147" s="41"/>
      <c r="AM147" s="41"/>
      <c r="AN147" s="41"/>
      <c r="AO147" s="41"/>
      <c r="AP147" s="41"/>
      <c r="AQ147" s="41"/>
      <c r="AR147" s="41"/>
      <c r="AS147" s="41"/>
      <c r="AT147" s="41"/>
      <c r="AU147" s="41"/>
      <c r="AV147" s="41"/>
      <c r="AW147" s="41"/>
      <c r="AX147" s="41"/>
      <c r="AY147" s="41"/>
      <c r="AZ147" s="41"/>
      <c r="BA147" s="41"/>
    </row>
    <row r="148" spans="1:53" ht="15.75" customHeight="1" x14ac:dyDescent="0.25">
      <c r="A148" s="41"/>
      <c r="B148" s="41"/>
      <c r="C148" s="41"/>
      <c r="D148" s="41"/>
      <c r="E148" s="41"/>
      <c r="F148" s="41"/>
      <c r="G148" s="41"/>
      <c r="H148" s="41"/>
      <c r="I148" s="41"/>
      <c r="J148" s="41"/>
      <c r="K148" s="41"/>
      <c r="L148" s="41"/>
      <c r="M148" s="41"/>
      <c r="N148" s="41"/>
      <c r="O148" s="41"/>
      <c r="P148" s="41"/>
      <c r="Q148" s="41"/>
      <c r="R148" s="41"/>
      <c r="S148" s="41"/>
      <c r="T148" s="41"/>
      <c r="U148" s="41"/>
      <c r="V148" s="41"/>
      <c r="W148" s="41"/>
      <c r="X148" s="41"/>
      <c r="Y148" s="41"/>
      <c r="Z148" s="41"/>
      <c r="AA148" s="41"/>
      <c r="AB148" s="41"/>
      <c r="AC148" s="41"/>
      <c r="AD148" s="41"/>
      <c r="AE148" s="41"/>
      <c r="AF148" s="41"/>
      <c r="AG148" s="41"/>
      <c r="AH148" s="41"/>
      <c r="AI148" s="41"/>
      <c r="AJ148" s="41"/>
      <c r="AK148" s="41"/>
      <c r="AL148" s="41"/>
      <c r="AM148" s="41"/>
      <c r="AN148" s="41"/>
      <c r="AO148" s="41"/>
      <c r="AP148" s="41"/>
      <c r="AQ148" s="41"/>
      <c r="AR148" s="41"/>
      <c r="AS148" s="41"/>
      <c r="AT148" s="41"/>
      <c r="AU148" s="41"/>
      <c r="AV148" s="41"/>
      <c r="AW148" s="41"/>
      <c r="AX148" s="41"/>
      <c r="AY148" s="41"/>
      <c r="AZ148" s="41"/>
      <c r="BA148" s="41"/>
    </row>
    <row r="149" spans="1:53" ht="15.75" customHeight="1" x14ac:dyDescent="0.25">
      <c r="A149" s="41"/>
      <c r="B149" s="41"/>
      <c r="C149" s="41"/>
      <c r="D149" s="41"/>
      <c r="E149" s="41"/>
      <c r="F149" s="41"/>
      <c r="G149" s="41"/>
      <c r="H149" s="41"/>
      <c r="I149" s="41"/>
      <c r="J149" s="41"/>
      <c r="K149" s="41"/>
      <c r="L149" s="41"/>
      <c r="M149" s="41"/>
      <c r="N149" s="41"/>
      <c r="O149" s="41"/>
      <c r="P149" s="41"/>
      <c r="Q149" s="41"/>
      <c r="R149" s="41"/>
      <c r="S149" s="41"/>
      <c r="T149" s="41"/>
      <c r="U149" s="41"/>
      <c r="V149" s="41"/>
      <c r="W149" s="41"/>
      <c r="X149" s="41"/>
      <c r="Y149" s="41"/>
      <c r="Z149" s="41"/>
      <c r="AA149" s="41"/>
      <c r="AB149" s="41"/>
      <c r="AC149" s="41"/>
      <c r="AD149" s="41"/>
      <c r="AE149" s="41"/>
      <c r="AF149" s="41"/>
      <c r="AG149" s="41"/>
      <c r="AH149" s="41"/>
      <c r="AI149" s="41"/>
      <c r="AJ149" s="41"/>
      <c r="AK149" s="41"/>
      <c r="AL149" s="41"/>
      <c r="AM149" s="41"/>
      <c r="AN149" s="41"/>
      <c r="AO149" s="41"/>
      <c r="AP149" s="41"/>
      <c r="AQ149" s="41"/>
      <c r="AR149" s="41"/>
      <c r="AS149" s="41"/>
      <c r="AT149" s="41"/>
      <c r="AU149" s="41"/>
      <c r="AV149" s="41"/>
      <c r="AW149" s="41"/>
      <c r="AX149" s="41"/>
      <c r="AY149" s="41"/>
      <c r="AZ149" s="41"/>
      <c r="BA149" s="41"/>
    </row>
    <row r="150" spans="1:53" ht="15.75" customHeight="1" x14ac:dyDescent="0.25">
      <c r="A150" s="41"/>
      <c r="B150" s="41"/>
      <c r="C150" s="41"/>
      <c r="D150" s="41"/>
      <c r="E150" s="41"/>
      <c r="F150" s="41"/>
      <c r="G150" s="41"/>
      <c r="H150" s="41"/>
      <c r="I150" s="41"/>
      <c r="J150" s="41"/>
      <c r="K150" s="41"/>
      <c r="L150" s="41"/>
      <c r="M150" s="41"/>
      <c r="N150" s="41"/>
      <c r="O150" s="41"/>
      <c r="P150" s="41"/>
      <c r="Q150" s="41"/>
      <c r="R150" s="41"/>
      <c r="S150" s="41"/>
      <c r="T150" s="41"/>
      <c r="U150" s="41"/>
      <c r="V150" s="41"/>
      <c r="W150" s="41"/>
      <c r="X150" s="41"/>
      <c r="Y150" s="41"/>
      <c r="Z150" s="41"/>
      <c r="AA150" s="41"/>
      <c r="AB150" s="41"/>
      <c r="AC150" s="41"/>
      <c r="AD150" s="41"/>
      <c r="AE150" s="41"/>
      <c r="AF150" s="41"/>
      <c r="AG150" s="41"/>
      <c r="AH150" s="41"/>
      <c r="AI150" s="41"/>
      <c r="AJ150" s="41"/>
      <c r="AK150" s="41"/>
      <c r="AL150" s="41"/>
      <c r="AM150" s="41"/>
      <c r="AN150" s="41"/>
      <c r="AO150" s="41"/>
      <c r="AP150" s="41"/>
      <c r="AQ150" s="41"/>
      <c r="AR150" s="41"/>
      <c r="AS150" s="41"/>
      <c r="AT150" s="41"/>
      <c r="AU150" s="41"/>
      <c r="AV150" s="41"/>
      <c r="AW150" s="41"/>
      <c r="AX150" s="41"/>
      <c r="AY150" s="41"/>
      <c r="AZ150" s="41"/>
      <c r="BA150" s="41"/>
    </row>
    <row r="151" spans="1:53" ht="15.75" customHeight="1" x14ac:dyDescent="0.25">
      <c r="A151" s="41"/>
      <c r="B151" s="41"/>
      <c r="C151" s="41"/>
      <c r="D151" s="41"/>
      <c r="E151" s="41"/>
      <c r="F151" s="41"/>
      <c r="G151" s="41"/>
      <c r="H151" s="41"/>
      <c r="I151" s="41"/>
      <c r="J151" s="41"/>
      <c r="K151" s="41"/>
      <c r="L151" s="41"/>
      <c r="M151" s="41"/>
      <c r="N151" s="41"/>
      <c r="O151" s="41"/>
      <c r="P151" s="41"/>
      <c r="Q151" s="41"/>
      <c r="R151" s="41"/>
      <c r="S151" s="41"/>
      <c r="T151" s="41"/>
      <c r="U151" s="41"/>
      <c r="V151" s="41"/>
      <c r="W151" s="41"/>
      <c r="X151" s="41"/>
      <c r="Y151" s="41"/>
      <c r="Z151" s="41"/>
      <c r="AA151" s="41"/>
      <c r="AB151" s="41"/>
      <c r="AC151" s="41"/>
      <c r="AD151" s="41"/>
      <c r="AE151" s="41"/>
      <c r="AF151" s="41"/>
      <c r="AG151" s="41"/>
      <c r="AH151" s="41"/>
      <c r="AI151" s="41"/>
      <c r="AJ151" s="41"/>
      <c r="AK151" s="41"/>
      <c r="AL151" s="41"/>
      <c r="AM151" s="41"/>
      <c r="AN151" s="41"/>
      <c r="AO151" s="41"/>
      <c r="AP151" s="41"/>
      <c r="AQ151" s="41"/>
      <c r="AR151" s="41"/>
      <c r="AS151" s="41"/>
      <c r="AT151" s="41"/>
      <c r="AU151" s="41"/>
      <c r="AV151" s="41"/>
      <c r="AW151" s="41"/>
      <c r="AX151" s="41"/>
      <c r="AY151" s="41"/>
      <c r="AZ151" s="41"/>
      <c r="BA151" s="41"/>
    </row>
    <row r="152" spans="1:53" ht="15.75" customHeight="1" x14ac:dyDescent="0.25">
      <c r="A152" s="41"/>
      <c r="B152" s="41"/>
      <c r="C152" s="41"/>
      <c r="D152" s="41"/>
      <c r="E152" s="41"/>
      <c r="F152" s="41"/>
      <c r="G152" s="41"/>
      <c r="H152" s="41"/>
      <c r="I152" s="41"/>
      <c r="J152" s="41"/>
      <c r="K152" s="41"/>
      <c r="L152" s="41"/>
      <c r="M152" s="41"/>
      <c r="N152" s="41"/>
      <c r="O152" s="41"/>
      <c r="P152" s="41"/>
      <c r="Q152" s="41"/>
      <c r="R152" s="41"/>
      <c r="S152" s="41"/>
      <c r="T152" s="41"/>
      <c r="U152" s="41"/>
      <c r="V152" s="41"/>
      <c r="W152" s="41"/>
      <c r="X152" s="41"/>
      <c r="Y152" s="41"/>
      <c r="Z152" s="41"/>
      <c r="AA152" s="41"/>
      <c r="AB152" s="41"/>
      <c r="AC152" s="41"/>
      <c r="AD152" s="41"/>
      <c r="AE152" s="41"/>
      <c r="AF152" s="41"/>
      <c r="AG152" s="41"/>
      <c r="AH152" s="41"/>
      <c r="AI152" s="41"/>
      <c r="AJ152" s="41"/>
      <c r="AK152" s="41"/>
      <c r="AL152" s="41"/>
      <c r="AM152" s="41"/>
      <c r="AN152" s="41"/>
      <c r="AO152" s="41"/>
      <c r="AP152" s="41"/>
      <c r="AQ152" s="41"/>
      <c r="AR152" s="41"/>
      <c r="AS152" s="41"/>
      <c r="AT152" s="41"/>
      <c r="AU152" s="41"/>
      <c r="AV152" s="41"/>
      <c r="AW152" s="41"/>
      <c r="AX152" s="41"/>
      <c r="AY152" s="41"/>
      <c r="AZ152" s="41"/>
      <c r="BA152" s="41"/>
    </row>
    <row r="153" spans="1:53" ht="15.75" customHeight="1" x14ac:dyDescent="0.25">
      <c r="A153" s="41"/>
      <c r="B153" s="41"/>
      <c r="C153" s="41"/>
      <c r="D153" s="41"/>
      <c r="E153" s="41"/>
      <c r="F153" s="41"/>
      <c r="G153" s="41"/>
      <c r="H153" s="41"/>
      <c r="I153" s="41"/>
      <c r="J153" s="41"/>
      <c r="K153" s="41"/>
      <c r="L153" s="41"/>
      <c r="M153" s="41"/>
      <c r="N153" s="41"/>
      <c r="O153" s="41"/>
      <c r="P153" s="41"/>
      <c r="Q153" s="41"/>
      <c r="R153" s="41"/>
      <c r="S153" s="41"/>
      <c r="T153" s="41"/>
      <c r="U153" s="41"/>
      <c r="V153" s="41"/>
      <c r="W153" s="41"/>
      <c r="X153" s="41"/>
      <c r="Y153" s="41"/>
      <c r="Z153" s="41"/>
      <c r="AA153" s="41"/>
      <c r="AB153" s="41"/>
      <c r="AC153" s="41"/>
      <c r="AD153" s="41"/>
      <c r="AE153" s="41"/>
      <c r="AF153" s="41"/>
      <c r="AG153" s="41"/>
      <c r="AH153" s="41"/>
      <c r="AI153" s="41"/>
      <c r="AJ153" s="41"/>
      <c r="AK153" s="41"/>
      <c r="AL153" s="41"/>
      <c r="AM153" s="41"/>
      <c r="AN153" s="41"/>
      <c r="AO153" s="41"/>
      <c r="AP153" s="41"/>
      <c r="AQ153" s="41"/>
      <c r="AR153" s="41"/>
      <c r="AS153" s="41"/>
      <c r="AT153" s="41"/>
      <c r="AU153" s="41"/>
      <c r="AV153" s="41"/>
      <c r="AW153" s="41"/>
      <c r="AX153" s="41"/>
      <c r="AY153" s="41"/>
      <c r="AZ153" s="41"/>
      <c r="BA153" s="41"/>
    </row>
    <row r="154" spans="1:53" ht="15.75" customHeight="1" x14ac:dyDescent="0.25">
      <c r="A154" s="41"/>
      <c r="B154" s="41"/>
      <c r="C154" s="41"/>
      <c r="D154" s="41"/>
      <c r="E154" s="41"/>
      <c r="F154" s="41"/>
      <c r="G154" s="41"/>
      <c r="H154" s="41"/>
      <c r="I154" s="41"/>
      <c r="J154" s="41"/>
      <c r="K154" s="41"/>
      <c r="L154" s="41"/>
      <c r="M154" s="41"/>
      <c r="N154" s="41"/>
      <c r="O154" s="41"/>
      <c r="P154" s="41"/>
      <c r="Q154" s="41"/>
      <c r="R154" s="41"/>
      <c r="S154" s="41"/>
      <c r="T154" s="41"/>
      <c r="U154" s="41"/>
      <c r="V154" s="41"/>
      <c r="W154" s="41"/>
      <c r="X154" s="41"/>
      <c r="Y154" s="41"/>
      <c r="Z154" s="41"/>
      <c r="AA154" s="41"/>
      <c r="AB154" s="41"/>
      <c r="AC154" s="41"/>
      <c r="AD154" s="41"/>
      <c r="AE154" s="41"/>
      <c r="AF154" s="41"/>
      <c r="AG154" s="41"/>
      <c r="AH154" s="41"/>
      <c r="AI154" s="41"/>
      <c r="AJ154" s="41"/>
      <c r="AK154" s="41"/>
      <c r="AL154" s="41"/>
      <c r="AM154" s="41"/>
      <c r="AN154" s="41"/>
      <c r="AO154" s="41"/>
      <c r="AP154" s="41"/>
      <c r="AQ154" s="41"/>
      <c r="AR154" s="41"/>
      <c r="AS154" s="41"/>
      <c r="AT154" s="41"/>
      <c r="AU154" s="41"/>
      <c r="AV154" s="41"/>
      <c r="AW154" s="41"/>
      <c r="AX154" s="41"/>
      <c r="AY154" s="41"/>
      <c r="AZ154" s="41"/>
      <c r="BA154" s="41"/>
    </row>
    <row r="155" spans="1:53" ht="15.75" customHeight="1" x14ac:dyDescent="0.25">
      <c r="A155" s="41"/>
      <c r="B155" s="41"/>
      <c r="C155" s="41"/>
      <c r="D155" s="41"/>
      <c r="E155" s="41"/>
      <c r="F155" s="41"/>
      <c r="G155" s="41"/>
      <c r="H155" s="41"/>
      <c r="I155" s="41"/>
      <c r="J155" s="41"/>
      <c r="K155" s="41"/>
      <c r="L155" s="41"/>
      <c r="M155" s="41"/>
      <c r="N155" s="41"/>
      <c r="O155" s="41"/>
      <c r="P155" s="41"/>
      <c r="Q155" s="41"/>
      <c r="R155" s="41"/>
      <c r="S155" s="41"/>
      <c r="T155" s="41"/>
      <c r="U155" s="41"/>
      <c r="V155" s="41"/>
      <c r="W155" s="41"/>
      <c r="X155" s="41"/>
      <c r="Y155" s="41"/>
      <c r="Z155" s="41"/>
      <c r="AA155" s="41"/>
      <c r="AB155" s="41"/>
      <c r="AC155" s="41"/>
      <c r="AD155" s="41"/>
      <c r="AE155" s="41"/>
      <c r="AF155" s="41"/>
      <c r="AG155" s="41"/>
      <c r="AH155" s="41"/>
      <c r="AI155" s="41"/>
      <c r="AJ155" s="41"/>
      <c r="AK155" s="41"/>
      <c r="AL155" s="41"/>
      <c r="AM155" s="41"/>
      <c r="AN155" s="41"/>
      <c r="AO155" s="41"/>
      <c r="AP155" s="41"/>
      <c r="AQ155" s="41"/>
      <c r="AR155" s="41"/>
      <c r="AS155" s="41"/>
      <c r="AT155" s="41"/>
      <c r="AU155" s="41"/>
      <c r="AV155" s="41"/>
      <c r="AW155" s="41"/>
      <c r="AX155" s="41"/>
      <c r="AY155" s="41"/>
      <c r="AZ155" s="41"/>
      <c r="BA155" s="41"/>
    </row>
    <row r="156" spans="1:53" ht="15.75" customHeight="1" x14ac:dyDescent="0.25">
      <c r="A156" s="41"/>
      <c r="B156" s="41"/>
      <c r="C156" s="41"/>
      <c r="D156" s="41"/>
      <c r="E156" s="41"/>
      <c r="F156" s="41"/>
      <c r="G156" s="41"/>
      <c r="H156" s="41"/>
      <c r="I156" s="41"/>
      <c r="J156" s="41"/>
      <c r="K156" s="41"/>
      <c r="L156" s="41"/>
      <c r="M156" s="41"/>
      <c r="N156" s="41"/>
      <c r="O156" s="41"/>
      <c r="P156" s="41"/>
      <c r="Q156" s="41"/>
      <c r="R156" s="41"/>
      <c r="S156" s="41"/>
      <c r="T156" s="41"/>
      <c r="U156" s="41"/>
      <c r="V156" s="41"/>
      <c r="W156" s="41"/>
      <c r="X156" s="41"/>
      <c r="Y156" s="41"/>
      <c r="Z156" s="41"/>
      <c r="AA156" s="41"/>
      <c r="AB156" s="41"/>
      <c r="AC156" s="41"/>
      <c r="AD156" s="41"/>
      <c r="AE156" s="41"/>
      <c r="AF156" s="41"/>
      <c r="AG156" s="41"/>
      <c r="AH156" s="41"/>
      <c r="AI156" s="41"/>
      <c r="AJ156" s="41"/>
      <c r="AK156" s="41"/>
      <c r="AL156" s="41"/>
      <c r="AM156" s="41"/>
      <c r="AN156" s="41"/>
      <c r="AO156" s="41"/>
      <c r="AP156" s="41"/>
      <c r="AQ156" s="41"/>
      <c r="AR156" s="41"/>
      <c r="AS156" s="41"/>
      <c r="AT156" s="41"/>
      <c r="AU156" s="41"/>
      <c r="AV156" s="41"/>
      <c r="AW156" s="41"/>
      <c r="AX156" s="41"/>
      <c r="AY156" s="41"/>
      <c r="AZ156" s="41"/>
      <c r="BA156" s="41"/>
    </row>
    <row r="157" spans="1:53" ht="15.75" customHeight="1" x14ac:dyDescent="0.25">
      <c r="A157" s="41"/>
      <c r="B157" s="41"/>
      <c r="C157" s="41"/>
      <c r="D157" s="41"/>
      <c r="E157" s="41"/>
      <c r="F157" s="41"/>
      <c r="G157" s="41"/>
      <c r="H157" s="41"/>
      <c r="I157" s="41"/>
      <c r="J157" s="41"/>
      <c r="K157" s="41"/>
      <c r="L157" s="41"/>
      <c r="M157" s="41"/>
      <c r="N157" s="41"/>
      <c r="O157" s="41"/>
      <c r="P157" s="41"/>
      <c r="Q157" s="41"/>
      <c r="R157" s="41"/>
      <c r="S157" s="41"/>
      <c r="T157" s="41"/>
      <c r="U157" s="41"/>
      <c r="V157" s="41"/>
      <c r="W157" s="41"/>
      <c r="X157" s="41"/>
      <c r="Y157" s="41"/>
      <c r="Z157" s="41"/>
      <c r="AA157" s="41"/>
      <c r="AB157" s="41"/>
      <c r="AC157" s="41"/>
      <c r="AD157" s="41"/>
      <c r="AE157" s="41"/>
      <c r="AF157" s="41"/>
      <c r="AG157" s="41"/>
      <c r="AH157" s="41"/>
      <c r="AI157" s="41"/>
      <c r="AJ157" s="41"/>
      <c r="AK157" s="41"/>
      <c r="AL157" s="41"/>
      <c r="AM157" s="41"/>
      <c r="AN157" s="41"/>
      <c r="AO157" s="41"/>
      <c r="AP157" s="41"/>
      <c r="AQ157" s="41"/>
      <c r="AR157" s="41"/>
      <c r="AS157" s="41"/>
      <c r="AT157" s="41"/>
      <c r="AU157" s="41"/>
      <c r="AV157" s="41"/>
      <c r="AW157" s="41"/>
      <c r="AX157" s="41"/>
      <c r="AY157" s="41"/>
      <c r="AZ157" s="41"/>
      <c r="BA157" s="41"/>
    </row>
    <row r="158" spans="1:53" ht="15.75" customHeight="1" x14ac:dyDescent="0.25">
      <c r="A158" s="41"/>
      <c r="B158" s="41"/>
      <c r="C158" s="41"/>
      <c r="D158" s="41"/>
      <c r="E158" s="41"/>
      <c r="F158" s="41"/>
      <c r="G158" s="41"/>
      <c r="H158" s="41"/>
      <c r="I158" s="41"/>
      <c r="J158" s="41"/>
      <c r="K158" s="41"/>
      <c r="L158" s="41"/>
      <c r="M158" s="41"/>
      <c r="N158" s="41"/>
      <c r="O158" s="41"/>
      <c r="P158" s="41"/>
      <c r="Q158" s="41"/>
      <c r="R158" s="41"/>
      <c r="S158" s="41"/>
      <c r="T158" s="41"/>
      <c r="U158" s="41"/>
      <c r="V158" s="41"/>
      <c r="W158" s="41"/>
      <c r="X158" s="41"/>
      <c r="Y158" s="41"/>
      <c r="Z158" s="41"/>
      <c r="AA158" s="41"/>
      <c r="AB158" s="41"/>
      <c r="AC158" s="41"/>
      <c r="AD158" s="41"/>
      <c r="AE158" s="41"/>
      <c r="AF158" s="41"/>
      <c r="AG158" s="41"/>
      <c r="AH158" s="41"/>
      <c r="AI158" s="41"/>
      <c r="AJ158" s="41"/>
      <c r="AK158" s="41"/>
      <c r="AL158" s="41"/>
      <c r="AM158" s="41"/>
      <c r="AN158" s="41"/>
      <c r="AO158" s="41"/>
      <c r="AP158" s="41"/>
      <c r="AQ158" s="41"/>
      <c r="AR158" s="41"/>
      <c r="AS158" s="41"/>
      <c r="AT158" s="41"/>
      <c r="AU158" s="41"/>
      <c r="AV158" s="41"/>
      <c r="AW158" s="41"/>
      <c r="AX158" s="41"/>
      <c r="AY158" s="41"/>
      <c r="AZ158" s="41"/>
      <c r="BA158" s="41"/>
    </row>
    <row r="159" spans="1:53" ht="15.75" customHeight="1" x14ac:dyDescent="0.25">
      <c r="A159" s="41"/>
      <c r="B159" s="41"/>
      <c r="C159" s="41"/>
      <c r="D159" s="41"/>
      <c r="E159" s="41"/>
      <c r="F159" s="41"/>
      <c r="G159" s="41"/>
      <c r="H159" s="41"/>
      <c r="I159" s="41"/>
      <c r="J159" s="41"/>
      <c r="K159" s="41"/>
      <c r="L159" s="41"/>
      <c r="M159" s="41"/>
      <c r="N159" s="41"/>
      <c r="O159" s="41"/>
      <c r="P159" s="41"/>
      <c r="Q159" s="41"/>
      <c r="R159" s="41"/>
      <c r="S159" s="41"/>
      <c r="T159" s="41"/>
      <c r="U159" s="41"/>
      <c r="V159" s="41"/>
      <c r="W159" s="41"/>
      <c r="X159" s="41"/>
      <c r="Y159" s="41"/>
      <c r="Z159" s="41"/>
      <c r="AA159" s="41"/>
      <c r="AB159" s="41"/>
      <c r="AC159" s="41"/>
      <c r="AD159" s="41"/>
      <c r="AE159" s="41"/>
      <c r="AF159" s="41"/>
      <c r="AG159" s="41"/>
      <c r="AH159" s="41"/>
      <c r="AI159" s="41"/>
      <c r="AJ159" s="41"/>
      <c r="AK159" s="41"/>
      <c r="AL159" s="41"/>
      <c r="AM159" s="41"/>
      <c r="AN159" s="41"/>
      <c r="AO159" s="41"/>
      <c r="AP159" s="41"/>
      <c r="AQ159" s="41"/>
      <c r="AR159" s="41"/>
      <c r="AS159" s="41"/>
      <c r="AT159" s="41"/>
      <c r="AU159" s="41"/>
      <c r="AV159" s="41"/>
      <c r="AW159" s="41"/>
      <c r="AX159" s="41"/>
      <c r="AY159" s="41"/>
      <c r="AZ159" s="41"/>
      <c r="BA159" s="41"/>
    </row>
    <row r="160" spans="1:53" ht="15.75" customHeight="1" x14ac:dyDescent="0.25">
      <c r="A160" s="41"/>
      <c r="B160" s="41"/>
      <c r="C160" s="41"/>
      <c r="D160" s="41"/>
      <c r="E160" s="41"/>
      <c r="F160" s="41"/>
      <c r="G160" s="41"/>
      <c r="H160" s="41"/>
      <c r="I160" s="41"/>
      <c r="J160" s="41"/>
      <c r="K160" s="41"/>
      <c r="L160" s="41"/>
      <c r="M160" s="41"/>
      <c r="N160" s="41"/>
      <c r="O160" s="41"/>
      <c r="P160" s="41"/>
      <c r="Q160" s="41"/>
      <c r="R160" s="41"/>
      <c r="S160" s="41"/>
      <c r="T160" s="41"/>
      <c r="U160" s="41"/>
      <c r="V160" s="41"/>
      <c r="W160" s="41"/>
      <c r="X160" s="41"/>
      <c r="Y160" s="41"/>
      <c r="Z160" s="41"/>
      <c r="AA160" s="41"/>
      <c r="AB160" s="41"/>
      <c r="AC160" s="41"/>
      <c r="AD160" s="41"/>
      <c r="AE160" s="41"/>
      <c r="AF160" s="41"/>
      <c r="AG160" s="41"/>
      <c r="AH160" s="41"/>
      <c r="AI160" s="41"/>
      <c r="AJ160" s="41"/>
      <c r="AK160" s="41"/>
      <c r="AL160" s="41"/>
      <c r="AM160" s="41"/>
      <c r="AN160" s="41"/>
      <c r="AO160" s="41"/>
      <c r="AP160" s="41"/>
      <c r="AQ160" s="41"/>
      <c r="AR160" s="41"/>
      <c r="AS160" s="41"/>
      <c r="AT160" s="41"/>
      <c r="AU160" s="41"/>
      <c r="AV160" s="41"/>
      <c r="AW160" s="41"/>
      <c r="AX160" s="41"/>
      <c r="AY160" s="41"/>
      <c r="AZ160" s="41"/>
      <c r="BA160" s="41"/>
    </row>
    <row r="161" spans="1:53" ht="15.75" customHeight="1" x14ac:dyDescent="0.25">
      <c r="A161" s="41"/>
      <c r="B161" s="41"/>
      <c r="C161" s="41"/>
      <c r="D161" s="41"/>
      <c r="E161" s="41"/>
      <c r="F161" s="41"/>
      <c r="G161" s="41"/>
      <c r="H161" s="41"/>
      <c r="I161" s="41"/>
      <c r="J161" s="41"/>
      <c r="K161" s="41"/>
      <c r="L161" s="41"/>
      <c r="M161" s="41"/>
      <c r="N161" s="41"/>
      <c r="O161" s="41"/>
      <c r="P161" s="41"/>
      <c r="Q161" s="41"/>
      <c r="R161" s="41"/>
      <c r="S161" s="41"/>
      <c r="T161" s="41"/>
      <c r="U161" s="41"/>
      <c r="V161" s="41"/>
      <c r="W161" s="41"/>
      <c r="X161" s="41"/>
      <c r="Y161" s="41"/>
      <c r="Z161" s="41"/>
      <c r="AA161" s="41"/>
      <c r="AB161" s="41"/>
      <c r="AC161" s="41"/>
      <c r="AD161" s="41"/>
      <c r="AE161" s="41"/>
      <c r="AF161" s="41"/>
      <c r="AG161" s="41"/>
      <c r="AH161" s="41"/>
      <c r="AI161" s="41"/>
      <c r="AJ161" s="41"/>
      <c r="AK161" s="41"/>
      <c r="AL161" s="41"/>
      <c r="AM161" s="41"/>
      <c r="AN161" s="41"/>
      <c r="AO161" s="41"/>
      <c r="AP161" s="41"/>
      <c r="AQ161" s="41"/>
      <c r="AR161" s="41"/>
      <c r="AS161" s="41"/>
      <c r="AT161" s="41"/>
      <c r="AU161" s="41"/>
      <c r="AV161" s="41"/>
      <c r="AW161" s="41"/>
      <c r="AX161" s="41"/>
      <c r="AY161" s="41"/>
      <c r="AZ161" s="41"/>
      <c r="BA161" s="41"/>
    </row>
    <row r="162" spans="1:53" ht="15.75" customHeight="1" x14ac:dyDescent="0.25">
      <c r="A162" s="41"/>
      <c r="B162" s="41"/>
      <c r="C162" s="41"/>
      <c r="D162" s="41"/>
      <c r="E162" s="41"/>
      <c r="F162" s="41"/>
      <c r="G162" s="41"/>
      <c r="H162" s="41"/>
      <c r="I162" s="41"/>
      <c r="J162" s="41"/>
      <c r="K162" s="41"/>
      <c r="L162" s="41"/>
      <c r="M162" s="41"/>
      <c r="N162" s="41"/>
      <c r="O162" s="41"/>
      <c r="P162" s="41"/>
      <c r="Q162" s="41"/>
      <c r="R162" s="41"/>
      <c r="S162" s="41"/>
      <c r="T162" s="41"/>
      <c r="U162" s="41"/>
      <c r="V162" s="41"/>
      <c r="W162" s="41"/>
      <c r="X162" s="41"/>
      <c r="Y162" s="41"/>
      <c r="Z162" s="41"/>
      <c r="AA162" s="41"/>
      <c r="AB162" s="41"/>
      <c r="AC162" s="41"/>
      <c r="AD162" s="41"/>
      <c r="AE162" s="41"/>
      <c r="AF162" s="41"/>
      <c r="AG162" s="41"/>
      <c r="AH162" s="41"/>
      <c r="AI162" s="41"/>
      <c r="AJ162" s="41"/>
      <c r="AK162" s="41"/>
      <c r="AL162" s="41"/>
      <c r="AM162" s="41"/>
      <c r="AN162" s="41"/>
      <c r="AO162" s="41"/>
      <c r="AP162" s="41"/>
      <c r="AQ162" s="41"/>
      <c r="AR162" s="41"/>
      <c r="AS162" s="41"/>
      <c r="AT162" s="41"/>
      <c r="AU162" s="41"/>
      <c r="AV162" s="41"/>
      <c r="AW162" s="41"/>
      <c r="AX162" s="41"/>
      <c r="AY162" s="41"/>
      <c r="AZ162" s="41"/>
      <c r="BA162" s="41"/>
    </row>
    <row r="163" spans="1:53" ht="15.75" customHeight="1" x14ac:dyDescent="0.25">
      <c r="A163" s="41"/>
      <c r="B163" s="41"/>
      <c r="C163" s="41"/>
      <c r="D163" s="41"/>
      <c r="E163" s="41"/>
      <c r="F163" s="41"/>
      <c r="G163" s="41"/>
      <c r="H163" s="41"/>
      <c r="I163" s="41"/>
      <c r="J163" s="41"/>
      <c r="K163" s="41"/>
      <c r="L163" s="41"/>
      <c r="M163" s="41"/>
      <c r="N163" s="41"/>
      <c r="O163" s="41"/>
      <c r="P163" s="41"/>
      <c r="Q163" s="41"/>
      <c r="R163" s="41"/>
      <c r="S163" s="41"/>
      <c r="T163" s="41"/>
      <c r="U163" s="41"/>
      <c r="V163" s="41"/>
      <c r="W163" s="41"/>
      <c r="X163" s="41"/>
      <c r="Y163" s="41"/>
      <c r="Z163" s="41"/>
      <c r="AA163" s="41"/>
      <c r="AB163" s="41"/>
      <c r="AC163" s="41"/>
      <c r="AD163" s="41"/>
      <c r="AE163" s="41"/>
      <c r="AF163" s="41"/>
      <c r="AG163" s="41"/>
      <c r="AH163" s="41"/>
      <c r="AI163" s="41"/>
      <c r="AJ163" s="41"/>
      <c r="AK163" s="41"/>
      <c r="AL163" s="41"/>
      <c r="AM163" s="41"/>
      <c r="AN163" s="41"/>
      <c r="AO163" s="41"/>
      <c r="AP163" s="41"/>
      <c r="AQ163" s="41"/>
      <c r="AR163" s="41"/>
      <c r="AS163" s="41"/>
      <c r="AT163" s="41"/>
      <c r="AU163" s="41"/>
      <c r="AV163" s="41"/>
      <c r="AW163" s="41"/>
      <c r="AX163" s="41"/>
      <c r="AY163" s="41"/>
      <c r="AZ163" s="41"/>
      <c r="BA163" s="41"/>
    </row>
    <row r="164" spans="1:53" ht="15.75" customHeight="1" x14ac:dyDescent="0.25">
      <c r="A164" s="41"/>
      <c r="B164" s="41"/>
      <c r="C164" s="41"/>
      <c r="D164" s="41"/>
      <c r="E164" s="41"/>
      <c r="F164" s="41"/>
      <c r="G164" s="41"/>
      <c r="H164" s="41"/>
      <c r="I164" s="41"/>
      <c r="J164" s="41"/>
      <c r="K164" s="41"/>
      <c r="L164" s="41"/>
      <c r="M164" s="41"/>
      <c r="N164" s="41"/>
      <c r="O164" s="41"/>
      <c r="P164" s="41"/>
      <c r="Q164" s="41"/>
      <c r="R164" s="41"/>
      <c r="S164" s="41"/>
      <c r="T164" s="41"/>
      <c r="U164" s="41"/>
      <c r="V164" s="41"/>
      <c r="W164" s="41"/>
      <c r="X164" s="41"/>
      <c r="Y164" s="41"/>
      <c r="Z164" s="41"/>
      <c r="AA164" s="41"/>
      <c r="AB164" s="41"/>
      <c r="AC164" s="41"/>
      <c r="AD164" s="41"/>
      <c r="AE164" s="41"/>
      <c r="AF164" s="41"/>
      <c r="AG164" s="41"/>
      <c r="AH164" s="41"/>
      <c r="AI164" s="41"/>
      <c r="AJ164" s="41"/>
      <c r="AK164" s="41"/>
      <c r="AL164" s="41"/>
      <c r="AM164" s="41"/>
      <c r="AN164" s="41"/>
      <c r="AO164" s="41"/>
      <c r="AP164" s="41"/>
      <c r="AQ164" s="41"/>
      <c r="AR164" s="41"/>
      <c r="AS164" s="41"/>
      <c r="AT164" s="41"/>
      <c r="AU164" s="41"/>
      <c r="AV164" s="41"/>
      <c r="AW164" s="41"/>
      <c r="AX164" s="41"/>
      <c r="AY164" s="41"/>
      <c r="AZ164" s="41"/>
      <c r="BA164" s="41"/>
    </row>
    <row r="165" spans="1:53" ht="15.75" customHeight="1" x14ac:dyDescent="0.25">
      <c r="A165" s="41"/>
      <c r="B165" s="41"/>
      <c r="C165" s="41"/>
      <c r="D165" s="41"/>
      <c r="E165" s="41"/>
      <c r="F165" s="41"/>
      <c r="G165" s="41"/>
      <c r="H165" s="41"/>
      <c r="I165" s="41"/>
      <c r="J165" s="41"/>
      <c r="K165" s="41"/>
      <c r="L165" s="41"/>
      <c r="M165" s="41"/>
      <c r="N165" s="41"/>
      <c r="O165" s="41"/>
      <c r="P165" s="41"/>
      <c r="Q165" s="41"/>
      <c r="R165" s="41"/>
      <c r="S165" s="41"/>
      <c r="T165" s="41"/>
      <c r="U165" s="41"/>
      <c r="V165" s="41"/>
      <c r="W165" s="41"/>
      <c r="X165" s="41"/>
      <c r="Y165" s="41"/>
      <c r="Z165" s="41"/>
      <c r="AA165" s="41"/>
      <c r="AB165" s="41"/>
      <c r="AC165" s="41"/>
      <c r="AD165" s="41"/>
      <c r="AE165" s="41"/>
      <c r="AF165" s="41"/>
      <c r="AG165" s="41"/>
      <c r="AH165" s="41"/>
      <c r="AI165" s="41"/>
      <c r="AJ165" s="41"/>
      <c r="AK165" s="41"/>
      <c r="AL165" s="41"/>
      <c r="AM165" s="41"/>
      <c r="AN165" s="41"/>
      <c r="AO165" s="41"/>
      <c r="AP165" s="41"/>
      <c r="AQ165" s="41"/>
      <c r="AR165" s="41"/>
      <c r="AS165" s="41"/>
      <c r="AT165" s="41"/>
      <c r="AU165" s="41"/>
      <c r="AV165" s="41"/>
      <c r="AW165" s="41"/>
      <c r="AX165" s="41"/>
      <c r="AY165" s="41"/>
      <c r="AZ165" s="41"/>
      <c r="BA165" s="41"/>
    </row>
    <row r="166" spans="1:53" ht="15.75" customHeight="1" x14ac:dyDescent="0.25">
      <c r="A166" s="41"/>
      <c r="B166" s="41"/>
      <c r="C166" s="41"/>
      <c r="D166" s="41"/>
      <c r="E166" s="41"/>
      <c r="F166" s="41"/>
      <c r="G166" s="41"/>
      <c r="H166" s="41"/>
      <c r="I166" s="41"/>
      <c r="J166" s="41"/>
      <c r="K166" s="41"/>
      <c r="L166" s="41"/>
      <c r="M166" s="41"/>
      <c r="N166" s="41"/>
      <c r="O166" s="41"/>
      <c r="P166" s="41"/>
      <c r="Q166" s="41"/>
      <c r="R166" s="41"/>
      <c r="S166" s="41"/>
      <c r="T166" s="41"/>
      <c r="U166" s="41"/>
      <c r="V166" s="41"/>
      <c r="W166" s="41"/>
      <c r="X166" s="41"/>
      <c r="Y166" s="41"/>
      <c r="Z166" s="41"/>
      <c r="AA166" s="41"/>
      <c r="AB166" s="41"/>
      <c r="AC166" s="41"/>
      <c r="AD166" s="41"/>
      <c r="AE166" s="41"/>
      <c r="AF166" s="41"/>
      <c r="AG166" s="41"/>
      <c r="AH166" s="41"/>
      <c r="AI166" s="41"/>
      <c r="AJ166" s="41"/>
      <c r="AK166" s="41"/>
      <c r="AL166" s="41"/>
      <c r="AM166" s="41"/>
      <c r="AN166" s="41"/>
      <c r="AO166" s="41"/>
      <c r="AP166" s="41"/>
      <c r="AQ166" s="41"/>
      <c r="AR166" s="41"/>
      <c r="AS166" s="41"/>
      <c r="AT166" s="41"/>
      <c r="AU166" s="41"/>
      <c r="AV166" s="41"/>
      <c r="AW166" s="41"/>
      <c r="AX166" s="41"/>
      <c r="AY166" s="41"/>
      <c r="AZ166" s="41"/>
      <c r="BA166" s="41"/>
    </row>
    <row r="167" spans="1:53" ht="15.75" customHeight="1" x14ac:dyDescent="0.25">
      <c r="A167" s="41"/>
      <c r="B167" s="41"/>
      <c r="C167" s="41"/>
      <c r="D167" s="41"/>
      <c r="E167" s="41"/>
      <c r="F167" s="41"/>
      <c r="G167" s="41"/>
      <c r="H167" s="41"/>
      <c r="I167" s="41"/>
      <c r="J167" s="41"/>
      <c r="K167" s="41"/>
      <c r="L167" s="41"/>
      <c r="M167" s="41"/>
      <c r="N167" s="41"/>
      <c r="O167" s="41"/>
      <c r="P167" s="41"/>
      <c r="Q167" s="41"/>
      <c r="R167" s="41"/>
      <c r="S167" s="41"/>
      <c r="T167" s="41"/>
      <c r="U167" s="41"/>
      <c r="V167" s="41"/>
      <c r="W167" s="41"/>
      <c r="X167" s="41"/>
      <c r="Y167" s="41"/>
      <c r="Z167" s="41"/>
      <c r="AA167" s="41"/>
      <c r="AB167" s="41"/>
      <c r="AC167" s="41"/>
      <c r="AD167" s="41"/>
      <c r="AE167" s="41"/>
      <c r="AF167" s="41"/>
      <c r="AG167" s="41"/>
      <c r="AH167" s="41"/>
      <c r="AI167" s="41"/>
      <c r="AJ167" s="41"/>
      <c r="AK167" s="41"/>
      <c r="AL167" s="41"/>
      <c r="AM167" s="41"/>
      <c r="AN167" s="41"/>
      <c r="AO167" s="41"/>
      <c r="AP167" s="41"/>
      <c r="AQ167" s="41"/>
      <c r="AR167" s="41"/>
      <c r="AS167" s="41"/>
      <c r="AT167" s="41"/>
      <c r="AU167" s="41"/>
      <c r="AV167" s="41"/>
      <c r="AW167" s="41"/>
      <c r="AX167" s="41"/>
      <c r="AY167" s="41"/>
      <c r="AZ167" s="41"/>
      <c r="BA167" s="41"/>
    </row>
    <row r="168" spans="1:53" ht="15.75" customHeight="1" x14ac:dyDescent="0.25">
      <c r="A168" s="41"/>
      <c r="B168" s="41"/>
      <c r="C168" s="41"/>
      <c r="D168" s="41"/>
      <c r="E168" s="41"/>
      <c r="F168" s="41"/>
      <c r="G168" s="41"/>
      <c r="H168" s="41"/>
      <c r="I168" s="41"/>
      <c r="J168" s="41"/>
      <c r="K168" s="41"/>
      <c r="L168" s="41"/>
      <c r="M168" s="41"/>
      <c r="N168" s="41"/>
      <c r="O168" s="41"/>
      <c r="P168" s="41"/>
      <c r="Q168" s="41"/>
      <c r="R168" s="41"/>
      <c r="S168" s="41"/>
      <c r="T168" s="41"/>
      <c r="U168" s="41"/>
      <c r="V168" s="41"/>
      <c r="W168" s="41"/>
      <c r="X168" s="41"/>
      <c r="Y168" s="41"/>
      <c r="Z168" s="41"/>
      <c r="AA168" s="41"/>
      <c r="AB168" s="41"/>
      <c r="AC168" s="41"/>
      <c r="AD168" s="41"/>
      <c r="AE168" s="41"/>
      <c r="AF168" s="41"/>
      <c r="AG168" s="41"/>
      <c r="AH168" s="41"/>
      <c r="AI168" s="41"/>
      <c r="AJ168" s="41"/>
      <c r="AK168" s="41"/>
      <c r="AL168" s="41"/>
      <c r="AM168" s="41"/>
      <c r="AN168" s="41"/>
      <c r="AO168" s="41"/>
      <c r="AP168" s="41"/>
      <c r="AQ168" s="41"/>
      <c r="AR168" s="41"/>
      <c r="AS168" s="41"/>
      <c r="AT168" s="41"/>
      <c r="AU168" s="41"/>
      <c r="AV168" s="41"/>
      <c r="AW168" s="41"/>
      <c r="AX168" s="41"/>
      <c r="AY168" s="41"/>
      <c r="AZ168" s="41"/>
      <c r="BA168" s="41"/>
    </row>
    <row r="169" spans="1:53" ht="15.75" customHeight="1" x14ac:dyDescent="0.25">
      <c r="A169" s="41"/>
      <c r="B169" s="41"/>
      <c r="C169" s="41"/>
      <c r="D169" s="41"/>
      <c r="E169" s="41"/>
      <c r="F169" s="41"/>
      <c r="G169" s="41"/>
      <c r="H169" s="41"/>
      <c r="I169" s="41"/>
      <c r="J169" s="41"/>
      <c r="K169" s="41"/>
      <c r="L169" s="41"/>
      <c r="M169" s="41"/>
      <c r="N169" s="41"/>
      <c r="O169" s="41"/>
      <c r="P169" s="41"/>
      <c r="Q169" s="41"/>
      <c r="R169" s="41"/>
      <c r="S169" s="41"/>
      <c r="T169" s="41"/>
      <c r="U169" s="41"/>
      <c r="V169" s="41"/>
      <c r="W169" s="41"/>
      <c r="X169" s="41"/>
      <c r="Y169" s="41"/>
      <c r="Z169" s="41"/>
      <c r="AA169" s="41"/>
      <c r="AB169" s="41"/>
      <c r="AC169" s="41"/>
      <c r="AD169" s="41"/>
      <c r="AE169" s="41"/>
      <c r="AF169" s="41"/>
      <c r="AG169" s="41"/>
      <c r="AH169" s="41"/>
      <c r="AI169" s="41"/>
      <c r="AJ169" s="41"/>
      <c r="AK169" s="41"/>
      <c r="AL169" s="41"/>
      <c r="AM169" s="41"/>
      <c r="AN169" s="41"/>
      <c r="AO169" s="41"/>
      <c r="AP169" s="41"/>
      <c r="AQ169" s="41"/>
      <c r="AR169" s="41"/>
      <c r="AS169" s="41"/>
      <c r="AT169" s="41"/>
      <c r="AU169" s="41"/>
      <c r="AV169" s="41"/>
      <c r="AW169" s="41"/>
      <c r="AX169" s="41"/>
      <c r="AY169" s="41"/>
      <c r="AZ169" s="41"/>
      <c r="BA169" s="41"/>
    </row>
    <row r="170" spans="1:53" ht="15.75" customHeight="1" x14ac:dyDescent="0.25">
      <c r="A170" s="41"/>
      <c r="B170" s="41"/>
      <c r="C170" s="41"/>
      <c r="D170" s="41"/>
      <c r="E170" s="41"/>
      <c r="F170" s="41"/>
      <c r="G170" s="41"/>
      <c r="H170" s="41"/>
      <c r="I170" s="41"/>
      <c r="J170" s="41"/>
      <c r="K170" s="41"/>
      <c r="L170" s="41"/>
      <c r="M170" s="41"/>
      <c r="N170" s="41"/>
      <c r="O170" s="41"/>
      <c r="P170" s="41"/>
      <c r="Q170" s="41"/>
      <c r="R170" s="41"/>
      <c r="S170" s="41"/>
      <c r="T170" s="41"/>
      <c r="U170" s="41"/>
      <c r="V170" s="41"/>
      <c r="W170" s="41"/>
      <c r="X170" s="41"/>
      <c r="Y170" s="41"/>
      <c r="Z170" s="41"/>
      <c r="AA170" s="41"/>
      <c r="AB170" s="41"/>
      <c r="AC170" s="41"/>
      <c r="AD170" s="41"/>
      <c r="AE170" s="41"/>
      <c r="AF170" s="41"/>
      <c r="AG170" s="41"/>
      <c r="AH170" s="41"/>
      <c r="AI170" s="41"/>
      <c r="AJ170" s="41"/>
      <c r="AK170" s="41"/>
      <c r="AL170" s="41"/>
      <c r="AM170" s="41"/>
      <c r="AN170" s="41"/>
      <c r="AO170" s="41"/>
      <c r="AP170" s="41"/>
      <c r="AQ170" s="41"/>
      <c r="AR170" s="41"/>
      <c r="AS170" s="41"/>
      <c r="AT170" s="41"/>
      <c r="AU170" s="41"/>
      <c r="AV170" s="41"/>
      <c r="AW170" s="41"/>
      <c r="AX170" s="41"/>
      <c r="AY170" s="41"/>
      <c r="AZ170" s="41"/>
      <c r="BA170" s="41"/>
    </row>
    <row r="171" spans="1:53" ht="15.75" customHeight="1" x14ac:dyDescent="0.25">
      <c r="A171" s="41"/>
      <c r="B171" s="41"/>
      <c r="C171" s="41"/>
      <c r="D171" s="41"/>
      <c r="E171" s="41"/>
      <c r="F171" s="41"/>
      <c r="G171" s="41"/>
      <c r="H171" s="41"/>
      <c r="I171" s="41"/>
      <c r="J171" s="41"/>
      <c r="K171" s="41"/>
      <c r="L171" s="41"/>
      <c r="M171" s="41"/>
      <c r="N171" s="41"/>
      <c r="O171" s="41"/>
      <c r="P171" s="41"/>
      <c r="Q171" s="41"/>
      <c r="R171" s="41"/>
      <c r="S171" s="41"/>
      <c r="T171" s="41"/>
      <c r="U171" s="41"/>
      <c r="V171" s="41"/>
      <c r="W171" s="41"/>
      <c r="X171" s="41"/>
      <c r="Y171" s="41"/>
      <c r="Z171" s="41"/>
      <c r="AA171" s="41"/>
      <c r="AB171" s="41"/>
      <c r="AC171" s="41"/>
      <c r="AD171" s="41"/>
      <c r="AE171" s="41"/>
      <c r="AF171" s="41"/>
      <c r="AG171" s="41"/>
      <c r="AH171" s="41"/>
      <c r="AI171" s="41"/>
      <c r="AJ171" s="41"/>
      <c r="AK171" s="41"/>
      <c r="AL171" s="41"/>
      <c r="AM171" s="41"/>
      <c r="AN171" s="41"/>
      <c r="AO171" s="41"/>
      <c r="AP171" s="41"/>
      <c r="AQ171" s="41"/>
      <c r="AR171" s="41"/>
      <c r="AS171" s="41"/>
      <c r="AT171" s="41"/>
      <c r="AU171" s="41"/>
      <c r="AV171" s="41"/>
      <c r="AW171" s="41"/>
      <c r="AX171" s="41"/>
      <c r="AY171" s="41"/>
      <c r="AZ171" s="41"/>
      <c r="BA171" s="41"/>
    </row>
    <row r="172" spans="1:53" ht="15.75" customHeight="1" x14ac:dyDescent="0.25">
      <c r="A172" s="41"/>
      <c r="B172" s="41"/>
      <c r="C172" s="41"/>
      <c r="D172" s="41"/>
      <c r="E172" s="41"/>
      <c r="F172" s="41"/>
      <c r="G172" s="41"/>
      <c r="H172" s="41"/>
      <c r="I172" s="41"/>
      <c r="J172" s="41"/>
      <c r="K172" s="41"/>
      <c r="L172" s="41"/>
      <c r="M172" s="41"/>
      <c r="N172" s="41"/>
      <c r="O172" s="41"/>
      <c r="P172" s="41"/>
      <c r="Q172" s="41"/>
      <c r="R172" s="41"/>
      <c r="S172" s="41"/>
      <c r="T172" s="41"/>
      <c r="U172" s="41"/>
      <c r="V172" s="41"/>
      <c r="W172" s="41"/>
      <c r="X172" s="41"/>
      <c r="Y172" s="41"/>
      <c r="Z172" s="41"/>
      <c r="AA172" s="41"/>
      <c r="AB172" s="41"/>
      <c r="AC172" s="41"/>
      <c r="AD172" s="41"/>
      <c r="AE172" s="41"/>
      <c r="AF172" s="41"/>
      <c r="AG172" s="41"/>
      <c r="AH172" s="41"/>
      <c r="AI172" s="41"/>
      <c r="AJ172" s="41"/>
      <c r="AK172" s="41"/>
      <c r="AL172" s="41"/>
      <c r="AM172" s="41"/>
      <c r="AN172" s="41"/>
      <c r="AO172" s="41"/>
      <c r="AP172" s="41"/>
      <c r="AQ172" s="41"/>
      <c r="AR172" s="41"/>
      <c r="AS172" s="41"/>
      <c r="AT172" s="41"/>
      <c r="AU172" s="41"/>
      <c r="AV172" s="41"/>
      <c r="AW172" s="41"/>
      <c r="AX172" s="41"/>
      <c r="AY172" s="41"/>
      <c r="AZ172" s="41"/>
      <c r="BA172" s="41"/>
    </row>
    <row r="173" spans="1:53" ht="15.75" customHeight="1" x14ac:dyDescent="0.25">
      <c r="A173" s="41"/>
      <c r="B173" s="41"/>
      <c r="C173" s="41"/>
      <c r="D173" s="41"/>
      <c r="E173" s="41"/>
      <c r="F173" s="41"/>
      <c r="G173" s="41"/>
      <c r="H173" s="41"/>
      <c r="I173" s="41"/>
      <c r="J173" s="41"/>
      <c r="K173" s="41"/>
      <c r="L173" s="41"/>
      <c r="M173" s="41"/>
      <c r="N173" s="41"/>
      <c r="O173" s="41"/>
      <c r="P173" s="41"/>
      <c r="Q173" s="41"/>
      <c r="R173" s="41"/>
      <c r="S173" s="41"/>
      <c r="T173" s="41"/>
      <c r="U173" s="41"/>
      <c r="V173" s="41"/>
      <c r="W173" s="41"/>
      <c r="X173" s="41"/>
      <c r="Y173" s="41"/>
      <c r="Z173" s="41"/>
      <c r="AA173" s="41"/>
      <c r="AB173" s="41"/>
      <c r="AC173" s="41"/>
      <c r="AD173" s="41"/>
      <c r="AE173" s="41"/>
      <c r="AF173" s="41"/>
      <c r="AG173" s="41"/>
      <c r="AH173" s="41"/>
      <c r="AI173" s="41"/>
      <c r="AJ173" s="41"/>
      <c r="AK173" s="41"/>
      <c r="AL173" s="41"/>
      <c r="AM173" s="41"/>
      <c r="AN173" s="41"/>
      <c r="AO173" s="41"/>
      <c r="AP173" s="41"/>
      <c r="AQ173" s="41"/>
      <c r="AR173" s="41"/>
      <c r="AS173" s="41"/>
      <c r="AT173" s="41"/>
      <c r="AU173" s="41"/>
      <c r="AV173" s="41"/>
      <c r="AW173" s="41"/>
      <c r="AX173" s="41"/>
      <c r="AY173" s="41"/>
      <c r="AZ173" s="41"/>
      <c r="BA173" s="41"/>
    </row>
    <row r="174" spans="1:53" ht="15.75" customHeight="1" x14ac:dyDescent="0.25">
      <c r="A174" s="41"/>
      <c r="B174" s="41"/>
      <c r="C174" s="41"/>
      <c r="D174" s="41"/>
      <c r="E174" s="41"/>
      <c r="F174" s="41"/>
      <c r="G174" s="41"/>
      <c r="H174" s="41"/>
      <c r="I174" s="41"/>
      <c r="J174" s="41"/>
      <c r="K174" s="41"/>
      <c r="L174" s="41"/>
      <c r="M174" s="41"/>
      <c r="N174" s="41"/>
      <c r="O174" s="41"/>
      <c r="P174" s="41"/>
      <c r="Q174" s="41"/>
      <c r="R174" s="41"/>
      <c r="S174" s="41"/>
      <c r="T174" s="41"/>
      <c r="U174" s="41"/>
      <c r="V174" s="41"/>
      <c r="W174" s="41"/>
      <c r="X174" s="41"/>
      <c r="Y174" s="41"/>
      <c r="Z174" s="41"/>
      <c r="AA174" s="41"/>
      <c r="AB174" s="41"/>
      <c r="AC174" s="41"/>
      <c r="AD174" s="41"/>
      <c r="AE174" s="41"/>
      <c r="AF174" s="41"/>
      <c r="AG174" s="41"/>
      <c r="AH174" s="41"/>
      <c r="AI174" s="41"/>
      <c r="AJ174" s="41"/>
      <c r="AK174" s="41"/>
      <c r="AL174" s="41"/>
      <c r="AM174" s="41"/>
      <c r="AN174" s="41"/>
      <c r="AO174" s="41"/>
      <c r="AP174" s="41"/>
      <c r="AQ174" s="41"/>
      <c r="AR174" s="41"/>
      <c r="AS174" s="41"/>
      <c r="AT174" s="41"/>
      <c r="AU174" s="41"/>
      <c r="AV174" s="41"/>
      <c r="AW174" s="41"/>
      <c r="AX174" s="41"/>
      <c r="AY174" s="41"/>
      <c r="AZ174" s="41"/>
      <c r="BA174" s="41"/>
    </row>
    <row r="175" spans="1:53" ht="15.75" customHeight="1" x14ac:dyDescent="0.25">
      <c r="A175" s="41"/>
      <c r="B175" s="41"/>
      <c r="C175" s="41"/>
      <c r="D175" s="41"/>
      <c r="E175" s="41"/>
      <c r="F175" s="41"/>
      <c r="G175" s="41"/>
      <c r="H175" s="41"/>
      <c r="I175" s="41"/>
      <c r="J175" s="41"/>
      <c r="K175" s="41"/>
      <c r="L175" s="41"/>
      <c r="M175" s="41"/>
      <c r="N175" s="41"/>
      <c r="O175" s="41"/>
      <c r="P175" s="41"/>
      <c r="Q175" s="41"/>
      <c r="R175" s="41"/>
      <c r="S175" s="41"/>
      <c r="T175" s="41"/>
      <c r="U175" s="41"/>
      <c r="V175" s="41"/>
      <c r="W175" s="41"/>
      <c r="X175" s="41"/>
      <c r="Y175" s="41"/>
      <c r="Z175" s="41"/>
      <c r="AA175" s="41"/>
      <c r="AB175" s="41"/>
      <c r="AC175" s="41"/>
      <c r="AD175" s="41"/>
      <c r="AE175" s="41"/>
      <c r="AF175" s="41"/>
      <c r="AG175" s="41"/>
      <c r="AH175" s="41"/>
      <c r="AI175" s="41"/>
      <c r="AJ175" s="41"/>
      <c r="AK175" s="41"/>
      <c r="AL175" s="41"/>
      <c r="AM175" s="41"/>
      <c r="AN175" s="41"/>
      <c r="AO175" s="41"/>
      <c r="AP175" s="41"/>
      <c r="AQ175" s="41"/>
      <c r="AR175" s="41"/>
      <c r="AS175" s="41"/>
      <c r="AT175" s="41"/>
      <c r="AU175" s="41"/>
      <c r="AV175" s="41"/>
      <c r="AW175" s="41"/>
      <c r="AX175" s="41"/>
      <c r="AY175" s="41"/>
      <c r="AZ175" s="41"/>
      <c r="BA175" s="41"/>
    </row>
    <row r="176" spans="1:53" ht="15.75" customHeight="1" x14ac:dyDescent="0.25">
      <c r="A176" s="41"/>
      <c r="B176" s="41"/>
      <c r="C176" s="41"/>
      <c r="D176" s="41"/>
      <c r="E176" s="41"/>
      <c r="F176" s="41"/>
      <c r="G176" s="41"/>
      <c r="H176" s="41"/>
      <c r="I176" s="41"/>
      <c r="J176" s="41"/>
      <c r="K176" s="41"/>
      <c r="L176" s="41"/>
      <c r="M176" s="41"/>
      <c r="N176" s="41"/>
      <c r="O176" s="41"/>
      <c r="P176" s="41"/>
      <c r="Q176" s="41"/>
      <c r="R176" s="41"/>
      <c r="S176" s="41"/>
      <c r="T176" s="41"/>
      <c r="U176" s="41"/>
      <c r="V176" s="41"/>
      <c r="W176" s="41"/>
      <c r="X176" s="41"/>
      <c r="Y176" s="41"/>
      <c r="Z176" s="41"/>
      <c r="AA176" s="41"/>
      <c r="AB176" s="41"/>
      <c r="AC176" s="41"/>
      <c r="AD176" s="41"/>
      <c r="AE176" s="41"/>
      <c r="AF176" s="41"/>
      <c r="AG176" s="41"/>
      <c r="AH176" s="41"/>
      <c r="AI176" s="41"/>
      <c r="AJ176" s="41"/>
      <c r="AK176" s="41"/>
      <c r="AL176" s="41"/>
      <c r="AM176" s="41"/>
      <c r="AN176" s="41"/>
      <c r="AO176" s="41"/>
      <c r="AP176" s="41"/>
      <c r="AQ176" s="41"/>
      <c r="AR176" s="41"/>
      <c r="AS176" s="41"/>
      <c r="AT176" s="41"/>
      <c r="AU176" s="41"/>
      <c r="AV176" s="41"/>
      <c r="AW176" s="41"/>
      <c r="AX176" s="41"/>
      <c r="AY176" s="41"/>
      <c r="AZ176" s="41"/>
      <c r="BA176" s="41"/>
    </row>
    <row r="177" spans="1:53" ht="15.75" customHeight="1" x14ac:dyDescent="0.25">
      <c r="A177" s="41"/>
      <c r="B177" s="41"/>
      <c r="C177" s="41"/>
      <c r="D177" s="41"/>
      <c r="E177" s="41"/>
      <c r="F177" s="41"/>
      <c r="G177" s="41"/>
      <c r="H177" s="41"/>
      <c r="I177" s="41"/>
      <c r="J177" s="41"/>
      <c r="K177" s="41"/>
      <c r="L177" s="41"/>
      <c r="M177" s="41"/>
      <c r="N177" s="41"/>
      <c r="O177" s="41"/>
      <c r="P177" s="41"/>
      <c r="Q177" s="41"/>
      <c r="R177" s="41"/>
      <c r="S177" s="41"/>
      <c r="T177" s="41"/>
      <c r="U177" s="41"/>
      <c r="V177" s="41"/>
      <c r="W177" s="41"/>
      <c r="X177" s="41"/>
      <c r="Y177" s="41"/>
      <c r="Z177" s="41"/>
      <c r="AA177" s="41"/>
      <c r="AB177" s="41"/>
      <c r="AC177" s="41"/>
      <c r="AD177" s="41"/>
      <c r="AE177" s="41"/>
      <c r="AF177" s="41"/>
      <c r="AG177" s="41"/>
      <c r="AH177" s="41"/>
      <c r="AI177" s="41"/>
      <c r="AJ177" s="41"/>
      <c r="AK177" s="41"/>
      <c r="AL177" s="41"/>
      <c r="AM177" s="41"/>
      <c r="AN177" s="41"/>
      <c r="AO177" s="41"/>
      <c r="AP177" s="41"/>
      <c r="AQ177" s="41"/>
      <c r="AR177" s="41"/>
      <c r="AS177" s="41"/>
      <c r="AT177" s="41"/>
      <c r="AU177" s="41"/>
      <c r="AV177" s="41"/>
      <c r="AW177" s="41"/>
      <c r="AX177" s="41"/>
      <c r="AY177" s="41"/>
      <c r="AZ177" s="41"/>
      <c r="BA177" s="41"/>
    </row>
    <row r="178" spans="1:53" ht="15.75" customHeight="1" x14ac:dyDescent="0.25">
      <c r="A178" s="41"/>
      <c r="B178" s="41"/>
      <c r="C178" s="41"/>
      <c r="D178" s="41"/>
      <c r="E178" s="41"/>
      <c r="F178" s="41"/>
      <c r="G178" s="41"/>
      <c r="H178" s="41"/>
      <c r="I178" s="41"/>
      <c r="J178" s="41"/>
      <c r="K178" s="41"/>
      <c r="L178" s="41"/>
      <c r="M178" s="41"/>
      <c r="N178" s="41"/>
      <c r="O178" s="41"/>
      <c r="P178" s="41"/>
      <c r="Q178" s="41"/>
      <c r="R178" s="41"/>
      <c r="S178" s="41"/>
      <c r="T178" s="41"/>
      <c r="U178" s="41"/>
      <c r="V178" s="41"/>
      <c r="W178" s="41"/>
      <c r="X178" s="41"/>
      <c r="Y178" s="41"/>
      <c r="Z178" s="41"/>
      <c r="AA178" s="41"/>
      <c r="AB178" s="41"/>
      <c r="AC178" s="41"/>
      <c r="AD178" s="41"/>
      <c r="AE178" s="41"/>
      <c r="AF178" s="41"/>
      <c r="AG178" s="41"/>
      <c r="AH178" s="41"/>
      <c r="AI178" s="41"/>
      <c r="AJ178" s="41"/>
      <c r="AK178" s="41"/>
      <c r="AL178" s="41"/>
      <c r="AM178" s="41"/>
      <c r="AN178" s="41"/>
      <c r="AO178" s="41"/>
      <c r="AP178" s="41"/>
      <c r="AQ178" s="41"/>
      <c r="AR178" s="41"/>
      <c r="AS178" s="41"/>
      <c r="AT178" s="41"/>
      <c r="AU178" s="41"/>
      <c r="AV178" s="41"/>
      <c r="AW178" s="41"/>
      <c r="AX178" s="41"/>
      <c r="AY178" s="41"/>
      <c r="AZ178" s="41"/>
      <c r="BA178" s="41"/>
    </row>
    <row r="179" spans="1:53" ht="15.75" customHeight="1" x14ac:dyDescent="0.25">
      <c r="A179" s="41"/>
      <c r="B179" s="41"/>
      <c r="C179" s="41"/>
      <c r="D179" s="41"/>
      <c r="E179" s="41"/>
      <c r="F179" s="41"/>
      <c r="G179" s="41"/>
      <c r="H179" s="41"/>
      <c r="I179" s="41"/>
      <c r="J179" s="41"/>
      <c r="K179" s="41"/>
      <c r="L179" s="41"/>
      <c r="M179" s="41"/>
      <c r="N179" s="41"/>
      <c r="O179" s="41"/>
      <c r="P179" s="41"/>
      <c r="Q179" s="41"/>
      <c r="R179" s="41"/>
      <c r="S179" s="41"/>
      <c r="T179" s="41"/>
      <c r="U179" s="41"/>
      <c r="V179" s="41"/>
      <c r="W179" s="41"/>
      <c r="X179" s="41"/>
      <c r="Y179" s="41"/>
      <c r="Z179" s="41"/>
      <c r="AA179" s="41"/>
      <c r="AB179" s="41"/>
      <c r="AC179" s="41"/>
      <c r="AD179" s="41"/>
      <c r="AE179" s="41"/>
      <c r="AF179" s="41"/>
      <c r="AG179" s="41"/>
      <c r="AH179" s="41"/>
      <c r="AI179" s="41"/>
      <c r="AJ179" s="41"/>
      <c r="AK179" s="41"/>
      <c r="AL179" s="41"/>
      <c r="AM179" s="41"/>
      <c r="AN179" s="41"/>
      <c r="AO179" s="41"/>
      <c r="AP179" s="41"/>
      <c r="AQ179" s="41"/>
      <c r="AR179" s="41"/>
      <c r="AS179" s="41"/>
      <c r="AT179" s="41"/>
      <c r="AU179" s="41"/>
      <c r="AV179" s="41"/>
      <c r="AW179" s="41"/>
      <c r="AX179" s="41"/>
      <c r="AY179" s="41"/>
      <c r="AZ179" s="41"/>
      <c r="BA179" s="41"/>
    </row>
    <row r="180" spans="1:53" ht="15.75" customHeight="1" x14ac:dyDescent="0.25">
      <c r="A180" s="41"/>
      <c r="B180" s="41"/>
      <c r="C180" s="41"/>
      <c r="D180" s="41"/>
      <c r="E180" s="41"/>
      <c r="F180" s="41"/>
      <c r="G180" s="41"/>
      <c r="H180" s="41"/>
      <c r="I180" s="41"/>
      <c r="J180" s="41"/>
      <c r="K180" s="41"/>
      <c r="L180" s="41"/>
      <c r="M180" s="41"/>
      <c r="N180" s="41"/>
      <c r="O180" s="41"/>
      <c r="P180" s="41"/>
      <c r="Q180" s="41"/>
      <c r="R180" s="41"/>
      <c r="S180" s="41"/>
      <c r="T180" s="41"/>
      <c r="U180" s="41"/>
      <c r="V180" s="41"/>
      <c r="W180" s="41"/>
      <c r="X180" s="41"/>
      <c r="Y180" s="41"/>
      <c r="Z180" s="41"/>
      <c r="AA180" s="41"/>
      <c r="AB180" s="41"/>
      <c r="AC180" s="41"/>
      <c r="AD180" s="41"/>
      <c r="AE180" s="41"/>
      <c r="AF180" s="41"/>
      <c r="AG180" s="41"/>
      <c r="AH180" s="41"/>
      <c r="AI180" s="41"/>
      <c r="AJ180" s="41"/>
      <c r="AK180" s="41"/>
      <c r="AL180" s="41"/>
      <c r="AM180" s="41"/>
      <c r="AN180" s="41"/>
      <c r="AO180" s="41"/>
      <c r="AP180" s="41"/>
      <c r="AQ180" s="41"/>
      <c r="AR180" s="41"/>
      <c r="AS180" s="41"/>
      <c r="AT180" s="41"/>
      <c r="AU180" s="41"/>
      <c r="AV180" s="41"/>
      <c r="AW180" s="41"/>
      <c r="AX180" s="41"/>
      <c r="AY180" s="41"/>
      <c r="AZ180" s="41"/>
      <c r="BA180" s="41"/>
    </row>
    <row r="181" spans="1:53" ht="15.75" customHeight="1" x14ac:dyDescent="0.25">
      <c r="A181" s="41"/>
      <c r="B181" s="41"/>
      <c r="C181" s="41"/>
      <c r="D181" s="41"/>
      <c r="E181" s="41"/>
      <c r="F181" s="41"/>
      <c r="G181" s="41"/>
      <c r="H181" s="41"/>
      <c r="I181" s="41"/>
      <c r="J181" s="41"/>
      <c r="K181" s="41"/>
      <c r="L181" s="41"/>
      <c r="M181" s="41"/>
      <c r="N181" s="41"/>
      <c r="O181" s="41"/>
      <c r="P181" s="41"/>
      <c r="Q181" s="41"/>
      <c r="R181" s="41"/>
      <c r="S181" s="41"/>
      <c r="T181" s="41"/>
      <c r="U181" s="41"/>
      <c r="V181" s="41"/>
      <c r="W181" s="41"/>
      <c r="X181" s="41"/>
      <c r="Y181" s="41"/>
      <c r="Z181" s="41"/>
      <c r="AA181" s="41"/>
      <c r="AB181" s="41"/>
      <c r="AC181" s="41"/>
      <c r="AD181" s="41"/>
      <c r="AE181" s="41"/>
      <c r="AF181" s="41"/>
      <c r="AG181" s="41"/>
      <c r="AH181" s="41"/>
      <c r="AI181" s="41"/>
      <c r="AJ181" s="41"/>
      <c r="AK181" s="41"/>
      <c r="AL181" s="41"/>
      <c r="AM181" s="41"/>
      <c r="AN181" s="41"/>
      <c r="AO181" s="41"/>
      <c r="AP181" s="41"/>
      <c r="AQ181" s="41"/>
      <c r="AR181" s="41"/>
      <c r="AS181" s="41"/>
      <c r="AT181" s="41"/>
      <c r="AU181" s="41"/>
      <c r="AV181" s="41"/>
      <c r="AW181" s="41"/>
      <c r="AX181" s="41"/>
      <c r="AY181" s="41"/>
      <c r="AZ181" s="41"/>
      <c r="BA181" s="41"/>
    </row>
    <row r="182" spans="1:53" ht="15.75" customHeight="1" x14ac:dyDescent="0.25">
      <c r="A182" s="41"/>
      <c r="B182" s="41"/>
      <c r="C182" s="41"/>
      <c r="D182" s="41"/>
      <c r="E182" s="41"/>
      <c r="F182" s="41"/>
      <c r="G182" s="41"/>
      <c r="H182" s="41"/>
      <c r="I182" s="41"/>
      <c r="J182" s="41"/>
      <c r="K182" s="41"/>
      <c r="L182" s="41"/>
      <c r="M182" s="41"/>
      <c r="N182" s="41"/>
      <c r="O182" s="41"/>
      <c r="P182" s="41"/>
      <c r="Q182" s="41"/>
      <c r="R182" s="41"/>
      <c r="S182" s="41"/>
      <c r="T182" s="41"/>
      <c r="U182" s="41"/>
      <c r="V182" s="41"/>
      <c r="W182" s="41"/>
      <c r="X182" s="41"/>
      <c r="Y182" s="41"/>
      <c r="Z182" s="41"/>
      <c r="AA182" s="41"/>
      <c r="AB182" s="41"/>
      <c r="AC182" s="41"/>
      <c r="AD182" s="41"/>
      <c r="AE182" s="41"/>
      <c r="AF182" s="41"/>
      <c r="AG182" s="41"/>
      <c r="AH182" s="41"/>
      <c r="AI182" s="41"/>
      <c r="AJ182" s="41"/>
      <c r="AK182" s="41"/>
      <c r="AL182" s="41"/>
      <c r="AM182" s="41"/>
      <c r="AN182" s="41"/>
      <c r="AO182" s="41"/>
      <c r="AP182" s="41"/>
      <c r="AQ182" s="41"/>
      <c r="AR182" s="41"/>
      <c r="AS182" s="41"/>
      <c r="AT182" s="41"/>
      <c r="AU182" s="41"/>
      <c r="AV182" s="41"/>
      <c r="AW182" s="41"/>
      <c r="AX182" s="41"/>
      <c r="AY182" s="41"/>
      <c r="AZ182" s="41"/>
      <c r="BA182" s="41"/>
    </row>
    <row r="183" spans="1:53" ht="15.75" customHeight="1" x14ac:dyDescent="0.25">
      <c r="A183" s="41"/>
      <c r="B183" s="41"/>
      <c r="C183" s="41"/>
      <c r="D183" s="41"/>
      <c r="E183" s="41"/>
      <c r="F183" s="41"/>
      <c r="G183" s="41"/>
      <c r="H183" s="41"/>
      <c r="I183" s="41"/>
      <c r="J183" s="41"/>
      <c r="K183" s="41"/>
      <c r="L183" s="41"/>
      <c r="M183" s="41"/>
      <c r="N183" s="41"/>
      <c r="O183" s="41"/>
      <c r="P183" s="41"/>
      <c r="Q183" s="41"/>
      <c r="R183" s="41"/>
      <c r="S183" s="41"/>
      <c r="T183" s="41"/>
      <c r="U183" s="41"/>
      <c r="V183" s="41"/>
      <c r="W183" s="41"/>
      <c r="X183" s="41"/>
      <c r="Y183" s="41"/>
      <c r="Z183" s="41"/>
      <c r="AA183" s="41"/>
      <c r="AB183" s="41"/>
      <c r="AC183" s="41"/>
      <c r="AD183" s="41"/>
      <c r="AE183" s="41"/>
      <c r="AF183" s="41"/>
      <c r="AG183" s="41"/>
      <c r="AH183" s="41"/>
      <c r="AI183" s="41"/>
      <c r="AJ183" s="41"/>
      <c r="AK183" s="41"/>
      <c r="AL183" s="41"/>
      <c r="AM183" s="41"/>
      <c r="AN183" s="41"/>
      <c r="AO183" s="41"/>
      <c r="AP183" s="41"/>
      <c r="AQ183" s="41"/>
      <c r="AR183" s="41"/>
      <c r="AS183" s="41"/>
      <c r="AT183" s="41"/>
      <c r="AU183" s="41"/>
      <c r="AV183" s="41"/>
      <c r="AW183" s="41"/>
      <c r="AX183" s="41"/>
      <c r="AY183" s="41"/>
      <c r="AZ183" s="41"/>
      <c r="BA183" s="41"/>
    </row>
    <row r="184" spans="1:53" ht="15.75" customHeight="1" x14ac:dyDescent="0.25">
      <c r="A184" s="41"/>
      <c r="B184" s="41"/>
      <c r="C184" s="41"/>
      <c r="D184" s="41"/>
      <c r="E184" s="41"/>
      <c r="F184" s="41"/>
      <c r="G184" s="41"/>
      <c r="H184" s="41"/>
      <c r="I184" s="41"/>
      <c r="J184" s="41"/>
      <c r="K184" s="41"/>
      <c r="L184" s="41"/>
      <c r="M184" s="41"/>
      <c r="N184" s="41"/>
      <c r="O184" s="41"/>
      <c r="P184" s="41"/>
      <c r="Q184" s="41"/>
      <c r="R184" s="41"/>
      <c r="S184" s="41"/>
      <c r="T184" s="41"/>
      <c r="U184" s="41"/>
      <c r="V184" s="41"/>
      <c r="W184" s="41"/>
      <c r="X184" s="41"/>
      <c r="Y184" s="41"/>
      <c r="Z184" s="41"/>
      <c r="AA184" s="41"/>
      <c r="AB184" s="41"/>
      <c r="AC184" s="41"/>
      <c r="AD184" s="41"/>
      <c r="AE184" s="41"/>
      <c r="AF184" s="41"/>
      <c r="AG184" s="41"/>
      <c r="AH184" s="41"/>
      <c r="AI184" s="41"/>
      <c r="AJ184" s="41"/>
      <c r="AK184" s="41"/>
      <c r="AL184" s="41"/>
      <c r="AM184" s="41"/>
      <c r="AN184" s="41"/>
      <c r="AO184" s="41"/>
      <c r="AP184" s="41"/>
      <c r="AQ184" s="41"/>
      <c r="AR184" s="41"/>
      <c r="AS184" s="41"/>
      <c r="AT184" s="41"/>
      <c r="AU184" s="41"/>
      <c r="AV184" s="41"/>
      <c r="AW184" s="41"/>
      <c r="AX184" s="41"/>
      <c r="AY184" s="41"/>
      <c r="AZ184" s="41"/>
      <c r="BA184" s="41"/>
    </row>
    <row r="185" spans="1:53" ht="15.75" customHeight="1" x14ac:dyDescent="0.25">
      <c r="A185" s="41"/>
      <c r="B185" s="41"/>
      <c r="C185" s="41"/>
      <c r="D185" s="41"/>
      <c r="E185" s="41"/>
      <c r="F185" s="41"/>
      <c r="G185" s="41"/>
      <c r="H185" s="41"/>
      <c r="I185" s="41"/>
      <c r="J185" s="41"/>
      <c r="K185" s="41"/>
      <c r="L185" s="41"/>
      <c r="M185" s="41"/>
      <c r="N185" s="41"/>
      <c r="O185" s="41"/>
      <c r="P185" s="41"/>
      <c r="Q185" s="41"/>
      <c r="R185" s="41"/>
      <c r="S185" s="41"/>
      <c r="T185" s="41"/>
      <c r="U185" s="41"/>
      <c r="V185" s="41"/>
      <c r="W185" s="41"/>
      <c r="X185" s="41"/>
      <c r="Y185" s="41"/>
      <c r="Z185" s="41"/>
      <c r="AA185" s="41"/>
      <c r="AB185" s="41"/>
      <c r="AC185" s="41"/>
      <c r="AD185" s="41"/>
      <c r="AE185" s="41"/>
      <c r="AF185" s="41"/>
      <c r="AG185" s="41"/>
      <c r="AH185" s="41"/>
      <c r="AI185" s="41"/>
      <c r="AJ185" s="41"/>
      <c r="AK185" s="41"/>
      <c r="AL185" s="41"/>
      <c r="AM185" s="41"/>
      <c r="AN185" s="41"/>
      <c r="AO185" s="41"/>
      <c r="AP185" s="41"/>
      <c r="AQ185" s="41"/>
      <c r="AR185" s="41"/>
      <c r="AS185" s="41"/>
      <c r="AT185" s="41"/>
      <c r="AU185" s="41"/>
      <c r="AV185" s="41"/>
      <c r="AW185" s="41"/>
      <c r="AX185" s="41"/>
      <c r="AY185" s="41"/>
      <c r="AZ185" s="41"/>
      <c r="BA185" s="41"/>
    </row>
    <row r="186" spans="1:53" ht="15.75" customHeight="1" x14ac:dyDescent="0.25">
      <c r="A186" s="41"/>
      <c r="B186" s="41"/>
      <c r="C186" s="41"/>
      <c r="D186" s="41"/>
      <c r="E186" s="41"/>
      <c r="F186" s="41"/>
      <c r="G186" s="41"/>
      <c r="H186" s="41"/>
      <c r="I186" s="41"/>
      <c r="J186" s="41"/>
      <c r="K186" s="41"/>
      <c r="L186" s="41"/>
      <c r="M186" s="41"/>
      <c r="N186" s="41"/>
      <c r="O186" s="41"/>
      <c r="P186" s="41"/>
      <c r="Q186" s="41"/>
      <c r="R186" s="41"/>
      <c r="S186" s="41"/>
      <c r="T186" s="41"/>
      <c r="U186" s="41"/>
      <c r="V186" s="41"/>
      <c r="W186" s="41"/>
      <c r="X186" s="41"/>
      <c r="Y186" s="41"/>
      <c r="Z186" s="41"/>
      <c r="AA186" s="41"/>
      <c r="AB186" s="41"/>
      <c r="AC186" s="41"/>
      <c r="AD186" s="41"/>
      <c r="AE186" s="41"/>
      <c r="AF186" s="41"/>
      <c r="AG186" s="41"/>
      <c r="AH186" s="41"/>
      <c r="AI186" s="41"/>
      <c r="AJ186" s="41"/>
      <c r="AK186" s="41"/>
      <c r="AL186" s="41"/>
      <c r="AM186" s="41"/>
      <c r="AN186" s="41"/>
      <c r="AO186" s="41"/>
      <c r="AP186" s="41"/>
      <c r="AQ186" s="41"/>
      <c r="AR186" s="41"/>
      <c r="AS186" s="41"/>
      <c r="AT186" s="41"/>
      <c r="AU186" s="41"/>
      <c r="AV186" s="41"/>
      <c r="AW186" s="41"/>
      <c r="AX186" s="41"/>
      <c r="AY186" s="41"/>
      <c r="AZ186" s="41"/>
      <c r="BA186" s="41"/>
    </row>
    <row r="187" spans="1:53" ht="15.75" customHeight="1" x14ac:dyDescent="0.25">
      <c r="A187" s="41"/>
      <c r="B187" s="41"/>
      <c r="C187" s="41"/>
      <c r="D187" s="41"/>
      <c r="E187" s="41"/>
      <c r="F187" s="41"/>
      <c r="G187" s="41"/>
      <c r="H187" s="41"/>
      <c r="I187" s="41"/>
      <c r="J187" s="41"/>
      <c r="K187" s="41"/>
      <c r="L187" s="41"/>
      <c r="M187" s="41"/>
      <c r="N187" s="41"/>
      <c r="O187" s="41"/>
      <c r="P187" s="41"/>
      <c r="Q187" s="41"/>
      <c r="R187" s="41"/>
      <c r="S187" s="41"/>
      <c r="T187" s="41"/>
      <c r="U187" s="41"/>
      <c r="V187" s="41"/>
      <c r="W187" s="41"/>
      <c r="X187" s="41"/>
      <c r="Y187" s="41"/>
      <c r="Z187" s="41"/>
      <c r="AA187" s="41"/>
      <c r="AB187" s="41"/>
      <c r="AC187" s="41"/>
      <c r="AD187" s="41"/>
      <c r="AE187" s="41"/>
      <c r="AF187" s="41"/>
      <c r="AG187" s="41"/>
      <c r="AH187" s="41"/>
      <c r="AI187" s="41"/>
      <c r="AJ187" s="41"/>
      <c r="AK187" s="41"/>
      <c r="AL187" s="41"/>
      <c r="AM187" s="41"/>
      <c r="AN187" s="41"/>
      <c r="AO187" s="41"/>
      <c r="AP187" s="41"/>
      <c r="AQ187" s="41"/>
      <c r="AR187" s="41"/>
      <c r="AS187" s="41"/>
      <c r="AT187" s="41"/>
      <c r="AU187" s="41"/>
      <c r="AV187" s="41"/>
      <c r="AW187" s="41"/>
      <c r="AX187" s="41"/>
      <c r="AY187" s="41"/>
      <c r="AZ187" s="41"/>
      <c r="BA187" s="41"/>
    </row>
    <row r="188" spans="1:53" ht="15.75" customHeight="1" x14ac:dyDescent="0.25">
      <c r="A188" s="41"/>
      <c r="B188" s="41"/>
      <c r="C188" s="41"/>
      <c r="D188" s="41"/>
      <c r="E188" s="41"/>
      <c r="F188" s="41"/>
      <c r="G188" s="41"/>
      <c r="H188" s="41"/>
      <c r="I188" s="41"/>
      <c r="J188" s="41"/>
      <c r="K188" s="41"/>
      <c r="L188" s="41"/>
      <c r="M188" s="41"/>
      <c r="N188" s="41"/>
      <c r="O188" s="41"/>
      <c r="P188" s="41"/>
      <c r="Q188" s="41"/>
      <c r="R188" s="41"/>
      <c r="S188" s="41"/>
      <c r="T188" s="41"/>
      <c r="U188" s="41"/>
      <c r="V188" s="41"/>
      <c r="W188" s="41"/>
      <c r="X188" s="41"/>
      <c r="Y188" s="41"/>
      <c r="Z188" s="41"/>
      <c r="AA188" s="41"/>
      <c r="AB188" s="41"/>
      <c r="AC188" s="41"/>
      <c r="AD188" s="41"/>
      <c r="AE188" s="41"/>
      <c r="AF188" s="41"/>
      <c r="AG188" s="41"/>
      <c r="AH188" s="41"/>
      <c r="AI188" s="41"/>
      <c r="AJ188" s="41"/>
      <c r="AK188" s="41"/>
      <c r="AL188" s="41"/>
      <c r="AM188" s="41"/>
      <c r="AN188" s="41"/>
      <c r="AO188" s="41"/>
      <c r="AP188" s="41"/>
      <c r="AQ188" s="41"/>
      <c r="AR188" s="41"/>
      <c r="AS188" s="41"/>
      <c r="AT188" s="41"/>
      <c r="AU188" s="41"/>
      <c r="AV188" s="41"/>
      <c r="AW188" s="41"/>
      <c r="AX188" s="41"/>
      <c r="AY188" s="41"/>
      <c r="AZ188" s="41"/>
      <c r="BA188" s="41"/>
    </row>
    <row r="189" spans="1:53" ht="15.75" customHeight="1" x14ac:dyDescent="0.25">
      <c r="A189" s="41"/>
      <c r="B189" s="41"/>
      <c r="C189" s="41"/>
      <c r="D189" s="41"/>
      <c r="E189" s="41"/>
      <c r="F189" s="41"/>
      <c r="G189" s="41"/>
      <c r="H189" s="41"/>
      <c r="I189" s="41"/>
      <c r="J189" s="41"/>
      <c r="K189" s="41"/>
      <c r="L189" s="41"/>
      <c r="M189" s="41"/>
      <c r="N189" s="41"/>
      <c r="O189" s="41"/>
      <c r="P189" s="41"/>
      <c r="Q189" s="41"/>
      <c r="R189" s="41"/>
      <c r="S189" s="41"/>
      <c r="T189" s="41"/>
      <c r="U189" s="41"/>
      <c r="V189" s="41"/>
      <c r="W189" s="41"/>
      <c r="X189" s="41"/>
      <c r="Y189" s="41"/>
      <c r="Z189" s="41"/>
      <c r="AA189" s="41"/>
      <c r="AB189" s="41"/>
      <c r="AC189" s="41"/>
      <c r="AD189" s="41"/>
      <c r="AE189" s="41"/>
      <c r="AF189" s="41"/>
      <c r="AG189" s="41"/>
      <c r="AH189" s="41"/>
      <c r="AI189" s="41"/>
      <c r="AJ189" s="41"/>
      <c r="AK189" s="41"/>
      <c r="AL189" s="41"/>
      <c r="AM189" s="41"/>
      <c r="AN189" s="41"/>
      <c r="AO189" s="41"/>
      <c r="AP189" s="41"/>
      <c r="AQ189" s="41"/>
      <c r="AR189" s="41"/>
      <c r="AS189" s="41"/>
      <c r="AT189" s="41"/>
      <c r="AU189" s="41"/>
      <c r="AV189" s="41"/>
      <c r="AW189" s="41"/>
      <c r="AX189" s="41"/>
      <c r="AY189" s="41"/>
      <c r="AZ189" s="41"/>
      <c r="BA189" s="41"/>
    </row>
    <row r="190" spans="1:53" ht="15.75" customHeight="1" x14ac:dyDescent="0.25">
      <c r="A190" s="41"/>
      <c r="B190" s="41"/>
      <c r="C190" s="41"/>
      <c r="D190" s="41"/>
      <c r="E190" s="41"/>
      <c r="F190" s="41"/>
      <c r="G190" s="41"/>
      <c r="H190" s="41"/>
      <c r="I190" s="41"/>
      <c r="J190" s="41"/>
      <c r="K190" s="41"/>
      <c r="L190" s="41"/>
      <c r="M190" s="41"/>
      <c r="N190" s="41"/>
      <c r="O190" s="41"/>
      <c r="P190" s="41"/>
      <c r="Q190" s="41"/>
      <c r="R190" s="41"/>
      <c r="S190" s="41"/>
      <c r="T190" s="41"/>
      <c r="U190" s="41"/>
      <c r="V190" s="41"/>
      <c r="W190" s="41"/>
      <c r="X190" s="41"/>
      <c r="Y190" s="41"/>
      <c r="Z190" s="41"/>
      <c r="AA190" s="41"/>
      <c r="AB190" s="41"/>
      <c r="AC190" s="41"/>
      <c r="AD190" s="41"/>
      <c r="AE190" s="41"/>
      <c r="AF190" s="41"/>
      <c r="AG190" s="41"/>
      <c r="AH190" s="41"/>
      <c r="AI190" s="41"/>
      <c r="AJ190" s="41"/>
      <c r="AK190" s="41"/>
      <c r="AL190" s="41"/>
      <c r="AM190" s="41"/>
      <c r="AN190" s="41"/>
      <c r="AO190" s="41"/>
      <c r="AP190" s="41"/>
      <c r="AQ190" s="41"/>
      <c r="AR190" s="41"/>
      <c r="AS190" s="41"/>
      <c r="AT190" s="41"/>
      <c r="AU190" s="41"/>
      <c r="AV190" s="41"/>
      <c r="AW190" s="41"/>
      <c r="AX190" s="41"/>
      <c r="AY190" s="41"/>
      <c r="AZ190" s="41"/>
      <c r="BA190" s="41"/>
    </row>
    <row r="191" spans="1:53" ht="15.75" customHeight="1" x14ac:dyDescent="0.25">
      <c r="A191" s="41"/>
      <c r="B191" s="41"/>
      <c r="C191" s="41"/>
      <c r="D191" s="41"/>
      <c r="E191" s="41"/>
      <c r="F191" s="41"/>
      <c r="G191" s="41"/>
      <c r="H191" s="41"/>
      <c r="I191" s="41"/>
      <c r="J191" s="41"/>
      <c r="K191" s="41"/>
      <c r="L191" s="41"/>
      <c r="M191" s="41"/>
      <c r="N191" s="41"/>
      <c r="O191" s="41"/>
      <c r="P191" s="41"/>
      <c r="Q191" s="41"/>
      <c r="R191" s="41"/>
      <c r="S191" s="41"/>
      <c r="T191" s="41"/>
      <c r="U191" s="41"/>
      <c r="V191" s="41"/>
      <c r="W191" s="41"/>
      <c r="X191" s="41"/>
      <c r="Y191" s="41"/>
      <c r="Z191" s="41"/>
      <c r="AA191" s="41"/>
      <c r="AB191" s="41"/>
      <c r="AC191" s="41"/>
      <c r="AD191" s="41"/>
      <c r="AE191" s="41"/>
      <c r="AF191" s="41"/>
      <c r="AG191" s="41"/>
      <c r="AH191" s="41"/>
      <c r="AI191" s="41"/>
      <c r="AJ191" s="41"/>
      <c r="AK191" s="41"/>
      <c r="AL191" s="41"/>
      <c r="AM191" s="41"/>
      <c r="AN191" s="41"/>
      <c r="AO191" s="41"/>
      <c r="AP191" s="41"/>
      <c r="AQ191" s="41"/>
      <c r="AR191" s="41"/>
      <c r="AS191" s="41"/>
      <c r="AT191" s="41"/>
      <c r="AU191" s="41"/>
      <c r="AV191" s="41"/>
      <c r="AW191" s="41"/>
      <c r="AX191" s="41"/>
      <c r="AY191" s="41"/>
      <c r="AZ191" s="41"/>
      <c r="BA191" s="41"/>
    </row>
    <row r="192" spans="1:53" ht="15.75" customHeight="1" x14ac:dyDescent="0.25">
      <c r="A192" s="41"/>
      <c r="B192" s="41"/>
      <c r="C192" s="41"/>
      <c r="D192" s="41"/>
      <c r="E192" s="41"/>
      <c r="F192" s="41"/>
      <c r="G192" s="41"/>
      <c r="H192" s="41"/>
      <c r="I192" s="41"/>
      <c r="J192" s="41"/>
      <c r="K192" s="41"/>
      <c r="L192" s="41"/>
      <c r="M192" s="41"/>
      <c r="N192" s="41"/>
      <c r="O192" s="41"/>
      <c r="P192" s="41"/>
      <c r="Q192" s="41"/>
      <c r="R192" s="41"/>
      <c r="S192" s="41"/>
      <c r="T192" s="41"/>
      <c r="U192" s="41"/>
      <c r="V192" s="41"/>
      <c r="W192" s="41"/>
      <c r="X192" s="41"/>
      <c r="Y192" s="41"/>
      <c r="Z192" s="41"/>
      <c r="AA192" s="41"/>
      <c r="AB192" s="41"/>
      <c r="AC192" s="41"/>
      <c r="AD192" s="41"/>
      <c r="AE192" s="41"/>
      <c r="AF192" s="41"/>
      <c r="AG192" s="41"/>
      <c r="AH192" s="41"/>
      <c r="AI192" s="41"/>
      <c r="AJ192" s="41"/>
      <c r="AK192" s="41"/>
      <c r="AL192" s="41"/>
      <c r="AM192" s="41"/>
      <c r="AN192" s="41"/>
      <c r="AO192" s="41"/>
      <c r="AP192" s="41"/>
      <c r="AQ192" s="41"/>
      <c r="AR192" s="41"/>
      <c r="AS192" s="41"/>
      <c r="AT192" s="41"/>
      <c r="AU192" s="41"/>
      <c r="AV192" s="41"/>
      <c r="AW192" s="41"/>
      <c r="AX192" s="41"/>
      <c r="AY192" s="41"/>
      <c r="AZ192" s="41"/>
      <c r="BA192" s="41"/>
    </row>
    <row r="193" spans="1:53" ht="15.75" customHeight="1" x14ac:dyDescent="0.25">
      <c r="A193" s="41"/>
      <c r="B193" s="41"/>
      <c r="C193" s="41"/>
      <c r="D193" s="41"/>
      <c r="E193" s="41"/>
      <c r="F193" s="41"/>
      <c r="G193" s="41"/>
      <c r="H193" s="41"/>
      <c r="I193" s="41"/>
      <c r="J193" s="41"/>
      <c r="K193" s="41"/>
      <c r="L193" s="41"/>
      <c r="M193" s="41"/>
      <c r="N193" s="41"/>
      <c r="O193" s="41"/>
      <c r="P193" s="41"/>
      <c r="Q193" s="41"/>
      <c r="R193" s="41"/>
      <c r="S193" s="41"/>
      <c r="T193" s="41"/>
      <c r="U193" s="41"/>
      <c r="V193" s="41"/>
      <c r="W193" s="41"/>
      <c r="X193" s="41"/>
      <c r="Y193" s="41"/>
      <c r="Z193" s="41"/>
      <c r="AA193" s="41"/>
      <c r="AB193" s="41"/>
      <c r="AC193" s="41"/>
      <c r="AD193" s="41"/>
      <c r="AE193" s="41"/>
      <c r="AF193" s="41"/>
      <c r="AG193" s="41"/>
      <c r="AH193" s="41"/>
      <c r="AI193" s="41"/>
      <c r="AJ193" s="41"/>
      <c r="AK193" s="41"/>
      <c r="AL193" s="41"/>
      <c r="AM193" s="41"/>
      <c r="AN193" s="41"/>
      <c r="AO193" s="41"/>
      <c r="AP193" s="41"/>
      <c r="AQ193" s="41"/>
      <c r="AR193" s="41"/>
      <c r="AS193" s="41"/>
      <c r="AT193" s="41"/>
      <c r="AU193" s="41"/>
      <c r="AV193" s="41"/>
      <c r="AW193" s="41"/>
      <c r="AX193" s="41"/>
      <c r="AY193" s="41"/>
      <c r="AZ193" s="41"/>
      <c r="BA193" s="41"/>
    </row>
    <row r="194" spans="1:53" ht="15.75" customHeight="1" x14ac:dyDescent="0.25">
      <c r="A194" s="41"/>
      <c r="B194" s="41"/>
      <c r="C194" s="41"/>
      <c r="D194" s="41"/>
      <c r="E194" s="41"/>
      <c r="F194" s="41"/>
      <c r="G194" s="41"/>
      <c r="H194" s="41"/>
      <c r="I194" s="41"/>
      <c r="J194" s="41"/>
      <c r="K194" s="41"/>
      <c r="L194" s="41"/>
      <c r="M194" s="41"/>
      <c r="N194" s="41"/>
      <c r="O194" s="41"/>
      <c r="P194" s="41"/>
      <c r="Q194" s="41"/>
      <c r="R194" s="41"/>
      <c r="S194" s="41"/>
      <c r="T194" s="41"/>
      <c r="U194" s="41"/>
      <c r="V194" s="41"/>
      <c r="W194" s="41"/>
      <c r="X194" s="41"/>
      <c r="Y194" s="41"/>
      <c r="Z194" s="41"/>
      <c r="AA194" s="41"/>
      <c r="AB194" s="41"/>
      <c r="AC194" s="41"/>
      <c r="AD194" s="41"/>
      <c r="AE194" s="41"/>
      <c r="AF194" s="41"/>
      <c r="AG194" s="41"/>
      <c r="AH194" s="41"/>
      <c r="AI194" s="41"/>
      <c r="AJ194" s="41"/>
      <c r="AK194" s="41"/>
      <c r="AL194" s="41"/>
      <c r="AM194" s="41"/>
      <c r="AN194" s="41"/>
      <c r="AO194" s="41"/>
      <c r="AP194" s="41"/>
      <c r="AQ194" s="41"/>
      <c r="AR194" s="41"/>
      <c r="AS194" s="41"/>
      <c r="AT194" s="41"/>
      <c r="AU194" s="41"/>
      <c r="AV194" s="41"/>
      <c r="AW194" s="41"/>
      <c r="AX194" s="41"/>
      <c r="AY194" s="41"/>
      <c r="AZ194" s="41"/>
      <c r="BA194" s="41"/>
    </row>
    <row r="195" spans="1:53" ht="15.75" customHeight="1" x14ac:dyDescent="0.25">
      <c r="A195" s="41"/>
      <c r="B195" s="41"/>
      <c r="C195" s="41"/>
      <c r="D195" s="41"/>
      <c r="E195" s="41"/>
      <c r="F195" s="41"/>
      <c r="G195" s="41"/>
      <c r="H195" s="41"/>
      <c r="I195" s="41"/>
      <c r="J195" s="41"/>
      <c r="K195" s="41"/>
      <c r="L195" s="41"/>
      <c r="M195" s="41"/>
      <c r="N195" s="41"/>
      <c r="O195" s="41"/>
      <c r="P195" s="41"/>
      <c r="Q195" s="41"/>
      <c r="R195" s="41"/>
      <c r="S195" s="41"/>
      <c r="T195" s="41"/>
      <c r="U195" s="41"/>
      <c r="V195" s="41"/>
      <c r="W195" s="41"/>
      <c r="X195" s="41"/>
      <c r="Y195" s="41"/>
      <c r="Z195" s="41"/>
      <c r="AA195" s="41"/>
      <c r="AB195" s="41"/>
      <c r="AC195" s="41"/>
      <c r="AD195" s="41"/>
      <c r="AE195" s="41"/>
      <c r="AF195" s="41"/>
      <c r="AG195" s="41"/>
      <c r="AH195" s="41"/>
      <c r="AI195" s="41"/>
      <c r="AJ195" s="41"/>
      <c r="AK195" s="41"/>
      <c r="AL195" s="41"/>
      <c r="AM195" s="41"/>
      <c r="AN195" s="41"/>
      <c r="AO195" s="41"/>
      <c r="AP195" s="41"/>
      <c r="AQ195" s="41"/>
      <c r="AR195" s="41"/>
      <c r="AS195" s="41"/>
      <c r="AT195" s="41"/>
      <c r="AU195" s="41"/>
      <c r="AV195" s="41"/>
      <c r="AW195" s="41"/>
      <c r="AX195" s="41"/>
      <c r="AY195" s="41"/>
      <c r="AZ195" s="41"/>
      <c r="BA195" s="41"/>
    </row>
    <row r="196" spans="1:53" ht="15.75" customHeight="1" x14ac:dyDescent="0.25">
      <c r="A196" s="41"/>
      <c r="B196" s="41"/>
      <c r="C196" s="41"/>
      <c r="D196" s="41"/>
      <c r="E196" s="41"/>
      <c r="F196" s="41"/>
      <c r="G196" s="41"/>
      <c r="H196" s="41"/>
      <c r="I196" s="41"/>
      <c r="J196" s="41"/>
      <c r="K196" s="41"/>
      <c r="L196" s="41"/>
      <c r="M196" s="41"/>
      <c r="N196" s="41"/>
      <c r="O196" s="41"/>
      <c r="P196" s="41"/>
      <c r="Q196" s="41"/>
      <c r="R196" s="41"/>
      <c r="S196" s="41"/>
      <c r="T196" s="41"/>
      <c r="U196" s="41"/>
      <c r="V196" s="41"/>
      <c r="W196" s="41"/>
      <c r="X196" s="41"/>
      <c r="Y196" s="41"/>
      <c r="Z196" s="41"/>
      <c r="AA196" s="41"/>
      <c r="AB196" s="41"/>
      <c r="AC196" s="41"/>
      <c r="AD196" s="41"/>
      <c r="AE196" s="41"/>
      <c r="AF196" s="41"/>
      <c r="AG196" s="41"/>
      <c r="AH196" s="41"/>
      <c r="AI196" s="41"/>
      <c r="AJ196" s="41"/>
      <c r="AK196" s="41"/>
      <c r="AL196" s="41"/>
      <c r="AM196" s="41"/>
      <c r="AN196" s="41"/>
      <c r="AO196" s="41"/>
      <c r="AP196" s="41"/>
      <c r="AQ196" s="41"/>
      <c r="AR196" s="41"/>
      <c r="AS196" s="41"/>
      <c r="AT196" s="41"/>
      <c r="AU196" s="41"/>
      <c r="AV196" s="41"/>
      <c r="AW196" s="41"/>
      <c r="AX196" s="41"/>
      <c r="AY196" s="41"/>
      <c r="AZ196" s="41"/>
      <c r="BA196" s="41"/>
    </row>
    <row r="197" spans="1:53" ht="15.75" customHeight="1" x14ac:dyDescent="0.25">
      <c r="A197" s="41"/>
      <c r="B197" s="41"/>
      <c r="C197" s="41"/>
      <c r="D197" s="41"/>
      <c r="E197" s="41"/>
      <c r="F197" s="41"/>
      <c r="G197" s="41"/>
      <c r="H197" s="41"/>
      <c r="I197" s="41"/>
      <c r="J197" s="41"/>
      <c r="K197" s="41"/>
      <c r="L197" s="41"/>
      <c r="M197" s="41"/>
      <c r="N197" s="41"/>
      <c r="O197" s="41"/>
      <c r="P197" s="41"/>
      <c r="Q197" s="41"/>
      <c r="R197" s="41"/>
      <c r="S197" s="41"/>
      <c r="T197" s="41"/>
      <c r="U197" s="41"/>
      <c r="V197" s="41"/>
      <c r="W197" s="41"/>
      <c r="X197" s="41"/>
      <c r="Y197" s="41"/>
      <c r="Z197" s="41"/>
      <c r="AA197" s="41"/>
      <c r="AB197" s="41"/>
      <c r="AC197" s="41"/>
      <c r="AD197" s="41"/>
      <c r="AE197" s="41"/>
      <c r="AF197" s="41"/>
      <c r="AG197" s="41"/>
      <c r="AH197" s="41"/>
      <c r="AI197" s="41"/>
      <c r="AJ197" s="41"/>
      <c r="AK197" s="41"/>
      <c r="AL197" s="41"/>
      <c r="AM197" s="41"/>
      <c r="AN197" s="41"/>
      <c r="AO197" s="41"/>
      <c r="AP197" s="41"/>
      <c r="AQ197" s="41"/>
      <c r="AR197" s="41"/>
      <c r="AS197" s="41"/>
      <c r="AT197" s="41"/>
      <c r="AU197" s="41"/>
      <c r="AV197" s="41"/>
      <c r="AW197" s="41"/>
      <c r="AX197" s="41"/>
      <c r="AY197" s="41"/>
      <c r="AZ197" s="41"/>
      <c r="BA197" s="41"/>
    </row>
    <row r="198" spans="1:53" ht="15.75" customHeight="1" x14ac:dyDescent="0.25">
      <c r="A198" s="41"/>
      <c r="B198" s="41"/>
      <c r="C198" s="41"/>
      <c r="D198" s="41"/>
      <c r="E198" s="41"/>
      <c r="F198" s="41"/>
      <c r="G198" s="41"/>
      <c r="H198" s="41"/>
      <c r="I198" s="41"/>
      <c r="J198" s="41"/>
      <c r="K198" s="41"/>
      <c r="L198" s="41"/>
      <c r="M198" s="41"/>
      <c r="N198" s="41"/>
      <c r="O198" s="41"/>
      <c r="P198" s="41"/>
      <c r="Q198" s="41"/>
      <c r="R198" s="41"/>
      <c r="S198" s="41"/>
      <c r="T198" s="41"/>
      <c r="U198" s="41"/>
      <c r="V198" s="41"/>
      <c r="W198" s="41"/>
      <c r="X198" s="41"/>
      <c r="Y198" s="41"/>
      <c r="Z198" s="41"/>
      <c r="AA198" s="41"/>
      <c r="AB198" s="41"/>
      <c r="AC198" s="41"/>
      <c r="AD198" s="41"/>
      <c r="AE198" s="41"/>
      <c r="AF198" s="41"/>
      <c r="AG198" s="41"/>
      <c r="AH198" s="41"/>
      <c r="AI198" s="41"/>
      <c r="AJ198" s="41"/>
      <c r="AK198" s="41"/>
      <c r="AL198" s="41"/>
      <c r="AM198" s="41"/>
      <c r="AN198" s="41"/>
      <c r="AO198" s="41"/>
      <c r="AP198" s="41"/>
      <c r="AQ198" s="41"/>
      <c r="AR198" s="41"/>
      <c r="AS198" s="41"/>
      <c r="AT198" s="41"/>
      <c r="AU198" s="41"/>
      <c r="AV198" s="41"/>
      <c r="AW198" s="41"/>
      <c r="AX198" s="41"/>
      <c r="AY198" s="41"/>
      <c r="AZ198" s="41"/>
      <c r="BA198" s="41"/>
    </row>
    <row r="199" spans="1:53" ht="15.75" customHeight="1" x14ac:dyDescent="0.25">
      <c r="A199" s="41"/>
      <c r="B199" s="41"/>
      <c r="C199" s="41"/>
      <c r="D199" s="41"/>
      <c r="E199" s="41"/>
      <c r="F199" s="41"/>
      <c r="G199" s="41"/>
      <c r="H199" s="41"/>
      <c r="I199" s="41"/>
      <c r="J199" s="41"/>
      <c r="K199" s="41"/>
      <c r="L199" s="41"/>
      <c r="M199" s="41"/>
      <c r="N199" s="41"/>
      <c r="O199" s="41"/>
      <c r="P199" s="41"/>
      <c r="Q199" s="41"/>
      <c r="R199" s="41"/>
      <c r="S199" s="41"/>
      <c r="T199" s="41"/>
      <c r="U199" s="41"/>
      <c r="V199" s="41"/>
      <c r="W199" s="41"/>
      <c r="X199" s="41"/>
      <c r="Y199" s="41"/>
      <c r="Z199" s="41"/>
      <c r="AA199" s="41"/>
      <c r="AB199" s="41"/>
      <c r="AC199" s="41"/>
      <c r="AD199" s="41"/>
      <c r="AE199" s="41"/>
      <c r="AF199" s="41"/>
      <c r="AG199" s="41"/>
      <c r="AH199" s="41"/>
      <c r="AI199" s="41"/>
      <c r="AJ199" s="41"/>
      <c r="AK199" s="41"/>
      <c r="AL199" s="41"/>
      <c r="AM199" s="41"/>
      <c r="AN199" s="41"/>
      <c r="AO199" s="41"/>
      <c r="AP199" s="41"/>
      <c r="AQ199" s="41"/>
      <c r="AR199" s="41"/>
      <c r="AS199" s="41"/>
      <c r="AT199" s="41"/>
      <c r="AU199" s="41"/>
      <c r="AV199" s="41"/>
      <c r="AW199" s="41"/>
      <c r="AX199" s="41"/>
      <c r="AY199" s="41"/>
      <c r="AZ199" s="41"/>
      <c r="BA199" s="41"/>
    </row>
    <row r="200" spans="1:53" ht="15.75" customHeight="1" x14ac:dyDescent="0.25">
      <c r="A200" s="41"/>
      <c r="B200" s="41"/>
      <c r="C200" s="41"/>
      <c r="D200" s="41"/>
      <c r="E200" s="41"/>
      <c r="F200" s="41"/>
      <c r="G200" s="41"/>
      <c r="H200" s="41"/>
      <c r="I200" s="41"/>
      <c r="J200" s="41"/>
      <c r="K200" s="41"/>
      <c r="L200" s="41"/>
      <c r="M200" s="41"/>
      <c r="N200" s="41"/>
      <c r="O200" s="41"/>
      <c r="P200" s="41"/>
      <c r="Q200" s="41"/>
      <c r="R200" s="41"/>
      <c r="S200" s="41"/>
      <c r="T200" s="41"/>
      <c r="U200" s="41"/>
      <c r="V200" s="41"/>
      <c r="W200" s="41"/>
      <c r="X200" s="41"/>
      <c r="Y200" s="41"/>
      <c r="Z200" s="41"/>
      <c r="AA200" s="41"/>
      <c r="AB200" s="41"/>
      <c r="AC200" s="41"/>
      <c r="AD200" s="41"/>
      <c r="AE200" s="41"/>
      <c r="AF200" s="41"/>
      <c r="AG200" s="41"/>
      <c r="AH200" s="41"/>
      <c r="AI200" s="41"/>
      <c r="AJ200" s="41"/>
      <c r="AK200" s="41"/>
      <c r="AL200" s="41"/>
      <c r="AM200" s="41"/>
      <c r="AN200" s="41"/>
      <c r="AO200" s="41"/>
      <c r="AP200" s="41"/>
      <c r="AQ200" s="41"/>
      <c r="AR200" s="41"/>
      <c r="AS200" s="41"/>
      <c r="AT200" s="41"/>
      <c r="AU200" s="41"/>
      <c r="AV200" s="41"/>
      <c r="AW200" s="41"/>
      <c r="AX200" s="41"/>
      <c r="AY200" s="41"/>
      <c r="AZ200" s="41"/>
      <c r="BA200" s="41"/>
    </row>
    <row r="201" spans="1:53" ht="15.75" customHeight="1" x14ac:dyDescent="0.25">
      <c r="A201" s="41"/>
      <c r="B201" s="41"/>
      <c r="C201" s="41"/>
      <c r="D201" s="41"/>
      <c r="E201" s="41"/>
      <c r="F201" s="41"/>
      <c r="G201" s="41"/>
      <c r="H201" s="41"/>
      <c r="I201" s="41"/>
      <c r="J201" s="41"/>
      <c r="K201" s="41"/>
      <c r="L201" s="41"/>
      <c r="M201" s="41"/>
      <c r="N201" s="41"/>
      <c r="O201" s="41"/>
      <c r="P201" s="41"/>
      <c r="Q201" s="41"/>
      <c r="R201" s="41"/>
      <c r="S201" s="41"/>
      <c r="T201" s="41"/>
      <c r="U201" s="41"/>
      <c r="V201" s="41"/>
      <c r="W201" s="41"/>
      <c r="X201" s="41"/>
      <c r="Y201" s="41"/>
      <c r="Z201" s="41"/>
      <c r="AA201" s="41"/>
      <c r="AB201" s="41"/>
      <c r="AC201" s="41"/>
      <c r="AD201" s="41"/>
      <c r="AE201" s="41"/>
      <c r="AF201" s="41"/>
      <c r="AG201" s="41"/>
      <c r="AH201" s="41"/>
      <c r="AI201" s="41"/>
      <c r="AJ201" s="41"/>
      <c r="AK201" s="41"/>
      <c r="AL201" s="41"/>
      <c r="AM201" s="41"/>
      <c r="AN201" s="41"/>
      <c r="AO201" s="41"/>
      <c r="AP201" s="41"/>
      <c r="AQ201" s="41"/>
      <c r="AR201" s="41"/>
      <c r="AS201" s="41"/>
      <c r="AT201" s="41"/>
      <c r="AU201" s="41"/>
      <c r="AV201" s="41"/>
      <c r="AW201" s="41"/>
      <c r="AX201" s="41"/>
      <c r="AY201" s="41"/>
      <c r="AZ201" s="41"/>
      <c r="BA201" s="41"/>
    </row>
    <row r="202" spans="1:53" ht="15.75" customHeight="1" x14ac:dyDescent="0.25">
      <c r="A202" s="41"/>
      <c r="B202" s="41"/>
      <c r="C202" s="41"/>
      <c r="D202" s="41"/>
      <c r="E202" s="41"/>
      <c r="F202" s="41"/>
      <c r="G202" s="41"/>
      <c r="H202" s="41"/>
      <c r="I202" s="41"/>
      <c r="J202" s="41"/>
      <c r="K202" s="41"/>
      <c r="L202" s="41"/>
      <c r="M202" s="41"/>
      <c r="N202" s="41"/>
      <c r="O202" s="41"/>
      <c r="P202" s="41"/>
      <c r="Q202" s="41"/>
      <c r="R202" s="41"/>
      <c r="S202" s="41"/>
      <c r="T202" s="41"/>
      <c r="U202" s="41"/>
      <c r="V202" s="41"/>
      <c r="W202" s="41"/>
      <c r="X202" s="41"/>
      <c r="Y202" s="41"/>
      <c r="Z202" s="41"/>
      <c r="AA202" s="41"/>
      <c r="AB202" s="41"/>
      <c r="AC202" s="41"/>
      <c r="AD202" s="41"/>
      <c r="AE202" s="41"/>
      <c r="AF202" s="41"/>
      <c r="AG202" s="41"/>
      <c r="AH202" s="41"/>
      <c r="AI202" s="41"/>
      <c r="AJ202" s="41"/>
      <c r="AK202" s="41"/>
      <c r="AL202" s="41"/>
      <c r="AM202" s="41"/>
      <c r="AN202" s="41"/>
      <c r="AO202" s="41"/>
      <c r="AP202" s="41"/>
      <c r="AQ202" s="41"/>
      <c r="AR202" s="41"/>
      <c r="AS202" s="41"/>
      <c r="AT202" s="41"/>
      <c r="AU202" s="41"/>
      <c r="AV202" s="41"/>
      <c r="AW202" s="41"/>
      <c r="AX202" s="41"/>
      <c r="AY202" s="41"/>
      <c r="AZ202" s="41"/>
      <c r="BA202" s="41"/>
    </row>
    <row r="203" spans="1:53" ht="15.75" customHeight="1" x14ac:dyDescent="0.25">
      <c r="A203" s="41"/>
      <c r="B203" s="41"/>
      <c r="C203" s="41"/>
      <c r="D203" s="41"/>
      <c r="E203" s="41"/>
      <c r="F203" s="41"/>
      <c r="G203" s="41"/>
      <c r="H203" s="41"/>
      <c r="I203" s="41"/>
      <c r="J203" s="41"/>
      <c r="K203" s="41"/>
      <c r="L203" s="41"/>
      <c r="M203" s="41"/>
      <c r="N203" s="41"/>
      <c r="O203" s="41"/>
      <c r="P203" s="41"/>
      <c r="Q203" s="41"/>
      <c r="R203" s="41"/>
      <c r="S203" s="41"/>
      <c r="T203" s="41"/>
      <c r="U203" s="41"/>
      <c r="V203" s="41"/>
      <c r="W203" s="41"/>
      <c r="X203" s="41"/>
      <c r="Y203" s="41"/>
      <c r="Z203" s="41"/>
      <c r="AA203" s="41"/>
      <c r="AB203" s="41"/>
      <c r="AC203" s="41"/>
      <c r="AD203" s="41"/>
      <c r="AE203" s="41"/>
      <c r="AF203" s="41"/>
      <c r="AG203" s="41"/>
      <c r="AH203" s="41"/>
      <c r="AI203" s="41"/>
      <c r="AJ203" s="41"/>
      <c r="AK203" s="41"/>
      <c r="AL203" s="41"/>
      <c r="AM203" s="41"/>
      <c r="AN203" s="41"/>
      <c r="AO203" s="41"/>
      <c r="AP203" s="41"/>
      <c r="AQ203" s="41"/>
      <c r="AR203" s="41"/>
      <c r="AS203" s="41"/>
      <c r="AT203" s="41"/>
      <c r="AU203" s="41"/>
      <c r="AV203" s="41"/>
      <c r="AW203" s="41"/>
      <c r="AX203" s="41"/>
      <c r="AY203" s="41"/>
      <c r="AZ203" s="41"/>
      <c r="BA203" s="41"/>
    </row>
    <row r="204" spans="1:53" ht="15.75" customHeight="1" x14ac:dyDescent="0.25">
      <c r="A204" s="41"/>
      <c r="B204" s="41"/>
      <c r="C204" s="41"/>
      <c r="D204" s="41"/>
      <c r="E204" s="41"/>
      <c r="F204" s="41"/>
      <c r="G204" s="41"/>
      <c r="H204" s="41"/>
      <c r="I204" s="41"/>
      <c r="J204" s="41"/>
      <c r="K204" s="41"/>
      <c r="L204" s="41"/>
      <c r="M204" s="41"/>
      <c r="N204" s="41"/>
      <c r="O204" s="41"/>
      <c r="P204" s="41"/>
      <c r="Q204" s="41"/>
      <c r="R204" s="41"/>
      <c r="S204" s="41"/>
      <c r="T204" s="41"/>
      <c r="U204" s="41"/>
      <c r="V204" s="41"/>
      <c r="W204" s="41"/>
      <c r="X204" s="41"/>
      <c r="Y204" s="41"/>
      <c r="Z204" s="41"/>
      <c r="AA204" s="41"/>
      <c r="AB204" s="41"/>
      <c r="AC204" s="41"/>
      <c r="AD204" s="41"/>
      <c r="AE204" s="41"/>
      <c r="AF204" s="41"/>
      <c r="AG204" s="41"/>
      <c r="AH204" s="41"/>
      <c r="AI204" s="41"/>
      <c r="AJ204" s="41"/>
      <c r="AK204" s="41"/>
      <c r="AL204" s="41"/>
      <c r="AM204" s="41"/>
      <c r="AN204" s="41"/>
      <c r="AO204" s="41"/>
      <c r="AP204" s="41"/>
      <c r="AQ204" s="41"/>
      <c r="AR204" s="41"/>
      <c r="AS204" s="41"/>
      <c r="AT204" s="41"/>
      <c r="AU204" s="41"/>
      <c r="AV204" s="41"/>
      <c r="AW204" s="41"/>
      <c r="AX204" s="41"/>
      <c r="AY204" s="41"/>
      <c r="AZ204" s="41"/>
      <c r="BA204" s="41"/>
    </row>
    <row r="205" spans="1:53" ht="15.75" customHeight="1" x14ac:dyDescent="0.25">
      <c r="A205" s="41"/>
      <c r="B205" s="41"/>
      <c r="C205" s="41"/>
      <c r="D205" s="41"/>
      <c r="E205" s="41"/>
      <c r="F205" s="41"/>
      <c r="G205" s="41"/>
      <c r="H205" s="41"/>
      <c r="I205" s="41"/>
      <c r="J205" s="41"/>
      <c r="K205" s="41"/>
      <c r="L205" s="41"/>
      <c r="M205" s="41"/>
      <c r="N205" s="41"/>
      <c r="O205" s="41"/>
      <c r="P205" s="41"/>
      <c r="Q205" s="41"/>
      <c r="R205" s="41"/>
      <c r="S205" s="41"/>
      <c r="T205" s="41"/>
      <c r="U205" s="41"/>
      <c r="V205" s="41"/>
      <c r="W205" s="41"/>
      <c r="X205" s="41"/>
      <c r="Y205" s="41"/>
      <c r="Z205" s="41"/>
      <c r="AA205" s="41"/>
      <c r="AB205" s="41"/>
      <c r="AC205" s="41"/>
      <c r="AD205" s="41"/>
      <c r="AE205" s="41"/>
      <c r="AF205" s="41"/>
      <c r="AG205" s="41"/>
      <c r="AH205" s="41"/>
      <c r="AI205" s="41"/>
      <c r="AJ205" s="41"/>
      <c r="AK205" s="41"/>
      <c r="AL205" s="41"/>
      <c r="AM205" s="41"/>
      <c r="AN205" s="41"/>
      <c r="AO205" s="41"/>
      <c r="AP205" s="41"/>
      <c r="AQ205" s="41"/>
      <c r="AR205" s="41"/>
      <c r="AS205" s="41"/>
      <c r="AT205" s="41"/>
      <c r="AU205" s="41"/>
      <c r="AV205" s="41"/>
      <c r="AW205" s="41"/>
      <c r="AX205" s="41"/>
      <c r="AY205" s="41"/>
      <c r="AZ205" s="41"/>
      <c r="BA205" s="41"/>
    </row>
    <row r="206" spans="1:53" ht="15.75" customHeight="1" x14ac:dyDescent="0.25">
      <c r="A206" s="41"/>
      <c r="B206" s="41"/>
      <c r="C206" s="41"/>
      <c r="D206" s="41"/>
      <c r="E206" s="41"/>
      <c r="F206" s="41"/>
      <c r="G206" s="41"/>
      <c r="H206" s="41"/>
      <c r="I206" s="41"/>
      <c r="J206" s="41"/>
      <c r="K206" s="41"/>
      <c r="L206" s="41"/>
      <c r="M206" s="41"/>
      <c r="N206" s="41"/>
      <c r="O206" s="41"/>
      <c r="P206" s="41"/>
      <c r="Q206" s="41"/>
      <c r="R206" s="41"/>
      <c r="S206" s="41"/>
      <c r="T206" s="41"/>
      <c r="U206" s="41"/>
      <c r="V206" s="41"/>
      <c r="W206" s="41"/>
      <c r="X206" s="41"/>
      <c r="Y206" s="41"/>
      <c r="Z206" s="41"/>
      <c r="AA206" s="41"/>
      <c r="AB206" s="41"/>
      <c r="AC206" s="41"/>
      <c r="AD206" s="41"/>
      <c r="AE206" s="41"/>
      <c r="AF206" s="41"/>
      <c r="AG206" s="41"/>
      <c r="AH206" s="41"/>
      <c r="AI206" s="41"/>
      <c r="AJ206" s="41"/>
      <c r="AK206" s="41"/>
      <c r="AL206" s="41"/>
      <c r="AM206" s="41"/>
      <c r="AN206" s="41"/>
      <c r="AO206" s="41"/>
      <c r="AP206" s="41"/>
      <c r="AQ206" s="41"/>
      <c r="AR206" s="41"/>
      <c r="AS206" s="41"/>
      <c r="AT206" s="41"/>
      <c r="AU206" s="41"/>
      <c r="AV206" s="41"/>
      <c r="AW206" s="41"/>
      <c r="AX206" s="41"/>
      <c r="AY206" s="41"/>
      <c r="AZ206" s="41"/>
      <c r="BA206" s="41"/>
    </row>
    <row r="207" spans="1:53" ht="15.75" customHeight="1" x14ac:dyDescent="0.25">
      <c r="A207" s="41"/>
      <c r="B207" s="41"/>
      <c r="C207" s="41"/>
      <c r="D207" s="41"/>
      <c r="E207" s="41"/>
      <c r="F207" s="41"/>
      <c r="G207" s="41"/>
      <c r="H207" s="41"/>
      <c r="I207" s="41"/>
      <c r="J207" s="41"/>
      <c r="K207" s="41"/>
      <c r="L207" s="41"/>
      <c r="M207" s="41"/>
      <c r="N207" s="41"/>
      <c r="O207" s="41"/>
      <c r="P207" s="41"/>
      <c r="Q207" s="41"/>
      <c r="R207" s="41"/>
      <c r="S207" s="41"/>
      <c r="T207" s="41"/>
      <c r="U207" s="41"/>
      <c r="V207" s="41"/>
      <c r="W207" s="41"/>
      <c r="X207" s="41"/>
      <c r="Y207" s="41"/>
      <c r="Z207" s="41"/>
      <c r="AA207" s="41"/>
      <c r="AB207" s="41"/>
      <c r="AC207" s="41"/>
      <c r="AD207" s="41"/>
      <c r="AE207" s="41"/>
      <c r="AF207" s="41"/>
      <c r="AG207" s="41"/>
      <c r="AH207" s="41"/>
      <c r="AI207" s="41"/>
      <c r="AJ207" s="41"/>
      <c r="AK207" s="41"/>
      <c r="AL207" s="41"/>
      <c r="AM207" s="41"/>
      <c r="AN207" s="41"/>
      <c r="AO207" s="41"/>
      <c r="AP207" s="41"/>
      <c r="AQ207" s="41"/>
      <c r="AR207" s="41"/>
      <c r="AS207" s="41"/>
      <c r="AT207" s="41"/>
      <c r="AU207" s="41"/>
      <c r="AV207" s="41"/>
      <c r="AW207" s="41"/>
      <c r="AX207" s="41"/>
      <c r="AY207" s="41"/>
      <c r="AZ207" s="41"/>
      <c r="BA207" s="41"/>
    </row>
    <row r="208" spans="1:53" ht="15.75" customHeight="1" x14ac:dyDescent="0.25">
      <c r="A208" s="41"/>
      <c r="B208" s="41"/>
      <c r="C208" s="41"/>
      <c r="D208" s="41"/>
      <c r="E208" s="41"/>
      <c r="F208" s="41"/>
      <c r="G208" s="41"/>
      <c r="H208" s="41"/>
      <c r="I208" s="41"/>
      <c r="J208" s="41"/>
      <c r="K208" s="41"/>
      <c r="L208" s="41"/>
      <c r="M208" s="41"/>
      <c r="N208" s="41"/>
      <c r="O208" s="41"/>
      <c r="P208" s="41"/>
      <c r="Q208" s="41"/>
      <c r="R208" s="41"/>
      <c r="S208" s="41"/>
      <c r="T208" s="41"/>
      <c r="U208" s="41"/>
      <c r="V208" s="41"/>
      <c r="W208" s="41"/>
      <c r="X208" s="41"/>
      <c r="Y208" s="41"/>
      <c r="Z208" s="41"/>
      <c r="AA208" s="41"/>
      <c r="AB208" s="41"/>
      <c r="AC208" s="41"/>
      <c r="AD208" s="41"/>
      <c r="AE208" s="41"/>
      <c r="AF208" s="41"/>
      <c r="AG208" s="41"/>
      <c r="AH208" s="41"/>
      <c r="AI208" s="41"/>
      <c r="AJ208" s="41"/>
      <c r="AK208" s="41"/>
      <c r="AL208" s="41"/>
      <c r="AM208" s="41"/>
      <c r="AN208" s="41"/>
      <c r="AO208" s="41"/>
      <c r="AP208" s="41"/>
      <c r="AQ208" s="41"/>
      <c r="AR208" s="41"/>
      <c r="AS208" s="41"/>
      <c r="AT208" s="41"/>
      <c r="AU208" s="41"/>
      <c r="AV208" s="41"/>
      <c r="AW208" s="41"/>
      <c r="AX208" s="41"/>
      <c r="AY208" s="41"/>
      <c r="AZ208" s="41"/>
      <c r="BA208" s="41"/>
    </row>
    <row r="209" spans="1:53" ht="15.75" customHeight="1" x14ac:dyDescent="0.25">
      <c r="A209" s="41"/>
      <c r="B209" s="41"/>
      <c r="C209" s="41"/>
      <c r="D209" s="41"/>
      <c r="E209" s="41"/>
      <c r="F209" s="41"/>
      <c r="G209" s="41"/>
      <c r="H209" s="41"/>
      <c r="I209" s="41"/>
      <c r="J209" s="41"/>
      <c r="K209" s="41"/>
      <c r="L209" s="41"/>
      <c r="M209" s="41"/>
      <c r="N209" s="41"/>
      <c r="O209" s="41"/>
      <c r="P209" s="41"/>
      <c r="Q209" s="41"/>
      <c r="R209" s="41"/>
      <c r="S209" s="41"/>
      <c r="T209" s="41"/>
      <c r="U209" s="41"/>
      <c r="V209" s="41"/>
      <c r="W209" s="41"/>
      <c r="X209" s="41"/>
      <c r="Y209" s="41"/>
      <c r="Z209" s="41"/>
      <c r="AA209" s="41"/>
      <c r="AB209" s="41"/>
      <c r="AC209" s="41"/>
      <c r="AD209" s="41"/>
      <c r="AE209" s="41"/>
      <c r="AF209" s="41"/>
      <c r="AG209" s="41"/>
      <c r="AH209" s="41"/>
      <c r="AI209" s="41"/>
      <c r="AJ209" s="41"/>
      <c r="AK209" s="41"/>
      <c r="AL209" s="41"/>
      <c r="AM209" s="41"/>
      <c r="AN209" s="41"/>
      <c r="AO209" s="41"/>
      <c r="AP209" s="41"/>
      <c r="AQ209" s="41"/>
      <c r="AR209" s="41"/>
      <c r="AS209" s="41"/>
      <c r="AT209" s="41"/>
      <c r="AU209" s="41"/>
      <c r="AV209" s="41"/>
      <c r="AW209" s="41"/>
      <c r="AX209" s="41"/>
      <c r="AY209" s="41"/>
      <c r="AZ209" s="41"/>
      <c r="BA209" s="41"/>
    </row>
    <row r="210" spans="1:53" ht="15.75" customHeight="1" x14ac:dyDescent="0.25">
      <c r="A210" s="41"/>
      <c r="B210" s="41"/>
      <c r="C210" s="41"/>
      <c r="D210" s="41"/>
      <c r="E210" s="41"/>
      <c r="F210" s="41"/>
      <c r="G210" s="41"/>
      <c r="H210" s="41"/>
      <c r="I210" s="41"/>
      <c r="J210" s="41"/>
      <c r="K210" s="41"/>
      <c r="L210" s="41"/>
      <c r="M210" s="41"/>
      <c r="N210" s="41"/>
      <c r="O210" s="41"/>
      <c r="P210" s="41"/>
      <c r="Q210" s="41"/>
      <c r="R210" s="41"/>
      <c r="S210" s="41"/>
      <c r="T210" s="41"/>
      <c r="U210" s="41"/>
      <c r="V210" s="41"/>
      <c r="W210" s="41"/>
      <c r="X210" s="41"/>
      <c r="Y210" s="41"/>
      <c r="Z210" s="41"/>
      <c r="AA210" s="41"/>
      <c r="AB210" s="41"/>
      <c r="AC210" s="41"/>
      <c r="AD210" s="41"/>
      <c r="AE210" s="41"/>
      <c r="AF210" s="41"/>
      <c r="AG210" s="41"/>
      <c r="AH210" s="41"/>
      <c r="AI210" s="41"/>
      <c r="AJ210" s="41"/>
      <c r="AK210" s="41"/>
      <c r="AL210" s="41"/>
      <c r="AM210" s="41"/>
      <c r="AN210" s="41"/>
      <c r="AO210" s="41"/>
      <c r="AP210" s="41"/>
      <c r="AQ210" s="41"/>
      <c r="AR210" s="41"/>
      <c r="AS210" s="41"/>
      <c r="AT210" s="41"/>
      <c r="AU210" s="41"/>
      <c r="AV210" s="41"/>
      <c r="AW210" s="41"/>
      <c r="AX210" s="41"/>
      <c r="AY210" s="41"/>
      <c r="AZ210" s="41"/>
      <c r="BA210" s="41"/>
    </row>
    <row r="211" spans="1:53" ht="15.75" customHeight="1" x14ac:dyDescent="0.25">
      <c r="A211" s="41"/>
      <c r="B211" s="41"/>
      <c r="C211" s="41"/>
      <c r="D211" s="41"/>
      <c r="E211" s="41"/>
      <c r="F211" s="41"/>
      <c r="G211" s="41"/>
      <c r="H211" s="41"/>
      <c r="I211" s="41"/>
      <c r="J211" s="41"/>
      <c r="K211" s="41"/>
      <c r="L211" s="41"/>
      <c r="M211" s="41"/>
      <c r="N211" s="41"/>
      <c r="O211" s="41"/>
      <c r="P211" s="41"/>
      <c r="Q211" s="41"/>
      <c r="R211" s="41"/>
      <c r="S211" s="41"/>
      <c r="T211" s="41"/>
      <c r="U211" s="41"/>
      <c r="V211" s="41"/>
      <c r="W211" s="41"/>
      <c r="X211" s="41"/>
      <c r="Y211" s="41"/>
      <c r="Z211" s="41"/>
      <c r="AA211" s="41"/>
      <c r="AB211" s="41"/>
      <c r="AC211" s="41"/>
      <c r="AD211" s="41"/>
      <c r="AE211" s="41"/>
      <c r="AF211" s="41"/>
      <c r="AG211" s="41"/>
      <c r="AH211" s="41"/>
      <c r="AI211" s="41"/>
      <c r="AJ211" s="41"/>
      <c r="AK211" s="41"/>
      <c r="AL211" s="41"/>
      <c r="AM211" s="41"/>
      <c r="AN211" s="41"/>
      <c r="AO211" s="41"/>
      <c r="AP211" s="41"/>
      <c r="AQ211" s="41"/>
      <c r="AR211" s="41"/>
      <c r="AS211" s="41"/>
      <c r="AT211" s="41"/>
      <c r="AU211" s="41"/>
      <c r="AV211" s="41"/>
      <c r="AW211" s="41"/>
      <c r="AX211" s="41"/>
      <c r="AY211" s="41"/>
      <c r="AZ211" s="41"/>
      <c r="BA211" s="41"/>
    </row>
    <row r="212" spans="1:53" ht="15.75" customHeight="1" x14ac:dyDescent="0.25">
      <c r="A212" s="41"/>
      <c r="B212" s="41"/>
      <c r="C212" s="41"/>
      <c r="D212" s="41"/>
      <c r="E212" s="41"/>
      <c r="F212" s="41"/>
      <c r="G212" s="41"/>
      <c r="H212" s="41"/>
      <c r="I212" s="41"/>
      <c r="J212" s="41"/>
      <c r="K212" s="41"/>
      <c r="L212" s="41"/>
      <c r="M212" s="41"/>
      <c r="N212" s="41"/>
      <c r="O212" s="41"/>
      <c r="P212" s="41"/>
      <c r="Q212" s="41"/>
      <c r="R212" s="41"/>
      <c r="S212" s="41"/>
      <c r="T212" s="41"/>
      <c r="U212" s="41"/>
      <c r="V212" s="41"/>
      <c r="W212" s="41"/>
      <c r="X212" s="41"/>
      <c r="Y212" s="41"/>
      <c r="Z212" s="41"/>
      <c r="AA212" s="41"/>
      <c r="AB212" s="41"/>
      <c r="AC212" s="41"/>
      <c r="AD212" s="41"/>
      <c r="AE212" s="41"/>
      <c r="AF212" s="41"/>
      <c r="AG212" s="41"/>
      <c r="AH212" s="41"/>
      <c r="AI212" s="41"/>
      <c r="AJ212" s="41"/>
      <c r="AK212" s="41"/>
      <c r="AL212" s="41"/>
      <c r="AM212" s="41"/>
      <c r="AN212" s="41"/>
      <c r="AO212" s="41"/>
      <c r="AP212" s="41"/>
      <c r="AQ212" s="41"/>
      <c r="AR212" s="41"/>
      <c r="AS212" s="41"/>
      <c r="AT212" s="41"/>
      <c r="AU212" s="41"/>
      <c r="AV212" s="41"/>
      <c r="AW212" s="41"/>
      <c r="AX212" s="41"/>
      <c r="AY212" s="41"/>
      <c r="AZ212" s="41"/>
      <c r="BA212" s="41"/>
    </row>
    <row r="213" spans="1:53" ht="15.75" customHeight="1" x14ac:dyDescent="0.25">
      <c r="A213" s="41"/>
      <c r="B213" s="41"/>
      <c r="C213" s="41"/>
      <c r="D213" s="41"/>
      <c r="E213" s="41"/>
      <c r="F213" s="41"/>
      <c r="G213" s="41"/>
      <c r="H213" s="41"/>
      <c r="I213" s="41"/>
      <c r="J213" s="41"/>
      <c r="K213" s="41"/>
      <c r="L213" s="41"/>
      <c r="M213" s="41"/>
      <c r="N213" s="41"/>
      <c r="O213" s="41"/>
      <c r="P213" s="41"/>
      <c r="Q213" s="41"/>
      <c r="R213" s="41"/>
      <c r="S213" s="41"/>
      <c r="T213" s="41"/>
      <c r="U213" s="41"/>
      <c r="V213" s="41"/>
      <c r="W213" s="41"/>
      <c r="X213" s="41"/>
      <c r="Y213" s="41"/>
      <c r="Z213" s="41"/>
      <c r="AA213" s="41"/>
      <c r="AB213" s="41"/>
      <c r="AC213" s="41"/>
      <c r="AD213" s="41"/>
      <c r="AE213" s="41"/>
      <c r="AF213" s="41"/>
      <c r="AG213" s="41"/>
      <c r="AH213" s="41"/>
      <c r="AI213" s="41"/>
      <c r="AJ213" s="41"/>
      <c r="AK213" s="41"/>
      <c r="AL213" s="41"/>
      <c r="AM213" s="41"/>
      <c r="AN213" s="41"/>
      <c r="AO213" s="41"/>
      <c r="AP213" s="41"/>
      <c r="AQ213" s="41"/>
      <c r="AR213" s="41"/>
      <c r="AS213" s="41"/>
      <c r="AT213" s="41"/>
      <c r="AU213" s="41"/>
      <c r="AV213" s="41"/>
      <c r="AW213" s="41"/>
      <c r="AX213" s="41"/>
      <c r="AY213" s="41"/>
      <c r="AZ213" s="41"/>
      <c r="BA213" s="41"/>
    </row>
    <row r="214" spans="1:53" ht="15.75" customHeight="1" x14ac:dyDescent="0.25">
      <c r="A214" s="41"/>
      <c r="B214" s="41"/>
      <c r="C214" s="41"/>
      <c r="D214" s="41"/>
      <c r="E214" s="41"/>
      <c r="F214" s="41"/>
      <c r="G214" s="41"/>
      <c r="H214" s="41"/>
      <c r="I214" s="41"/>
      <c r="J214" s="41"/>
      <c r="K214" s="41"/>
      <c r="L214" s="41"/>
      <c r="M214" s="41"/>
      <c r="N214" s="41"/>
      <c r="O214" s="41"/>
      <c r="P214" s="41"/>
      <c r="Q214" s="41"/>
      <c r="R214" s="41"/>
      <c r="S214" s="41"/>
      <c r="T214" s="41"/>
      <c r="U214" s="41"/>
      <c r="V214" s="41"/>
      <c r="W214" s="41"/>
      <c r="X214" s="41"/>
      <c r="Y214" s="41"/>
      <c r="Z214" s="41"/>
      <c r="AA214" s="41"/>
      <c r="AB214" s="41"/>
      <c r="AC214" s="41"/>
      <c r="AD214" s="41"/>
      <c r="AE214" s="41"/>
      <c r="AF214" s="41"/>
      <c r="AG214" s="41"/>
      <c r="AH214" s="41"/>
      <c r="AI214" s="41"/>
      <c r="AJ214" s="41"/>
      <c r="AK214" s="41"/>
      <c r="AL214" s="41"/>
      <c r="AM214" s="41"/>
      <c r="AN214" s="41"/>
      <c r="AO214" s="41"/>
      <c r="AP214" s="41"/>
      <c r="AQ214" s="41"/>
      <c r="AR214" s="41"/>
      <c r="AS214" s="41"/>
      <c r="AT214" s="41"/>
      <c r="AU214" s="41"/>
      <c r="AV214" s="41"/>
      <c r="AW214" s="41"/>
      <c r="AX214" s="41"/>
      <c r="AY214" s="41"/>
      <c r="AZ214" s="41"/>
      <c r="BA214" s="41"/>
    </row>
    <row r="215" spans="1:53" ht="15.75" customHeight="1" x14ac:dyDescent="0.25">
      <c r="A215" s="41"/>
      <c r="B215" s="41"/>
      <c r="C215" s="41"/>
      <c r="D215" s="41"/>
      <c r="E215" s="41"/>
      <c r="F215" s="41"/>
      <c r="G215" s="41"/>
      <c r="H215" s="41"/>
      <c r="I215" s="41"/>
      <c r="J215" s="41"/>
      <c r="K215" s="41"/>
      <c r="L215" s="41"/>
      <c r="M215" s="41"/>
      <c r="N215" s="41"/>
      <c r="O215" s="41"/>
      <c r="P215" s="41"/>
      <c r="Q215" s="41"/>
      <c r="R215" s="41"/>
      <c r="S215" s="41"/>
      <c r="T215" s="41"/>
      <c r="U215" s="41"/>
      <c r="V215" s="41"/>
      <c r="W215" s="41"/>
      <c r="X215" s="41"/>
      <c r="Y215" s="41"/>
      <c r="Z215" s="41"/>
      <c r="AA215" s="41"/>
      <c r="AB215" s="41"/>
      <c r="AC215" s="41"/>
      <c r="AD215" s="41"/>
      <c r="AE215" s="41"/>
      <c r="AF215" s="41"/>
      <c r="AG215" s="41"/>
      <c r="AH215" s="41"/>
      <c r="AI215" s="41"/>
      <c r="AJ215" s="41"/>
      <c r="AK215" s="41"/>
      <c r="AL215" s="41"/>
      <c r="AM215" s="41"/>
      <c r="AN215" s="41"/>
      <c r="AO215" s="41"/>
      <c r="AP215" s="41"/>
      <c r="AQ215" s="41"/>
      <c r="AR215" s="41"/>
      <c r="AS215" s="41"/>
      <c r="AT215" s="41"/>
      <c r="AU215" s="41"/>
      <c r="AV215" s="41"/>
      <c r="AW215" s="41"/>
      <c r="AX215" s="41"/>
      <c r="AY215" s="41"/>
      <c r="AZ215" s="41"/>
      <c r="BA215" s="41"/>
    </row>
    <row r="216" spans="1:53" ht="15.75" customHeight="1" x14ac:dyDescent="0.25">
      <c r="A216" s="41"/>
      <c r="B216" s="41"/>
      <c r="C216" s="41"/>
      <c r="D216" s="41"/>
      <c r="E216" s="41"/>
      <c r="F216" s="41"/>
      <c r="G216" s="41"/>
      <c r="H216" s="41"/>
      <c r="I216" s="41"/>
      <c r="J216" s="41"/>
      <c r="K216" s="41"/>
      <c r="L216" s="41"/>
      <c r="M216" s="41"/>
      <c r="N216" s="41"/>
      <c r="O216" s="41"/>
      <c r="P216" s="41"/>
      <c r="Q216" s="41"/>
      <c r="R216" s="41"/>
      <c r="S216" s="41"/>
      <c r="T216" s="41"/>
      <c r="U216" s="41"/>
      <c r="V216" s="41"/>
      <c r="W216" s="41"/>
      <c r="X216" s="41"/>
      <c r="Y216" s="41"/>
      <c r="Z216" s="41"/>
      <c r="AA216" s="41"/>
      <c r="AB216" s="41"/>
      <c r="AC216" s="41"/>
      <c r="AD216" s="41"/>
      <c r="AE216" s="41"/>
      <c r="AF216" s="41"/>
      <c r="AG216" s="41"/>
      <c r="AH216" s="41"/>
      <c r="AI216" s="41"/>
      <c r="AJ216" s="41"/>
      <c r="AK216" s="41"/>
      <c r="AL216" s="41"/>
      <c r="AM216" s="41"/>
      <c r="AN216" s="41"/>
      <c r="AO216" s="41"/>
      <c r="AP216" s="41"/>
      <c r="AQ216" s="41"/>
      <c r="AR216" s="41"/>
      <c r="AS216" s="41"/>
      <c r="AT216" s="41"/>
      <c r="AU216" s="41"/>
      <c r="AV216" s="41"/>
      <c r="AW216" s="41"/>
      <c r="AX216" s="41"/>
      <c r="AY216" s="41"/>
      <c r="AZ216" s="41"/>
      <c r="BA216" s="41"/>
    </row>
    <row r="217" spans="1:53" ht="15.75" customHeight="1" x14ac:dyDescent="0.25">
      <c r="A217" s="41"/>
      <c r="B217" s="41"/>
      <c r="C217" s="41"/>
      <c r="D217" s="41"/>
      <c r="E217" s="41"/>
      <c r="F217" s="41"/>
      <c r="G217" s="41"/>
      <c r="H217" s="41"/>
      <c r="I217" s="41"/>
      <c r="J217" s="41"/>
      <c r="K217" s="41"/>
      <c r="L217" s="41"/>
      <c r="M217" s="41"/>
      <c r="N217" s="41"/>
      <c r="O217" s="41"/>
      <c r="P217" s="41"/>
      <c r="Q217" s="41"/>
      <c r="R217" s="41"/>
      <c r="S217" s="41"/>
      <c r="T217" s="41"/>
      <c r="U217" s="41"/>
      <c r="V217" s="41"/>
      <c r="W217" s="41"/>
      <c r="X217" s="41"/>
      <c r="Y217" s="41"/>
      <c r="Z217" s="41"/>
      <c r="AA217" s="41"/>
      <c r="AB217" s="41"/>
      <c r="AC217" s="41"/>
      <c r="AD217" s="41"/>
      <c r="AE217" s="41"/>
      <c r="AF217" s="41"/>
      <c r="AG217" s="41"/>
      <c r="AH217" s="41"/>
      <c r="AI217" s="41"/>
      <c r="AJ217" s="41"/>
      <c r="AK217" s="41"/>
      <c r="AL217" s="41"/>
      <c r="AM217" s="41"/>
      <c r="AN217" s="41"/>
      <c r="AO217" s="41"/>
      <c r="AP217" s="41"/>
      <c r="AQ217" s="41"/>
      <c r="AR217" s="41"/>
      <c r="AS217" s="41"/>
      <c r="AT217" s="41"/>
      <c r="AU217" s="41"/>
      <c r="AV217" s="41"/>
      <c r="AW217" s="41"/>
      <c r="AX217" s="41"/>
      <c r="AY217" s="41"/>
      <c r="AZ217" s="41"/>
      <c r="BA217" s="41"/>
    </row>
    <row r="218" spans="1:53" ht="15.75" customHeight="1" x14ac:dyDescent="0.25">
      <c r="A218" s="41"/>
      <c r="B218" s="41"/>
      <c r="C218" s="41"/>
      <c r="D218" s="41"/>
      <c r="E218" s="41"/>
      <c r="F218" s="41"/>
      <c r="G218" s="41"/>
      <c r="H218" s="41"/>
      <c r="I218" s="41"/>
      <c r="J218" s="41"/>
      <c r="K218" s="41"/>
      <c r="L218" s="41"/>
      <c r="M218" s="41"/>
      <c r="N218" s="41"/>
      <c r="O218" s="41"/>
      <c r="P218" s="41"/>
      <c r="Q218" s="41"/>
      <c r="R218" s="41"/>
      <c r="S218" s="41"/>
      <c r="T218" s="41"/>
      <c r="U218" s="41"/>
      <c r="V218" s="41"/>
      <c r="W218" s="41"/>
      <c r="X218" s="41"/>
      <c r="Y218" s="41"/>
      <c r="Z218" s="41"/>
      <c r="AA218" s="41"/>
      <c r="AB218" s="41"/>
      <c r="AC218" s="41"/>
      <c r="AD218" s="41"/>
      <c r="AE218" s="41"/>
      <c r="AF218" s="41"/>
      <c r="AG218" s="41"/>
      <c r="AH218" s="41"/>
      <c r="AI218" s="41"/>
      <c r="AJ218" s="41"/>
      <c r="AK218" s="41"/>
      <c r="AL218" s="41"/>
      <c r="AM218" s="41"/>
      <c r="AN218" s="41"/>
      <c r="AO218" s="41"/>
      <c r="AP218" s="41"/>
      <c r="AQ218" s="41"/>
      <c r="AR218" s="41"/>
      <c r="AS218" s="41"/>
      <c r="AT218" s="41"/>
      <c r="AU218" s="41"/>
      <c r="AV218" s="41"/>
      <c r="AW218" s="41"/>
      <c r="AX218" s="41"/>
      <c r="AY218" s="41"/>
      <c r="AZ218" s="41"/>
      <c r="BA218" s="41"/>
    </row>
    <row r="219" spans="1:53" ht="15.75" customHeight="1" x14ac:dyDescent="0.25">
      <c r="A219" s="41"/>
      <c r="B219" s="41"/>
      <c r="C219" s="41"/>
      <c r="D219" s="41"/>
      <c r="E219" s="41"/>
      <c r="F219" s="41"/>
      <c r="G219" s="41"/>
      <c r="H219" s="41"/>
      <c r="I219" s="41"/>
      <c r="J219" s="41"/>
      <c r="K219" s="41"/>
      <c r="L219" s="41"/>
      <c r="M219" s="41"/>
      <c r="N219" s="41"/>
      <c r="O219" s="41"/>
      <c r="P219" s="41"/>
      <c r="Q219" s="41"/>
      <c r="R219" s="41"/>
      <c r="S219" s="41"/>
      <c r="T219" s="41"/>
      <c r="U219" s="41"/>
      <c r="V219" s="41"/>
      <c r="W219" s="41"/>
      <c r="X219" s="41"/>
      <c r="Y219" s="41"/>
      <c r="Z219" s="41"/>
      <c r="AA219" s="41"/>
      <c r="AB219" s="41"/>
      <c r="AC219" s="41"/>
      <c r="AD219" s="41"/>
      <c r="AE219" s="41"/>
      <c r="AF219" s="41"/>
      <c r="AG219" s="41"/>
      <c r="AH219" s="41"/>
      <c r="AI219" s="41"/>
      <c r="AJ219" s="41"/>
      <c r="AK219" s="41"/>
      <c r="AL219" s="41"/>
      <c r="AM219" s="41"/>
      <c r="AN219" s="41"/>
      <c r="AO219" s="41"/>
      <c r="AP219" s="41"/>
      <c r="AQ219" s="41"/>
      <c r="AR219" s="41"/>
      <c r="AS219" s="41"/>
      <c r="AT219" s="41"/>
      <c r="AU219" s="41"/>
      <c r="AV219" s="41"/>
      <c r="AW219" s="41"/>
      <c r="AX219" s="41"/>
      <c r="AY219" s="41"/>
      <c r="AZ219" s="41"/>
      <c r="BA219" s="41"/>
    </row>
    <row r="220" spans="1:53" ht="15.75" customHeight="1" x14ac:dyDescent="0.25">
      <c r="A220" s="41"/>
      <c r="B220" s="41"/>
      <c r="C220" s="41"/>
      <c r="D220" s="41"/>
      <c r="E220" s="41"/>
      <c r="F220" s="41"/>
      <c r="G220" s="41"/>
      <c r="H220" s="41"/>
      <c r="I220" s="41"/>
      <c r="J220" s="41"/>
      <c r="K220" s="41"/>
      <c r="L220" s="41"/>
      <c r="M220" s="41"/>
      <c r="N220" s="41"/>
      <c r="O220" s="41"/>
      <c r="P220" s="41"/>
      <c r="Q220" s="41"/>
      <c r="R220" s="41"/>
      <c r="S220" s="41"/>
      <c r="T220" s="41"/>
      <c r="U220" s="41"/>
      <c r="V220" s="41"/>
      <c r="W220" s="41"/>
      <c r="X220" s="41"/>
      <c r="Y220" s="41"/>
      <c r="Z220" s="41"/>
      <c r="AA220" s="41"/>
      <c r="AB220" s="41"/>
      <c r="AC220" s="41"/>
      <c r="AD220" s="41"/>
      <c r="AE220" s="41"/>
      <c r="AF220" s="41"/>
      <c r="AG220" s="41"/>
      <c r="AH220" s="41"/>
      <c r="AI220" s="41"/>
      <c r="AJ220" s="41"/>
      <c r="AK220" s="41"/>
      <c r="AL220" s="41"/>
      <c r="AM220" s="41"/>
      <c r="AN220" s="41"/>
      <c r="AO220" s="41"/>
      <c r="AP220" s="41"/>
      <c r="AQ220" s="41"/>
      <c r="AR220" s="41"/>
      <c r="AS220" s="41"/>
      <c r="AT220" s="41"/>
      <c r="AU220" s="41"/>
      <c r="AV220" s="41"/>
      <c r="AW220" s="41"/>
      <c r="AX220" s="41"/>
      <c r="AY220" s="41"/>
      <c r="AZ220" s="41"/>
      <c r="BA220" s="41"/>
    </row>
    <row r="221" spans="1:53" ht="15.75" customHeight="1" x14ac:dyDescent="0.25"/>
    <row r="222" spans="1:53" ht="15.75" customHeight="1" x14ac:dyDescent="0.25"/>
    <row r="223" spans="1:53" ht="15.75" customHeight="1" x14ac:dyDescent="0.25"/>
    <row r="224" spans="1:53" ht="15.75" customHeight="1" x14ac:dyDescent="0.25"/>
    <row r="225" ht="15.75" customHeight="1" x14ac:dyDescent="0.25"/>
    <row r="226" ht="15.75" customHeight="1" x14ac:dyDescent="0.25"/>
    <row r="227" ht="15.75" customHeight="1" x14ac:dyDescent="0.25"/>
    <row r="228" ht="15.75" customHeight="1" x14ac:dyDescent="0.25"/>
    <row r="229" ht="15.75" customHeight="1" x14ac:dyDescent="0.25"/>
    <row r="230" ht="15.75" customHeight="1" x14ac:dyDescent="0.25"/>
    <row r="231" ht="15.75" customHeight="1" x14ac:dyDescent="0.25"/>
    <row r="232" ht="15.75" customHeight="1" x14ac:dyDescent="0.25"/>
    <row r="233" ht="15.75" customHeight="1" x14ac:dyDescent="0.25"/>
    <row r="234" ht="15.75" customHeight="1" x14ac:dyDescent="0.25"/>
    <row r="235" ht="15.75" customHeight="1" x14ac:dyDescent="0.25"/>
    <row r="236" ht="15.75" customHeight="1" x14ac:dyDescent="0.25"/>
    <row r="237" ht="15.75" customHeight="1" x14ac:dyDescent="0.25"/>
    <row r="238" ht="15.75" customHeight="1" x14ac:dyDescent="0.25"/>
    <row r="239" ht="15.75" customHeight="1" x14ac:dyDescent="0.25"/>
    <row r="240"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2">
    <mergeCell ref="V6:V8"/>
    <mergeCell ref="W6:Z7"/>
    <mergeCell ref="AA6:AE7"/>
    <mergeCell ref="AF6:AJ7"/>
    <mergeCell ref="AK6:AO7"/>
    <mergeCell ref="A16:J16"/>
    <mergeCell ref="F7:J7"/>
    <mergeCell ref="K7:K8"/>
    <mergeCell ref="L7:L8"/>
    <mergeCell ref="M7:N8"/>
    <mergeCell ref="AY5:BA5"/>
    <mergeCell ref="A6:E6"/>
    <mergeCell ref="AP6:AT7"/>
    <mergeCell ref="AU6:AW7"/>
    <mergeCell ref="AY6:BA7"/>
    <mergeCell ref="A7:A8"/>
    <mergeCell ref="B7:B8"/>
    <mergeCell ref="C7:C8"/>
    <mergeCell ref="D7:D8"/>
    <mergeCell ref="E7:E8"/>
    <mergeCell ref="O7:P7"/>
    <mergeCell ref="Q7:R8"/>
    <mergeCell ref="S7:S8"/>
    <mergeCell ref="T7:T8"/>
    <mergeCell ref="F6:R6"/>
    <mergeCell ref="U6:U8"/>
    <mergeCell ref="A1:B4"/>
    <mergeCell ref="C1:Q1"/>
    <mergeCell ref="C2:Q2"/>
    <mergeCell ref="C3:Q3"/>
    <mergeCell ref="C4:J4"/>
    <mergeCell ref="K4:Q4"/>
  </mergeCells>
  <dataValidations count="32">
    <dataValidation allowBlank="1" showInputMessage="1" showErrorMessage="1" prompt="Usar la  lista desplegable, en la fila se despliegan los objetivos  de Gestión Ambiental, de Calidad, de Seguridad y Salud en el trabajo y Antisoborno, por lo que se debe priorizar y escoger sólo uno según aplique a la actividad." sqref="C7:C8" xr:uid="{00000000-0002-0000-0300-000000000000}"/>
    <dataValidation allowBlank="1" showInputMessage="1" showErrorMessage="1" prompt="Seleccionar el Indicador de Producto al cual está asociada la actividad proyecto de inversión. Si la actividad no aporta registrar N.A._x000a_La estructura PMR de la entidad se encuentra en el excel de seguimiento mensual de los indicadores PMR." sqref="I8" xr:uid="{00000000-0002-0000-0300-000001000000}"/>
    <dataValidation allowBlank="1" showInputMessage="1" showErrorMessage="1" prompt="Seleccionar el Producto al cual está asociada la actividad proyecto de inversión. Si la actividad no aporta registrar N.A. _x000a_La estructura PMR de la entidad se encuentra en el excel de seguimiento mensual de los indicadores PMR." sqref="H8" xr:uid="{00000000-0002-0000-0300-000002000000}"/>
    <dataValidation allowBlank="1" showInputMessage="1" showErrorMessage="1" prompt="Relacionar el o los trazadores presupuestales a los cuales está asociada la actividad proyecto de inversión: (Equidad de género TPIEG, grupos étnicos TPGE, discapacidad TPPD, Juventud TPJ, Cultura Ciudadana TPCC) o N.A." sqref="J8" xr:uid="{00000000-0002-0000-0300-000003000000}"/>
    <dataValidation allowBlank="1" showInputMessage="1" showErrorMessage="1" prompt="Validar si la meta PDD y/o actividad proyecto de inversión aportan a los Resultdos y/o Productos de política pública en los que participa la entidad. Anteponga Meta PDD y/o actividad PI, según el caso. Ver pestaña de &quot;Listas&quot;. " sqref="Q7:R8" xr:uid="{00000000-0002-0000-0300-000004000000}"/>
    <dataValidation allowBlank="1" showInputMessage="1" showErrorMessage="1" prompt="Relacionar el nombre del indicador del Producto al cual le aporta la actividad proyecto de inversión. Si la actividad no aporta diligenciar con N.A. Los productos se encuentran relacionados en el formato de reporte de proyectos en SPI de cada proyecto." sqref="T7:T8" xr:uid="{00000000-0002-0000-0300-000005000000}"/>
    <dataValidation allowBlank="1" showInputMessage="1" showErrorMessage="1" prompt="Relacionar el código del Producto al cual le aporta la actividad proyecto de inversión. Si la actividad no aporta diligenciar con N.A. Los productos se encuentran relacionados en el formato de reporte de proyectos en SPI de cada proyecto." sqref="S7:S8" xr:uid="{00000000-0002-0000-0300-000006000000}"/>
    <dataValidation allowBlank="1" showInputMessage="1" showErrorMessage="1" prompt="Si la respuesta es NO, el avance en magnitud de la actividad se debe alimentar de forma manual según corresponda._x000a_Si la respuesta es SI, el avance en la magnitud de la actividad  corresponde a la sumatoria de avance de las tareas, pestaña 2._x000a_" sqref="Z8" xr:uid="{00000000-0002-0000-0300-000007000000}"/>
    <dataValidation allowBlank="1" showInputMessage="1" showErrorMessage="1" prompt="Ingrese la magnitud  programada en la vigencia para el cumplimiento de la actividad." sqref="Y8" xr:uid="{00000000-0002-0000-0300-000008000000}"/>
    <dataValidation allowBlank="1" showInputMessage="1" showErrorMessage="1" prompt="Escoja el componente de la lista desplegable conforme a la actividad." sqref="A7:B8" xr:uid="{00000000-0002-0000-0300-000009000000}"/>
    <dataValidation allowBlank="1" showInputMessage="1" showErrorMessage="1" prompt="Relacionar el nombre de la actividad del proyecto. Debe guardar coherencia con el registrado en la hoja de vida de indicador." sqref="X8" xr:uid="{00000000-0002-0000-0300-00000A000000}"/>
    <dataValidation allowBlank="1" showInputMessage="1" showErrorMessage="1" prompt="Relacionar el código de la actividad. El código es asignado por SEGPLAN, y debe guardar coherencia con el registrado en la hoja de vidad de indicador._x000a_" sqref="W8" xr:uid="{00000000-0002-0000-0300-00000B000000}"/>
    <dataValidation allowBlank="1" showInputMessage="1" showErrorMessage="1" prompt="Relacionar el número de la meta plan de desarrollo - PDD tal y como se aparece en el sistema SEGPLAN." sqref="U6:U8" xr:uid="{00000000-0002-0000-0300-00000C000000}"/>
    <dataValidation allowBlank="1" showInputMessage="1" showErrorMessage="1" prompt="Relacionar el nombre de la meta plan de desarrollo - PDD tal y como se aparece en el sistema SEGPLAN." sqref="V6:V8" xr:uid="{00000000-0002-0000-0300-00000D000000}"/>
    <dataValidation allowBlank="1" showInputMessage="1" showErrorMessage="1" prompt="Corresponde a la meta del ODS Primario al cual está relacionada la meta PDD. Esta información será diligenciada por la Oficina Asesora de Planeación Institucional." sqref="L7:L8" xr:uid="{00000000-0002-0000-0300-00000E000000}"/>
    <dataValidation allowBlank="1" showInputMessage="1" showErrorMessage="1" prompt="Corresponde al ODS Primario al cual está relacionada la meta PDD. Esta información será diligenciada por la OAPI conforme a la matriz final definida conjuntamente con la SDP." sqref="K7:K8" xr:uid="{00000000-0002-0000-0300-00000F000000}"/>
    <dataValidation allowBlank="1" showInputMessage="1" showErrorMessage="1" prompt="Seleccionar el Objetivo al cual está asociada la meta PDD. Si la meta no aporta registrar N.A. _x000a_La estructura PMR de la entidad se encuentra en el excel de seguimiento mensual de los indicadores PMR." sqref="F8" xr:uid="{00000000-0002-0000-0300-000010000000}"/>
    <dataValidation allowBlank="1" showInputMessage="1" showErrorMessage="1" prompt="Seleccionar el Indicador Objetivo al cual está asociada la meta PDD. Si la meta no aporta registrar N.A. _x000a_La estructura PMR de la entidad se encuentra en el excel de seguimiento mensual de los indicadores PMR." sqref="G8" xr:uid="{00000000-0002-0000-0300-000011000000}"/>
    <dataValidation allowBlank="1" showInputMessage="1" showErrorMessage="1" prompt="Escoja el objetivo estratégico de la lista desplegable conforme a la meta." sqref="C7" xr:uid="{00000000-0002-0000-0300-000012000000}"/>
    <dataValidation allowBlank="1" showInputMessage="1" showErrorMessage="1" prompt="Relacione el o los objetivos, según corresponda, de los Subsistemas de Gestión Ambiental, de Calidad, de Seguridad y Salud en el trabajo, Antisoborno Seguridad de la Información y Continuidad de Negocio.  Ver Hoja LISTAS_1 (Columna AB)." sqref="D7:D8" xr:uid="{00000000-0002-0000-0300-000013000000}"/>
    <dataValidation allowBlank="1" showInputMessage="1" showErrorMessage="1" prompt="Al corte del avance físico de la actividad presente retraso, describir el mismo, indicando las causas, y las estrategias que se adelantarán para superar la situación. Los retrasos en las tareas al corte, se relacionan en el campo de avances y logros." sqref="AV8" xr:uid="{00000000-0002-0000-0300-000014000000}"/>
    <dataValidation allowBlank="1" showInputMessage="1" showErrorMessage="1" prompt="Corresponde a la magnitud ejecutada para el cuarto trimestre. Tener presente si ésta depende o no del avance de las actividades de la pestaña 2." sqref="AQ8" xr:uid="{00000000-0002-0000-0300-000015000000}"/>
    <dataValidation allowBlank="1" showInputMessage="1" showErrorMessage="1" prompt="Corresponde a la magnitud programada para el cuarto trimestre. Tener presente si ésta depende o no del avance de las actividades de la pestaña 2." sqref="AP8" xr:uid="{00000000-0002-0000-0300-000016000000}"/>
    <dataValidation allowBlank="1" showInputMessage="1" showErrorMessage="1" prompt="Corresponde a la magnitud programada para el tercer trimestre. Tener presente si ésta depende o no del avance de las actividades de la pestaña 2." sqref="AK8" xr:uid="{00000000-0002-0000-0300-000017000000}"/>
    <dataValidation allowBlank="1" showInputMessage="1" showErrorMessage="1" prompt="Corresponde a la magnitud ejecutada para el tercer trimestre. Tener presente si ésta depende o no del avance de las actividades de la pestaña 2." sqref="AL8" xr:uid="{00000000-0002-0000-0300-000018000000}"/>
    <dataValidation allowBlank="1" showInputMessage="1" showErrorMessage="1" prompt="Corresponde a los avances, logros y beneficios de la activid. obtenidos ACUMULADOS al corte.Si el avance físico de la activ. NO depende de las tareas y subtareas, describa de manera general y acumulada el avance de éstas, conforme a su avance cuantitativo" sqref="AU8" xr:uid="{00000000-0002-0000-0300-000019000000}"/>
    <dataValidation allowBlank="1" showInputMessage="1" showErrorMessage="1" prompt="Corresponde a la población beneficiada con la ejecución de la actividad, (especificar tipo de población, grupo etáreo, condición, enfoque diferencial y de género). Tener presente la población objetivo identificada en la formulación del proyecto." sqref="AW8" xr:uid="{00000000-0002-0000-0300-00001A000000}"/>
    <dataValidation allowBlank="1" showInputMessage="1" showErrorMessage="1" prompt="Descripción cualitativa del avance físico de la actividad. Si éste NO depende de las tareas y subtareas, describa de manera general el avance de éstas, conforme al reporte cuantitativo, precisando resultados y calidad de bienes y servicios entregados." sqref="AN8 AS8" xr:uid="{00000000-0002-0000-0300-00001B000000}"/>
    <dataValidation allowBlank="1" showInputMessage="1" showErrorMessage="1" prompt="Relacione el link de la carpeta donde se cargarán las evidencias que dan cuenta de la gestión trimestral. " sqref="AT8 AO8" xr:uid="{00000000-0002-0000-0300-00001C000000}"/>
    <dataValidation allowBlank="1" showInputMessage="1" showErrorMessage="1" prompt="Muestra los resultados de la ejecución frente a la programación" sqref="AM8 AR8 BA8" xr:uid="{00000000-0002-0000-0300-00001D000000}"/>
    <dataValidation allowBlank="1" showInputMessage="1" showErrorMessage="1" prompt="Corresponde a la magnitud TOTAL programada para la vigencia. Debe guardar coherencia con la magnitud relacionada en la columna Z." sqref="AY8" xr:uid="{00000000-0002-0000-0300-00001E000000}"/>
    <dataValidation allowBlank="1" showInputMessage="1" showErrorMessage="1" prompt="Corresponde a la magnitud TOTAL ejecutada en la vigencia." sqref="AZ8" xr:uid="{00000000-0002-0000-0300-00001F000000}"/>
  </dataValidations>
  <hyperlinks>
    <hyperlink ref="AO12" r:id="rId1" xr:uid="{00000000-0004-0000-0300-000000000000}"/>
    <hyperlink ref="AT12" r:id="rId2" xr:uid="{00000000-0004-0000-0300-000001000000}"/>
  </hyperlinks>
  <pageMargins left="0.7" right="0.7" top="0.75" bottom="0.75" header="0" footer="0"/>
  <pageSetup paperSize="9" orientation="portrait" r:id="rId3"/>
  <drawing r:id="rId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738030"/>
    <pageSetUpPr fitToPage="1"/>
  </sheetPr>
  <dimension ref="A1:AE999"/>
  <sheetViews>
    <sheetView showGridLines="0" zoomScale="80" zoomScaleNormal="80" workbookViewId="0">
      <pane xSplit="3" ySplit="8" topLeftCell="S36" activePane="bottomRight" state="frozen"/>
      <selection pane="topRight" activeCell="D1" sqref="D1"/>
      <selection pane="bottomLeft" activeCell="A9" sqref="A9"/>
      <selection pane="bottomRight" activeCell="V46" sqref="V46"/>
    </sheetView>
  </sheetViews>
  <sheetFormatPr baseColWidth="10" defaultColWidth="14.42578125" defaultRowHeight="15" customHeight="1" x14ac:dyDescent="0.25"/>
  <cols>
    <col min="1" max="1" width="26.7109375" customWidth="1"/>
    <col min="2" max="2" width="10.140625" customWidth="1"/>
    <col min="3" max="3" width="31.85546875" customWidth="1"/>
    <col min="4" max="4" width="14" customWidth="1"/>
    <col min="5" max="5" width="13.42578125" customWidth="1"/>
    <col min="6" max="8" width="15.7109375" customWidth="1"/>
    <col min="9" max="9" width="21.7109375" customWidth="1"/>
    <col min="10" max="13" width="17.140625" customWidth="1"/>
    <col min="14" max="14" width="19.140625" customWidth="1"/>
    <col min="15" max="18" width="17.140625" customWidth="1"/>
    <col min="19" max="19" width="18.140625" customWidth="1"/>
    <col min="20" max="20" width="18.42578125" customWidth="1"/>
    <col min="21" max="29" width="17.140625" customWidth="1"/>
    <col min="30" max="30" width="15.140625" customWidth="1"/>
    <col min="31" max="31" width="11.42578125" customWidth="1"/>
  </cols>
  <sheetData>
    <row r="1" spans="1:31" ht="23.25" customHeight="1" x14ac:dyDescent="0.25">
      <c r="A1" s="494"/>
      <c r="B1" s="495"/>
      <c r="C1" s="500" t="s">
        <v>0</v>
      </c>
      <c r="D1" s="501"/>
      <c r="E1" s="501"/>
      <c r="F1" s="501"/>
      <c r="G1" s="501"/>
      <c r="H1" s="501"/>
      <c r="I1" s="501"/>
      <c r="J1" s="501"/>
      <c r="K1" s="502"/>
      <c r="L1" s="71"/>
      <c r="M1" s="71"/>
      <c r="N1" s="71"/>
      <c r="O1" s="71"/>
      <c r="P1" s="71"/>
      <c r="Q1" s="71"/>
      <c r="R1" s="71"/>
      <c r="S1" s="71"/>
      <c r="T1" s="71"/>
      <c r="U1" s="71"/>
      <c r="V1" s="71"/>
      <c r="W1" s="71"/>
      <c r="X1" s="41"/>
      <c r="Y1" s="41"/>
      <c r="Z1" s="41"/>
      <c r="AA1" s="41"/>
      <c r="AB1" s="41"/>
      <c r="AC1" s="41"/>
      <c r="AD1" s="41"/>
      <c r="AE1" s="41"/>
    </row>
    <row r="2" spans="1:31" ht="23.25" customHeight="1" x14ac:dyDescent="0.25">
      <c r="A2" s="496"/>
      <c r="B2" s="497"/>
      <c r="C2" s="500" t="s">
        <v>1</v>
      </c>
      <c r="D2" s="501"/>
      <c r="E2" s="501"/>
      <c r="F2" s="501"/>
      <c r="G2" s="501"/>
      <c r="H2" s="501"/>
      <c r="I2" s="501"/>
      <c r="J2" s="501"/>
      <c r="K2" s="502"/>
      <c r="L2" s="71"/>
      <c r="M2" s="71"/>
      <c r="N2" s="71"/>
      <c r="O2" s="71"/>
      <c r="P2" s="71"/>
      <c r="Q2" s="71"/>
      <c r="R2" s="71"/>
      <c r="S2" s="71"/>
      <c r="T2" s="71"/>
      <c r="U2" s="71"/>
      <c r="V2" s="71"/>
      <c r="W2" s="71"/>
      <c r="X2" s="41"/>
      <c r="Y2" s="41"/>
      <c r="Z2" s="41"/>
      <c r="AA2" s="41"/>
      <c r="AB2" s="41"/>
      <c r="AC2" s="41"/>
      <c r="AD2" s="41"/>
      <c r="AE2" s="41"/>
    </row>
    <row r="3" spans="1:31" ht="23.25" customHeight="1" x14ac:dyDescent="0.25">
      <c r="A3" s="496"/>
      <c r="B3" s="497"/>
      <c r="C3" s="500" t="s">
        <v>2</v>
      </c>
      <c r="D3" s="501"/>
      <c r="E3" s="501"/>
      <c r="F3" s="501"/>
      <c r="G3" s="501"/>
      <c r="H3" s="501"/>
      <c r="I3" s="501"/>
      <c r="J3" s="501"/>
      <c r="K3" s="502"/>
      <c r="L3" s="71"/>
      <c r="M3" s="71"/>
      <c r="N3" s="71"/>
      <c r="O3" s="71"/>
      <c r="P3" s="71"/>
      <c r="Q3" s="71"/>
      <c r="R3" s="71"/>
      <c r="S3" s="71"/>
      <c r="T3" s="71"/>
      <c r="U3" s="71"/>
      <c r="V3" s="71"/>
      <c r="W3" s="71"/>
      <c r="X3" s="41"/>
      <c r="Y3" s="41"/>
      <c r="Z3" s="41"/>
      <c r="AA3" s="41"/>
      <c r="AB3" s="41"/>
      <c r="AC3" s="41"/>
      <c r="AD3" s="41"/>
      <c r="AE3" s="41"/>
    </row>
    <row r="4" spans="1:31" ht="23.25" customHeight="1" x14ac:dyDescent="0.25">
      <c r="A4" s="498"/>
      <c r="B4" s="499"/>
      <c r="C4" s="500" t="s">
        <v>3</v>
      </c>
      <c r="D4" s="501"/>
      <c r="E4" s="501"/>
      <c r="F4" s="501"/>
      <c r="G4" s="501"/>
      <c r="H4" s="501"/>
      <c r="I4" s="502"/>
      <c r="J4" s="503" t="s">
        <v>1414</v>
      </c>
      <c r="K4" s="502"/>
      <c r="L4" s="71"/>
      <c r="M4" s="71"/>
      <c r="N4" s="71"/>
      <c r="O4" s="71"/>
      <c r="P4" s="71"/>
      <c r="Q4" s="71"/>
      <c r="R4" s="71"/>
      <c r="S4" s="71"/>
      <c r="T4" s="71"/>
      <c r="U4" s="71"/>
      <c r="V4" s="71"/>
      <c r="W4" s="71"/>
      <c r="X4" s="41"/>
      <c r="Y4" s="41"/>
      <c r="Z4" s="41"/>
      <c r="AA4" s="41"/>
      <c r="AB4" s="41"/>
      <c r="AC4" s="41"/>
      <c r="AD4" s="41"/>
      <c r="AE4" s="41"/>
    </row>
    <row r="5" spans="1:31" ht="15.75" customHeight="1" x14ac:dyDescent="0.25">
      <c r="A5" s="120"/>
      <c r="B5" s="120"/>
      <c r="C5" s="120"/>
      <c r="D5" s="120"/>
      <c r="E5" s="120"/>
      <c r="F5" s="120"/>
      <c r="G5" s="120"/>
      <c r="H5" s="120"/>
      <c r="I5" s="120"/>
      <c r="J5" s="71"/>
      <c r="K5" s="71"/>
      <c r="L5" s="71"/>
      <c r="M5" s="71"/>
      <c r="N5" s="71"/>
      <c r="O5" s="71"/>
      <c r="P5" s="71"/>
      <c r="Q5" s="71"/>
      <c r="R5" s="71"/>
      <c r="S5" s="71"/>
      <c r="T5" s="71"/>
      <c r="U5" s="71"/>
      <c r="V5" s="71"/>
      <c r="W5" s="71"/>
      <c r="X5" s="71"/>
      <c r="Y5" s="71"/>
      <c r="Z5" s="71"/>
      <c r="AA5" s="71"/>
      <c r="AB5" s="71"/>
      <c r="AC5" s="71"/>
      <c r="AD5" s="71"/>
      <c r="AE5" s="71"/>
    </row>
    <row r="6" spans="1:31" ht="12.75" customHeight="1" x14ac:dyDescent="0.25">
      <c r="A6" s="120"/>
      <c r="B6" s="121"/>
      <c r="C6" s="120"/>
      <c r="D6" s="120"/>
      <c r="E6" s="120"/>
      <c r="F6" s="120"/>
      <c r="G6" s="120"/>
      <c r="H6" s="120"/>
      <c r="I6" s="120"/>
      <c r="J6" s="120"/>
      <c r="K6" s="120"/>
      <c r="L6" s="120"/>
      <c r="M6" s="120"/>
      <c r="N6" s="120"/>
      <c r="O6" s="120"/>
      <c r="P6" s="120"/>
      <c r="Q6" s="120"/>
      <c r="R6" s="120"/>
      <c r="S6" s="120"/>
      <c r="T6" s="120"/>
      <c r="U6" s="120"/>
      <c r="V6" s="120"/>
      <c r="W6" s="120"/>
      <c r="X6" s="120"/>
      <c r="Y6" s="120"/>
      <c r="Z6" s="120"/>
      <c r="AA6" s="120"/>
      <c r="AB6" s="120"/>
      <c r="AC6" s="120"/>
      <c r="AD6" s="120"/>
      <c r="AE6" s="71"/>
    </row>
    <row r="7" spans="1:31" ht="24.75" customHeight="1" x14ac:dyDescent="0.25">
      <c r="A7" s="82"/>
      <c r="B7" s="82"/>
      <c r="C7" s="82"/>
      <c r="D7" s="82"/>
      <c r="E7" s="82"/>
      <c r="F7" s="706" t="s">
        <v>351</v>
      </c>
      <c r="G7" s="678"/>
      <c r="H7" s="679"/>
      <c r="I7" s="703" t="s">
        <v>352</v>
      </c>
      <c r="J7" s="678"/>
      <c r="K7" s="678"/>
      <c r="L7" s="678"/>
      <c r="M7" s="678"/>
      <c r="N7" s="678"/>
      <c r="O7" s="679"/>
      <c r="P7" s="704" t="s">
        <v>353</v>
      </c>
      <c r="Q7" s="678"/>
      <c r="R7" s="678"/>
      <c r="S7" s="678"/>
      <c r="T7" s="678"/>
      <c r="U7" s="679"/>
      <c r="V7" s="705" t="s">
        <v>354</v>
      </c>
      <c r="W7" s="567"/>
      <c r="X7" s="567"/>
      <c r="Y7" s="567"/>
      <c r="Z7" s="567"/>
      <c r="AA7" s="567"/>
      <c r="AB7" s="567"/>
      <c r="AC7" s="567"/>
      <c r="AD7" s="611"/>
      <c r="AE7" s="82"/>
    </row>
    <row r="8" spans="1:31" ht="45" customHeight="1" x14ac:dyDescent="0.25">
      <c r="A8" s="411" t="s">
        <v>355</v>
      </c>
      <c r="B8" s="395" t="s">
        <v>1383</v>
      </c>
      <c r="C8" s="77" t="s">
        <v>1382</v>
      </c>
      <c r="D8" s="412" t="s">
        <v>356</v>
      </c>
      <c r="E8" s="413" t="s">
        <v>357</v>
      </c>
      <c r="F8" s="412" t="s">
        <v>358</v>
      </c>
      <c r="G8" s="412" t="s">
        <v>359</v>
      </c>
      <c r="H8" s="412" t="s">
        <v>360</v>
      </c>
      <c r="I8" s="414" t="s">
        <v>361</v>
      </c>
      <c r="J8" s="415" t="s">
        <v>227</v>
      </c>
      <c r="K8" s="415" t="s">
        <v>228</v>
      </c>
      <c r="L8" s="415" t="s">
        <v>229</v>
      </c>
      <c r="M8" s="415" t="s">
        <v>230</v>
      </c>
      <c r="N8" s="415" t="s">
        <v>1452</v>
      </c>
      <c r="O8" s="415" t="s">
        <v>362</v>
      </c>
      <c r="P8" s="416" t="s">
        <v>227</v>
      </c>
      <c r="Q8" s="416" t="s">
        <v>228</v>
      </c>
      <c r="R8" s="416" t="s">
        <v>229</v>
      </c>
      <c r="S8" s="416" t="s">
        <v>230</v>
      </c>
      <c r="T8" s="416" t="s">
        <v>1453</v>
      </c>
      <c r="U8" s="416" t="s">
        <v>1454</v>
      </c>
      <c r="V8" s="417" t="s">
        <v>363</v>
      </c>
      <c r="W8" s="417" t="s">
        <v>364</v>
      </c>
      <c r="X8" s="417" t="s">
        <v>365</v>
      </c>
      <c r="Y8" s="417" t="s">
        <v>366</v>
      </c>
      <c r="Z8" s="417" t="s">
        <v>367</v>
      </c>
      <c r="AA8" s="417" t="s">
        <v>368</v>
      </c>
      <c r="AB8" s="417" t="s">
        <v>369</v>
      </c>
      <c r="AC8" s="417" t="s">
        <v>370</v>
      </c>
      <c r="AD8" s="417" t="s">
        <v>371</v>
      </c>
      <c r="AE8" s="75"/>
    </row>
    <row r="9" spans="1:31" ht="15" customHeight="1" x14ac:dyDescent="0.25">
      <c r="A9" s="707" t="s">
        <v>372</v>
      </c>
      <c r="B9" s="707">
        <v>1</v>
      </c>
      <c r="C9" s="708" t="s">
        <v>234</v>
      </c>
      <c r="D9" s="707" t="s">
        <v>78</v>
      </c>
      <c r="E9" s="122">
        <v>2024</v>
      </c>
      <c r="F9" s="123">
        <v>1</v>
      </c>
      <c r="G9" s="123">
        <f>'3. Actividades PI'!AZ9</f>
        <v>1</v>
      </c>
      <c r="H9" s="124">
        <f t="shared" ref="H9:H12" si="0">G9/F9</f>
        <v>1</v>
      </c>
      <c r="I9" s="125">
        <v>3558265664</v>
      </c>
      <c r="J9" s="126"/>
      <c r="K9" s="126"/>
      <c r="L9" s="126">
        <v>1620012546</v>
      </c>
      <c r="M9" s="126">
        <v>1915200918</v>
      </c>
      <c r="N9" s="127">
        <f t="shared" ref="N9:N42" si="1">SUM(J9+K9+L9+M9)</f>
        <v>3535213464</v>
      </c>
      <c r="O9" s="487">
        <f t="shared" ref="O9:O44" si="2">N9/I9</f>
        <v>0.99352150677414963</v>
      </c>
      <c r="P9" s="128"/>
      <c r="Q9" s="128"/>
      <c r="R9" s="128">
        <v>53530388</v>
      </c>
      <c r="S9" s="128">
        <v>2133705983</v>
      </c>
      <c r="T9" s="128">
        <f>SUM(P9:S9)</f>
        <v>2187236371</v>
      </c>
      <c r="U9" s="485">
        <f>T9/N9</f>
        <v>0.61869994365918723</v>
      </c>
      <c r="V9" s="127"/>
      <c r="W9" s="127"/>
      <c r="X9" s="126"/>
      <c r="Y9" s="127"/>
      <c r="Z9" s="127"/>
      <c r="AA9" s="129"/>
      <c r="AB9" s="129"/>
      <c r="AC9" s="129"/>
      <c r="AD9" s="130">
        <f t="shared" ref="AD9:AD43" si="3">IFERROR(AC9/AB9,AC9)</f>
        <v>0</v>
      </c>
      <c r="AE9" s="131"/>
    </row>
    <row r="10" spans="1:31" ht="15" customHeight="1" x14ac:dyDescent="0.25">
      <c r="A10" s="606"/>
      <c r="B10" s="606"/>
      <c r="C10" s="606"/>
      <c r="D10" s="606"/>
      <c r="E10" s="132">
        <v>2025</v>
      </c>
      <c r="F10" s="133">
        <v>1</v>
      </c>
      <c r="G10" s="134"/>
      <c r="H10" s="135">
        <f t="shared" si="0"/>
        <v>0</v>
      </c>
      <c r="I10" s="136">
        <v>9480523000</v>
      </c>
      <c r="J10" s="137"/>
      <c r="K10" s="138"/>
      <c r="L10" s="139"/>
      <c r="M10" s="139"/>
      <c r="N10" s="140">
        <f t="shared" si="1"/>
        <v>0</v>
      </c>
      <c r="O10" s="134">
        <f t="shared" si="2"/>
        <v>0</v>
      </c>
      <c r="P10" s="141"/>
      <c r="Q10" s="141"/>
      <c r="R10" s="141"/>
      <c r="S10" s="141"/>
      <c r="T10" s="141"/>
      <c r="U10" s="134"/>
      <c r="V10" s="140"/>
      <c r="W10" s="140"/>
      <c r="X10" s="139"/>
      <c r="Y10" s="140"/>
      <c r="Z10" s="140"/>
      <c r="AA10" s="142"/>
      <c r="AB10" s="142">
        <f t="shared" ref="AB10:AB43" si="4">V10-AA10</f>
        <v>0</v>
      </c>
      <c r="AC10" s="142">
        <f t="shared" ref="AC10:AC43" si="5">W10+X10+Y10+Z10</f>
        <v>0</v>
      </c>
      <c r="AD10" s="143">
        <f t="shared" si="3"/>
        <v>0</v>
      </c>
      <c r="AE10" s="131"/>
    </row>
    <row r="11" spans="1:31" ht="15" customHeight="1" x14ac:dyDescent="0.25">
      <c r="A11" s="606"/>
      <c r="B11" s="606"/>
      <c r="C11" s="606"/>
      <c r="D11" s="606"/>
      <c r="E11" s="132">
        <v>2026</v>
      </c>
      <c r="F11" s="133">
        <v>1</v>
      </c>
      <c r="G11" s="134"/>
      <c r="H11" s="135">
        <f t="shared" si="0"/>
        <v>0</v>
      </c>
      <c r="I11" s="136">
        <v>12689592000</v>
      </c>
      <c r="J11" s="137"/>
      <c r="K11" s="138"/>
      <c r="L11" s="139"/>
      <c r="M11" s="139"/>
      <c r="N11" s="140">
        <f t="shared" si="1"/>
        <v>0</v>
      </c>
      <c r="O11" s="134">
        <f t="shared" si="2"/>
        <v>0</v>
      </c>
      <c r="P11" s="141"/>
      <c r="Q11" s="141"/>
      <c r="R11" s="141"/>
      <c r="S11" s="141"/>
      <c r="T11" s="141"/>
      <c r="U11" s="134"/>
      <c r="V11" s="140"/>
      <c r="W11" s="140"/>
      <c r="X11" s="139"/>
      <c r="Y11" s="140"/>
      <c r="Z11" s="140"/>
      <c r="AA11" s="142"/>
      <c r="AB11" s="142">
        <f t="shared" si="4"/>
        <v>0</v>
      </c>
      <c r="AC11" s="142">
        <f t="shared" si="5"/>
        <v>0</v>
      </c>
      <c r="AD11" s="143">
        <f t="shared" si="3"/>
        <v>0</v>
      </c>
      <c r="AE11" s="131"/>
    </row>
    <row r="12" spans="1:31" ht="15" customHeight="1" x14ac:dyDescent="0.25">
      <c r="A12" s="606"/>
      <c r="B12" s="606"/>
      <c r="C12" s="606"/>
      <c r="D12" s="606"/>
      <c r="E12" s="132">
        <v>2027</v>
      </c>
      <c r="F12" s="133">
        <v>1</v>
      </c>
      <c r="G12" s="134"/>
      <c r="H12" s="135">
        <f t="shared" si="0"/>
        <v>0</v>
      </c>
      <c r="I12" s="136">
        <v>13229552000</v>
      </c>
      <c r="J12" s="137"/>
      <c r="K12" s="139"/>
      <c r="L12" s="139"/>
      <c r="M12" s="139"/>
      <c r="N12" s="140">
        <f t="shared" si="1"/>
        <v>0</v>
      </c>
      <c r="O12" s="134">
        <f t="shared" si="2"/>
        <v>0</v>
      </c>
      <c r="P12" s="141"/>
      <c r="Q12" s="141"/>
      <c r="R12" s="141"/>
      <c r="S12" s="141"/>
      <c r="T12" s="141"/>
      <c r="U12" s="486"/>
      <c r="V12" s="140"/>
      <c r="W12" s="140"/>
      <c r="X12" s="139"/>
      <c r="Y12" s="140"/>
      <c r="Z12" s="140"/>
      <c r="AA12" s="142"/>
      <c r="AB12" s="142">
        <f t="shared" si="4"/>
        <v>0</v>
      </c>
      <c r="AC12" s="142">
        <f t="shared" si="5"/>
        <v>0</v>
      </c>
      <c r="AD12" s="143">
        <f t="shared" si="3"/>
        <v>0</v>
      </c>
      <c r="AE12" s="131"/>
    </row>
    <row r="13" spans="1:31" ht="42.75" customHeight="1" x14ac:dyDescent="0.25">
      <c r="A13" s="549"/>
      <c r="B13" s="549"/>
      <c r="C13" s="549"/>
      <c r="D13" s="549"/>
      <c r="E13" s="144" t="s">
        <v>373</v>
      </c>
      <c r="F13" s="145">
        <v>1</v>
      </c>
      <c r="G13" s="145">
        <f>(G9+G10+G11+G12)/4</f>
        <v>0.25</v>
      </c>
      <c r="H13" s="146">
        <f>IFERROR(G13/F13,"")</f>
        <v>0.25</v>
      </c>
      <c r="I13" s="147">
        <f t="shared" ref="I13:J13" si="6">SUM(I9:I12)</f>
        <v>38957932664</v>
      </c>
      <c r="J13" s="147">
        <f t="shared" si="6"/>
        <v>0</v>
      </c>
      <c r="K13" s="148"/>
      <c r="L13" s="148"/>
      <c r="M13" s="148"/>
      <c r="N13" s="149">
        <f t="shared" si="1"/>
        <v>0</v>
      </c>
      <c r="O13" s="484">
        <f t="shared" si="2"/>
        <v>0</v>
      </c>
      <c r="P13" s="149"/>
      <c r="Q13" s="149"/>
      <c r="R13" s="149"/>
      <c r="S13" s="149"/>
      <c r="T13" s="149"/>
      <c r="U13" s="145"/>
      <c r="V13" s="149"/>
      <c r="W13" s="149"/>
      <c r="X13" s="148"/>
      <c r="Y13" s="150"/>
      <c r="Z13" s="150"/>
      <c r="AA13" s="151"/>
      <c r="AB13" s="151">
        <f t="shared" si="4"/>
        <v>0</v>
      </c>
      <c r="AC13" s="151">
        <f t="shared" si="5"/>
        <v>0</v>
      </c>
      <c r="AD13" s="152">
        <f t="shared" si="3"/>
        <v>0</v>
      </c>
      <c r="AE13" s="153"/>
    </row>
    <row r="14" spans="1:31" ht="15" customHeight="1" x14ac:dyDescent="0.25">
      <c r="A14" s="708" t="s">
        <v>374</v>
      </c>
      <c r="B14" s="707">
        <v>2</v>
      </c>
      <c r="C14" s="708" t="s">
        <v>375</v>
      </c>
      <c r="D14" s="707" t="s">
        <v>78</v>
      </c>
      <c r="E14" s="122">
        <v>2024</v>
      </c>
      <c r="F14" s="123">
        <v>1</v>
      </c>
      <c r="G14" s="123">
        <f>'3. Actividades PI'!AZ12</f>
        <v>1</v>
      </c>
      <c r="H14" s="124">
        <f t="shared" ref="H14:H17" si="7">G14/F14</f>
        <v>1</v>
      </c>
      <c r="I14" s="125">
        <v>100328575</v>
      </c>
      <c r="J14" s="126"/>
      <c r="K14" s="126"/>
      <c r="L14" s="126">
        <v>10600000</v>
      </c>
      <c r="M14" s="126">
        <v>85666874</v>
      </c>
      <c r="N14" s="127">
        <f t="shared" si="1"/>
        <v>96266874</v>
      </c>
      <c r="O14" s="123">
        <f t="shared" si="2"/>
        <v>0.95951601026925781</v>
      </c>
      <c r="P14" s="128"/>
      <c r="Q14" s="128"/>
      <c r="R14" s="128">
        <v>0</v>
      </c>
      <c r="S14" s="128">
        <v>10680000</v>
      </c>
      <c r="T14" s="128">
        <f>SUM(P14:S14)</f>
        <v>10680000</v>
      </c>
      <c r="U14" s="485">
        <f>T14/N14</f>
        <v>0.11094158931555209</v>
      </c>
      <c r="V14" s="127"/>
      <c r="W14" s="127"/>
      <c r="X14" s="126"/>
      <c r="Y14" s="127"/>
      <c r="Z14" s="127"/>
      <c r="AA14" s="129"/>
      <c r="AB14" s="129">
        <f t="shared" si="4"/>
        <v>0</v>
      </c>
      <c r="AC14" s="129">
        <f t="shared" si="5"/>
        <v>0</v>
      </c>
      <c r="AD14" s="130">
        <f t="shared" si="3"/>
        <v>0</v>
      </c>
      <c r="AE14" s="131"/>
    </row>
    <row r="15" spans="1:31" ht="15" customHeight="1" x14ac:dyDescent="0.25">
      <c r="A15" s="606"/>
      <c r="B15" s="606"/>
      <c r="C15" s="606"/>
      <c r="D15" s="606"/>
      <c r="E15" s="132">
        <v>2025</v>
      </c>
      <c r="F15" s="133">
        <v>1</v>
      </c>
      <c r="G15" s="134"/>
      <c r="H15" s="135">
        <f t="shared" si="7"/>
        <v>0</v>
      </c>
      <c r="I15" s="136">
        <v>369937000</v>
      </c>
      <c r="J15" s="137"/>
      <c r="K15" s="138"/>
      <c r="L15" s="139"/>
      <c r="M15" s="139"/>
      <c r="N15" s="140">
        <f t="shared" si="1"/>
        <v>0</v>
      </c>
      <c r="O15" s="134">
        <f t="shared" si="2"/>
        <v>0</v>
      </c>
      <c r="P15" s="141"/>
      <c r="Q15" s="141"/>
      <c r="R15" s="141"/>
      <c r="S15" s="141"/>
      <c r="T15" s="141"/>
      <c r="U15" s="134"/>
      <c r="V15" s="140"/>
      <c r="W15" s="140"/>
      <c r="X15" s="139"/>
      <c r="Y15" s="140"/>
      <c r="Z15" s="140"/>
      <c r="AA15" s="142"/>
      <c r="AB15" s="142">
        <f t="shared" si="4"/>
        <v>0</v>
      </c>
      <c r="AC15" s="142">
        <f t="shared" si="5"/>
        <v>0</v>
      </c>
      <c r="AD15" s="143">
        <f t="shared" si="3"/>
        <v>0</v>
      </c>
      <c r="AE15" s="131"/>
    </row>
    <row r="16" spans="1:31" ht="15" customHeight="1" x14ac:dyDescent="0.25">
      <c r="A16" s="606"/>
      <c r="B16" s="606"/>
      <c r="C16" s="606"/>
      <c r="D16" s="606"/>
      <c r="E16" s="132">
        <v>2026</v>
      </c>
      <c r="F16" s="133">
        <v>1</v>
      </c>
      <c r="G16" s="134"/>
      <c r="H16" s="135">
        <f t="shared" si="7"/>
        <v>0</v>
      </c>
      <c r="I16" s="136">
        <v>610149000</v>
      </c>
      <c r="J16" s="137"/>
      <c r="K16" s="138"/>
      <c r="L16" s="139"/>
      <c r="M16" s="139"/>
      <c r="N16" s="140">
        <f t="shared" si="1"/>
        <v>0</v>
      </c>
      <c r="O16" s="134">
        <f t="shared" si="2"/>
        <v>0</v>
      </c>
      <c r="P16" s="141"/>
      <c r="Q16" s="141"/>
      <c r="R16" s="141"/>
      <c r="S16" s="141"/>
      <c r="T16" s="141"/>
      <c r="U16" s="134"/>
      <c r="V16" s="140"/>
      <c r="W16" s="140"/>
      <c r="X16" s="139"/>
      <c r="Y16" s="140"/>
      <c r="Z16" s="140"/>
      <c r="AA16" s="142"/>
      <c r="AB16" s="142">
        <f t="shared" si="4"/>
        <v>0</v>
      </c>
      <c r="AC16" s="142">
        <f t="shared" si="5"/>
        <v>0</v>
      </c>
      <c r="AD16" s="143">
        <f t="shared" si="3"/>
        <v>0</v>
      </c>
      <c r="AE16" s="131"/>
    </row>
    <row r="17" spans="1:31" ht="15" customHeight="1" x14ac:dyDescent="0.25">
      <c r="A17" s="606"/>
      <c r="B17" s="606"/>
      <c r="C17" s="606"/>
      <c r="D17" s="606"/>
      <c r="E17" s="132">
        <v>2027</v>
      </c>
      <c r="F17" s="133">
        <v>1</v>
      </c>
      <c r="G17" s="134"/>
      <c r="H17" s="135">
        <f t="shared" si="7"/>
        <v>0</v>
      </c>
      <c r="I17" s="136">
        <v>621292000</v>
      </c>
      <c r="J17" s="137"/>
      <c r="K17" s="139"/>
      <c r="L17" s="139"/>
      <c r="M17" s="139"/>
      <c r="N17" s="140">
        <f t="shared" si="1"/>
        <v>0</v>
      </c>
      <c r="O17" s="134">
        <f t="shared" si="2"/>
        <v>0</v>
      </c>
      <c r="P17" s="141"/>
      <c r="Q17" s="141"/>
      <c r="R17" s="141"/>
      <c r="S17" s="141"/>
      <c r="T17" s="141"/>
      <c r="U17" s="486"/>
      <c r="V17" s="140"/>
      <c r="W17" s="140"/>
      <c r="X17" s="139"/>
      <c r="Y17" s="140"/>
      <c r="Z17" s="140"/>
      <c r="AA17" s="142"/>
      <c r="AB17" s="142">
        <f t="shared" si="4"/>
        <v>0</v>
      </c>
      <c r="AC17" s="142">
        <f t="shared" si="5"/>
        <v>0</v>
      </c>
      <c r="AD17" s="143">
        <f t="shared" si="3"/>
        <v>0</v>
      </c>
      <c r="AE17" s="131"/>
    </row>
    <row r="18" spans="1:31" ht="27" customHeight="1" x14ac:dyDescent="0.25">
      <c r="A18" s="549"/>
      <c r="B18" s="549"/>
      <c r="C18" s="549"/>
      <c r="D18" s="549"/>
      <c r="E18" s="144" t="s">
        <v>373</v>
      </c>
      <c r="F18" s="145">
        <v>1</v>
      </c>
      <c r="G18" s="145">
        <f>(G14+G15+G16+G17)/4</f>
        <v>0.25</v>
      </c>
      <c r="H18" s="146">
        <f>IFERROR(G18/F18,"")</f>
        <v>0.25</v>
      </c>
      <c r="I18" s="147">
        <f t="shared" ref="I18:J18" si="8">SUM(I14:I17)</f>
        <v>1701706575</v>
      </c>
      <c r="J18" s="147">
        <f t="shared" si="8"/>
        <v>0</v>
      </c>
      <c r="K18" s="148"/>
      <c r="L18" s="148"/>
      <c r="M18" s="148"/>
      <c r="N18" s="149">
        <f t="shared" si="1"/>
        <v>0</v>
      </c>
      <c r="O18" s="484">
        <f t="shared" si="2"/>
        <v>0</v>
      </c>
      <c r="P18" s="149"/>
      <c r="Q18" s="149"/>
      <c r="R18" s="149"/>
      <c r="S18" s="149"/>
      <c r="T18" s="149"/>
      <c r="U18" s="145"/>
      <c r="V18" s="149"/>
      <c r="W18" s="149"/>
      <c r="X18" s="148"/>
      <c r="Y18" s="150"/>
      <c r="Z18" s="150"/>
      <c r="AA18" s="151"/>
      <c r="AB18" s="151">
        <f t="shared" si="4"/>
        <v>0</v>
      </c>
      <c r="AC18" s="151">
        <f t="shared" si="5"/>
        <v>0</v>
      </c>
      <c r="AD18" s="152">
        <f t="shared" si="3"/>
        <v>0</v>
      </c>
      <c r="AE18" s="153"/>
    </row>
    <row r="19" spans="1:31" ht="15" customHeight="1" x14ac:dyDescent="0.25">
      <c r="A19" s="708" t="s">
        <v>374</v>
      </c>
      <c r="B19" s="707">
        <v>3</v>
      </c>
      <c r="C19" s="708" t="s">
        <v>376</v>
      </c>
      <c r="D19" s="707" t="s">
        <v>78</v>
      </c>
      <c r="E19" s="122">
        <v>2024</v>
      </c>
      <c r="F19" s="123">
        <v>1</v>
      </c>
      <c r="G19" s="123">
        <f>'3. Actividades PI'!AZ11</f>
        <v>1</v>
      </c>
      <c r="H19" s="124">
        <f t="shared" ref="H19:H22" si="9">G19/F19</f>
        <v>1</v>
      </c>
      <c r="I19" s="125">
        <v>63017520</v>
      </c>
      <c r="J19" s="126"/>
      <c r="K19" s="126"/>
      <c r="L19" s="126">
        <v>0</v>
      </c>
      <c r="M19" s="126">
        <v>61782141</v>
      </c>
      <c r="N19" s="127">
        <f t="shared" si="1"/>
        <v>61782141</v>
      </c>
      <c r="O19" s="123">
        <f t="shared" si="2"/>
        <v>0.98039626123021029</v>
      </c>
      <c r="P19" s="128"/>
      <c r="Q19" s="128"/>
      <c r="R19" s="128">
        <v>0</v>
      </c>
      <c r="S19" s="128">
        <v>0</v>
      </c>
      <c r="T19" s="128">
        <f>SUM(P19:S19)</f>
        <v>0</v>
      </c>
      <c r="U19" s="485">
        <f>T19/N19</f>
        <v>0</v>
      </c>
      <c r="V19" s="127"/>
      <c r="W19" s="127"/>
      <c r="X19" s="126"/>
      <c r="Y19" s="127"/>
      <c r="Z19" s="127"/>
      <c r="AA19" s="129"/>
      <c r="AB19" s="129">
        <f t="shared" si="4"/>
        <v>0</v>
      </c>
      <c r="AC19" s="129">
        <f t="shared" si="5"/>
        <v>0</v>
      </c>
      <c r="AD19" s="130">
        <f t="shared" si="3"/>
        <v>0</v>
      </c>
      <c r="AE19" s="131"/>
    </row>
    <row r="20" spans="1:31" ht="15" customHeight="1" x14ac:dyDescent="0.25">
      <c r="A20" s="606"/>
      <c r="B20" s="606"/>
      <c r="C20" s="606"/>
      <c r="D20" s="606"/>
      <c r="E20" s="132">
        <v>2025</v>
      </c>
      <c r="F20" s="133">
        <v>1</v>
      </c>
      <c r="G20" s="134"/>
      <c r="H20" s="135">
        <f t="shared" si="9"/>
        <v>0</v>
      </c>
      <c r="I20" s="136">
        <v>176495000</v>
      </c>
      <c r="J20" s="137"/>
      <c r="K20" s="138"/>
      <c r="L20" s="139"/>
      <c r="M20" s="139"/>
      <c r="N20" s="140">
        <f t="shared" si="1"/>
        <v>0</v>
      </c>
      <c r="O20" s="134">
        <f t="shared" si="2"/>
        <v>0</v>
      </c>
      <c r="P20" s="141"/>
      <c r="Q20" s="141"/>
      <c r="R20" s="141"/>
      <c r="S20" s="141"/>
      <c r="T20" s="141"/>
      <c r="U20" s="134"/>
      <c r="V20" s="140"/>
      <c r="W20" s="140"/>
      <c r="X20" s="139"/>
      <c r="Y20" s="140"/>
      <c r="Z20" s="140"/>
      <c r="AA20" s="142"/>
      <c r="AB20" s="142">
        <f t="shared" si="4"/>
        <v>0</v>
      </c>
      <c r="AC20" s="142">
        <f t="shared" si="5"/>
        <v>0</v>
      </c>
      <c r="AD20" s="143">
        <f t="shared" si="3"/>
        <v>0</v>
      </c>
      <c r="AE20" s="131"/>
    </row>
    <row r="21" spans="1:31" ht="15" customHeight="1" x14ac:dyDescent="0.25">
      <c r="A21" s="606"/>
      <c r="B21" s="606"/>
      <c r="C21" s="606"/>
      <c r="D21" s="606"/>
      <c r="E21" s="132">
        <v>2026</v>
      </c>
      <c r="F21" s="133">
        <v>1</v>
      </c>
      <c r="G21" s="134"/>
      <c r="H21" s="135">
        <f t="shared" si="9"/>
        <v>0</v>
      </c>
      <c r="I21" s="136">
        <v>132191000</v>
      </c>
      <c r="J21" s="137"/>
      <c r="K21" s="138"/>
      <c r="L21" s="139"/>
      <c r="M21" s="139"/>
      <c r="N21" s="140">
        <f t="shared" si="1"/>
        <v>0</v>
      </c>
      <c r="O21" s="134">
        <f t="shared" si="2"/>
        <v>0</v>
      </c>
      <c r="P21" s="141"/>
      <c r="Q21" s="141"/>
      <c r="R21" s="141"/>
      <c r="S21" s="141"/>
      <c r="T21" s="141"/>
      <c r="U21" s="134"/>
      <c r="V21" s="140"/>
      <c r="W21" s="140"/>
      <c r="X21" s="139"/>
      <c r="Y21" s="140"/>
      <c r="Z21" s="140"/>
      <c r="AA21" s="142"/>
      <c r="AB21" s="142">
        <f t="shared" si="4"/>
        <v>0</v>
      </c>
      <c r="AC21" s="142">
        <f t="shared" si="5"/>
        <v>0</v>
      </c>
      <c r="AD21" s="143">
        <f t="shared" si="3"/>
        <v>0</v>
      </c>
      <c r="AE21" s="131"/>
    </row>
    <row r="22" spans="1:31" ht="15" customHeight="1" x14ac:dyDescent="0.25">
      <c r="A22" s="606"/>
      <c r="B22" s="606"/>
      <c r="C22" s="606"/>
      <c r="D22" s="606"/>
      <c r="E22" s="132">
        <v>2027</v>
      </c>
      <c r="F22" s="133">
        <v>1</v>
      </c>
      <c r="G22" s="134"/>
      <c r="H22" s="135">
        <f t="shared" si="9"/>
        <v>0</v>
      </c>
      <c r="I22" s="136">
        <v>138818000</v>
      </c>
      <c r="J22" s="137"/>
      <c r="K22" s="139"/>
      <c r="L22" s="139"/>
      <c r="M22" s="139"/>
      <c r="N22" s="140">
        <f t="shared" si="1"/>
        <v>0</v>
      </c>
      <c r="O22" s="134">
        <f t="shared" si="2"/>
        <v>0</v>
      </c>
      <c r="P22" s="141"/>
      <c r="Q22" s="141"/>
      <c r="R22" s="141"/>
      <c r="S22" s="141"/>
      <c r="T22" s="141"/>
      <c r="U22" s="486"/>
      <c r="V22" s="140"/>
      <c r="W22" s="140"/>
      <c r="X22" s="139"/>
      <c r="Y22" s="140"/>
      <c r="Z22" s="140"/>
      <c r="AA22" s="142"/>
      <c r="AB22" s="142">
        <f t="shared" si="4"/>
        <v>0</v>
      </c>
      <c r="AC22" s="142">
        <f t="shared" si="5"/>
        <v>0</v>
      </c>
      <c r="AD22" s="143">
        <f t="shared" si="3"/>
        <v>0</v>
      </c>
      <c r="AE22" s="131"/>
    </row>
    <row r="23" spans="1:31" ht="27" customHeight="1" x14ac:dyDescent="0.25">
      <c r="A23" s="549"/>
      <c r="B23" s="549"/>
      <c r="C23" s="549"/>
      <c r="D23" s="549"/>
      <c r="E23" s="144" t="s">
        <v>373</v>
      </c>
      <c r="F23" s="145">
        <v>1</v>
      </c>
      <c r="G23" s="145">
        <f>(G19+G20+G21+G22)/4</f>
        <v>0.25</v>
      </c>
      <c r="H23" s="146">
        <f>IFERROR(G23/F23,"")</f>
        <v>0.25</v>
      </c>
      <c r="I23" s="147">
        <f t="shared" ref="I23:J23" si="10">SUM(I19:I22)</f>
        <v>510521520</v>
      </c>
      <c r="J23" s="147">
        <f t="shared" si="10"/>
        <v>0</v>
      </c>
      <c r="K23" s="148"/>
      <c r="L23" s="148"/>
      <c r="M23" s="148"/>
      <c r="N23" s="149">
        <f t="shared" si="1"/>
        <v>0</v>
      </c>
      <c r="O23" s="484">
        <f t="shared" si="2"/>
        <v>0</v>
      </c>
      <c r="P23" s="149"/>
      <c r="Q23" s="149"/>
      <c r="R23" s="149"/>
      <c r="S23" s="149"/>
      <c r="T23" s="149"/>
      <c r="U23" s="145"/>
      <c r="V23" s="149"/>
      <c r="W23" s="149"/>
      <c r="X23" s="148"/>
      <c r="Y23" s="150"/>
      <c r="Z23" s="150"/>
      <c r="AA23" s="151"/>
      <c r="AB23" s="151">
        <f t="shared" si="4"/>
        <v>0</v>
      </c>
      <c r="AC23" s="151">
        <f t="shared" si="5"/>
        <v>0</v>
      </c>
      <c r="AD23" s="152">
        <f t="shared" si="3"/>
        <v>0</v>
      </c>
      <c r="AE23" s="153"/>
    </row>
    <row r="24" spans="1:31" ht="15" customHeight="1" x14ac:dyDescent="0.25">
      <c r="A24" s="708" t="s">
        <v>374</v>
      </c>
      <c r="B24" s="707">
        <v>4</v>
      </c>
      <c r="C24" s="708" t="s">
        <v>1413</v>
      </c>
      <c r="D24" s="707" t="s">
        <v>78</v>
      </c>
      <c r="E24" s="122">
        <v>2024</v>
      </c>
      <c r="F24" s="123">
        <v>1</v>
      </c>
      <c r="G24" s="123">
        <f>'3. Actividades PI'!AZ12</f>
        <v>1</v>
      </c>
      <c r="H24" s="124">
        <f t="shared" ref="H24:H27" si="11">G24/F24</f>
        <v>1</v>
      </c>
      <c r="I24" s="125">
        <v>466274000</v>
      </c>
      <c r="J24" s="126"/>
      <c r="K24" s="126"/>
      <c r="L24" s="126">
        <v>193500000</v>
      </c>
      <c r="M24" s="126">
        <v>272774000</v>
      </c>
      <c r="N24" s="127">
        <f t="shared" si="1"/>
        <v>466274000</v>
      </c>
      <c r="O24" s="123">
        <f t="shared" si="2"/>
        <v>1</v>
      </c>
      <c r="P24" s="128"/>
      <c r="Q24" s="128"/>
      <c r="R24" s="128">
        <v>0</v>
      </c>
      <c r="S24" s="128">
        <v>223072801</v>
      </c>
      <c r="T24" s="128">
        <f>SUM(P24:S24)</f>
        <v>223072801</v>
      </c>
      <c r="U24" s="485">
        <f>T24/N24</f>
        <v>0.47841569763701169</v>
      </c>
      <c r="V24" s="127"/>
      <c r="W24" s="127"/>
      <c r="X24" s="126"/>
      <c r="Y24" s="127"/>
      <c r="Z24" s="127"/>
      <c r="AA24" s="129"/>
      <c r="AB24" s="129">
        <f t="shared" si="4"/>
        <v>0</v>
      </c>
      <c r="AC24" s="129">
        <f t="shared" si="5"/>
        <v>0</v>
      </c>
      <c r="AD24" s="130">
        <f t="shared" si="3"/>
        <v>0</v>
      </c>
      <c r="AE24" s="131"/>
    </row>
    <row r="25" spans="1:31" ht="15" customHeight="1" x14ac:dyDescent="0.25">
      <c r="A25" s="606"/>
      <c r="B25" s="606"/>
      <c r="C25" s="606"/>
      <c r="D25" s="606"/>
      <c r="E25" s="132">
        <v>2025</v>
      </c>
      <c r="F25" s="133">
        <v>1</v>
      </c>
      <c r="G25" s="134"/>
      <c r="H25" s="135">
        <f t="shared" si="11"/>
        <v>0</v>
      </c>
      <c r="I25" s="136">
        <v>1396986000</v>
      </c>
      <c r="J25" s="137"/>
      <c r="K25" s="138"/>
      <c r="L25" s="139"/>
      <c r="M25" s="139"/>
      <c r="N25" s="140">
        <f t="shared" si="1"/>
        <v>0</v>
      </c>
      <c r="O25" s="134">
        <f t="shared" si="2"/>
        <v>0</v>
      </c>
      <c r="P25" s="141"/>
      <c r="Q25" s="141"/>
      <c r="R25" s="141"/>
      <c r="S25" s="141"/>
      <c r="T25" s="141"/>
      <c r="U25" s="134"/>
      <c r="V25" s="140"/>
      <c r="W25" s="140"/>
      <c r="X25" s="139"/>
      <c r="Y25" s="140"/>
      <c r="Z25" s="140"/>
      <c r="AA25" s="142"/>
      <c r="AB25" s="142">
        <f t="shared" si="4"/>
        <v>0</v>
      </c>
      <c r="AC25" s="142">
        <f t="shared" si="5"/>
        <v>0</v>
      </c>
      <c r="AD25" s="143">
        <f t="shared" si="3"/>
        <v>0</v>
      </c>
      <c r="AE25" s="131"/>
    </row>
    <row r="26" spans="1:31" ht="15" customHeight="1" x14ac:dyDescent="0.25">
      <c r="A26" s="606"/>
      <c r="B26" s="606"/>
      <c r="C26" s="606"/>
      <c r="D26" s="606"/>
      <c r="E26" s="132">
        <v>2026</v>
      </c>
      <c r="F26" s="133">
        <v>1</v>
      </c>
      <c r="G26" s="134"/>
      <c r="H26" s="135">
        <f t="shared" si="11"/>
        <v>0</v>
      </c>
      <c r="I26" s="136">
        <v>1219851000</v>
      </c>
      <c r="J26" s="137"/>
      <c r="K26" s="138"/>
      <c r="L26" s="139"/>
      <c r="M26" s="139"/>
      <c r="N26" s="140">
        <f t="shared" si="1"/>
        <v>0</v>
      </c>
      <c r="O26" s="134">
        <f t="shared" si="2"/>
        <v>0</v>
      </c>
      <c r="P26" s="141"/>
      <c r="Q26" s="141"/>
      <c r="R26" s="141"/>
      <c r="S26" s="141"/>
      <c r="T26" s="141"/>
      <c r="U26" s="134"/>
      <c r="V26" s="140"/>
      <c r="W26" s="140"/>
      <c r="X26" s="139"/>
      <c r="Y26" s="140"/>
      <c r="Z26" s="140"/>
      <c r="AA26" s="142"/>
      <c r="AB26" s="142">
        <f t="shared" si="4"/>
        <v>0</v>
      </c>
      <c r="AC26" s="142">
        <f t="shared" si="5"/>
        <v>0</v>
      </c>
      <c r="AD26" s="143">
        <f t="shared" si="3"/>
        <v>0</v>
      </c>
      <c r="AE26" s="131"/>
    </row>
    <row r="27" spans="1:31" ht="15" customHeight="1" x14ac:dyDescent="0.25">
      <c r="A27" s="606"/>
      <c r="B27" s="606"/>
      <c r="C27" s="606"/>
      <c r="D27" s="606"/>
      <c r="E27" s="132">
        <v>2027</v>
      </c>
      <c r="F27" s="133">
        <v>1</v>
      </c>
      <c r="G27" s="134"/>
      <c r="H27" s="135">
        <f t="shared" si="11"/>
        <v>0</v>
      </c>
      <c r="I27" s="136">
        <v>1258175000</v>
      </c>
      <c r="J27" s="137"/>
      <c r="K27" s="139"/>
      <c r="L27" s="139"/>
      <c r="M27" s="139"/>
      <c r="N27" s="140">
        <f t="shared" si="1"/>
        <v>0</v>
      </c>
      <c r="O27" s="134">
        <f t="shared" si="2"/>
        <v>0</v>
      </c>
      <c r="P27" s="141"/>
      <c r="Q27" s="141"/>
      <c r="R27" s="141"/>
      <c r="S27" s="141"/>
      <c r="T27" s="141"/>
      <c r="U27" s="486"/>
      <c r="V27" s="140"/>
      <c r="W27" s="140"/>
      <c r="X27" s="139"/>
      <c r="Y27" s="140"/>
      <c r="Z27" s="140"/>
      <c r="AA27" s="142"/>
      <c r="AB27" s="142">
        <f t="shared" si="4"/>
        <v>0</v>
      </c>
      <c r="AC27" s="142">
        <f t="shared" si="5"/>
        <v>0</v>
      </c>
      <c r="AD27" s="143">
        <f t="shared" si="3"/>
        <v>0</v>
      </c>
      <c r="AE27" s="131"/>
    </row>
    <row r="28" spans="1:31" ht="27" customHeight="1" x14ac:dyDescent="0.25">
      <c r="A28" s="549"/>
      <c r="B28" s="549"/>
      <c r="C28" s="549"/>
      <c r="D28" s="549"/>
      <c r="E28" s="144" t="s">
        <v>373</v>
      </c>
      <c r="F28" s="145">
        <v>1</v>
      </c>
      <c r="G28" s="145">
        <f>(G24+G25+G26+G27)/4</f>
        <v>0.25</v>
      </c>
      <c r="H28" s="146">
        <f>IFERROR(G28/F28,"")</f>
        <v>0.25</v>
      </c>
      <c r="I28" s="147">
        <f t="shared" ref="I28:J28" si="12">SUM(I24:I27)</f>
        <v>4341286000</v>
      </c>
      <c r="J28" s="147">
        <f t="shared" si="12"/>
        <v>0</v>
      </c>
      <c r="K28" s="148"/>
      <c r="L28" s="148"/>
      <c r="M28" s="148"/>
      <c r="N28" s="149">
        <f t="shared" si="1"/>
        <v>0</v>
      </c>
      <c r="O28" s="484">
        <f t="shared" si="2"/>
        <v>0</v>
      </c>
      <c r="P28" s="149"/>
      <c r="Q28" s="149"/>
      <c r="R28" s="149"/>
      <c r="S28" s="149"/>
      <c r="T28" s="149"/>
      <c r="U28" s="145"/>
      <c r="V28" s="149"/>
      <c r="W28" s="149"/>
      <c r="X28" s="148"/>
      <c r="Y28" s="150"/>
      <c r="Z28" s="150"/>
      <c r="AA28" s="151"/>
      <c r="AB28" s="151">
        <f t="shared" si="4"/>
        <v>0</v>
      </c>
      <c r="AC28" s="151">
        <f t="shared" si="5"/>
        <v>0</v>
      </c>
      <c r="AD28" s="152">
        <f t="shared" si="3"/>
        <v>0</v>
      </c>
      <c r="AE28" s="153"/>
    </row>
    <row r="29" spans="1:31" ht="15" customHeight="1" x14ac:dyDescent="0.25">
      <c r="A29" s="708" t="s">
        <v>374</v>
      </c>
      <c r="B29" s="707">
        <v>5</v>
      </c>
      <c r="C29" s="708" t="s">
        <v>377</v>
      </c>
      <c r="D29" s="707" t="s">
        <v>78</v>
      </c>
      <c r="E29" s="122">
        <v>2024</v>
      </c>
      <c r="F29" s="123">
        <v>1</v>
      </c>
      <c r="G29" s="123">
        <f>'3. Actividades PI'!AZ13</f>
        <v>1</v>
      </c>
      <c r="H29" s="124">
        <f t="shared" ref="H29:H32" si="13">G29/F29</f>
        <v>1</v>
      </c>
      <c r="I29" s="125">
        <v>3107329321</v>
      </c>
      <c r="J29" s="126"/>
      <c r="K29" s="126"/>
      <c r="L29" s="126">
        <v>2754964021</v>
      </c>
      <c r="M29" s="126">
        <v>352365300</v>
      </c>
      <c r="N29" s="127">
        <f t="shared" si="1"/>
        <v>3107329321</v>
      </c>
      <c r="O29" s="123">
        <f t="shared" si="2"/>
        <v>1</v>
      </c>
      <c r="P29" s="128"/>
      <c r="Q29" s="128"/>
      <c r="R29" s="128">
        <v>1666634</v>
      </c>
      <c r="S29" s="128">
        <v>429610750</v>
      </c>
      <c r="T29" s="128">
        <f>SUM(P29:S29)</f>
        <v>431277384</v>
      </c>
      <c r="U29" s="485">
        <f>T29/N29</f>
        <v>0.13879358749822063</v>
      </c>
      <c r="V29" s="127"/>
      <c r="W29" s="127"/>
      <c r="X29" s="126"/>
      <c r="Y29" s="127"/>
      <c r="Z29" s="127"/>
      <c r="AA29" s="129"/>
      <c r="AB29" s="129">
        <f t="shared" si="4"/>
        <v>0</v>
      </c>
      <c r="AC29" s="129">
        <f t="shared" si="5"/>
        <v>0</v>
      </c>
      <c r="AD29" s="130">
        <f t="shared" si="3"/>
        <v>0</v>
      </c>
      <c r="AE29" s="131"/>
    </row>
    <row r="30" spans="1:31" ht="15" customHeight="1" x14ac:dyDescent="0.25">
      <c r="A30" s="606"/>
      <c r="B30" s="606"/>
      <c r="C30" s="606"/>
      <c r="D30" s="606"/>
      <c r="E30" s="132">
        <v>2025</v>
      </c>
      <c r="F30" s="133">
        <v>1</v>
      </c>
      <c r="G30" s="134"/>
      <c r="H30" s="135">
        <f t="shared" si="13"/>
        <v>0</v>
      </c>
      <c r="I30" s="136">
        <v>7492264000</v>
      </c>
      <c r="J30" s="137"/>
      <c r="K30" s="138"/>
      <c r="L30" s="139"/>
      <c r="M30" s="139"/>
      <c r="N30" s="140">
        <f t="shared" si="1"/>
        <v>0</v>
      </c>
      <c r="O30" s="134">
        <f t="shared" si="2"/>
        <v>0</v>
      </c>
      <c r="P30" s="141"/>
      <c r="Q30" s="141"/>
      <c r="R30" s="141"/>
      <c r="S30" s="141"/>
      <c r="T30" s="141"/>
      <c r="U30" s="134"/>
      <c r="V30" s="140"/>
      <c r="W30" s="140"/>
      <c r="X30" s="139"/>
      <c r="Y30" s="140"/>
      <c r="Z30" s="140"/>
      <c r="AA30" s="142"/>
      <c r="AB30" s="142">
        <f t="shared" si="4"/>
        <v>0</v>
      </c>
      <c r="AC30" s="142">
        <f t="shared" si="5"/>
        <v>0</v>
      </c>
      <c r="AD30" s="143">
        <f t="shared" si="3"/>
        <v>0</v>
      </c>
      <c r="AE30" s="131"/>
    </row>
    <row r="31" spans="1:31" ht="15" customHeight="1" x14ac:dyDescent="0.25">
      <c r="A31" s="606"/>
      <c r="B31" s="606"/>
      <c r="C31" s="606"/>
      <c r="D31" s="606"/>
      <c r="E31" s="132">
        <v>2026</v>
      </c>
      <c r="F31" s="133">
        <v>1</v>
      </c>
      <c r="G31" s="134"/>
      <c r="H31" s="135">
        <f t="shared" si="13"/>
        <v>0</v>
      </c>
      <c r="I31" s="136">
        <v>11515205000</v>
      </c>
      <c r="J31" s="137"/>
      <c r="K31" s="138"/>
      <c r="L31" s="139"/>
      <c r="M31" s="139"/>
      <c r="N31" s="140">
        <f t="shared" si="1"/>
        <v>0</v>
      </c>
      <c r="O31" s="134">
        <f t="shared" si="2"/>
        <v>0</v>
      </c>
      <c r="P31" s="141"/>
      <c r="Q31" s="141"/>
      <c r="R31" s="141"/>
      <c r="S31" s="141"/>
      <c r="T31" s="141"/>
      <c r="U31" s="134"/>
      <c r="V31" s="140"/>
      <c r="W31" s="140"/>
      <c r="X31" s="139"/>
      <c r="Y31" s="140"/>
      <c r="Z31" s="140"/>
      <c r="AA31" s="142"/>
      <c r="AB31" s="142">
        <f t="shared" si="4"/>
        <v>0</v>
      </c>
      <c r="AC31" s="142">
        <f t="shared" si="5"/>
        <v>0</v>
      </c>
      <c r="AD31" s="143">
        <f t="shared" si="3"/>
        <v>0</v>
      </c>
      <c r="AE31" s="131"/>
    </row>
    <row r="32" spans="1:31" ht="15" customHeight="1" x14ac:dyDescent="0.25">
      <c r="A32" s="606"/>
      <c r="B32" s="606"/>
      <c r="C32" s="606"/>
      <c r="D32" s="606"/>
      <c r="E32" s="132">
        <v>2027</v>
      </c>
      <c r="F32" s="133">
        <v>1</v>
      </c>
      <c r="G32" s="134"/>
      <c r="H32" s="135">
        <f t="shared" si="13"/>
        <v>0</v>
      </c>
      <c r="I32" s="136">
        <v>11401624000</v>
      </c>
      <c r="J32" s="137"/>
      <c r="K32" s="139"/>
      <c r="L32" s="139"/>
      <c r="M32" s="139"/>
      <c r="N32" s="140">
        <f t="shared" si="1"/>
        <v>0</v>
      </c>
      <c r="O32" s="134">
        <f t="shared" si="2"/>
        <v>0</v>
      </c>
      <c r="P32" s="141"/>
      <c r="Q32" s="141"/>
      <c r="R32" s="141"/>
      <c r="S32" s="141"/>
      <c r="T32" s="141"/>
      <c r="U32" s="486"/>
      <c r="V32" s="140"/>
      <c r="W32" s="140"/>
      <c r="X32" s="139"/>
      <c r="Y32" s="140"/>
      <c r="Z32" s="140"/>
      <c r="AA32" s="142"/>
      <c r="AB32" s="142">
        <f t="shared" si="4"/>
        <v>0</v>
      </c>
      <c r="AC32" s="142">
        <f t="shared" si="5"/>
        <v>0</v>
      </c>
      <c r="AD32" s="143">
        <f t="shared" si="3"/>
        <v>0</v>
      </c>
      <c r="AE32" s="131"/>
    </row>
    <row r="33" spans="1:31" ht="27" customHeight="1" x14ac:dyDescent="0.25">
      <c r="A33" s="549"/>
      <c r="B33" s="549"/>
      <c r="C33" s="549"/>
      <c r="D33" s="549"/>
      <c r="E33" s="144" t="s">
        <v>373</v>
      </c>
      <c r="F33" s="145">
        <v>1</v>
      </c>
      <c r="G33" s="145">
        <f>(G29+G30+G31+G32)/4</f>
        <v>0.25</v>
      </c>
      <c r="H33" s="146">
        <f>IFERROR(G33/F33,"")</f>
        <v>0.25</v>
      </c>
      <c r="I33" s="147">
        <f t="shared" ref="I33:J33" si="14">SUM(I29:I32)</f>
        <v>33516422321</v>
      </c>
      <c r="J33" s="147">
        <f t="shared" si="14"/>
        <v>0</v>
      </c>
      <c r="K33" s="148"/>
      <c r="L33" s="148"/>
      <c r="M33" s="148"/>
      <c r="N33" s="149">
        <f t="shared" si="1"/>
        <v>0</v>
      </c>
      <c r="O33" s="484">
        <f t="shared" si="2"/>
        <v>0</v>
      </c>
      <c r="P33" s="149"/>
      <c r="Q33" s="149"/>
      <c r="R33" s="149"/>
      <c r="S33" s="149"/>
      <c r="T33" s="149"/>
      <c r="U33" s="145"/>
      <c r="V33" s="149"/>
      <c r="W33" s="149"/>
      <c r="X33" s="148"/>
      <c r="Y33" s="150"/>
      <c r="Z33" s="150"/>
      <c r="AA33" s="151"/>
      <c r="AB33" s="151">
        <f t="shared" si="4"/>
        <v>0</v>
      </c>
      <c r="AC33" s="151">
        <f t="shared" si="5"/>
        <v>0</v>
      </c>
      <c r="AD33" s="152">
        <f t="shared" si="3"/>
        <v>0</v>
      </c>
      <c r="AE33" s="153"/>
    </row>
    <row r="34" spans="1:31" ht="15" customHeight="1" x14ac:dyDescent="0.25">
      <c r="A34" s="708" t="s">
        <v>378</v>
      </c>
      <c r="B34" s="707">
        <v>6</v>
      </c>
      <c r="C34" s="708" t="s">
        <v>379</v>
      </c>
      <c r="D34" s="707" t="s">
        <v>78</v>
      </c>
      <c r="E34" s="122">
        <v>2024</v>
      </c>
      <c r="F34" s="123">
        <v>1</v>
      </c>
      <c r="G34" s="123">
        <f>'3. Actividades PI'!AZ14</f>
        <v>1</v>
      </c>
      <c r="H34" s="124">
        <f t="shared" ref="H34:H37" si="15">G34/F34</f>
        <v>1</v>
      </c>
      <c r="I34" s="125">
        <v>11944466782</v>
      </c>
      <c r="J34" s="126"/>
      <c r="K34" s="126"/>
      <c r="L34" s="126">
        <v>3347926314</v>
      </c>
      <c r="M34" s="126">
        <v>8596540468</v>
      </c>
      <c r="N34" s="127">
        <f t="shared" si="1"/>
        <v>11944466782</v>
      </c>
      <c r="O34" s="123">
        <f t="shared" si="2"/>
        <v>1</v>
      </c>
      <c r="P34" s="128"/>
      <c r="Q34" s="128"/>
      <c r="R34" s="128">
        <v>167511890</v>
      </c>
      <c r="S34" s="128">
        <v>3068282739</v>
      </c>
      <c r="T34" s="128">
        <f>SUM(P34:S34)</f>
        <v>3235794629</v>
      </c>
      <c r="U34" s="485">
        <f>T34/N34</f>
        <v>0.2709032297595953</v>
      </c>
      <c r="V34" s="127"/>
      <c r="W34" s="127"/>
      <c r="X34" s="126"/>
      <c r="Y34" s="127"/>
      <c r="Z34" s="127"/>
      <c r="AA34" s="129"/>
      <c r="AB34" s="129">
        <f t="shared" si="4"/>
        <v>0</v>
      </c>
      <c r="AC34" s="129">
        <f t="shared" si="5"/>
        <v>0</v>
      </c>
      <c r="AD34" s="130">
        <f t="shared" si="3"/>
        <v>0</v>
      </c>
      <c r="AE34" s="131"/>
    </row>
    <row r="35" spans="1:31" ht="15" customHeight="1" x14ac:dyDescent="0.25">
      <c r="A35" s="606"/>
      <c r="B35" s="606"/>
      <c r="C35" s="606"/>
      <c r="D35" s="606"/>
      <c r="E35" s="132">
        <v>2025</v>
      </c>
      <c r="F35" s="133">
        <v>1</v>
      </c>
      <c r="G35" s="134"/>
      <c r="H35" s="135">
        <f t="shared" si="15"/>
        <v>0</v>
      </c>
      <c r="I35" s="136">
        <v>10602231000</v>
      </c>
      <c r="J35" s="137"/>
      <c r="K35" s="138"/>
      <c r="L35" s="139"/>
      <c r="M35" s="139"/>
      <c r="N35" s="140">
        <f t="shared" si="1"/>
        <v>0</v>
      </c>
      <c r="O35" s="134">
        <f t="shared" si="2"/>
        <v>0</v>
      </c>
      <c r="P35" s="141"/>
      <c r="Q35" s="141"/>
      <c r="R35" s="141"/>
      <c r="S35" s="141"/>
      <c r="T35" s="141"/>
      <c r="U35" s="134"/>
      <c r="V35" s="140"/>
      <c r="W35" s="140"/>
      <c r="X35" s="139"/>
      <c r="Y35" s="140"/>
      <c r="Z35" s="140"/>
      <c r="AA35" s="142"/>
      <c r="AB35" s="142">
        <f t="shared" si="4"/>
        <v>0</v>
      </c>
      <c r="AC35" s="142">
        <f t="shared" si="5"/>
        <v>0</v>
      </c>
      <c r="AD35" s="143">
        <f t="shared" si="3"/>
        <v>0</v>
      </c>
      <c r="AE35" s="131"/>
    </row>
    <row r="36" spans="1:31" ht="15" customHeight="1" x14ac:dyDescent="0.25">
      <c r="A36" s="606"/>
      <c r="B36" s="606"/>
      <c r="C36" s="606"/>
      <c r="D36" s="606"/>
      <c r="E36" s="132">
        <v>2026</v>
      </c>
      <c r="F36" s="133">
        <v>1</v>
      </c>
      <c r="G36" s="134"/>
      <c r="H36" s="135">
        <f t="shared" si="15"/>
        <v>0</v>
      </c>
      <c r="I36" s="136">
        <v>15252656000</v>
      </c>
      <c r="J36" s="137"/>
      <c r="K36" s="138"/>
      <c r="L36" s="139"/>
      <c r="M36" s="139"/>
      <c r="N36" s="140">
        <f t="shared" si="1"/>
        <v>0</v>
      </c>
      <c r="O36" s="134">
        <f t="shared" si="2"/>
        <v>0</v>
      </c>
      <c r="P36" s="141"/>
      <c r="Q36" s="141"/>
      <c r="R36" s="141"/>
      <c r="S36" s="141"/>
      <c r="T36" s="141"/>
      <c r="U36" s="134"/>
      <c r="V36" s="140"/>
      <c r="W36" s="140"/>
      <c r="X36" s="139"/>
      <c r="Y36" s="140"/>
      <c r="Z36" s="140"/>
      <c r="AA36" s="142"/>
      <c r="AB36" s="142">
        <f t="shared" si="4"/>
        <v>0</v>
      </c>
      <c r="AC36" s="142">
        <f t="shared" si="5"/>
        <v>0</v>
      </c>
      <c r="AD36" s="143">
        <f t="shared" si="3"/>
        <v>0</v>
      </c>
      <c r="AE36" s="131"/>
    </row>
    <row r="37" spans="1:31" ht="15" customHeight="1" x14ac:dyDescent="0.25">
      <c r="A37" s="606"/>
      <c r="B37" s="606"/>
      <c r="C37" s="606"/>
      <c r="D37" s="606"/>
      <c r="E37" s="132">
        <v>2027</v>
      </c>
      <c r="F37" s="133">
        <v>1</v>
      </c>
      <c r="G37" s="134"/>
      <c r="H37" s="135">
        <f t="shared" si="15"/>
        <v>0</v>
      </c>
      <c r="I37" s="136">
        <v>16924189000</v>
      </c>
      <c r="J37" s="137"/>
      <c r="K37" s="139"/>
      <c r="L37" s="139"/>
      <c r="M37" s="139"/>
      <c r="N37" s="140">
        <f t="shared" si="1"/>
        <v>0</v>
      </c>
      <c r="O37" s="134">
        <f t="shared" si="2"/>
        <v>0</v>
      </c>
      <c r="P37" s="141"/>
      <c r="Q37" s="141"/>
      <c r="R37" s="141"/>
      <c r="S37" s="141"/>
      <c r="T37" s="141"/>
      <c r="U37" s="486"/>
      <c r="V37" s="140"/>
      <c r="W37" s="140"/>
      <c r="X37" s="139"/>
      <c r="Y37" s="140"/>
      <c r="Z37" s="140"/>
      <c r="AA37" s="142"/>
      <c r="AB37" s="142">
        <f t="shared" si="4"/>
        <v>0</v>
      </c>
      <c r="AC37" s="142">
        <f t="shared" si="5"/>
        <v>0</v>
      </c>
      <c r="AD37" s="143">
        <f t="shared" si="3"/>
        <v>0</v>
      </c>
      <c r="AE37" s="131"/>
    </row>
    <row r="38" spans="1:31" ht="27" customHeight="1" x14ac:dyDescent="0.25">
      <c r="A38" s="549"/>
      <c r="B38" s="549"/>
      <c r="C38" s="549"/>
      <c r="D38" s="549"/>
      <c r="E38" s="144" t="s">
        <v>373</v>
      </c>
      <c r="F38" s="145">
        <v>1</v>
      </c>
      <c r="G38" s="145">
        <f>(G34+G35+G36+G37)/4</f>
        <v>0.25</v>
      </c>
      <c r="H38" s="146">
        <f>IFERROR(G38/F38,"")</f>
        <v>0.25</v>
      </c>
      <c r="I38" s="147">
        <f t="shared" ref="I38:J38" si="16">SUM(I34:I37)</f>
        <v>54723542782</v>
      </c>
      <c r="J38" s="147">
        <f t="shared" si="16"/>
        <v>0</v>
      </c>
      <c r="K38" s="148"/>
      <c r="L38" s="148"/>
      <c r="M38" s="148"/>
      <c r="N38" s="149">
        <f t="shared" si="1"/>
        <v>0</v>
      </c>
      <c r="O38" s="484">
        <f t="shared" si="2"/>
        <v>0</v>
      </c>
      <c r="P38" s="149"/>
      <c r="Q38" s="149"/>
      <c r="R38" s="149"/>
      <c r="S38" s="149"/>
      <c r="T38" s="149"/>
      <c r="U38" s="145"/>
      <c r="V38" s="149"/>
      <c r="W38" s="149"/>
      <c r="X38" s="148"/>
      <c r="Y38" s="150"/>
      <c r="Z38" s="150"/>
      <c r="AA38" s="151"/>
      <c r="AB38" s="151">
        <f t="shared" si="4"/>
        <v>0</v>
      </c>
      <c r="AC38" s="151">
        <f t="shared" si="5"/>
        <v>0</v>
      </c>
      <c r="AD38" s="152">
        <f t="shared" si="3"/>
        <v>0</v>
      </c>
      <c r="AE38" s="153"/>
    </row>
    <row r="39" spans="1:31" ht="15" customHeight="1" x14ac:dyDescent="0.25">
      <c r="A39" s="708" t="s">
        <v>380</v>
      </c>
      <c r="B39" s="707">
        <v>7</v>
      </c>
      <c r="C39" s="708" t="s">
        <v>381</v>
      </c>
      <c r="D39" s="707" t="s">
        <v>78</v>
      </c>
      <c r="E39" s="122">
        <v>2024</v>
      </c>
      <c r="F39" s="123">
        <v>1</v>
      </c>
      <c r="G39" s="123">
        <f>'3. Actividades PI'!AZ15</f>
        <v>1</v>
      </c>
      <c r="H39" s="124">
        <f t="shared" ref="H39:H42" si="17">G39/F39</f>
        <v>1</v>
      </c>
      <c r="I39" s="125">
        <v>82461783</v>
      </c>
      <c r="J39" s="126"/>
      <c r="K39" s="126"/>
      <c r="L39" s="126">
        <v>0</v>
      </c>
      <c r="M39" s="126">
        <v>82461783</v>
      </c>
      <c r="N39" s="127">
        <f t="shared" si="1"/>
        <v>82461783</v>
      </c>
      <c r="O39" s="123">
        <f t="shared" si="2"/>
        <v>1</v>
      </c>
      <c r="P39" s="128"/>
      <c r="Q39" s="128"/>
      <c r="R39" s="128">
        <v>0</v>
      </c>
      <c r="S39" s="128">
        <v>19922900</v>
      </c>
      <c r="T39" s="128">
        <f>SUM(P39:S39)</f>
        <v>19922900</v>
      </c>
      <c r="U39" s="485">
        <f>T39/N39</f>
        <v>0.24160161562356711</v>
      </c>
      <c r="V39" s="127"/>
      <c r="W39" s="127"/>
      <c r="X39" s="126"/>
      <c r="Y39" s="127"/>
      <c r="Z39" s="127"/>
      <c r="AA39" s="129"/>
      <c r="AB39" s="129">
        <f t="shared" si="4"/>
        <v>0</v>
      </c>
      <c r="AC39" s="129">
        <f t="shared" si="5"/>
        <v>0</v>
      </c>
      <c r="AD39" s="130">
        <f t="shared" si="3"/>
        <v>0</v>
      </c>
      <c r="AE39" s="131"/>
    </row>
    <row r="40" spans="1:31" ht="15" customHeight="1" x14ac:dyDescent="0.25">
      <c r="A40" s="606"/>
      <c r="B40" s="606"/>
      <c r="C40" s="606"/>
      <c r="D40" s="606"/>
      <c r="E40" s="132">
        <v>2025</v>
      </c>
      <c r="F40" s="133">
        <v>1</v>
      </c>
      <c r="G40" s="134"/>
      <c r="H40" s="135">
        <f t="shared" si="17"/>
        <v>0</v>
      </c>
      <c r="I40" s="136">
        <v>1760485000</v>
      </c>
      <c r="J40" s="137"/>
      <c r="K40" s="138"/>
      <c r="L40" s="139"/>
      <c r="M40" s="139"/>
      <c r="N40" s="140">
        <f t="shared" si="1"/>
        <v>0</v>
      </c>
      <c r="O40" s="134">
        <f t="shared" si="2"/>
        <v>0</v>
      </c>
      <c r="P40" s="141"/>
      <c r="Q40" s="141"/>
      <c r="R40" s="141"/>
      <c r="S40" s="141"/>
      <c r="T40" s="141"/>
      <c r="U40" s="134"/>
      <c r="V40" s="140"/>
      <c r="W40" s="140"/>
      <c r="X40" s="139"/>
      <c r="Y40" s="140"/>
      <c r="Z40" s="140"/>
      <c r="AA40" s="142"/>
      <c r="AB40" s="142">
        <f t="shared" si="4"/>
        <v>0</v>
      </c>
      <c r="AC40" s="142">
        <f t="shared" si="5"/>
        <v>0</v>
      </c>
      <c r="AD40" s="143">
        <f t="shared" si="3"/>
        <v>0</v>
      </c>
      <c r="AE40" s="131"/>
    </row>
    <row r="41" spans="1:31" ht="15" customHeight="1" x14ac:dyDescent="0.25">
      <c r="A41" s="606"/>
      <c r="B41" s="606"/>
      <c r="C41" s="606"/>
      <c r="D41" s="606"/>
      <c r="E41" s="132">
        <v>2026</v>
      </c>
      <c r="F41" s="133">
        <v>1</v>
      </c>
      <c r="G41" s="134"/>
      <c r="H41" s="135">
        <f t="shared" si="17"/>
        <v>0</v>
      </c>
      <c r="I41" s="136">
        <v>2657898000</v>
      </c>
      <c r="J41" s="137"/>
      <c r="K41" s="138"/>
      <c r="L41" s="139"/>
      <c r="M41" s="139"/>
      <c r="N41" s="140">
        <f t="shared" si="1"/>
        <v>0</v>
      </c>
      <c r="O41" s="134">
        <f t="shared" si="2"/>
        <v>0</v>
      </c>
      <c r="P41" s="141"/>
      <c r="Q41" s="141"/>
      <c r="R41" s="141"/>
      <c r="S41" s="141"/>
      <c r="T41" s="141"/>
      <c r="U41" s="134"/>
      <c r="V41" s="140"/>
      <c r="W41" s="140"/>
      <c r="X41" s="139"/>
      <c r="Y41" s="140"/>
      <c r="Z41" s="140"/>
      <c r="AA41" s="142"/>
      <c r="AB41" s="142">
        <f t="shared" si="4"/>
        <v>0</v>
      </c>
      <c r="AC41" s="142">
        <f t="shared" si="5"/>
        <v>0</v>
      </c>
      <c r="AD41" s="143">
        <f t="shared" si="3"/>
        <v>0</v>
      </c>
      <c r="AE41" s="131"/>
    </row>
    <row r="42" spans="1:31" ht="15" customHeight="1" x14ac:dyDescent="0.25">
      <c r="A42" s="606"/>
      <c r="B42" s="606"/>
      <c r="C42" s="606"/>
      <c r="D42" s="606"/>
      <c r="E42" s="132">
        <v>2027</v>
      </c>
      <c r="F42" s="133">
        <v>1</v>
      </c>
      <c r="G42" s="134"/>
      <c r="H42" s="135">
        <f t="shared" si="17"/>
        <v>0</v>
      </c>
      <c r="I42" s="136">
        <v>2821872000</v>
      </c>
      <c r="J42" s="137"/>
      <c r="K42" s="139"/>
      <c r="L42" s="139"/>
      <c r="M42" s="139"/>
      <c r="N42" s="140">
        <f t="shared" si="1"/>
        <v>0</v>
      </c>
      <c r="O42" s="134">
        <f t="shared" si="2"/>
        <v>0</v>
      </c>
      <c r="P42" s="141"/>
      <c r="Q42" s="141"/>
      <c r="R42" s="141"/>
      <c r="S42" s="141"/>
      <c r="T42" s="141"/>
      <c r="U42" s="486"/>
      <c r="V42" s="140"/>
      <c r="W42" s="140"/>
      <c r="X42" s="139"/>
      <c r="Y42" s="140"/>
      <c r="Z42" s="140"/>
      <c r="AA42" s="142"/>
      <c r="AB42" s="142">
        <f t="shared" si="4"/>
        <v>0</v>
      </c>
      <c r="AC42" s="142">
        <f t="shared" si="5"/>
        <v>0</v>
      </c>
      <c r="AD42" s="143">
        <f t="shared" si="3"/>
        <v>0</v>
      </c>
      <c r="AE42" s="131"/>
    </row>
    <row r="43" spans="1:31" ht="27" customHeight="1" x14ac:dyDescent="0.25">
      <c r="A43" s="549"/>
      <c r="B43" s="549"/>
      <c r="C43" s="549"/>
      <c r="D43" s="549"/>
      <c r="E43" s="154" t="s">
        <v>373</v>
      </c>
      <c r="F43" s="145">
        <v>1</v>
      </c>
      <c r="G43" s="145">
        <f>(G39+G40+G41+G42)/4</f>
        <v>0.25</v>
      </c>
      <c r="H43" s="146">
        <f>IFERROR(G43/F43,"")</f>
        <v>0.25</v>
      </c>
      <c r="I43" s="155">
        <f t="shared" ref="I43:N43" si="18">SUM(I39:I42)</f>
        <v>7322716783</v>
      </c>
      <c r="J43" s="155">
        <f t="shared" si="18"/>
        <v>0</v>
      </c>
      <c r="K43" s="155">
        <f t="shared" si="18"/>
        <v>0</v>
      </c>
      <c r="L43" s="155">
        <f t="shared" si="18"/>
        <v>0</v>
      </c>
      <c r="M43" s="155">
        <f t="shared" si="18"/>
        <v>82461783</v>
      </c>
      <c r="N43" s="155">
        <f t="shared" si="18"/>
        <v>82461783</v>
      </c>
      <c r="O43" s="484">
        <f t="shared" si="2"/>
        <v>1.1261091401409727E-2</v>
      </c>
      <c r="P43" s="149">
        <f>SUM(P39:P42)</f>
        <v>0</v>
      </c>
      <c r="Q43" s="149">
        <f t="shared" ref="Q43:T43" si="19">SUM(Q39:Q42)</f>
        <v>0</v>
      </c>
      <c r="R43" s="149">
        <f t="shared" si="19"/>
        <v>0</v>
      </c>
      <c r="S43" s="149">
        <f t="shared" si="19"/>
        <v>19922900</v>
      </c>
      <c r="T43" s="149">
        <f t="shared" si="19"/>
        <v>19922900</v>
      </c>
      <c r="U43" s="145">
        <f>T43/I43</f>
        <v>2.7206978762652494E-3</v>
      </c>
      <c r="V43" s="149"/>
      <c r="W43" s="149"/>
      <c r="X43" s="148"/>
      <c r="Y43" s="150"/>
      <c r="Z43" s="150"/>
      <c r="AA43" s="151"/>
      <c r="AB43" s="151">
        <f t="shared" si="4"/>
        <v>0</v>
      </c>
      <c r="AC43" s="151">
        <f t="shared" si="5"/>
        <v>0</v>
      </c>
      <c r="AD43" s="152">
        <f t="shared" si="3"/>
        <v>0</v>
      </c>
      <c r="AE43" s="131"/>
    </row>
    <row r="44" spans="1:31" ht="28.5" customHeight="1" x14ac:dyDescent="0.25">
      <c r="A44" s="71"/>
      <c r="B44" s="71"/>
      <c r="C44" s="71"/>
      <c r="D44" s="71"/>
      <c r="E44" s="709" t="s">
        <v>382</v>
      </c>
      <c r="F44" s="501"/>
      <c r="G44" s="501"/>
      <c r="H44" s="502"/>
      <c r="I44" s="331">
        <f>SUMIFS($I$9:$I$43,$E$9:$E$43,2024)</f>
        <v>19322143645</v>
      </c>
      <c r="J44" s="156"/>
      <c r="K44" s="156"/>
      <c r="L44" s="331">
        <f>SUMIFS(L$9:L$43,$E$9:$E$43,2024)</f>
        <v>7927002881</v>
      </c>
      <c r="M44" s="331">
        <f t="shared" ref="M44:N44" si="20">SUMIFS(M$9:M$43,$E$9:$E$43,2024)</f>
        <v>11366791484</v>
      </c>
      <c r="N44" s="331">
        <f t="shared" si="20"/>
        <v>19293794365</v>
      </c>
      <c r="O44" s="484">
        <f t="shared" si="2"/>
        <v>0.99853280875451234</v>
      </c>
      <c r="P44" s="149">
        <f t="shared" ref="P44:Q44" si="21">SUMIFS(P$9:P$43,$E$9:$E$43,2024)</f>
        <v>0</v>
      </c>
      <c r="Q44" s="149">
        <f t="shared" si="21"/>
        <v>0</v>
      </c>
      <c r="R44" s="331">
        <f>SUMIFS(R$9:R$43,$E$9:$E$43,2024)</f>
        <v>222708912</v>
      </c>
      <c r="S44" s="331">
        <f t="shared" ref="S44:T44" si="22">SUMIFS(S$9:S$43,$E$9:$E$43,2024)</f>
        <v>5885275173</v>
      </c>
      <c r="T44" s="331">
        <f t="shared" si="22"/>
        <v>6107984085</v>
      </c>
      <c r="U44" s="145">
        <f>T44/I44</f>
        <v>0.31611317032003156</v>
      </c>
      <c r="V44" s="156"/>
      <c r="W44" s="156"/>
      <c r="X44" s="156"/>
      <c r="Y44" s="156"/>
      <c r="Z44" s="156"/>
      <c r="AA44" s="156"/>
      <c r="AB44" s="156"/>
      <c r="AC44" s="156"/>
      <c r="AD44" s="156"/>
      <c r="AE44" s="71"/>
    </row>
    <row r="45" spans="1:31" ht="12.75" customHeight="1" x14ac:dyDescent="0.25">
      <c r="A45" s="71"/>
      <c r="B45" s="71"/>
      <c r="C45" s="71"/>
      <c r="D45" s="71"/>
      <c r="E45" s="71"/>
      <c r="F45" s="71"/>
      <c r="G45" s="71"/>
      <c r="H45" s="71"/>
      <c r="I45" s="71"/>
      <c r="J45" s="71"/>
      <c r="K45" s="71"/>
      <c r="L45" s="71"/>
      <c r="M45" s="71"/>
      <c r="N45" s="71"/>
      <c r="O45" s="71"/>
      <c r="P45" s="71"/>
      <c r="Q45" s="71"/>
      <c r="R45" s="71"/>
      <c r="S45" s="71"/>
      <c r="T45" s="71"/>
      <c r="U45" s="71"/>
      <c r="V45" s="71"/>
      <c r="W45" s="71"/>
      <c r="X45" s="71"/>
      <c r="Y45" s="71"/>
      <c r="Z45" s="71"/>
      <c r="AA45" s="71"/>
      <c r="AB45" s="71"/>
      <c r="AC45" s="71"/>
      <c r="AD45" s="71"/>
      <c r="AE45" s="71"/>
    </row>
    <row r="46" spans="1:31" ht="12.75" customHeight="1" x14ac:dyDescent="0.25">
      <c r="A46" s="71"/>
      <c r="B46" s="71"/>
      <c r="C46" s="71"/>
      <c r="D46" s="71"/>
      <c r="E46" s="71"/>
      <c r="F46" s="71"/>
      <c r="G46" s="71"/>
      <c r="H46" s="71"/>
      <c r="I46" s="71"/>
      <c r="J46" s="71"/>
      <c r="K46" s="71"/>
      <c r="L46" s="71"/>
      <c r="M46" s="71"/>
      <c r="N46" s="71"/>
      <c r="O46" s="71"/>
      <c r="P46" s="71"/>
      <c r="Q46" s="71"/>
      <c r="R46" s="71"/>
      <c r="S46" s="71"/>
      <c r="T46" s="71"/>
      <c r="U46" s="71"/>
      <c r="V46" s="71"/>
      <c r="W46" s="71"/>
      <c r="X46" s="71"/>
      <c r="Y46" s="71"/>
      <c r="Z46" s="71"/>
      <c r="AA46" s="71"/>
      <c r="AB46" s="71"/>
      <c r="AC46" s="71"/>
      <c r="AD46" s="71"/>
      <c r="AE46" s="71"/>
    </row>
    <row r="47" spans="1:31" ht="12.75" customHeight="1" x14ac:dyDescent="0.25">
      <c r="A47" s="71"/>
      <c r="B47" s="71"/>
      <c r="C47" s="71"/>
      <c r="D47" s="71"/>
      <c r="E47" s="71"/>
      <c r="F47" s="71"/>
      <c r="G47" s="71"/>
      <c r="H47" s="71"/>
      <c r="I47" s="71"/>
      <c r="J47" s="71"/>
      <c r="K47" s="71"/>
      <c r="L47" s="71"/>
      <c r="M47" s="71"/>
      <c r="N47" s="71"/>
      <c r="O47" s="71"/>
      <c r="P47" s="71"/>
      <c r="Q47" s="71"/>
      <c r="R47" s="71"/>
      <c r="S47" s="71"/>
      <c r="T47" s="71"/>
      <c r="U47" s="71"/>
      <c r="V47" s="71"/>
      <c r="W47" s="71"/>
      <c r="X47" s="71"/>
      <c r="Y47" s="71"/>
      <c r="Z47" s="71"/>
      <c r="AA47" s="71"/>
      <c r="AB47" s="71"/>
      <c r="AC47" s="71"/>
      <c r="AD47" s="71"/>
      <c r="AE47" s="71"/>
    </row>
    <row r="48" spans="1:31" ht="12.75" customHeight="1" x14ac:dyDescent="0.25">
      <c r="A48" s="71"/>
      <c r="B48" s="71"/>
      <c r="C48" s="71"/>
      <c r="D48" s="71"/>
      <c r="E48" s="71"/>
      <c r="F48" s="71"/>
      <c r="G48" s="71"/>
      <c r="H48" s="71"/>
      <c r="I48" s="71"/>
      <c r="J48" s="71"/>
      <c r="K48" s="71"/>
      <c r="L48" s="71"/>
      <c r="M48" s="71"/>
      <c r="N48" s="71"/>
      <c r="O48" s="71"/>
      <c r="P48" s="71"/>
      <c r="Q48" s="71"/>
      <c r="R48" s="71"/>
      <c r="S48" s="71"/>
      <c r="T48" s="71"/>
      <c r="U48" s="71"/>
      <c r="V48" s="71"/>
      <c r="W48" s="71"/>
      <c r="X48" s="71"/>
      <c r="Y48" s="71"/>
      <c r="Z48" s="71"/>
      <c r="AA48" s="71"/>
      <c r="AB48" s="71"/>
      <c r="AC48" s="71"/>
      <c r="AD48" s="71"/>
      <c r="AE48" s="71"/>
    </row>
    <row r="49" spans="1:31" ht="12.75" customHeight="1" x14ac:dyDescent="0.25">
      <c r="A49" s="71"/>
      <c r="B49" s="71"/>
      <c r="C49" s="71"/>
      <c r="D49" s="71"/>
      <c r="E49" s="71"/>
      <c r="F49" s="71"/>
      <c r="G49" s="71"/>
      <c r="H49" s="71"/>
      <c r="I49" s="71"/>
      <c r="J49" s="71"/>
      <c r="K49" s="71"/>
      <c r="L49" s="71"/>
      <c r="M49" s="71"/>
      <c r="N49" s="71"/>
      <c r="O49" s="71"/>
      <c r="P49" s="71"/>
      <c r="Q49" s="71"/>
      <c r="R49" s="71"/>
      <c r="S49" s="71"/>
      <c r="T49" s="71"/>
      <c r="U49" s="71"/>
      <c r="V49" s="71"/>
      <c r="W49" s="71"/>
      <c r="X49" s="71"/>
      <c r="Y49" s="71"/>
      <c r="Z49" s="71"/>
      <c r="AA49" s="71"/>
      <c r="AB49" s="71"/>
      <c r="AC49" s="71"/>
      <c r="AD49" s="71"/>
      <c r="AE49" s="71"/>
    </row>
    <row r="50" spans="1:31" ht="12.75" customHeight="1" x14ac:dyDescent="0.25">
      <c r="A50" s="71"/>
      <c r="B50" s="71"/>
      <c r="C50" s="71"/>
      <c r="D50" s="71"/>
      <c r="E50" s="71"/>
      <c r="F50" s="71"/>
      <c r="G50" s="71"/>
      <c r="H50" s="71"/>
      <c r="I50" s="71"/>
      <c r="J50" s="71"/>
      <c r="K50" s="71"/>
      <c r="L50" s="71"/>
      <c r="M50" s="71"/>
      <c r="N50" s="71"/>
      <c r="O50" s="71"/>
      <c r="P50" s="71"/>
      <c r="Q50" s="71"/>
      <c r="R50" s="71"/>
      <c r="S50" s="71"/>
      <c r="T50" s="71"/>
      <c r="U50" s="71"/>
      <c r="V50" s="71"/>
      <c r="W50" s="71"/>
      <c r="X50" s="71"/>
      <c r="Y50" s="71"/>
      <c r="Z50" s="71"/>
      <c r="AA50" s="71"/>
      <c r="AB50" s="71"/>
      <c r="AC50" s="71"/>
      <c r="AD50" s="71"/>
      <c r="AE50" s="71"/>
    </row>
    <row r="51" spans="1:31" ht="12.75" customHeight="1" x14ac:dyDescent="0.25">
      <c r="A51" s="71"/>
      <c r="B51" s="71"/>
      <c r="C51" s="71"/>
      <c r="D51" s="71"/>
      <c r="E51" s="71"/>
      <c r="F51" s="71"/>
      <c r="G51" s="71"/>
      <c r="H51" s="71"/>
      <c r="I51" s="71"/>
      <c r="J51" s="71"/>
      <c r="K51" s="71"/>
      <c r="L51" s="71"/>
      <c r="M51" s="71"/>
      <c r="N51" s="71"/>
      <c r="O51" s="71"/>
      <c r="P51" s="71"/>
      <c r="Q51" s="71"/>
      <c r="R51" s="71"/>
      <c r="S51" s="71"/>
      <c r="T51" s="71"/>
      <c r="U51" s="71"/>
      <c r="V51" s="71"/>
      <c r="W51" s="71"/>
      <c r="X51" s="71"/>
      <c r="Y51" s="71"/>
      <c r="Z51" s="71"/>
      <c r="AA51" s="71"/>
      <c r="AB51" s="71"/>
      <c r="AC51" s="71"/>
      <c r="AD51" s="71"/>
      <c r="AE51" s="71"/>
    </row>
    <row r="52" spans="1:31" ht="12.75" customHeight="1" x14ac:dyDescent="0.25">
      <c r="A52" s="71"/>
      <c r="B52" s="71"/>
      <c r="C52" s="71"/>
      <c r="D52" s="71"/>
      <c r="E52" s="71"/>
      <c r="F52" s="71"/>
      <c r="G52" s="71"/>
      <c r="H52" s="71"/>
      <c r="I52" s="71"/>
      <c r="J52" s="71"/>
      <c r="K52" s="71"/>
      <c r="L52" s="71"/>
      <c r="M52" s="71"/>
      <c r="N52" s="71"/>
      <c r="O52" s="71"/>
      <c r="P52" s="71"/>
      <c r="Q52" s="71"/>
      <c r="R52" s="71"/>
      <c r="S52" s="71"/>
      <c r="T52" s="71"/>
      <c r="U52" s="71"/>
      <c r="V52" s="71"/>
      <c r="W52" s="71"/>
      <c r="X52" s="71"/>
      <c r="Y52" s="71"/>
      <c r="Z52" s="71"/>
      <c r="AA52" s="71"/>
      <c r="AB52" s="71"/>
      <c r="AC52" s="71"/>
      <c r="AD52" s="71"/>
      <c r="AE52" s="71"/>
    </row>
    <row r="53" spans="1:31" ht="12.75" customHeight="1" x14ac:dyDescent="0.25">
      <c r="A53" s="71"/>
      <c r="B53" s="71"/>
      <c r="C53" s="71"/>
      <c r="D53" s="71"/>
      <c r="E53" s="71"/>
      <c r="F53" s="71"/>
      <c r="G53" s="71"/>
      <c r="H53" s="71"/>
      <c r="I53" s="71"/>
      <c r="J53" s="71"/>
      <c r="K53" s="71"/>
      <c r="L53" s="71"/>
      <c r="M53" s="71"/>
      <c r="N53" s="71"/>
      <c r="O53" s="71"/>
      <c r="P53" s="71"/>
      <c r="Q53" s="71"/>
      <c r="R53" s="71"/>
      <c r="S53" s="71"/>
      <c r="T53" s="71"/>
      <c r="U53" s="71"/>
      <c r="V53" s="71"/>
      <c r="W53" s="71"/>
      <c r="X53" s="71"/>
      <c r="Y53" s="71"/>
      <c r="Z53" s="71"/>
      <c r="AA53" s="71"/>
      <c r="AB53" s="71"/>
      <c r="AC53" s="71"/>
      <c r="AD53" s="71"/>
      <c r="AE53" s="71"/>
    </row>
    <row r="54" spans="1:31" ht="12.75" customHeight="1" x14ac:dyDescent="0.25">
      <c r="A54" s="71"/>
      <c r="B54" s="71"/>
      <c r="C54" s="71"/>
      <c r="D54" s="71"/>
      <c r="E54" s="71"/>
      <c r="F54" s="71"/>
      <c r="G54" s="71"/>
      <c r="H54" s="71"/>
      <c r="I54" s="71"/>
      <c r="J54" s="71"/>
      <c r="K54" s="71"/>
      <c r="L54" s="71"/>
      <c r="M54" s="71"/>
      <c r="N54" s="71"/>
      <c r="O54" s="71"/>
      <c r="P54" s="71"/>
      <c r="Q54" s="71"/>
      <c r="R54" s="71"/>
      <c r="S54" s="71"/>
      <c r="T54" s="71"/>
      <c r="U54" s="71"/>
      <c r="V54" s="71"/>
      <c r="W54" s="71"/>
      <c r="X54" s="71"/>
      <c r="Y54" s="71"/>
      <c r="Z54" s="71"/>
      <c r="AA54" s="71"/>
      <c r="AB54" s="71"/>
      <c r="AC54" s="71"/>
      <c r="AD54" s="71"/>
      <c r="AE54" s="71"/>
    </row>
    <row r="55" spans="1:31" ht="12.75" customHeight="1" x14ac:dyDescent="0.25">
      <c r="A55" s="71"/>
      <c r="B55" s="71"/>
      <c r="C55" s="71"/>
      <c r="D55" s="71"/>
      <c r="E55" s="71"/>
      <c r="F55" s="71"/>
      <c r="G55" s="71"/>
      <c r="H55" s="71"/>
      <c r="I55" s="71"/>
      <c r="J55" s="71"/>
      <c r="K55" s="71"/>
      <c r="L55" s="71"/>
      <c r="M55" s="71"/>
      <c r="N55" s="71"/>
      <c r="O55" s="71"/>
      <c r="P55" s="71"/>
      <c r="Q55" s="71"/>
      <c r="R55" s="71"/>
      <c r="S55" s="71"/>
      <c r="T55" s="71"/>
      <c r="U55" s="71"/>
      <c r="V55" s="71"/>
      <c r="W55" s="71"/>
      <c r="X55" s="71"/>
      <c r="Y55" s="71"/>
      <c r="Z55" s="71"/>
      <c r="AA55" s="71"/>
      <c r="AB55" s="71"/>
      <c r="AC55" s="71"/>
      <c r="AD55" s="71"/>
      <c r="AE55" s="71"/>
    </row>
    <row r="56" spans="1:31" ht="12.75" customHeight="1" x14ac:dyDescent="0.25">
      <c r="A56" s="71"/>
      <c r="B56" s="71"/>
      <c r="C56" s="71"/>
      <c r="D56" s="71"/>
      <c r="E56" s="71"/>
      <c r="F56" s="71"/>
      <c r="G56" s="71"/>
      <c r="H56" s="71"/>
      <c r="I56" s="71"/>
      <c r="J56" s="71"/>
      <c r="K56" s="71"/>
      <c r="L56" s="71"/>
      <c r="M56" s="71"/>
      <c r="N56" s="71"/>
      <c r="O56" s="71"/>
      <c r="P56" s="71"/>
      <c r="Q56" s="71"/>
      <c r="R56" s="71"/>
      <c r="S56" s="71"/>
      <c r="T56" s="71"/>
      <c r="U56" s="71"/>
      <c r="V56" s="71"/>
      <c r="W56" s="71"/>
      <c r="X56" s="71"/>
      <c r="Y56" s="71"/>
      <c r="Z56" s="71"/>
      <c r="AA56" s="71"/>
      <c r="AB56" s="71"/>
      <c r="AC56" s="71"/>
      <c r="AD56" s="71"/>
      <c r="AE56" s="71"/>
    </row>
    <row r="57" spans="1:31" ht="12.75" customHeight="1" x14ac:dyDescent="0.25">
      <c r="A57" s="71"/>
      <c r="B57" s="71"/>
      <c r="C57" s="71"/>
      <c r="D57" s="71"/>
      <c r="E57" s="71"/>
      <c r="F57" s="71"/>
      <c r="G57" s="71"/>
      <c r="H57" s="71"/>
      <c r="I57" s="71"/>
      <c r="J57" s="71"/>
      <c r="K57" s="71"/>
      <c r="L57" s="71"/>
      <c r="M57" s="71"/>
      <c r="N57" s="71"/>
      <c r="O57" s="71"/>
      <c r="P57" s="71"/>
      <c r="Q57" s="71"/>
      <c r="R57" s="71"/>
      <c r="S57" s="71"/>
      <c r="T57" s="71"/>
      <c r="U57" s="71"/>
      <c r="V57" s="71"/>
      <c r="W57" s="71"/>
      <c r="X57" s="71"/>
      <c r="Y57" s="71"/>
      <c r="Z57" s="71"/>
      <c r="AA57" s="71"/>
      <c r="AB57" s="71"/>
      <c r="AC57" s="71"/>
      <c r="AD57" s="71"/>
      <c r="AE57" s="71"/>
    </row>
    <row r="58" spans="1:31" ht="12.75" customHeight="1" x14ac:dyDescent="0.25">
      <c r="A58" s="71"/>
      <c r="B58" s="71"/>
      <c r="C58" s="71"/>
      <c r="D58" s="71"/>
      <c r="E58" s="71"/>
      <c r="F58" s="71"/>
      <c r="G58" s="71"/>
      <c r="H58" s="71"/>
      <c r="I58" s="71"/>
      <c r="J58" s="71"/>
      <c r="K58" s="71"/>
      <c r="L58" s="71"/>
      <c r="M58" s="71"/>
      <c r="N58" s="71"/>
      <c r="O58" s="71"/>
      <c r="P58" s="71"/>
      <c r="Q58" s="71"/>
      <c r="R58" s="71"/>
      <c r="S58" s="71"/>
      <c r="T58" s="71"/>
      <c r="U58" s="71"/>
      <c r="V58" s="71"/>
      <c r="W58" s="71"/>
      <c r="X58" s="71"/>
      <c r="Y58" s="71"/>
      <c r="Z58" s="71"/>
      <c r="AA58" s="71"/>
      <c r="AB58" s="71"/>
      <c r="AC58" s="71"/>
      <c r="AD58" s="71"/>
      <c r="AE58" s="71"/>
    </row>
    <row r="59" spans="1:31" ht="12.75" customHeight="1" x14ac:dyDescent="0.25">
      <c r="A59" s="71"/>
      <c r="B59" s="71"/>
      <c r="C59" s="71"/>
      <c r="D59" s="71"/>
      <c r="E59" s="71"/>
      <c r="F59" s="71"/>
      <c r="G59" s="71"/>
      <c r="H59" s="71"/>
      <c r="I59" s="71"/>
      <c r="J59" s="71"/>
      <c r="K59" s="71"/>
      <c r="L59" s="71"/>
      <c r="M59" s="71"/>
      <c r="N59" s="71"/>
      <c r="O59" s="71"/>
      <c r="P59" s="71"/>
      <c r="Q59" s="71"/>
      <c r="R59" s="71"/>
      <c r="S59" s="71"/>
      <c r="T59" s="71"/>
      <c r="U59" s="71"/>
      <c r="V59" s="71"/>
      <c r="W59" s="71"/>
      <c r="X59" s="71"/>
      <c r="Y59" s="71"/>
      <c r="Z59" s="71"/>
      <c r="AA59" s="71"/>
      <c r="AB59" s="71"/>
      <c r="AC59" s="71"/>
      <c r="AD59" s="71"/>
      <c r="AE59" s="71"/>
    </row>
    <row r="60" spans="1:31" ht="12.75" customHeight="1" x14ac:dyDescent="0.25">
      <c r="A60" s="71"/>
      <c r="B60" s="71"/>
      <c r="C60" s="71"/>
      <c r="D60" s="71"/>
      <c r="E60" s="71"/>
      <c r="F60" s="71"/>
      <c r="G60" s="71"/>
      <c r="H60" s="71"/>
      <c r="I60" s="71"/>
      <c r="J60" s="71"/>
      <c r="K60" s="71"/>
      <c r="L60" s="71"/>
      <c r="M60" s="71"/>
      <c r="N60" s="71"/>
      <c r="O60" s="71"/>
      <c r="P60" s="71"/>
      <c r="Q60" s="71"/>
      <c r="R60" s="71"/>
      <c r="S60" s="71"/>
      <c r="T60" s="71"/>
      <c r="U60" s="71"/>
      <c r="V60" s="71"/>
      <c r="W60" s="71"/>
      <c r="X60" s="71"/>
      <c r="Y60" s="71"/>
      <c r="Z60" s="71"/>
      <c r="AA60" s="71"/>
      <c r="AB60" s="71"/>
      <c r="AC60" s="71"/>
      <c r="AD60" s="71"/>
      <c r="AE60" s="71"/>
    </row>
    <row r="61" spans="1:31" ht="12.75" customHeight="1" x14ac:dyDescent="0.25">
      <c r="A61" s="71"/>
      <c r="B61" s="71"/>
      <c r="C61" s="71"/>
      <c r="D61" s="71"/>
      <c r="E61" s="71"/>
      <c r="F61" s="71"/>
      <c r="G61" s="71"/>
      <c r="H61" s="71"/>
      <c r="I61" s="71"/>
      <c r="J61" s="71"/>
      <c r="K61" s="71"/>
      <c r="L61" s="71"/>
      <c r="M61" s="71"/>
      <c r="N61" s="71"/>
      <c r="O61" s="71"/>
      <c r="P61" s="71"/>
      <c r="Q61" s="71"/>
      <c r="R61" s="71"/>
      <c r="S61" s="71"/>
      <c r="T61" s="71"/>
      <c r="U61" s="71"/>
      <c r="V61" s="71"/>
      <c r="W61" s="71"/>
      <c r="X61" s="71"/>
      <c r="Y61" s="71"/>
      <c r="Z61" s="71"/>
      <c r="AA61" s="71"/>
      <c r="AB61" s="71"/>
      <c r="AC61" s="71"/>
      <c r="AD61" s="71"/>
      <c r="AE61" s="71"/>
    </row>
    <row r="62" spans="1:31" ht="12.75" customHeight="1" x14ac:dyDescent="0.25">
      <c r="A62" s="71"/>
      <c r="B62" s="71"/>
      <c r="C62" s="71"/>
      <c r="D62" s="71"/>
      <c r="E62" s="71"/>
      <c r="F62" s="71"/>
      <c r="G62" s="71"/>
      <c r="H62" s="71"/>
      <c r="I62" s="71"/>
      <c r="J62" s="71"/>
      <c r="K62" s="71"/>
      <c r="L62" s="71"/>
      <c r="M62" s="71"/>
      <c r="N62" s="71"/>
      <c r="O62" s="71"/>
      <c r="P62" s="71"/>
      <c r="Q62" s="71"/>
      <c r="R62" s="71"/>
      <c r="S62" s="71"/>
      <c r="T62" s="71"/>
      <c r="U62" s="71"/>
      <c r="V62" s="71"/>
      <c r="W62" s="71"/>
      <c r="X62" s="71"/>
      <c r="Y62" s="71"/>
      <c r="Z62" s="71"/>
      <c r="AA62" s="71"/>
      <c r="AB62" s="71"/>
      <c r="AC62" s="71"/>
      <c r="AD62" s="71"/>
      <c r="AE62" s="71"/>
    </row>
    <row r="63" spans="1:31" ht="12.75" customHeight="1" x14ac:dyDescent="0.25">
      <c r="A63" s="71"/>
      <c r="B63" s="71"/>
      <c r="C63" s="71"/>
      <c r="D63" s="71"/>
      <c r="E63" s="71"/>
      <c r="F63" s="71"/>
      <c r="G63" s="71"/>
      <c r="H63" s="71"/>
      <c r="I63" s="71"/>
      <c r="J63" s="71"/>
      <c r="K63" s="71"/>
      <c r="L63" s="71"/>
      <c r="M63" s="71"/>
      <c r="N63" s="71"/>
      <c r="O63" s="71"/>
      <c r="P63" s="71"/>
      <c r="Q63" s="71"/>
      <c r="R63" s="71"/>
      <c r="S63" s="71"/>
      <c r="T63" s="71"/>
      <c r="U63" s="71"/>
      <c r="V63" s="71"/>
      <c r="W63" s="71"/>
      <c r="X63" s="71"/>
      <c r="Y63" s="71"/>
      <c r="Z63" s="71"/>
      <c r="AA63" s="71"/>
      <c r="AB63" s="71"/>
      <c r="AC63" s="71"/>
      <c r="AD63" s="71"/>
      <c r="AE63" s="71"/>
    </row>
    <row r="64" spans="1:31" ht="12.75" customHeight="1" x14ac:dyDescent="0.25">
      <c r="A64" s="71"/>
      <c r="B64" s="71"/>
      <c r="C64" s="71"/>
      <c r="D64" s="71"/>
      <c r="E64" s="71"/>
      <c r="F64" s="71"/>
      <c r="G64" s="71"/>
      <c r="H64" s="71"/>
      <c r="I64" s="71"/>
      <c r="J64" s="71"/>
      <c r="K64" s="71"/>
      <c r="L64" s="71"/>
      <c r="M64" s="71"/>
      <c r="N64" s="71"/>
      <c r="O64" s="71"/>
      <c r="P64" s="71"/>
      <c r="Q64" s="71"/>
      <c r="R64" s="71"/>
      <c r="S64" s="71"/>
      <c r="T64" s="71"/>
      <c r="U64" s="71"/>
      <c r="V64" s="71"/>
      <c r="W64" s="71"/>
      <c r="X64" s="71"/>
      <c r="Y64" s="71"/>
      <c r="Z64" s="71"/>
      <c r="AA64" s="71"/>
      <c r="AB64" s="71"/>
      <c r="AC64" s="71"/>
      <c r="AD64" s="71"/>
      <c r="AE64" s="71"/>
    </row>
    <row r="65" spans="1:31" ht="12.75" customHeight="1" x14ac:dyDescent="0.25">
      <c r="A65" s="71"/>
      <c r="B65" s="71"/>
      <c r="C65" s="71"/>
      <c r="D65" s="71"/>
      <c r="E65" s="71"/>
      <c r="F65" s="71"/>
      <c r="G65" s="71"/>
      <c r="H65" s="71"/>
      <c r="I65" s="71"/>
      <c r="J65" s="71"/>
      <c r="K65" s="71"/>
      <c r="L65" s="71"/>
      <c r="M65" s="71"/>
      <c r="N65" s="71"/>
      <c r="O65" s="71"/>
      <c r="P65" s="71"/>
      <c r="Q65" s="71"/>
      <c r="R65" s="71"/>
      <c r="S65" s="71"/>
      <c r="T65" s="71"/>
      <c r="U65" s="71"/>
      <c r="V65" s="71"/>
      <c r="W65" s="71"/>
      <c r="X65" s="71"/>
      <c r="Y65" s="71"/>
      <c r="Z65" s="71"/>
      <c r="AA65" s="71"/>
      <c r="AB65" s="71"/>
      <c r="AC65" s="71"/>
      <c r="AD65" s="71"/>
      <c r="AE65" s="71"/>
    </row>
    <row r="66" spans="1:31" ht="12.75" customHeight="1" x14ac:dyDescent="0.25">
      <c r="A66" s="71"/>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row>
    <row r="67" spans="1:31" ht="12.75" customHeight="1" x14ac:dyDescent="0.25">
      <c r="A67" s="71"/>
      <c r="B67" s="71"/>
      <c r="C67" s="71"/>
      <c r="D67" s="71"/>
      <c r="E67" s="71"/>
      <c r="F67" s="71"/>
      <c r="G67" s="71"/>
      <c r="H67" s="71"/>
      <c r="I67" s="71"/>
      <c r="J67" s="71"/>
      <c r="K67" s="71"/>
      <c r="L67" s="71"/>
      <c r="M67" s="71"/>
      <c r="N67" s="71"/>
      <c r="O67" s="71"/>
      <c r="P67" s="71"/>
      <c r="Q67" s="71"/>
      <c r="R67" s="71"/>
      <c r="S67" s="71"/>
      <c r="T67" s="71"/>
      <c r="U67" s="71"/>
      <c r="V67" s="71"/>
      <c r="W67" s="71"/>
      <c r="X67" s="71"/>
      <c r="Y67" s="71"/>
      <c r="Z67" s="71"/>
      <c r="AA67" s="71"/>
      <c r="AB67" s="71"/>
      <c r="AC67" s="71"/>
      <c r="AD67" s="71"/>
      <c r="AE67" s="71"/>
    </row>
    <row r="68" spans="1:31" ht="12.75" customHeight="1" x14ac:dyDescent="0.25">
      <c r="A68" s="71"/>
      <c r="B68" s="71"/>
      <c r="C68" s="71"/>
      <c r="D68" s="71"/>
      <c r="E68" s="71"/>
      <c r="F68" s="71"/>
      <c r="G68" s="71"/>
      <c r="H68" s="71"/>
      <c r="I68" s="71"/>
      <c r="J68" s="71"/>
      <c r="K68" s="71"/>
      <c r="L68" s="71"/>
      <c r="M68" s="71"/>
      <c r="N68" s="71"/>
      <c r="O68" s="71"/>
      <c r="P68" s="71"/>
      <c r="Q68" s="71"/>
      <c r="R68" s="71"/>
      <c r="S68" s="71"/>
      <c r="T68" s="71"/>
      <c r="U68" s="71"/>
      <c r="V68" s="71"/>
      <c r="W68" s="71"/>
      <c r="X68" s="71"/>
      <c r="Y68" s="71"/>
      <c r="Z68" s="71"/>
      <c r="AA68" s="71"/>
      <c r="AB68" s="71"/>
      <c r="AC68" s="71"/>
      <c r="AD68" s="71"/>
      <c r="AE68" s="71"/>
    </row>
    <row r="69" spans="1:31" ht="12.75" customHeight="1" x14ac:dyDescent="0.25">
      <c r="A69" s="71"/>
      <c r="B69" s="71"/>
      <c r="C69" s="71"/>
      <c r="D69" s="71"/>
      <c r="E69" s="71"/>
      <c r="F69" s="71"/>
      <c r="G69" s="71"/>
      <c r="H69" s="71"/>
      <c r="I69" s="71"/>
      <c r="J69" s="71"/>
      <c r="K69" s="71"/>
      <c r="L69" s="71"/>
      <c r="M69" s="71"/>
      <c r="N69" s="71"/>
      <c r="O69" s="71"/>
      <c r="P69" s="71"/>
      <c r="Q69" s="71"/>
      <c r="R69" s="71"/>
      <c r="S69" s="71"/>
      <c r="T69" s="71"/>
      <c r="U69" s="71"/>
      <c r="V69" s="71"/>
      <c r="W69" s="71"/>
      <c r="X69" s="71"/>
      <c r="Y69" s="71"/>
      <c r="Z69" s="71"/>
      <c r="AA69" s="71"/>
      <c r="AB69" s="71"/>
      <c r="AC69" s="71"/>
      <c r="AD69" s="71"/>
      <c r="AE69" s="71"/>
    </row>
    <row r="70" spans="1:31" ht="12.75" customHeight="1" x14ac:dyDescent="0.25">
      <c r="A70" s="71"/>
      <c r="B70" s="71"/>
      <c r="C70" s="71"/>
      <c r="D70" s="71"/>
      <c r="E70" s="71"/>
      <c r="F70" s="71"/>
      <c r="G70" s="71"/>
      <c r="H70" s="71"/>
      <c r="I70" s="71"/>
      <c r="J70" s="71"/>
      <c r="K70" s="71"/>
      <c r="L70" s="71"/>
      <c r="M70" s="71"/>
      <c r="N70" s="71"/>
      <c r="O70" s="71"/>
      <c r="P70" s="71"/>
      <c r="Q70" s="71"/>
      <c r="R70" s="71"/>
      <c r="S70" s="71"/>
      <c r="T70" s="71"/>
      <c r="U70" s="71"/>
      <c r="V70" s="71"/>
      <c r="W70" s="71"/>
      <c r="X70" s="71"/>
      <c r="Y70" s="71"/>
      <c r="Z70" s="71"/>
      <c r="AA70" s="71"/>
      <c r="AB70" s="71"/>
      <c r="AC70" s="71"/>
      <c r="AD70" s="71"/>
      <c r="AE70" s="71"/>
    </row>
    <row r="71" spans="1:31" ht="12.75" customHeight="1" x14ac:dyDescent="0.25">
      <c r="A71" s="71"/>
      <c r="B71" s="71"/>
      <c r="C71" s="71"/>
      <c r="D71" s="71"/>
      <c r="E71" s="71"/>
      <c r="F71" s="71"/>
      <c r="G71" s="71"/>
      <c r="H71" s="71"/>
      <c r="I71" s="71"/>
      <c r="J71" s="71"/>
      <c r="K71" s="71"/>
      <c r="L71" s="71"/>
      <c r="M71" s="71"/>
      <c r="N71" s="71"/>
      <c r="O71" s="71"/>
      <c r="P71" s="71"/>
      <c r="Q71" s="71"/>
      <c r="R71" s="71"/>
      <c r="S71" s="71"/>
      <c r="T71" s="71"/>
      <c r="U71" s="71"/>
      <c r="V71" s="71"/>
      <c r="W71" s="71"/>
      <c r="X71" s="71"/>
      <c r="Y71" s="71"/>
      <c r="Z71" s="71"/>
      <c r="AA71" s="71"/>
      <c r="AB71" s="71"/>
      <c r="AC71" s="71"/>
      <c r="AD71" s="71"/>
      <c r="AE71" s="71"/>
    </row>
    <row r="72" spans="1:31" ht="12.75" customHeight="1" x14ac:dyDescent="0.25">
      <c r="A72" s="71"/>
      <c r="B72" s="71"/>
      <c r="C72" s="71"/>
      <c r="D72" s="71"/>
      <c r="E72" s="71"/>
      <c r="F72" s="71"/>
      <c r="G72" s="71"/>
      <c r="H72" s="71"/>
      <c r="I72" s="71"/>
      <c r="J72" s="71"/>
      <c r="K72" s="71"/>
      <c r="L72" s="71"/>
      <c r="M72" s="71"/>
      <c r="N72" s="71"/>
      <c r="O72" s="71"/>
      <c r="P72" s="71"/>
      <c r="Q72" s="71"/>
      <c r="R72" s="71"/>
      <c r="S72" s="71"/>
      <c r="T72" s="71"/>
      <c r="U72" s="71"/>
      <c r="V72" s="71"/>
      <c r="W72" s="71"/>
      <c r="X72" s="71"/>
      <c r="Y72" s="71"/>
      <c r="Z72" s="71"/>
      <c r="AA72" s="71"/>
      <c r="AB72" s="71"/>
      <c r="AC72" s="71"/>
      <c r="AD72" s="71"/>
      <c r="AE72" s="71"/>
    </row>
    <row r="73" spans="1:31" ht="12.75" customHeight="1" x14ac:dyDescent="0.25">
      <c r="A73" s="71"/>
      <c r="B73" s="71"/>
      <c r="C73" s="71"/>
      <c r="D73" s="71"/>
      <c r="E73" s="71"/>
      <c r="F73" s="71"/>
      <c r="G73" s="71"/>
      <c r="H73" s="71"/>
      <c r="I73" s="71"/>
      <c r="J73" s="71"/>
      <c r="K73" s="71"/>
      <c r="L73" s="71"/>
      <c r="M73" s="71"/>
      <c r="N73" s="71"/>
      <c r="O73" s="71"/>
      <c r="P73" s="71"/>
      <c r="Q73" s="71"/>
      <c r="R73" s="71"/>
      <c r="S73" s="71"/>
      <c r="T73" s="71"/>
      <c r="U73" s="71"/>
      <c r="V73" s="71"/>
      <c r="W73" s="71"/>
      <c r="X73" s="71"/>
      <c r="Y73" s="71"/>
      <c r="Z73" s="71"/>
      <c r="AA73" s="71"/>
      <c r="AB73" s="71"/>
      <c r="AC73" s="71"/>
      <c r="AD73" s="71"/>
      <c r="AE73" s="71"/>
    </row>
    <row r="74" spans="1:31" ht="12.75" customHeight="1" x14ac:dyDescent="0.25">
      <c r="A74" s="71"/>
      <c r="B74" s="71"/>
      <c r="C74" s="71"/>
      <c r="D74" s="71"/>
      <c r="E74" s="71"/>
      <c r="F74" s="71"/>
      <c r="G74" s="71"/>
      <c r="H74" s="71"/>
      <c r="I74" s="71"/>
      <c r="J74" s="71"/>
      <c r="K74" s="71"/>
      <c r="L74" s="71"/>
      <c r="M74" s="71"/>
      <c r="N74" s="71"/>
      <c r="O74" s="71"/>
      <c r="P74" s="71"/>
      <c r="Q74" s="71"/>
      <c r="R74" s="71"/>
      <c r="S74" s="71"/>
      <c r="T74" s="71"/>
      <c r="U74" s="71"/>
      <c r="V74" s="71"/>
      <c r="W74" s="71"/>
      <c r="X74" s="71"/>
      <c r="Y74" s="71"/>
      <c r="Z74" s="71"/>
      <c r="AA74" s="71"/>
      <c r="AB74" s="71"/>
      <c r="AC74" s="71"/>
      <c r="AD74" s="71"/>
      <c r="AE74" s="71"/>
    </row>
    <row r="75" spans="1:31" ht="12.75" customHeight="1" x14ac:dyDescent="0.25">
      <c r="A75" s="71"/>
      <c r="B75" s="71"/>
      <c r="C75" s="71"/>
      <c r="D75" s="71"/>
      <c r="E75" s="71"/>
      <c r="F75" s="71"/>
      <c r="G75" s="71"/>
      <c r="H75" s="71"/>
      <c r="I75" s="71"/>
      <c r="J75" s="71"/>
      <c r="K75" s="71"/>
      <c r="L75" s="71"/>
      <c r="M75" s="71"/>
      <c r="N75" s="71"/>
      <c r="O75" s="71"/>
      <c r="P75" s="71"/>
      <c r="Q75" s="71"/>
      <c r="R75" s="71"/>
      <c r="S75" s="71"/>
      <c r="T75" s="71"/>
      <c r="U75" s="71"/>
      <c r="V75" s="71"/>
      <c r="W75" s="71"/>
      <c r="X75" s="71"/>
      <c r="Y75" s="71"/>
      <c r="Z75" s="71"/>
      <c r="AA75" s="71"/>
      <c r="AB75" s="71"/>
      <c r="AC75" s="71"/>
      <c r="AD75" s="71"/>
      <c r="AE75" s="71"/>
    </row>
    <row r="76" spans="1:31" ht="12.75" customHeight="1" x14ac:dyDescent="0.25">
      <c r="A76" s="71"/>
      <c r="B76" s="71"/>
      <c r="C76" s="71"/>
      <c r="D76" s="71"/>
      <c r="E76" s="71"/>
      <c r="F76" s="71"/>
      <c r="G76" s="71"/>
      <c r="H76" s="71"/>
      <c r="I76" s="71"/>
      <c r="J76" s="71"/>
      <c r="K76" s="71"/>
      <c r="L76" s="71"/>
      <c r="M76" s="71"/>
      <c r="N76" s="71"/>
      <c r="O76" s="71"/>
      <c r="P76" s="71"/>
      <c r="Q76" s="71"/>
      <c r="R76" s="71"/>
      <c r="S76" s="71"/>
      <c r="T76" s="71"/>
      <c r="U76" s="71"/>
      <c r="V76" s="71"/>
      <c r="W76" s="71"/>
      <c r="X76" s="71"/>
      <c r="Y76" s="71"/>
      <c r="Z76" s="71"/>
      <c r="AA76" s="71"/>
      <c r="AB76" s="71"/>
      <c r="AC76" s="71"/>
      <c r="AD76" s="71"/>
      <c r="AE76" s="71"/>
    </row>
    <row r="77" spans="1:31" ht="12.75" customHeight="1" x14ac:dyDescent="0.25">
      <c r="A77" s="71"/>
      <c r="B77" s="71"/>
      <c r="C77" s="71"/>
      <c r="D77" s="71"/>
      <c r="E77" s="71"/>
      <c r="F77" s="71"/>
      <c r="G77" s="71"/>
      <c r="H77" s="71"/>
      <c r="I77" s="71"/>
      <c r="J77" s="71"/>
      <c r="K77" s="71"/>
      <c r="L77" s="71"/>
      <c r="M77" s="71"/>
      <c r="N77" s="71"/>
      <c r="O77" s="71"/>
      <c r="P77" s="71"/>
      <c r="Q77" s="71"/>
      <c r="R77" s="71"/>
      <c r="S77" s="71"/>
      <c r="T77" s="71"/>
      <c r="U77" s="71"/>
      <c r="V77" s="71"/>
      <c r="W77" s="71"/>
      <c r="X77" s="71"/>
      <c r="Y77" s="71"/>
      <c r="Z77" s="71"/>
      <c r="AA77" s="71"/>
      <c r="AB77" s="71"/>
      <c r="AC77" s="71"/>
      <c r="AD77" s="71"/>
      <c r="AE77" s="71"/>
    </row>
    <row r="78" spans="1:31" ht="12.75" customHeight="1" x14ac:dyDescent="0.25">
      <c r="A78" s="71"/>
      <c r="B78" s="71"/>
      <c r="C78" s="71"/>
      <c r="D78" s="71"/>
      <c r="E78" s="71"/>
      <c r="F78" s="71"/>
      <c r="G78" s="71"/>
      <c r="H78" s="71"/>
      <c r="I78" s="71"/>
      <c r="J78" s="71"/>
      <c r="K78" s="71"/>
      <c r="L78" s="71"/>
      <c r="M78" s="71"/>
      <c r="N78" s="71"/>
      <c r="O78" s="71"/>
      <c r="P78" s="71"/>
      <c r="Q78" s="71"/>
      <c r="R78" s="71"/>
      <c r="S78" s="71"/>
      <c r="T78" s="71"/>
      <c r="U78" s="71"/>
      <c r="V78" s="71"/>
      <c r="W78" s="71"/>
      <c r="X78" s="71"/>
      <c r="Y78" s="71"/>
      <c r="Z78" s="71"/>
      <c r="AA78" s="71"/>
      <c r="AB78" s="71"/>
      <c r="AC78" s="71"/>
      <c r="AD78" s="71"/>
      <c r="AE78" s="71"/>
    </row>
    <row r="79" spans="1:31" ht="12.75" customHeight="1" x14ac:dyDescent="0.25">
      <c r="A79" s="71"/>
      <c r="B79" s="71"/>
      <c r="C79" s="71"/>
      <c r="D79" s="71"/>
      <c r="E79" s="71"/>
      <c r="F79" s="71"/>
      <c r="G79" s="71"/>
      <c r="H79" s="71"/>
      <c r="I79" s="71"/>
      <c r="J79" s="71"/>
      <c r="K79" s="71"/>
      <c r="L79" s="71"/>
      <c r="M79" s="71"/>
      <c r="N79" s="71"/>
      <c r="O79" s="71"/>
      <c r="P79" s="71"/>
      <c r="Q79" s="71"/>
      <c r="R79" s="71"/>
      <c r="S79" s="71"/>
      <c r="T79" s="71"/>
      <c r="U79" s="71"/>
      <c r="V79" s="71"/>
      <c r="W79" s="71"/>
      <c r="X79" s="71"/>
      <c r="Y79" s="71"/>
      <c r="Z79" s="71"/>
      <c r="AA79" s="71"/>
      <c r="AB79" s="71"/>
      <c r="AC79" s="71"/>
      <c r="AD79" s="71"/>
      <c r="AE79" s="71"/>
    </row>
    <row r="80" spans="1:31" ht="12.75" customHeight="1" x14ac:dyDescent="0.25">
      <c r="A80" s="71"/>
      <c r="B80" s="71"/>
      <c r="C80" s="71"/>
      <c r="D80" s="71"/>
      <c r="E80" s="71"/>
      <c r="F80" s="71"/>
      <c r="G80" s="71"/>
      <c r="H80" s="71"/>
      <c r="I80" s="71"/>
      <c r="J80" s="71"/>
      <c r="K80" s="71"/>
      <c r="L80" s="71"/>
      <c r="M80" s="71"/>
      <c r="N80" s="71"/>
      <c r="O80" s="71"/>
      <c r="P80" s="71"/>
      <c r="Q80" s="71"/>
      <c r="R80" s="71"/>
      <c r="S80" s="71"/>
      <c r="T80" s="71"/>
      <c r="U80" s="71"/>
      <c r="V80" s="71"/>
      <c r="W80" s="71"/>
      <c r="X80" s="71"/>
      <c r="Y80" s="71"/>
      <c r="Z80" s="71"/>
      <c r="AA80" s="71"/>
      <c r="AB80" s="71"/>
      <c r="AC80" s="71"/>
      <c r="AD80" s="71"/>
      <c r="AE80" s="71"/>
    </row>
    <row r="81" spans="1:31" ht="12.75" customHeight="1" x14ac:dyDescent="0.25">
      <c r="A81" s="71"/>
      <c r="B81" s="71"/>
      <c r="C81" s="71"/>
      <c r="D81" s="71"/>
      <c r="E81" s="71"/>
      <c r="F81" s="71"/>
      <c r="G81" s="71"/>
      <c r="H81" s="71"/>
      <c r="I81" s="71"/>
      <c r="J81" s="71"/>
      <c r="K81" s="71"/>
      <c r="L81" s="71"/>
      <c r="M81" s="71"/>
      <c r="N81" s="71"/>
      <c r="O81" s="71"/>
      <c r="P81" s="71"/>
      <c r="Q81" s="71"/>
      <c r="R81" s="71"/>
      <c r="S81" s="71"/>
      <c r="T81" s="71"/>
      <c r="U81" s="71"/>
      <c r="V81" s="71"/>
      <c r="W81" s="71"/>
      <c r="X81" s="71"/>
      <c r="Y81" s="71"/>
      <c r="Z81" s="71"/>
      <c r="AA81" s="71"/>
      <c r="AB81" s="71"/>
      <c r="AC81" s="71"/>
      <c r="AD81" s="71"/>
      <c r="AE81" s="71"/>
    </row>
    <row r="82" spans="1:31" ht="12.75" customHeight="1" x14ac:dyDescent="0.25">
      <c r="A82" s="71"/>
      <c r="B82" s="71"/>
      <c r="C82" s="71"/>
      <c r="D82" s="71"/>
      <c r="E82" s="71"/>
      <c r="F82" s="71"/>
      <c r="G82" s="71"/>
      <c r="H82" s="71"/>
      <c r="I82" s="71"/>
      <c r="J82" s="71"/>
      <c r="K82" s="71"/>
      <c r="L82" s="71"/>
      <c r="M82" s="71"/>
      <c r="N82" s="71"/>
      <c r="O82" s="71"/>
      <c r="P82" s="71"/>
      <c r="Q82" s="71"/>
      <c r="R82" s="71"/>
      <c r="S82" s="71"/>
      <c r="T82" s="71"/>
      <c r="U82" s="71"/>
      <c r="V82" s="71"/>
      <c r="W82" s="71"/>
      <c r="X82" s="71"/>
      <c r="Y82" s="71"/>
      <c r="Z82" s="71"/>
      <c r="AA82" s="71"/>
      <c r="AB82" s="71"/>
      <c r="AC82" s="71"/>
      <c r="AD82" s="71"/>
      <c r="AE82" s="71"/>
    </row>
    <row r="83" spans="1:31" ht="12.75" customHeight="1" x14ac:dyDescent="0.25">
      <c r="A83" s="71"/>
      <c r="B83" s="71"/>
      <c r="C83" s="71"/>
      <c r="D83" s="71"/>
      <c r="E83" s="71"/>
      <c r="F83" s="71"/>
      <c r="G83" s="71"/>
      <c r="H83" s="71"/>
      <c r="I83" s="71"/>
      <c r="J83" s="71"/>
      <c r="K83" s="71"/>
      <c r="L83" s="71"/>
      <c r="M83" s="71"/>
      <c r="N83" s="71"/>
      <c r="O83" s="71"/>
      <c r="P83" s="71"/>
      <c r="Q83" s="71"/>
      <c r="R83" s="71"/>
      <c r="S83" s="71"/>
      <c r="T83" s="71"/>
      <c r="U83" s="71"/>
      <c r="V83" s="71"/>
      <c r="W83" s="71"/>
      <c r="X83" s="71"/>
      <c r="Y83" s="71"/>
      <c r="Z83" s="71"/>
      <c r="AA83" s="71"/>
      <c r="AB83" s="71"/>
      <c r="AC83" s="71"/>
      <c r="AD83" s="71"/>
      <c r="AE83" s="71"/>
    </row>
    <row r="84" spans="1:31" ht="12.75" customHeight="1" x14ac:dyDescent="0.25">
      <c r="A84" s="71"/>
      <c r="B84" s="71"/>
      <c r="C84" s="71"/>
      <c r="D84" s="71"/>
      <c r="E84" s="71"/>
      <c r="F84" s="71"/>
      <c r="G84" s="71"/>
      <c r="H84" s="71"/>
      <c r="I84" s="71"/>
      <c r="J84" s="71"/>
      <c r="K84" s="71"/>
      <c r="L84" s="71"/>
      <c r="M84" s="71"/>
      <c r="N84" s="71"/>
      <c r="O84" s="71"/>
      <c r="P84" s="71"/>
      <c r="Q84" s="71"/>
      <c r="R84" s="71"/>
      <c r="S84" s="71"/>
      <c r="T84" s="71"/>
      <c r="U84" s="71"/>
      <c r="V84" s="71"/>
      <c r="W84" s="71"/>
      <c r="X84" s="71"/>
      <c r="Y84" s="71"/>
      <c r="Z84" s="71"/>
      <c r="AA84" s="71"/>
      <c r="AB84" s="71"/>
      <c r="AC84" s="71"/>
      <c r="AD84" s="71"/>
      <c r="AE84" s="71"/>
    </row>
    <row r="85" spans="1:31" ht="12.75" customHeight="1" x14ac:dyDescent="0.25">
      <c r="A85" s="71"/>
      <c r="B85" s="71"/>
      <c r="C85" s="71"/>
      <c r="D85" s="71"/>
      <c r="E85" s="71"/>
      <c r="F85" s="71"/>
      <c r="G85" s="71"/>
      <c r="H85" s="71"/>
      <c r="I85" s="71"/>
      <c r="J85" s="71"/>
      <c r="K85" s="71"/>
      <c r="L85" s="71"/>
      <c r="M85" s="71"/>
      <c r="N85" s="71"/>
      <c r="O85" s="71"/>
      <c r="P85" s="71"/>
      <c r="Q85" s="71"/>
      <c r="R85" s="71"/>
      <c r="S85" s="71"/>
      <c r="T85" s="71"/>
      <c r="U85" s="71"/>
      <c r="V85" s="71"/>
      <c r="W85" s="71"/>
      <c r="X85" s="71"/>
      <c r="Y85" s="71"/>
      <c r="Z85" s="71"/>
      <c r="AA85" s="71"/>
      <c r="AB85" s="71"/>
      <c r="AC85" s="71"/>
      <c r="AD85" s="71"/>
      <c r="AE85" s="71"/>
    </row>
    <row r="86" spans="1:31" ht="12.75" customHeight="1" x14ac:dyDescent="0.25">
      <c r="A86" s="71"/>
      <c r="B86" s="71"/>
      <c r="C86" s="71"/>
      <c r="D86" s="71"/>
      <c r="E86" s="71"/>
      <c r="F86" s="71"/>
      <c r="G86" s="71"/>
      <c r="H86" s="71"/>
      <c r="I86" s="71"/>
      <c r="J86" s="71"/>
      <c r="K86" s="71"/>
      <c r="L86" s="71"/>
      <c r="M86" s="71"/>
      <c r="N86" s="71"/>
      <c r="O86" s="71"/>
      <c r="P86" s="71"/>
      <c r="Q86" s="71"/>
      <c r="R86" s="71"/>
      <c r="S86" s="71"/>
      <c r="T86" s="71"/>
      <c r="U86" s="71"/>
      <c r="V86" s="71"/>
      <c r="W86" s="71"/>
      <c r="X86" s="71"/>
      <c r="Y86" s="71"/>
      <c r="Z86" s="71"/>
      <c r="AA86" s="71"/>
      <c r="AB86" s="71"/>
      <c r="AC86" s="71"/>
      <c r="AD86" s="71"/>
      <c r="AE86" s="71"/>
    </row>
    <row r="87" spans="1:31" ht="12.75" customHeight="1" x14ac:dyDescent="0.25">
      <c r="A87" s="71"/>
      <c r="B87" s="71"/>
      <c r="C87" s="71"/>
      <c r="D87" s="71"/>
      <c r="E87" s="71"/>
      <c r="F87" s="71"/>
      <c r="G87" s="71"/>
      <c r="H87" s="71"/>
      <c r="I87" s="71"/>
      <c r="J87" s="71"/>
      <c r="K87" s="71"/>
      <c r="L87" s="71"/>
      <c r="M87" s="71"/>
      <c r="N87" s="71"/>
      <c r="O87" s="71"/>
      <c r="P87" s="71"/>
      <c r="Q87" s="71"/>
      <c r="R87" s="71"/>
      <c r="S87" s="71"/>
      <c r="T87" s="71"/>
      <c r="U87" s="71"/>
      <c r="V87" s="71"/>
      <c r="W87" s="71"/>
      <c r="X87" s="71"/>
      <c r="Y87" s="71"/>
      <c r="Z87" s="71"/>
      <c r="AA87" s="71"/>
      <c r="AB87" s="71"/>
      <c r="AC87" s="71"/>
      <c r="AD87" s="71"/>
      <c r="AE87" s="71"/>
    </row>
    <row r="88" spans="1:31" ht="12.75" customHeight="1" x14ac:dyDescent="0.25">
      <c r="A88" s="71"/>
      <c r="B88" s="71"/>
      <c r="C88" s="71"/>
      <c r="D88" s="71"/>
      <c r="E88" s="71"/>
      <c r="F88" s="71"/>
      <c r="G88" s="71"/>
      <c r="H88" s="71"/>
      <c r="I88" s="71"/>
      <c r="J88" s="71"/>
      <c r="K88" s="71"/>
      <c r="L88" s="71"/>
      <c r="M88" s="71"/>
      <c r="N88" s="71"/>
      <c r="O88" s="71"/>
      <c r="P88" s="71"/>
      <c r="Q88" s="71"/>
      <c r="R88" s="71"/>
      <c r="S88" s="71"/>
      <c r="T88" s="71"/>
      <c r="U88" s="71"/>
      <c r="V88" s="71"/>
      <c r="W88" s="71"/>
      <c r="X88" s="71"/>
      <c r="Y88" s="71"/>
      <c r="Z88" s="71"/>
      <c r="AA88" s="71"/>
      <c r="AB88" s="71"/>
      <c r="AC88" s="71"/>
      <c r="AD88" s="71"/>
      <c r="AE88" s="71"/>
    </row>
    <row r="89" spans="1:31" ht="12.75" customHeight="1" x14ac:dyDescent="0.25">
      <c r="A89" s="71"/>
      <c r="B89" s="71"/>
      <c r="C89" s="71"/>
      <c r="D89" s="71"/>
      <c r="E89" s="71"/>
      <c r="F89" s="71"/>
      <c r="G89" s="71"/>
      <c r="H89" s="71"/>
      <c r="I89" s="71"/>
      <c r="J89" s="71"/>
      <c r="K89" s="71"/>
      <c r="L89" s="71"/>
      <c r="M89" s="71"/>
      <c r="N89" s="71"/>
      <c r="O89" s="71"/>
      <c r="P89" s="71"/>
      <c r="Q89" s="71"/>
      <c r="R89" s="71"/>
      <c r="S89" s="71"/>
      <c r="T89" s="71"/>
      <c r="U89" s="71"/>
      <c r="V89" s="71"/>
      <c r="W89" s="71"/>
      <c r="X89" s="71"/>
      <c r="Y89" s="71"/>
      <c r="Z89" s="71"/>
      <c r="AA89" s="71"/>
      <c r="AB89" s="71"/>
      <c r="AC89" s="71"/>
      <c r="AD89" s="71"/>
      <c r="AE89" s="71"/>
    </row>
    <row r="90" spans="1:31" ht="12.75" customHeight="1" x14ac:dyDescent="0.25">
      <c r="A90" s="71"/>
      <c r="B90" s="71"/>
      <c r="C90" s="71"/>
      <c r="D90" s="71"/>
      <c r="E90" s="71"/>
      <c r="F90" s="71"/>
      <c r="G90" s="71"/>
      <c r="H90" s="71"/>
      <c r="I90" s="71"/>
      <c r="J90" s="71"/>
      <c r="K90" s="71"/>
      <c r="L90" s="71"/>
      <c r="M90" s="71"/>
      <c r="N90" s="71"/>
      <c r="O90" s="71"/>
      <c r="P90" s="71"/>
      <c r="Q90" s="71"/>
      <c r="R90" s="71"/>
      <c r="S90" s="71"/>
      <c r="T90" s="71"/>
      <c r="U90" s="71"/>
      <c r="V90" s="71"/>
      <c r="W90" s="71"/>
      <c r="X90" s="71"/>
      <c r="Y90" s="71"/>
      <c r="Z90" s="71"/>
      <c r="AA90" s="71"/>
      <c r="AB90" s="71"/>
      <c r="AC90" s="71"/>
      <c r="AD90" s="71"/>
      <c r="AE90" s="71"/>
    </row>
    <row r="91" spans="1:31" ht="12.75" customHeight="1" x14ac:dyDescent="0.25">
      <c r="A91" s="71"/>
      <c r="B91" s="71"/>
      <c r="C91" s="71"/>
      <c r="D91" s="71"/>
      <c r="E91" s="71"/>
      <c r="F91" s="71"/>
      <c r="G91" s="71"/>
      <c r="H91" s="71"/>
      <c r="I91" s="71"/>
      <c r="J91" s="71"/>
      <c r="K91" s="71"/>
      <c r="L91" s="71"/>
      <c r="M91" s="71"/>
      <c r="N91" s="71"/>
      <c r="O91" s="71"/>
      <c r="P91" s="71"/>
      <c r="Q91" s="71"/>
      <c r="R91" s="71"/>
      <c r="S91" s="71"/>
      <c r="T91" s="71"/>
      <c r="U91" s="71"/>
      <c r="V91" s="71"/>
      <c r="W91" s="71"/>
      <c r="X91" s="71"/>
      <c r="Y91" s="71"/>
      <c r="Z91" s="71"/>
      <c r="AA91" s="71"/>
      <c r="AB91" s="71"/>
      <c r="AC91" s="71"/>
      <c r="AD91" s="71"/>
      <c r="AE91" s="71"/>
    </row>
    <row r="92" spans="1:31" ht="12.75" customHeight="1" x14ac:dyDescent="0.25">
      <c r="A92" s="71"/>
      <c r="B92" s="71"/>
      <c r="C92" s="71"/>
      <c r="D92" s="71"/>
      <c r="E92" s="71"/>
      <c r="F92" s="71"/>
      <c r="G92" s="71"/>
      <c r="H92" s="71"/>
      <c r="I92" s="71"/>
      <c r="J92" s="71"/>
      <c r="K92" s="71"/>
      <c r="L92" s="71"/>
      <c r="M92" s="71"/>
      <c r="N92" s="71"/>
      <c r="O92" s="71"/>
      <c r="P92" s="71"/>
      <c r="Q92" s="71"/>
      <c r="R92" s="71"/>
      <c r="S92" s="71"/>
      <c r="T92" s="71"/>
      <c r="U92" s="71"/>
      <c r="V92" s="71"/>
      <c r="W92" s="71"/>
      <c r="X92" s="71"/>
      <c r="Y92" s="71"/>
      <c r="Z92" s="71"/>
      <c r="AA92" s="71"/>
      <c r="AB92" s="71"/>
      <c r="AC92" s="71"/>
      <c r="AD92" s="71"/>
      <c r="AE92" s="71"/>
    </row>
    <row r="93" spans="1:31" ht="12.75" customHeight="1" x14ac:dyDescent="0.25">
      <c r="A93" s="71"/>
      <c r="B93" s="71"/>
      <c r="C93" s="71"/>
      <c r="D93" s="71"/>
      <c r="E93" s="71"/>
      <c r="F93" s="71"/>
      <c r="G93" s="71"/>
      <c r="H93" s="71"/>
      <c r="I93" s="71"/>
      <c r="J93" s="71"/>
      <c r="K93" s="71"/>
      <c r="L93" s="71"/>
      <c r="M93" s="71"/>
      <c r="N93" s="71"/>
      <c r="O93" s="71"/>
      <c r="P93" s="71"/>
      <c r="Q93" s="71"/>
      <c r="R93" s="71"/>
      <c r="S93" s="71"/>
      <c r="T93" s="71"/>
      <c r="U93" s="71"/>
      <c r="V93" s="71"/>
      <c r="W93" s="71"/>
      <c r="X93" s="71"/>
      <c r="Y93" s="71"/>
      <c r="Z93" s="71"/>
      <c r="AA93" s="71"/>
      <c r="AB93" s="71"/>
      <c r="AC93" s="71"/>
      <c r="AD93" s="71"/>
      <c r="AE93" s="71"/>
    </row>
    <row r="94" spans="1:31" ht="12.75" customHeight="1" x14ac:dyDescent="0.25">
      <c r="A94" s="71"/>
      <c r="B94" s="71"/>
      <c r="C94" s="71"/>
      <c r="D94" s="71"/>
      <c r="E94" s="71"/>
      <c r="F94" s="71"/>
      <c r="G94" s="71"/>
      <c r="H94" s="71"/>
      <c r="I94" s="71"/>
      <c r="J94" s="71"/>
      <c r="K94" s="71"/>
      <c r="L94" s="71"/>
      <c r="M94" s="71"/>
      <c r="N94" s="71"/>
      <c r="O94" s="71"/>
      <c r="P94" s="71"/>
      <c r="Q94" s="71"/>
      <c r="R94" s="71"/>
      <c r="S94" s="71"/>
      <c r="T94" s="71"/>
      <c r="U94" s="71"/>
      <c r="V94" s="71"/>
      <c r="W94" s="71"/>
      <c r="X94" s="71"/>
      <c r="Y94" s="71"/>
      <c r="Z94" s="71"/>
      <c r="AA94" s="71"/>
      <c r="AB94" s="71"/>
      <c r="AC94" s="71"/>
      <c r="AD94" s="71"/>
      <c r="AE94" s="71"/>
    </row>
    <row r="95" spans="1:31" ht="12.75" customHeight="1" x14ac:dyDescent="0.25">
      <c r="A95" s="71"/>
      <c r="B95" s="71"/>
      <c r="C95" s="71"/>
      <c r="D95" s="71"/>
      <c r="E95" s="71"/>
      <c r="F95" s="71"/>
      <c r="G95" s="71"/>
      <c r="H95" s="71"/>
      <c r="I95" s="71"/>
      <c r="J95" s="71"/>
      <c r="K95" s="71"/>
      <c r="L95" s="71"/>
      <c r="M95" s="71"/>
      <c r="N95" s="71"/>
      <c r="O95" s="71"/>
      <c r="P95" s="71"/>
      <c r="Q95" s="71"/>
      <c r="R95" s="71"/>
      <c r="S95" s="71"/>
      <c r="T95" s="71"/>
      <c r="U95" s="71"/>
      <c r="V95" s="71"/>
      <c r="W95" s="71"/>
      <c r="X95" s="71"/>
      <c r="Y95" s="71"/>
      <c r="Z95" s="71"/>
      <c r="AA95" s="71"/>
      <c r="AB95" s="71"/>
      <c r="AC95" s="71"/>
      <c r="AD95" s="71"/>
      <c r="AE95" s="71"/>
    </row>
    <row r="96" spans="1:31" ht="12.75" customHeight="1" x14ac:dyDescent="0.25">
      <c r="A96" s="71"/>
      <c r="B96" s="71"/>
      <c r="C96" s="71"/>
      <c r="D96" s="71"/>
      <c r="E96" s="71"/>
      <c r="F96" s="71"/>
      <c r="G96" s="71"/>
      <c r="H96" s="71"/>
      <c r="I96" s="71"/>
      <c r="J96" s="71"/>
      <c r="K96" s="71"/>
      <c r="L96" s="71"/>
      <c r="M96" s="71"/>
      <c r="N96" s="71"/>
      <c r="O96" s="71"/>
      <c r="P96" s="71"/>
      <c r="Q96" s="71"/>
      <c r="R96" s="71"/>
      <c r="S96" s="71"/>
      <c r="T96" s="71"/>
      <c r="U96" s="71"/>
      <c r="V96" s="71"/>
      <c r="W96" s="71"/>
      <c r="X96" s="71"/>
      <c r="Y96" s="71"/>
      <c r="Z96" s="71"/>
      <c r="AA96" s="71"/>
      <c r="AB96" s="71"/>
      <c r="AC96" s="71"/>
      <c r="AD96" s="71"/>
      <c r="AE96" s="71"/>
    </row>
    <row r="97" spans="1:31" ht="12.75" customHeight="1" x14ac:dyDescent="0.25">
      <c r="A97" s="71"/>
      <c r="B97" s="71"/>
      <c r="C97" s="71"/>
      <c r="D97" s="71"/>
      <c r="E97" s="71"/>
      <c r="F97" s="71"/>
      <c r="G97" s="71"/>
      <c r="H97" s="71"/>
      <c r="I97" s="71"/>
      <c r="J97" s="71"/>
      <c r="K97" s="71"/>
      <c r="L97" s="71"/>
      <c r="M97" s="71"/>
      <c r="N97" s="71"/>
      <c r="O97" s="71"/>
      <c r="P97" s="71"/>
      <c r="Q97" s="71"/>
      <c r="R97" s="71"/>
      <c r="S97" s="71"/>
      <c r="T97" s="71"/>
      <c r="U97" s="71"/>
      <c r="V97" s="71"/>
      <c r="W97" s="71"/>
      <c r="X97" s="71"/>
      <c r="Y97" s="71"/>
      <c r="Z97" s="71"/>
      <c r="AA97" s="71"/>
      <c r="AB97" s="71"/>
      <c r="AC97" s="71"/>
      <c r="AD97" s="71"/>
      <c r="AE97" s="71"/>
    </row>
    <row r="98" spans="1:31" ht="12.75" customHeight="1" x14ac:dyDescent="0.25">
      <c r="A98" s="71"/>
      <c r="B98" s="71"/>
      <c r="C98" s="71"/>
      <c r="D98" s="71"/>
      <c r="E98" s="71"/>
      <c r="F98" s="71"/>
      <c r="G98" s="71"/>
      <c r="H98" s="71"/>
      <c r="I98" s="71"/>
      <c r="J98" s="71"/>
      <c r="K98" s="71"/>
      <c r="L98" s="71"/>
      <c r="M98" s="71"/>
      <c r="N98" s="71"/>
      <c r="O98" s="71"/>
      <c r="P98" s="71"/>
      <c r="Q98" s="71"/>
      <c r="R98" s="71"/>
      <c r="S98" s="71"/>
      <c r="T98" s="71"/>
      <c r="U98" s="71"/>
      <c r="V98" s="71"/>
      <c r="W98" s="71"/>
      <c r="X98" s="71"/>
      <c r="Y98" s="71"/>
      <c r="Z98" s="71"/>
      <c r="AA98" s="71"/>
      <c r="AB98" s="71"/>
      <c r="AC98" s="71"/>
      <c r="AD98" s="71"/>
      <c r="AE98" s="71"/>
    </row>
    <row r="99" spans="1:31" ht="12.75" customHeight="1" x14ac:dyDescent="0.25">
      <c r="A99" s="71"/>
      <c r="B99" s="71"/>
      <c r="C99" s="71"/>
      <c r="D99" s="71"/>
      <c r="E99" s="71"/>
      <c r="F99" s="71"/>
      <c r="G99" s="71"/>
      <c r="H99" s="71"/>
      <c r="I99" s="71"/>
      <c r="J99" s="71"/>
      <c r="K99" s="71"/>
      <c r="L99" s="71"/>
      <c r="M99" s="71"/>
      <c r="N99" s="71"/>
      <c r="O99" s="71"/>
      <c r="P99" s="71"/>
      <c r="Q99" s="71"/>
      <c r="R99" s="71"/>
      <c r="S99" s="71"/>
      <c r="T99" s="71"/>
      <c r="U99" s="71"/>
      <c r="V99" s="71"/>
      <c r="W99" s="71"/>
      <c r="X99" s="71"/>
      <c r="Y99" s="71"/>
      <c r="Z99" s="71"/>
      <c r="AA99" s="71"/>
      <c r="AB99" s="71"/>
      <c r="AC99" s="71"/>
      <c r="AD99" s="71"/>
      <c r="AE99" s="71"/>
    </row>
    <row r="100" spans="1:31" ht="12.75" customHeight="1" x14ac:dyDescent="0.25">
      <c r="A100" s="71"/>
      <c r="B100" s="71"/>
      <c r="C100" s="71"/>
      <c r="D100" s="71"/>
      <c r="E100" s="71"/>
      <c r="F100" s="71"/>
      <c r="G100" s="71"/>
      <c r="H100" s="71"/>
      <c r="I100" s="71"/>
      <c r="J100" s="71"/>
      <c r="K100" s="71"/>
      <c r="L100" s="71"/>
      <c r="M100" s="71"/>
      <c r="N100" s="71"/>
      <c r="O100" s="71"/>
      <c r="P100" s="71"/>
      <c r="Q100" s="71"/>
      <c r="R100" s="71"/>
      <c r="S100" s="71"/>
      <c r="T100" s="71"/>
      <c r="U100" s="71"/>
      <c r="V100" s="71"/>
      <c r="W100" s="71"/>
      <c r="X100" s="71"/>
      <c r="Y100" s="71"/>
      <c r="Z100" s="71"/>
      <c r="AA100" s="71"/>
      <c r="AB100" s="71"/>
      <c r="AC100" s="71"/>
      <c r="AD100" s="71"/>
      <c r="AE100" s="71"/>
    </row>
    <row r="101" spans="1:31" ht="12.75" customHeight="1" x14ac:dyDescent="0.25">
      <c r="A101" s="71"/>
      <c r="B101" s="71"/>
      <c r="C101" s="71"/>
      <c r="D101" s="71"/>
      <c r="E101" s="71"/>
      <c r="F101" s="71"/>
      <c r="G101" s="71"/>
      <c r="H101" s="71"/>
      <c r="I101" s="71"/>
      <c r="J101" s="71"/>
      <c r="K101" s="71"/>
      <c r="L101" s="71"/>
      <c r="M101" s="71"/>
      <c r="N101" s="71"/>
      <c r="O101" s="71"/>
      <c r="P101" s="71"/>
      <c r="Q101" s="71"/>
      <c r="R101" s="71"/>
      <c r="S101" s="71"/>
      <c r="T101" s="71"/>
      <c r="U101" s="71"/>
      <c r="V101" s="71"/>
      <c r="W101" s="71"/>
      <c r="X101" s="71"/>
      <c r="Y101" s="71"/>
      <c r="Z101" s="71"/>
      <c r="AA101" s="71"/>
      <c r="AB101" s="71"/>
      <c r="AC101" s="71"/>
      <c r="AD101" s="71"/>
      <c r="AE101" s="71"/>
    </row>
    <row r="102" spans="1:31" ht="12.75" customHeight="1" x14ac:dyDescent="0.25">
      <c r="A102" s="71"/>
      <c r="B102" s="71"/>
      <c r="C102" s="71"/>
      <c r="D102" s="71"/>
      <c r="E102" s="71"/>
      <c r="F102" s="71"/>
      <c r="G102" s="71"/>
      <c r="H102" s="71"/>
      <c r="I102" s="71"/>
      <c r="J102" s="71"/>
      <c r="K102" s="71"/>
      <c r="L102" s="71"/>
      <c r="M102" s="71"/>
      <c r="N102" s="71"/>
      <c r="O102" s="71"/>
      <c r="P102" s="71"/>
      <c r="Q102" s="71"/>
      <c r="R102" s="71"/>
      <c r="S102" s="71"/>
      <c r="T102" s="71"/>
      <c r="U102" s="71"/>
      <c r="V102" s="71"/>
      <c r="W102" s="71"/>
      <c r="X102" s="71"/>
      <c r="Y102" s="71"/>
      <c r="Z102" s="71"/>
      <c r="AA102" s="71"/>
      <c r="AB102" s="71"/>
      <c r="AC102" s="71"/>
      <c r="AD102" s="71"/>
      <c r="AE102" s="71"/>
    </row>
    <row r="103" spans="1:31" ht="12.75" customHeight="1" x14ac:dyDescent="0.25">
      <c r="A103" s="71"/>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c r="AA103" s="71"/>
      <c r="AB103" s="71"/>
      <c r="AC103" s="71"/>
      <c r="AD103" s="71"/>
      <c r="AE103" s="71"/>
    </row>
    <row r="104" spans="1:31" ht="12.75" customHeight="1" x14ac:dyDescent="0.25">
      <c r="A104" s="71"/>
      <c r="B104" s="71"/>
      <c r="C104" s="71"/>
      <c r="D104" s="71"/>
      <c r="E104" s="71"/>
      <c r="F104" s="71"/>
      <c r="G104" s="71"/>
      <c r="H104" s="71"/>
      <c r="I104" s="71"/>
      <c r="J104" s="71"/>
      <c r="K104" s="71"/>
      <c r="L104" s="71"/>
      <c r="M104" s="71"/>
      <c r="N104" s="71"/>
      <c r="O104" s="71"/>
      <c r="P104" s="71"/>
      <c r="Q104" s="71"/>
      <c r="R104" s="71"/>
      <c r="S104" s="71"/>
      <c r="T104" s="71"/>
      <c r="U104" s="71"/>
      <c r="V104" s="71"/>
      <c r="W104" s="71"/>
      <c r="X104" s="71"/>
      <c r="Y104" s="71"/>
      <c r="Z104" s="71"/>
      <c r="AA104" s="71"/>
      <c r="AB104" s="71"/>
      <c r="AC104" s="71"/>
      <c r="AD104" s="71"/>
      <c r="AE104" s="71"/>
    </row>
    <row r="105" spans="1:31" ht="12.75" customHeight="1" x14ac:dyDescent="0.25">
      <c r="A105" s="71"/>
      <c r="B105" s="71"/>
      <c r="C105" s="71"/>
      <c r="D105" s="71"/>
      <c r="E105" s="71"/>
      <c r="F105" s="71"/>
      <c r="G105" s="71"/>
      <c r="H105" s="71"/>
      <c r="I105" s="71"/>
      <c r="J105" s="71"/>
      <c r="K105" s="71"/>
      <c r="L105" s="71"/>
      <c r="M105" s="71"/>
      <c r="N105" s="71"/>
      <c r="O105" s="71"/>
      <c r="P105" s="71"/>
      <c r="Q105" s="71"/>
      <c r="R105" s="71"/>
      <c r="S105" s="71"/>
      <c r="T105" s="71"/>
      <c r="U105" s="71"/>
      <c r="V105" s="71"/>
      <c r="W105" s="71"/>
      <c r="X105" s="71"/>
      <c r="Y105" s="71"/>
      <c r="Z105" s="71"/>
      <c r="AA105" s="71"/>
      <c r="AB105" s="71"/>
      <c r="AC105" s="71"/>
      <c r="AD105" s="71"/>
      <c r="AE105" s="71"/>
    </row>
    <row r="106" spans="1:31" ht="12.75" customHeight="1" x14ac:dyDescent="0.25">
      <c r="A106" s="71"/>
      <c r="B106" s="71"/>
      <c r="C106" s="71"/>
      <c r="D106" s="71"/>
      <c r="E106" s="71"/>
      <c r="F106" s="71"/>
      <c r="G106" s="71"/>
      <c r="H106" s="71"/>
      <c r="I106" s="71"/>
      <c r="J106" s="71"/>
      <c r="K106" s="71"/>
      <c r="L106" s="71"/>
      <c r="M106" s="71"/>
      <c r="N106" s="71"/>
      <c r="O106" s="71"/>
      <c r="P106" s="71"/>
      <c r="Q106" s="71"/>
      <c r="R106" s="71"/>
      <c r="S106" s="71"/>
      <c r="T106" s="71"/>
      <c r="U106" s="71"/>
      <c r="V106" s="71"/>
      <c r="W106" s="71"/>
      <c r="X106" s="71"/>
      <c r="Y106" s="71"/>
      <c r="Z106" s="71"/>
      <c r="AA106" s="71"/>
      <c r="AB106" s="71"/>
      <c r="AC106" s="71"/>
      <c r="AD106" s="71"/>
      <c r="AE106" s="71"/>
    </row>
    <row r="107" spans="1:31" ht="12.75" customHeight="1" x14ac:dyDescent="0.25">
      <c r="A107" s="71"/>
      <c r="B107" s="71"/>
      <c r="C107" s="71"/>
      <c r="D107" s="71"/>
      <c r="E107" s="71"/>
      <c r="F107" s="71"/>
      <c r="G107" s="71"/>
      <c r="H107" s="71"/>
      <c r="I107" s="71"/>
      <c r="J107" s="71"/>
      <c r="K107" s="71"/>
      <c r="L107" s="71"/>
      <c r="M107" s="71"/>
      <c r="N107" s="71"/>
      <c r="O107" s="71"/>
      <c r="P107" s="71"/>
      <c r="Q107" s="71"/>
      <c r="R107" s="71"/>
      <c r="S107" s="71"/>
      <c r="T107" s="71"/>
      <c r="U107" s="71"/>
      <c r="V107" s="71"/>
      <c r="W107" s="71"/>
      <c r="X107" s="71"/>
      <c r="Y107" s="71"/>
      <c r="Z107" s="71"/>
      <c r="AA107" s="71"/>
      <c r="AB107" s="71"/>
      <c r="AC107" s="71"/>
      <c r="AD107" s="71"/>
      <c r="AE107" s="71"/>
    </row>
    <row r="108" spans="1:31" ht="12.75" customHeight="1" x14ac:dyDescent="0.25">
      <c r="A108" s="71"/>
      <c r="B108" s="71"/>
      <c r="C108" s="71"/>
      <c r="D108" s="71"/>
      <c r="E108" s="71"/>
      <c r="F108" s="71"/>
      <c r="G108" s="71"/>
      <c r="H108" s="71"/>
      <c r="I108" s="71"/>
      <c r="J108" s="71"/>
      <c r="K108" s="71"/>
      <c r="L108" s="71"/>
      <c r="M108" s="71"/>
      <c r="N108" s="71"/>
      <c r="O108" s="71"/>
      <c r="P108" s="71"/>
      <c r="Q108" s="71"/>
      <c r="R108" s="71"/>
      <c r="S108" s="71"/>
      <c r="T108" s="71"/>
      <c r="U108" s="71"/>
      <c r="V108" s="71"/>
      <c r="W108" s="71"/>
      <c r="X108" s="71"/>
      <c r="Y108" s="71"/>
      <c r="Z108" s="71"/>
      <c r="AA108" s="71"/>
      <c r="AB108" s="71"/>
      <c r="AC108" s="71"/>
      <c r="AD108" s="71"/>
      <c r="AE108" s="71"/>
    </row>
    <row r="109" spans="1:31" ht="12.75" customHeight="1" x14ac:dyDescent="0.25">
      <c r="A109" s="71"/>
      <c r="B109" s="71"/>
      <c r="C109" s="71"/>
      <c r="D109" s="71"/>
      <c r="E109" s="71"/>
      <c r="F109" s="71"/>
      <c r="G109" s="71"/>
      <c r="H109" s="71"/>
      <c r="I109" s="71"/>
      <c r="J109" s="71"/>
      <c r="K109" s="71"/>
      <c r="L109" s="71"/>
      <c r="M109" s="71"/>
      <c r="N109" s="71"/>
      <c r="O109" s="71"/>
      <c r="P109" s="71"/>
      <c r="Q109" s="71"/>
      <c r="R109" s="71"/>
      <c r="S109" s="71"/>
      <c r="T109" s="71"/>
      <c r="U109" s="71"/>
      <c r="V109" s="71"/>
      <c r="W109" s="71"/>
      <c r="X109" s="71"/>
      <c r="Y109" s="71"/>
      <c r="Z109" s="71"/>
      <c r="AA109" s="71"/>
      <c r="AB109" s="71"/>
      <c r="AC109" s="71"/>
      <c r="AD109" s="71"/>
      <c r="AE109" s="71"/>
    </row>
    <row r="110" spans="1:31" ht="12.75" customHeight="1" x14ac:dyDescent="0.25">
      <c r="A110" s="71"/>
      <c r="B110" s="71"/>
      <c r="C110" s="71"/>
      <c r="D110" s="71"/>
      <c r="E110" s="71"/>
      <c r="F110" s="71"/>
      <c r="G110" s="71"/>
      <c r="H110" s="71"/>
      <c r="I110" s="71"/>
      <c r="J110" s="71"/>
      <c r="K110" s="71"/>
      <c r="L110" s="71"/>
      <c r="M110" s="71"/>
      <c r="N110" s="71"/>
      <c r="O110" s="71"/>
      <c r="P110" s="71"/>
      <c r="Q110" s="71"/>
      <c r="R110" s="71"/>
      <c r="S110" s="71"/>
      <c r="T110" s="71"/>
      <c r="U110" s="71"/>
      <c r="V110" s="71"/>
      <c r="W110" s="71"/>
      <c r="X110" s="71"/>
      <c r="Y110" s="71"/>
      <c r="Z110" s="71"/>
      <c r="AA110" s="71"/>
      <c r="AB110" s="71"/>
      <c r="AC110" s="71"/>
      <c r="AD110" s="71"/>
      <c r="AE110" s="71"/>
    </row>
    <row r="111" spans="1:31" ht="12.75" customHeight="1" x14ac:dyDescent="0.25">
      <c r="A111" s="71"/>
      <c r="B111" s="71"/>
      <c r="C111" s="71"/>
      <c r="D111" s="71"/>
      <c r="E111" s="71"/>
      <c r="F111" s="71"/>
      <c r="G111" s="71"/>
      <c r="H111" s="71"/>
      <c r="I111" s="71"/>
      <c r="J111" s="71"/>
      <c r="K111" s="71"/>
      <c r="L111" s="71"/>
      <c r="M111" s="71"/>
      <c r="N111" s="71"/>
      <c r="O111" s="71"/>
      <c r="P111" s="71"/>
      <c r="Q111" s="71"/>
      <c r="R111" s="71"/>
      <c r="S111" s="71"/>
      <c r="T111" s="71"/>
      <c r="U111" s="71"/>
      <c r="V111" s="71"/>
      <c r="W111" s="71"/>
      <c r="X111" s="71"/>
      <c r="Y111" s="71"/>
      <c r="Z111" s="71"/>
      <c r="AA111" s="71"/>
      <c r="AB111" s="71"/>
      <c r="AC111" s="71"/>
      <c r="AD111" s="71"/>
      <c r="AE111" s="71"/>
    </row>
    <row r="112" spans="1:31" ht="12.75" customHeight="1" x14ac:dyDescent="0.25">
      <c r="A112" s="71"/>
      <c r="B112" s="71"/>
      <c r="C112" s="71"/>
      <c r="D112" s="71"/>
      <c r="E112" s="71"/>
      <c r="F112" s="71"/>
      <c r="G112" s="71"/>
      <c r="H112" s="71"/>
      <c r="I112" s="71"/>
      <c r="J112" s="71"/>
      <c r="K112" s="71"/>
      <c r="L112" s="71"/>
      <c r="M112" s="71"/>
      <c r="N112" s="71"/>
      <c r="O112" s="71"/>
      <c r="P112" s="71"/>
      <c r="Q112" s="71"/>
      <c r="R112" s="71"/>
      <c r="S112" s="71"/>
      <c r="T112" s="71"/>
      <c r="U112" s="71"/>
      <c r="V112" s="71"/>
      <c r="W112" s="71"/>
      <c r="X112" s="71"/>
      <c r="Y112" s="71"/>
      <c r="Z112" s="71"/>
      <c r="AA112" s="71"/>
      <c r="AB112" s="71"/>
      <c r="AC112" s="71"/>
      <c r="AD112" s="71"/>
      <c r="AE112" s="71"/>
    </row>
    <row r="113" spans="1:31" ht="12.75" customHeight="1" x14ac:dyDescent="0.25">
      <c r="A113" s="71"/>
      <c r="B113" s="71"/>
      <c r="C113" s="71"/>
      <c r="D113" s="71"/>
      <c r="E113" s="71"/>
      <c r="F113" s="71"/>
      <c r="G113" s="71"/>
      <c r="H113" s="71"/>
      <c r="I113" s="71"/>
      <c r="J113" s="71"/>
      <c r="K113" s="71"/>
      <c r="L113" s="71"/>
      <c r="M113" s="71"/>
      <c r="N113" s="71"/>
      <c r="O113" s="71"/>
      <c r="P113" s="71"/>
      <c r="Q113" s="71"/>
      <c r="R113" s="71"/>
      <c r="S113" s="71"/>
      <c r="T113" s="71"/>
      <c r="U113" s="71"/>
      <c r="V113" s="71"/>
      <c r="W113" s="71"/>
      <c r="X113" s="71"/>
      <c r="Y113" s="71"/>
      <c r="Z113" s="71"/>
      <c r="AA113" s="71"/>
      <c r="AB113" s="71"/>
      <c r="AC113" s="71"/>
      <c r="AD113" s="71"/>
      <c r="AE113" s="71"/>
    </row>
    <row r="114" spans="1:31" ht="12.75" customHeight="1" x14ac:dyDescent="0.25">
      <c r="A114" s="71"/>
      <c r="B114" s="71"/>
      <c r="C114" s="71"/>
      <c r="D114" s="71"/>
      <c r="E114" s="71"/>
      <c r="F114" s="71"/>
      <c r="G114" s="71"/>
      <c r="H114" s="71"/>
      <c r="I114" s="71"/>
      <c r="J114" s="71"/>
      <c r="K114" s="71"/>
      <c r="L114" s="71"/>
      <c r="M114" s="71"/>
      <c r="N114" s="71"/>
      <c r="O114" s="71"/>
      <c r="P114" s="71"/>
      <c r="Q114" s="71"/>
      <c r="R114" s="71"/>
      <c r="S114" s="71"/>
      <c r="T114" s="71"/>
      <c r="U114" s="71"/>
      <c r="V114" s="71"/>
      <c r="W114" s="71"/>
      <c r="X114" s="71"/>
      <c r="Y114" s="71"/>
      <c r="Z114" s="71"/>
      <c r="AA114" s="71"/>
      <c r="AB114" s="71"/>
      <c r="AC114" s="71"/>
      <c r="AD114" s="71"/>
      <c r="AE114" s="71"/>
    </row>
    <row r="115" spans="1:31" ht="12.75" customHeight="1" x14ac:dyDescent="0.25">
      <c r="A115" s="71"/>
      <c r="B115" s="71"/>
      <c r="C115" s="71"/>
      <c r="D115" s="71"/>
      <c r="E115" s="71"/>
      <c r="F115" s="71"/>
      <c r="G115" s="71"/>
      <c r="H115" s="71"/>
      <c r="I115" s="71"/>
      <c r="J115" s="71"/>
      <c r="K115" s="71"/>
      <c r="L115" s="71"/>
      <c r="M115" s="71"/>
      <c r="N115" s="71"/>
      <c r="O115" s="71"/>
      <c r="P115" s="71"/>
      <c r="Q115" s="71"/>
      <c r="R115" s="71"/>
      <c r="S115" s="71"/>
      <c r="T115" s="71"/>
      <c r="U115" s="71"/>
      <c r="V115" s="71"/>
      <c r="W115" s="71"/>
      <c r="X115" s="71"/>
      <c r="Y115" s="71"/>
      <c r="Z115" s="71"/>
      <c r="AA115" s="71"/>
      <c r="AB115" s="71"/>
      <c r="AC115" s="71"/>
      <c r="AD115" s="71"/>
      <c r="AE115" s="71"/>
    </row>
    <row r="116" spans="1:31" ht="12.75" customHeight="1" x14ac:dyDescent="0.25">
      <c r="A116" s="71"/>
      <c r="B116" s="71"/>
      <c r="C116" s="71"/>
      <c r="D116" s="71"/>
      <c r="E116" s="71"/>
      <c r="F116" s="71"/>
      <c r="G116" s="71"/>
      <c r="H116" s="71"/>
      <c r="I116" s="71"/>
      <c r="J116" s="71"/>
      <c r="K116" s="71"/>
      <c r="L116" s="71"/>
      <c r="M116" s="71"/>
      <c r="N116" s="71"/>
      <c r="O116" s="71"/>
      <c r="P116" s="71"/>
      <c r="Q116" s="71"/>
      <c r="R116" s="71"/>
      <c r="S116" s="71"/>
      <c r="T116" s="71"/>
      <c r="U116" s="71"/>
      <c r="V116" s="71"/>
      <c r="W116" s="71"/>
      <c r="X116" s="71"/>
      <c r="Y116" s="71"/>
      <c r="Z116" s="71"/>
      <c r="AA116" s="71"/>
      <c r="AB116" s="71"/>
      <c r="AC116" s="71"/>
      <c r="AD116" s="71"/>
      <c r="AE116" s="71"/>
    </row>
    <row r="117" spans="1:31" ht="12.75" customHeight="1" x14ac:dyDescent="0.25">
      <c r="A117" s="71"/>
      <c r="B117" s="71"/>
      <c r="C117" s="71"/>
      <c r="D117" s="71"/>
      <c r="E117" s="71"/>
      <c r="F117" s="71"/>
      <c r="G117" s="71"/>
      <c r="H117" s="71"/>
      <c r="I117" s="71"/>
      <c r="J117" s="71"/>
      <c r="K117" s="71"/>
      <c r="L117" s="71"/>
      <c r="M117" s="71"/>
      <c r="N117" s="71"/>
      <c r="O117" s="71"/>
      <c r="P117" s="71"/>
      <c r="Q117" s="71"/>
      <c r="R117" s="71"/>
      <c r="S117" s="71"/>
      <c r="T117" s="71"/>
      <c r="U117" s="71"/>
      <c r="V117" s="71"/>
      <c r="W117" s="71"/>
      <c r="X117" s="71"/>
      <c r="Y117" s="71"/>
      <c r="Z117" s="71"/>
      <c r="AA117" s="71"/>
      <c r="AB117" s="71"/>
      <c r="AC117" s="71"/>
      <c r="AD117" s="71"/>
      <c r="AE117" s="71"/>
    </row>
    <row r="118" spans="1:31" ht="12.75" customHeight="1" x14ac:dyDescent="0.25">
      <c r="A118" s="71"/>
      <c r="B118" s="71"/>
      <c r="C118" s="71"/>
      <c r="D118" s="71"/>
      <c r="E118" s="71"/>
      <c r="F118" s="71"/>
      <c r="G118" s="71"/>
      <c r="H118" s="71"/>
      <c r="I118" s="71"/>
      <c r="J118" s="71"/>
      <c r="K118" s="71"/>
      <c r="L118" s="71"/>
      <c r="M118" s="71"/>
      <c r="N118" s="71"/>
      <c r="O118" s="71"/>
      <c r="P118" s="71"/>
      <c r="Q118" s="71"/>
      <c r="R118" s="71"/>
      <c r="S118" s="71"/>
      <c r="T118" s="71"/>
      <c r="U118" s="71"/>
      <c r="V118" s="71"/>
      <c r="W118" s="71"/>
      <c r="X118" s="71"/>
      <c r="Y118" s="71"/>
      <c r="Z118" s="71"/>
      <c r="AA118" s="71"/>
      <c r="AB118" s="71"/>
      <c r="AC118" s="71"/>
      <c r="AD118" s="71"/>
      <c r="AE118" s="71"/>
    </row>
    <row r="119" spans="1:31" ht="12.75" customHeight="1" x14ac:dyDescent="0.25">
      <c r="A119" s="71"/>
      <c r="B119" s="71"/>
      <c r="C119" s="71"/>
      <c r="D119" s="71"/>
      <c r="E119" s="71"/>
      <c r="F119" s="71"/>
      <c r="G119" s="71"/>
      <c r="H119" s="71"/>
      <c r="I119" s="71"/>
      <c r="J119" s="71"/>
      <c r="K119" s="71"/>
      <c r="L119" s="71"/>
      <c r="M119" s="71"/>
      <c r="N119" s="71"/>
      <c r="O119" s="71"/>
      <c r="P119" s="71"/>
      <c r="Q119" s="71"/>
      <c r="R119" s="71"/>
      <c r="S119" s="71"/>
      <c r="T119" s="71"/>
      <c r="U119" s="71"/>
      <c r="V119" s="71"/>
      <c r="W119" s="71"/>
      <c r="X119" s="71"/>
      <c r="Y119" s="71"/>
      <c r="Z119" s="71"/>
      <c r="AA119" s="71"/>
      <c r="AB119" s="71"/>
      <c r="AC119" s="71"/>
      <c r="AD119" s="71"/>
      <c r="AE119" s="71"/>
    </row>
    <row r="120" spans="1:31" ht="12.75" customHeight="1" x14ac:dyDescent="0.25">
      <c r="A120" s="71"/>
      <c r="B120" s="71"/>
      <c r="C120" s="71"/>
      <c r="D120" s="71"/>
      <c r="E120" s="71"/>
      <c r="F120" s="71"/>
      <c r="G120" s="71"/>
      <c r="H120" s="71"/>
      <c r="I120" s="71"/>
      <c r="J120" s="71"/>
      <c r="K120" s="71"/>
      <c r="L120" s="71"/>
      <c r="M120" s="71"/>
      <c r="N120" s="71"/>
      <c r="O120" s="71"/>
      <c r="P120" s="71"/>
      <c r="Q120" s="71"/>
      <c r="R120" s="71"/>
      <c r="S120" s="71"/>
      <c r="T120" s="71"/>
      <c r="U120" s="71"/>
      <c r="V120" s="71"/>
      <c r="W120" s="71"/>
      <c r="X120" s="71"/>
      <c r="Y120" s="71"/>
      <c r="Z120" s="71"/>
      <c r="AA120" s="71"/>
      <c r="AB120" s="71"/>
      <c r="AC120" s="71"/>
      <c r="AD120" s="71"/>
      <c r="AE120" s="71"/>
    </row>
    <row r="121" spans="1:31" ht="12.75" customHeight="1" x14ac:dyDescent="0.25">
      <c r="A121" s="71"/>
      <c r="B121" s="71"/>
      <c r="C121" s="71"/>
      <c r="D121" s="71"/>
      <c r="E121" s="71"/>
      <c r="F121" s="71"/>
      <c r="G121" s="71"/>
      <c r="H121" s="71"/>
      <c r="I121" s="71"/>
      <c r="J121" s="71"/>
      <c r="K121" s="71"/>
      <c r="L121" s="71"/>
      <c r="M121" s="71"/>
      <c r="N121" s="71"/>
      <c r="O121" s="71"/>
      <c r="P121" s="71"/>
      <c r="Q121" s="71"/>
      <c r="R121" s="71"/>
      <c r="S121" s="71"/>
      <c r="T121" s="71"/>
      <c r="U121" s="71"/>
      <c r="V121" s="71"/>
      <c r="W121" s="71"/>
      <c r="X121" s="71"/>
      <c r="Y121" s="71"/>
      <c r="Z121" s="71"/>
      <c r="AA121" s="71"/>
      <c r="AB121" s="71"/>
      <c r="AC121" s="71"/>
      <c r="AD121" s="71"/>
      <c r="AE121" s="71"/>
    </row>
    <row r="122" spans="1:31" ht="12.75" customHeight="1" x14ac:dyDescent="0.25">
      <c r="A122" s="71"/>
      <c r="B122" s="71"/>
      <c r="C122" s="71"/>
      <c r="D122" s="71"/>
      <c r="E122" s="71"/>
      <c r="F122" s="71"/>
      <c r="G122" s="71"/>
      <c r="H122" s="71"/>
      <c r="I122" s="71"/>
      <c r="J122" s="71"/>
      <c r="K122" s="71"/>
      <c r="L122" s="71"/>
      <c r="M122" s="71"/>
      <c r="N122" s="71"/>
      <c r="O122" s="71"/>
      <c r="P122" s="71"/>
      <c r="Q122" s="71"/>
      <c r="R122" s="71"/>
      <c r="S122" s="71"/>
      <c r="T122" s="71"/>
      <c r="U122" s="71"/>
      <c r="V122" s="71"/>
      <c r="W122" s="71"/>
      <c r="X122" s="71"/>
      <c r="Y122" s="71"/>
      <c r="Z122" s="71"/>
      <c r="AA122" s="71"/>
      <c r="AB122" s="71"/>
      <c r="AC122" s="71"/>
      <c r="AD122" s="71"/>
      <c r="AE122" s="71"/>
    </row>
    <row r="123" spans="1:31" ht="12.75" customHeight="1" x14ac:dyDescent="0.25">
      <c r="A123" s="71"/>
      <c r="B123" s="71"/>
      <c r="C123" s="71"/>
      <c r="D123" s="71"/>
      <c r="E123" s="71"/>
      <c r="F123" s="71"/>
      <c r="G123" s="71"/>
      <c r="H123" s="71"/>
      <c r="I123" s="71"/>
      <c r="J123" s="71"/>
      <c r="K123" s="71"/>
      <c r="L123" s="71"/>
      <c r="M123" s="71"/>
      <c r="N123" s="71"/>
      <c r="O123" s="71"/>
      <c r="P123" s="71"/>
      <c r="Q123" s="71"/>
      <c r="R123" s="71"/>
      <c r="S123" s="71"/>
      <c r="T123" s="71"/>
      <c r="U123" s="71"/>
      <c r="V123" s="71"/>
      <c r="W123" s="71"/>
      <c r="X123" s="71"/>
      <c r="Y123" s="71"/>
      <c r="Z123" s="71"/>
      <c r="AA123" s="71"/>
      <c r="AB123" s="71"/>
      <c r="AC123" s="71"/>
      <c r="AD123" s="71"/>
      <c r="AE123" s="71"/>
    </row>
    <row r="124" spans="1:31" ht="12.75" customHeight="1" x14ac:dyDescent="0.25">
      <c r="A124" s="71"/>
      <c r="B124" s="71"/>
      <c r="C124" s="71"/>
      <c r="D124" s="71"/>
      <c r="E124" s="71"/>
      <c r="F124" s="71"/>
      <c r="G124" s="71"/>
      <c r="H124" s="71"/>
      <c r="I124" s="71"/>
      <c r="J124" s="71"/>
      <c r="K124" s="71"/>
      <c r="L124" s="71"/>
      <c r="M124" s="71"/>
      <c r="N124" s="71"/>
      <c r="O124" s="71"/>
      <c r="P124" s="71"/>
      <c r="Q124" s="71"/>
      <c r="R124" s="71"/>
      <c r="S124" s="71"/>
      <c r="T124" s="71"/>
      <c r="U124" s="71"/>
      <c r="V124" s="71"/>
      <c r="W124" s="71"/>
      <c r="X124" s="71"/>
      <c r="Y124" s="71"/>
      <c r="Z124" s="71"/>
      <c r="AA124" s="71"/>
      <c r="AB124" s="71"/>
      <c r="AC124" s="71"/>
      <c r="AD124" s="71"/>
      <c r="AE124" s="71"/>
    </row>
    <row r="125" spans="1:31" ht="12.75" customHeight="1" x14ac:dyDescent="0.25">
      <c r="A125" s="71"/>
      <c r="B125" s="71"/>
      <c r="C125" s="71"/>
      <c r="D125" s="71"/>
      <c r="E125" s="71"/>
      <c r="F125" s="71"/>
      <c r="G125" s="71"/>
      <c r="H125" s="71"/>
      <c r="I125" s="71"/>
      <c r="J125" s="71"/>
      <c r="K125" s="71"/>
      <c r="L125" s="71"/>
      <c r="M125" s="71"/>
      <c r="N125" s="71"/>
      <c r="O125" s="71"/>
      <c r="P125" s="71"/>
      <c r="Q125" s="71"/>
      <c r="R125" s="71"/>
      <c r="S125" s="71"/>
      <c r="T125" s="71"/>
      <c r="U125" s="71"/>
      <c r="V125" s="71"/>
      <c r="W125" s="71"/>
      <c r="X125" s="71"/>
      <c r="Y125" s="71"/>
      <c r="Z125" s="71"/>
      <c r="AA125" s="71"/>
      <c r="AB125" s="71"/>
      <c r="AC125" s="71"/>
      <c r="AD125" s="71"/>
      <c r="AE125" s="71"/>
    </row>
    <row r="126" spans="1:31" ht="12.75" customHeight="1" x14ac:dyDescent="0.25">
      <c r="A126" s="71"/>
      <c r="B126" s="71"/>
      <c r="C126" s="71"/>
      <c r="D126" s="71"/>
      <c r="E126" s="71"/>
      <c r="F126" s="71"/>
      <c r="G126" s="71"/>
      <c r="H126" s="71"/>
      <c r="I126" s="71"/>
      <c r="J126" s="71"/>
      <c r="K126" s="71"/>
      <c r="L126" s="71"/>
      <c r="M126" s="71"/>
      <c r="N126" s="71"/>
      <c r="O126" s="71"/>
      <c r="P126" s="71"/>
      <c r="Q126" s="71"/>
      <c r="R126" s="71"/>
      <c r="S126" s="71"/>
      <c r="T126" s="71"/>
      <c r="U126" s="71"/>
      <c r="V126" s="71"/>
      <c r="W126" s="71"/>
      <c r="X126" s="71"/>
      <c r="Y126" s="71"/>
      <c r="Z126" s="71"/>
      <c r="AA126" s="71"/>
      <c r="AB126" s="71"/>
      <c r="AC126" s="71"/>
      <c r="AD126" s="71"/>
      <c r="AE126" s="71"/>
    </row>
    <row r="127" spans="1:31" ht="12.75" customHeight="1" x14ac:dyDescent="0.25">
      <c r="A127" s="71"/>
      <c r="B127" s="71"/>
      <c r="C127" s="71"/>
      <c r="D127" s="71"/>
      <c r="E127" s="71"/>
      <c r="F127" s="71"/>
      <c r="G127" s="71"/>
      <c r="H127" s="71"/>
      <c r="I127" s="71"/>
      <c r="J127" s="71"/>
      <c r="K127" s="71"/>
      <c r="L127" s="71"/>
      <c r="M127" s="71"/>
      <c r="N127" s="71"/>
      <c r="O127" s="71"/>
      <c r="P127" s="71"/>
      <c r="Q127" s="71"/>
      <c r="R127" s="71"/>
      <c r="S127" s="71"/>
      <c r="T127" s="71"/>
      <c r="U127" s="71"/>
      <c r="V127" s="71"/>
      <c r="W127" s="71"/>
      <c r="X127" s="71"/>
      <c r="Y127" s="71"/>
      <c r="Z127" s="71"/>
      <c r="AA127" s="71"/>
      <c r="AB127" s="71"/>
      <c r="AC127" s="71"/>
      <c r="AD127" s="71"/>
      <c r="AE127" s="71"/>
    </row>
    <row r="128" spans="1:31" ht="12.75" customHeight="1" x14ac:dyDescent="0.25">
      <c r="A128" s="71"/>
      <c r="B128" s="71"/>
      <c r="C128" s="71"/>
      <c r="D128" s="71"/>
      <c r="E128" s="71"/>
      <c r="F128" s="71"/>
      <c r="G128" s="71"/>
      <c r="H128" s="71"/>
      <c r="I128" s="71"/>
      <c r="J128" s="71"/>
      <c r="K128" s="71"/>
      <c r="L128" s="71"/>
      <c r="M128" s="71"/>
      <c r="N128" s="71"/>
      <c r="O128" s="71"/>
      <c r="P128" s="71"/>
      <c r="Q128" s="71"/>
      <c r="R128" s="71"/>
      <c r="S128" s="71"/>
      <c r="T128" s="71"/>
      <c r="U128" s="71"/>
      <c r="V128" s="71"/>
      <c r="W128" s="71"/>
      <c r="X128" s="71"/>
      <c r="Y128" s="71"/>
      <c r="Z128" s="71"/>
      <c r="AA128" s="71"/>
      <c r="AB128" s="71"/>
      <c r="AC128" s="71"/>
      <c r="AD128" s="71"/>
      <c r="AE128" s="71"/>
    </row>
    <row r="129" spans="1:31" ht="12.75" customHeight="1" x14ac:dyDescent="0.25">
      <c r="A129" s="71"/>
      <c r="B129" s="71"/>
      <c r="C129" s="71"/>
      <c r="D129" s="71"/>
      <c r="E129" s="71"/>
      <c r="F129" s="71"/>
      <c r="G129" s="71"/>
      <c r="H129" s="71"/>
      <c r="I129" s="71"/>
      <c r="J129" s="71"/>
      <c r="K129" s="71"/>
      <c r="L129" s="71"/>
      <c r="M129" s="71"/>
      <c r="N129" s="71"/>
      <c r="O129" s="71"/>
      <c r="P129" s="71"/>
      <c r="Q129" s="71"/>
      <c r="R129" s="71"/>
      <c r="S129" s="71"/>
      <c r="T129" s="71"/>
      <c r="U129" s="71"/>
      <c r="V129" s="71"/>
      <c r="W129" s="71"/>
      <c r="X129" s="71"/>
      <c r="Y129" s="71"/>
      <c r="Z129" s="71"/>
      <c r="AA129" s="71"/>
      <c r="AB129" s="71"/>
      <c r="AC129" s="71"/>
      <c r="AD129" s="71"/>
      <c r="AE129" s="71"/>
    </row>
    <row r="130" spans="1:31" ht="12.75" customHeight="1" x14ac:dyDescent="0.25">
      <c r="A130" s="71"/>
      <c r="B130" s="71"/>
      <c r="C130" s="71"/>
      <c r="D130" s="71"/>
      <c r="E130" s="71"/>
      <c r="F130" s="71"/>
      <c r="G130" s="71"/>
      <c r="H130" s="71"/>
      <c r="I130" s="71"/>
      <c r="J130" s="71"/>
      <c r="K130" s="71"/>
      <c r="L130" s="71"/>
      <c r="M130" s="71"/>
      <c r="N130" s="71"/>
      <c r="O130" s="71"/>
      <c r="P130" s="71"/>
      <c r="Q130" s="71"/>
      <c r="R130" s="71"/>
      <c r="S130" s="71"/>
      <c r="T130" s="71"/>
      <c r="U130" s="71"/>
      <c r="V130" s="71"/>
      <c r="W130" s="71"/>
      <c r="X130" s="71"/>
      <c r="Y130" s="71"/>
      <c r="Z130" s="71"/>
      <c r="AA130" s="71"/>
      <c r="AB130" s="71"/>
      <c r="AC130" s="71"/>
      <c r="AD130" s="71"/>
      <c r="AE130" s="71"/>
    </row>
    <row r="131" spans="1:31" ht="12.75" customHeight="1" x14ac:dyDescent="0.25">
      <c r="A131" s="71"/>
      <c r="B131" s="71"/>
      <c r="C131" s="71"/>
      <c r="D131" s="71"/>
      <c r="E131" s="71"/>
      <c r="F131" s="71"/>
      <c r="G131" s="71"/>
      <c r="H131" s="71"/>
      <c r="I131" s="71"/>
      <c r="J131" s="71"/>
      <c r="K131" s="71"/>
      <c r="L131" s="71"/>
      <c r="M131" s="71"/>
      <c r="N131" s="71"/>
      <c r="O131" s="71"/>
      <c r="P131" s="71"/>
      <c r="Q131" s="71"/>
      <c r="R131" s="71"/>
      <c r="S131" s="71"/>
      <c r="T131" s="71"/>
      <c r="U131" s="71"/>
      <c r="V131" s="71"/>
      <c r="W131" s="71"/>
      <c r="X131" s="71"/>
      <c r="Y131" s="71"/>
      <c r="Z131" s="71"/>
      <c r="AA131" s="71"/>
      <c r="AB131" s="71"/>
      <c r="AC131" s="71"/>
      <c r="AD131" s="71"/>
      <c r="AE131" s="71"/>
    </row>
    <row r="132" spans="1:31" ht="12.75" customHeight="1" x14ac:dyDescent="0.25">
      <c r="A132" s="71"/>
      <c r="B132" s="71"/>
      <c r="C132" s="71"/>
      <c r="D132" s="71"/>
      <c r="E132" s="71"/>
      <c r="F132" s="71"/>
      <c r="G132" s="71"/>
      <c r="H132" s="71"/>
      <c r="I132" s="71"/>
      <c r="J132" s="71"/>
      <c r="K132" s="71"/>
      <c r="L132" s="71"/>
      <c r="M132" s="71"/>
      <c r="N132" s="71"/>
      <c r="O132" s="71"/>
      <c r="P132" s="71"/>
      <c r="Q132" s="71"/>
      <c r="R132" s="71"/>
      <c r="S132" s="71"/>
      <c r="T132" s="71"/>
      <c r="U132" s="71"/>
      <c r="V132" s="71"/>
      <c r="W132" s="71"/>
      <c r="X132" s="71"/>
      <c r="Y132" s="71"/>
      <c r="Z132" s="71"/>
      <c r="AA132" s="71"/>
      <c r="AB132" s="71"/>
      <c r="AC132" s="71"/>
      <c r="AD132" s="71"/>
      <c r="AE132" s="71"/>
    </row>
    <row r="133" spans="1:31" ht="12.75" customHeight="1" x14ac:dyDescent="0.25">
      <c r="A133" s="71"/>
      <c r="B133" s="71"/>
      <c r="C133" s="71"/>
      <c r="D133" s="71"/>
      <c r="E133" s="71"/>
      <c r="F133" s="71"/>
      <c r="G133" s="71"/>
      <c r="H133" s="71"/>
      <c r="I133" s="71"/>
      <c r="J133" s="71"/>
      <c r="K133" s="71"/>
      <c r="L133" s="71"/>
      <c r="M133" s="71"/>
      <c r="N133" s="71"/>
      <c r="O133" s="71"/>
      <c r="P133" s="71"/>
      <c r="Q133" s="71"/>
      <c r="R133" s="71"/>
      <c r="S133" s="71"/>
      <c r="T133" s="71"/>
      <c r="U133" s="71"/>
      <c r="V133" s="71"/>
      <c r="W133" s="71"/>
      <c r="X133" s="71"/>
      <c r="Y133" s="71"/>
      <c r="Z133" s="71"/>
      <c r="AA133" s="71"/>
      <c r="AB133" s="71"/>
      <c r="AC133" s="71"/>
      <c r="AD133" s="71"/>
      <c r="AE133" s="71"/>
    </row>
    <row r="134" spans="1:31" ht="12.75" customHeight="1" x14ac:dyDescent="0.25">
      <c r="A134" s="71"/>
      <c r="B134" s="71"/>
      <c r="C134" s="71"/>
      <c r="D134" s="71"/>
      <c r="E134" s="71"/>
      <c r="F134" s="71"/>
      <c r="G134" s="71"/>
      <c r="H134" s="71"/>
      <c r="I134" s="71"/>
      <c r="J134" s="71"/>
      <c r="K134" s="71"/>
      <c r="L134" s="71"/>
      <c r="M134" s="71"/>
      <c r="N134" s="71"/>
      <c r="O134" s="71"/>
      <c r="P134" s="71"/>
      <c r="Q134" s="71"/>
      <c r="R134" s="71"/>
      <c r="S134" s="71"/>
      <c r="T134" s="71"/>
      <c r="U134" s="71"/>
      <c r="V134" s="71"/>
      <c r="W134" s="71"/>
      <c r="X134" s="71"/>
      <c r="Y134" s="71"/>
      <c r="Z134" s="71"/>
      <c r="AA134" s="71"/>
      <c r="AB134" s="71"/>
      <c r="AC134" s="71"/>
      <c r="AD134" s="71"/>
      <c r="AE134" s="71"/>
    </row>
    <row r="135" spans="1:31" ht="12.75" customHeight="1" x14ac:dyDescent="0.25">
      <c r="A135" s="71"/>
      <c r="B135" s="71"/>
      <c r="C135" s="71"/>
      <c r="D135" s="71"/>
      <c r="E135" s="71"/>
      <c r="F135" s="71"/>
      <c r="G135" s="71"/>
      <c r="H135" s="71"/>
      <c r="I135" s="71"/>
      <c r="J135" s="71"/>
      <c r="K135" s="71"/>
      <c r="L135" s="71"/>
      <c r="M135" s="71"/>
      <c r="N135" s="71"/>
      <c r="O135" s="71"/>
      <c r="P135" s="71"/>
      <c r="Q135" s="71"/>
      <c r="R135" s="71"/>
      <c r="S135" s="71"/>
      <c r="T135" s="71"/>
      <c r="U135" s="71"/>
      <c r="V135" s="71"/>
      <c r="W135" s="71"/>
      <c r="X135" s="71"/>
      <c r="Y135" s="71"/>
      <c r="Z135" s="71"/>
      <c r="AA135" s="71"/>
      <c r="AB135" s="71"/>
      <c r="AC135" s="71"/>
      <c r="AD135" s="71"/>
      <c r="AE135" s="71"/>
    </row>
    <row r="136" spans="1:31" ht="12.75" customHeight="1" x14ac:dyDescent="0.25">
      <c r="A136" s="71"/>
      <c r="B136" s="71"/>
      <c r="C136" s="71"/>
      <c r="D136" s="71"/>
      <c r="E136" s="71"/>
      <c r="F136" s="71"/>
      <c r="G136" s="71"/>
      <c r="H136" s="71"/>
      <c r="I136" s="71"/>
      <c r="J136" s="71"/>
      <c r="K136" s="71"/>
      <c r="L136" s="71"/>
      <c r="M136" s="71"/>
      <c r="N136" s="71"/>
      <c r="O136" s="71"/>
      <c r="P136" s="71"/>
      <c r="Q136" s="71"/>
      <c r="R136" s="71"/>
      <c r="S136" s="71"/>
      <c r="T136" s="71"/>
      <c r="U136" s="71"/>
      <c r="V136" s="71"/>
      <c r="W136" s="71"/>
      <c r="X136" s="71"/>
      <c r="Y136" s="71"/>
      <c r="Z136" s="71"/>
      <c r="AA136" s="71"/>
      <c r="AB136" s="71"/>
      <c r="AC136" s="71"/>
      <c r="AD136" s="71"/>
      <c r="AE136" s="71"/>
    </row>
    <row r="137" spans="1:31" ht="12.75" customHeight="1" x14ac:dyDescent="0.25">
      <c r="A137" s="71"/>
      <c r="B137" s="71"/>
      <c r="C137" s="71"/>
      <c r="D137" s="71"/>
      <c r="E137" s="71"/>
      <c r="F137" s="71"/>
      <c r="G137" s="71"/>
      <c r="H137" s="71"/>
      <c r="I137" s="71"/>
      <c r="J137" s="71"/>
      <c r="K137" s="71"/>
      <c r="L137" s="71"/>
      <c r="M137" s="71"/>
      <c r="N137" s="71"/>
      <c r="O137" s="71"/>
      <c r="P137" s="71"/>
      <c r="Q137" s="71"/>
      <c r="R137" s="71"/>
      <c r="S137" s="71"/>
      <c r="T137" s="71"/>
      <c r="U137" s="71"/>
      <c r="V137" s="71"/>
      <c r="W137" s="71"/>
      <c r="X137" s="71"/>
      <c r="Y137" s="71"/>
      <c r="Z137" s="71"/>
      <c r="AA137" s="71"/>
      <c r="AB137" s="71"/>
      <c r="AC137" s="71"/>
      <c r="AD137" s="71"/>
      <c r="AE137" s="71"/>
    </row>
    <row r="138" spans="1:31" ht="12.75" customHeight="1" x14ac:dyDescent="0.25">
      <c r="A138" s="71"/>
      <c r="B138" s="71"/>
      <c r="C138" s="71"/>
      <c r="D138" s="71"/>
      <c r="E138" s="71"/>
      <c r="F138" s="71"/>
      <c r="G138" s="71"/>
      <c r="H138" s="71"/>
      <c r="I138" s="71"/>
      <c r="J138" s="71"/>
      <c r="K138" s="71"/>
      <c r="L138" s="71"/>
      <c r="M138" s="71"/>
      <c r="N138" s="71"/>
      <c r="O138" s="71"/>
      <c r="P138" s="71"/>
      <c r="Q138" s="71"/>
      <c r="R138" s="71"/>
      <c r="S138" s="71"/>
      <c r="T138" s="71"/>
      <c r="U138" s="71"/>
      <c r="V138" s="71"/>
      <c r="W138" s="71"/>
      <c r="X138" s="71"/>
      <c r="Y138" s="71"/>
      <c r="Z138" s="71"/>
      <c r="AA138" s="71"/>
      <c r="AB138" s="71"/>
      <c r="AC138" s="71"/>
      <c r="AD138" s="71"/>
      <c r="AE138" s="71"/>
    </row>
    <row r="139" spans="1:31" ht="12.75" customHeight="1" x14ac:dyDescent="0.25">
      <c r="A139" s="71"/>
      <c r="B139" s="71"/>
      <c r="C139" s="71"/>
      <c r="D139" s="71"/>
      <c r="E139" s="71"/>
      <c r="F139" s="71"/>
      <c r="G139" s="71"/>
      <c r="H139" s="71"/>
      <c r="I139" s="71"/>
      <c r="J139" s="71"/>
      <c r="K139" s="71"/>
      <c r="L139" s="71"/>
      <c r="M139" s="71"/>
      <c r="N139" s="71"/>
      <c r="O139" s="71"/>
      <c r="P139" s="71"/>
      <c r="Q139" s="71"/>
      <c r="R139" s="71"/>
      <c r="S139" s="71"/>
      <c r="T139" s="71"/>
      <c r="U139" s="71"/>
      <c r="V139" s="71"/>
      <c r="W139" s="71"/>
      <c r="X139" s="71"/>
      <c r="Y139" s="71"/>
      <c r="Z139" s="71"/>
      <c r="AA139" s="71"/>
      <c r="AB139" s="71"/>
      <c r="AC139" s="71"/>
      <c r="AD139" s="71"/>
      <c r="AE139" s="71"/>
    </row>
    <row r="140" spans="1:31" ht="12.75" customHeight="1" x14ac:dyDescent="0.25">
      <c r="A140" s="71"/>
      <c r="B140" s="71"/>
      <c r="C140" s="71"/>
      <c r="D140" s="71"/>
      <c r="E140" s="71"/>
      <c r="F140" s="71"/>
      <c r="G140" s="71"/>
      <c r="H140" s="71"/>
      <c r="I140" s="71"/>
      <c r="J140" s="71"/>
      <c r="K140" s="71"/>
      <c r="L140" s="71"/>
      <c r="M140" s="71"/>
      <c r="N140" s="71"/>
      <c r="O140" s="71"/>
      <c r="P140" s="71"/>
      <c r="Q140" s="71"/>
      <c r="R140" s="71"/>
      <c r="S140" s="71"/>
      <c r="T140" s="71"/>
      <c r="U140" s="71"/>
      <c r="V140" s="71"/>
      <c r="W140" s="71"/>
      <c r="X140" s="71"/>
      <c r="Y140" s="71"/>
      <c r="Z140" s="71"/>
      <c r="AA140" s="71"/>
      <c r="AB140" s="71"/>
      <c r="AC140" s="71"/>
      <c r="AD140" s="71"/>
      <c r="AE140" s="71"/>
    </row>
    <row r="141" spans="1:31" ht="12.75" customHeight="1" x14ac:dyDescent="0.25">
      <c r="A141" s="71"/>
      <c r="B141" s="71"/>
      <c r="C141" s="71"/>
      <c r="D141" s="71"/>
      <c r="E141" s="71"/>
      <c r="F141" s="71"/>
      <c r="G141" s="71"/>
      <c r="H141" s="71"/>
      <c r="I141" s="71"/>
      <c r="J141" s="71"/>
      <c r="K141" s="71"/>
      <c r="L141" s="71"/>
      <c r="M141" s="71"/>
      <c r="N141" s="71"/>
      <c r="O141" s="71"/>
      <c r="P141" s="71"/>
      <c r="Q141" s="71"/>
      <c r="R141" s="71"/>
      <c r="S141" s="71"/>
      <c r="T141" s="71"/>
      <c r="U141" s="71"/>
      <c r="V141" s="71"/>
      <c r="W141" s="71"/>
      <c r="X141" s="71"/>
      <c r="Y141" s="71"/>
      <c r="Z141" s="71"/>
      <c r="AA141" s="71"/>
      <c r="AB141" s="71"/>
      <c r="AC141" s="71"/>
      <c r="AD141" s="71"/>
      <c r="AE141" s="71"/>
    </row>
    <row r="142" spans="1:31" ht="12.75" customHeight="1" x14ac:dyDescent="0.25">
      <c r="A142" s="71"/>
      <c r="B142" s="71"/>
      <c r="C142" s="71"/>
      <c r="D142" s="71"/>
      <c r="E142" s="71"/>
      <c r="F142" s="71"/>
      <c r="G142" s="71"/>
      <c r="H142" s="71"/>
      <c r="I142" s="71"/>
      <c r="J142" s="71"/>
      <c r="K142" s="71"/>
      <c r="L142" s="71"/>
      <c r="M142" s="71"/>
      <c r="N142" s="71"/>
      <c r="O142" s="71"/>
      <c r="P142" s="71"/>
      <c r="Q142" s="71"/>
      <c r="R142" s="71"/>
      <c r="S142" s="71"/>
      <c r="T142" s="71"/>
      <c r="U142" s="71"/>
      <c r="V142" s="71"/>
      <c r="W142" s="71"/>
      <c r="X142" s="71"/>
      <c r="Y142" s="71"/>
      <c r="Z142" s="71"/>
      <c r="AA142" s="71"/>
      <c r="AB142" s="71"/>
      <c r="AC142" s="71"/>
      <c r="AD142" s="71"/>
      <c r="AE142" s="71"/>
    </row>
    <row r="143" spans="1:31" ht="12.75" customHeight="1" x14ac:dyDescent="0.25">
      <c r="A143" s="71"/>
      <c r="B143" s="71"/>
      <c r="C143" s="71"/>
      <c r="D143" s="71"/>
      <c r="E143" s="71"/>
      <c r="F143" s="71"/>
      <c r="G143" s="71"/>
      <c r="H143" s="71"/>
      <c r="I143" s="71"/>
      <c r="J143" s="71"/>
      <c r="K143" s="71"/>
      <c r="L143" s="71"/>
      <c r="M143" s="71"/>
      <c r="N143" s="71"/>
      <c r="O143" s="71"/>
      <c r="P143" s="71"/>
      <c r="Q143" s="71"/>
      <c r="R143" s="71"/>
      <c r="S143" s="71"/>
      <c r="T143" s="71"/>
      <c r="U143" s="71"/>
      <c r="V143" s="71"/>
      <c r="W143" s="71"/>
      <c r="X143" s="71"/>
      <c r="Y143" s="71"/>
      <c r="Z143" s="71"/>
      <c r="AA143" s="71"/>
      <c r="AB143" s="71"/>
      <c r="AC143" s="71"/>
      <c r="AD143" s="71"/>
      <c r="AE143" s="71"/>
    </row>
    <row r="144" spans="1:31" ht="12.75" customHeight="1" x14ac:dyDescent="0.25">
      <c r="A144" s="71"/>
      <c r="B144" s="71"/>
      <c r="C144" s="71"/>
      <c r="D144" s="71"/>
      <c r="E144" s="71"/>
      <c r="F144" s="71"/>
      <c r="G144" s="71"/>
      <c r="H144" s="71"/>
      <c r="I144" s="71"/>
      <c r="J144" s="71"/>
      <c r="K144" s="71"/>
      <c r="L144" s="71"/>
      <c r="M144" s="71"/>
      <c r="N144" s="71"/>
      <c r="O144" s="71"/>
      <c r="P144" s="71"/>
      <c r="Q144" s="71"/>
      <c r="R144" s="71"/>
      <c r="S144" s="71"/>
      <c r="T144" s="71"/>
      <c r="U144" s="71"/>
      <c r="V144" s="71"/>
      <c r="W144" s="71"/>
      <c r="X144" s="71"/>
      <c r="Y144" s="71"/>
      <c r="Z144" s="71"/>
      <c r="AA144" s="71"/>
      <c r="AB144" s="71"/>
      <c r="AC144" s="71"/>
      <c r="AD144" s="71"/>
      <c r="AE144" s="71"/>
    </row>
    <row r="145" spans="1:31" ht="12.75" customHeight="1" x14ac:dyDescent="0.25">
      <c r="A145" s="71"/>
      <c r="B145" s="71"/>
      <c r="C145" s="71"/>
      <c r="D145" s="71"/>
      <c r="E145" s="71"/>
      <c r="F145" s="71"/>
      <c r="G145" s="71"/>
      <c r="H145" s="71"/>
      <c r="I145" s="71"/>
      <c r="J145" s="71"/>
      <c r="K145" s="71"/>
      <c r="L145" s="71"/>
      <c r="M145" s="71"/>
      <c r="N145" s="71"/>
      <c r="O145" s="71"/>
      <c r="P145" s="71"/>
      <c r="Q145" s="71"/>
      <c r="R145" s="71"/>
      <c r="S145" s="71"/>
      <c r="T145" s="71"/>
      <c r="U145" s="71"/>
      <c r="V145" s="71"/>
      <c r="W145" s="71"/>
      <c r="X145" s="71"/>
      <c r="Y145" s="71"/>
      <c r="Z145" s="71"/>
      <c r="AA145" s="71"/>
      <c r="AB145" s="71"/>
      <c r="AC145" s="71"/>
      <c r="AD145" s="71"/>
      <c r="AE145" s="71"/>
    </row>
    <row r="146" spans="1:31" ht="12.75" customHeight="1" x14ac:dyDescent="0.25">
      <c r="A146" s="71"/>
      <c r="B146" s="71"/>
      <c r="C146" s="71"/>
      <c r="D146" s="71"/>
      <c r="E146" s="71"/>
      <c r="F146" s="71"/>
      <c r="G146" s="71"/>
      <c r="H146" s="71"/>
      <c r="I146" s="71"/>
      <c r="J146" s="71"/>
      <c r="K146" s="71"/>
      <c r="L146" s="71"/>
      <c r="M146" s="71"/>
      <c r="N146" s="71"/>
      <c r="O146" s="71"/>
      <c r="P146" s="71"/>
      <c r="Q146" s="71"/>
      <c r="R146" s="71"/>
      <c r="S146" s="71"/>
      <c r="T146" s="71"/>
      <c r="U146" s="71"/>
      <c r="V146" s="71"/>
      <c r="W146" s="71"/>
      <c r="X146" s="71"/>
      <c r="Y146" s="71"/>
      <c r="Z146" s="71"/>
      <c r="AA146" s="71"/>
      <c r="AB146" s="71"/>
      <c r="AC146" s="71"/>
      <c r="AD146" s="71"/>
      <c r="AE146" s="71"/>
    </row>
    <row r="147" spans="1:31" ht="12.75" customHeight="1" x14ac:dyDescent="0.25">
      <c r="A147" s="71"/>
      <c r="B147" s="71"/>
      <c r="C147" s="71"/>
      <c r="D147" s="71"/>
      <c r="E147" s="71"/>
      <c r="F147" s="71"/>
      <c r="G147" s="71"/>
      <c r="H147" s="71"/>
      <c r="I147" s="71"/>
      <c r="J147" s="71"/>
      <c r="K147" s="71"/>
      <c r="L147" s="71"/>
      <c r="M147" s="71"/>
      <c r="N147" s="71"/>
      <c r="O147" s="71"/>
      <c r="P147" s="71"/>
      <c r="Q147" s="71"/>
      <c r="R147" s="71"/>
      <c r="S147" s="71"/>
      <c r="T147" s="71"/>
      <c r="U147" s="71"/>
      <c r="V147" s="71"/>
      <c r="W147" s="71"/>
      <c r="X147" s="71"/>
      <c r="Y147" s="71"/>
      <c r="Z147" s="71"/>
      <c r="AA147" s="71"/>
      <c r="AB147" s="71"/>
      <c r="AC147" s="71"/>
      <c r="AD147" s="71"/>
      <c r="AE147" s="71"/>
    </row>
    <row r="148" spans="1:31" ht="12.75" customHeight="1" x14ac:dyDescent="0.25">
      <c r="A148" s="71"/>
      <c r="B148" s="71"/>
      <c r="C148" s="71"/>
      <c r="D148" s="71"/>
      <c r="E148" s="71"/>
      <c r="F148" s="71"/>
      <c r="G148" s="71"/>
      <c r="H148" s="71"/>
      <c r="I148" s="71"/>
      <c r="J148" s="71"/>
      <c r="K148" s="71"/>
      <c r="L148" s="71"/>
      <c r="M148" s="71"/>
      <c r="N148" s="71"/>
      <c r="O148" s="71"/>
      <c r="P148" s="71"/>
      <c r="Q148" s="71"/>
      <c r="R148" s="71"/>
      <c r="S148" s="71"/>
      <c r="T148" s="71"/>
      <c r="U148" s="71"/>
      <c r="V148" s="71"/>
      <c r="W148" s="71"/>
      <c r="X148" s="71"/>
      <c r="Y148" s="71"/>
      <c r="Z148" s="71"/>
      <c r="AA148" s="71"/>
      <c r="AB148" s="71"/>
      <c r="AC148" s="71"/>
      <c r="AD148" s="71"/>
      <c r="AE148" s="71"/>
    </row>
    <row r="149" spans="1:31" ht="12.75" customHeight="1" x14ac:dyDescent="0.25">
      <c r="A149" s="71"/>
      <c r="B149" s="71"/>
      <c r="C149" s="71"/>
      <c r="D149" s="71"/>
      <c r="E149" s="71"/>
      <c r="F149" s="71"/>
      <c r="G149" s="71"/>
      <c r="H149" s="71"/>
      <c r="I149" s="71"/>
      <c r="J149" s="71"/>
      <c r="K149" s="71"/>
      <c r="L149" s="71"/>
      <c r="M149" s="71"/>
      <c r="N149" s="71"/>
      <c r="O149" s="71"/>
      <c r="P149" s="71"/>
      <c r="Q149" s="71"/>
      <c r="R149" s="71"/>
      <c r="S149" s="71"/>
      <c r="T149" s="71"/>
      <c r="U149" s="71"/>
      <c r="V149" s="71"/>
      <c r="W149" s="71"/>
      <c r="X149" s="71"/>
      <c r="Y149" s="71"/>
      <c r="Z149" s="71"/>
      <c r="AA149" s="71"/>
      <c r="AB149" s="71"/>
      <c r="AC149" s="71"/>
      <c r="AD149" s="71"/>
      <c r="AE149" s="71"/>
    </row>
    <row r="150" spans="1:31" ht="12.75" customHeight="1" x14ac:dyDescent="0.25">
      <c r="A150" s="71"/>
      <c r="B150" s="71"/>
      <c r="C150" s="71"/>
      <c r="D150" s="71"/>
      <c r="E150" s="71"/>
      <c r="F150" s="71"/>
      <c r="G150" s="71"/>
      <c r="H150" s="71"/>
      <c r="I150" s="71"/>
      <c r="J150" s="71"/>
      <c r="K150" s="71"/>
      <c r="L150" s="71"/>
      <c r="M150" s="71"/>
      <c r="N150" s="71"/>
      <c r="O150" s="71"/>
      <c r="P150" s="71"/>
      <c r="Q150" s="71"/>
      <c r="R150" s="71"/>
      <c r="S150" s="71"/>
      <c r="T150" s="71"/>
      <c r="U150" s="71"/>
      <c r="V150" s="71"/>
      <c r="W150" s="71"/>
      <c r="X150" s="71"/>
      <c r="Y150" s="71"/>
      <c r="Z150" s="71"/>
      <c r="AA150" s="71"/>
      <c r="AB150" s="71"/>
      <c r="AC150" s="71"/>
      <c r="AD150" s="71"/>
      <c r="AE150" s="71"/>
    </row>
    <row r="151" spans="1:31" ht="12.75" customHeight="1" x14ac:dyDescent="0.25">
      <c r="A151" s="71"/>
      <c r="B151" s="71"/>
      <c r="C151" s="71"/>
      <c r="D151" s="71"/>
      <c r="E151" s="71"/>
      <c r="F151" s="71"/>
      <c r="G151" s="71"/>
      <c r="H151" s="71"/>
      <c r="I151" s="71"/>
      <c r="J151" s="71"/>
      <c r="K151" s="71"/>
      <c r="L151" s="71"/>
      <c r="M151" s="71"/>
      <c r="N151" s="71"/>
      <c r="O151" s="71"/>
      <c r="P151" s="71"/>
      <c r="Q151" s="71"/>
      <c r="R151" s="71"/>
      <c r="S151" s="71"/>
      <c r="T151" s="71"/>
      <c r="U151" s="71"/>
      <c r="V151" s="71"/>
      <c r="W151" s="71"/>
      <c r="X151" s="71"/>
      <c r="Y151" s="71"/>
      <c r="Z151" s="71"/>
      <c r="AA151" s="71"/>
      <c r="AB151" s="71"/>
      <c r="AC151" s="71"/>
      <c r="AD151" s="71"/>
      <c r="AE151" s="71"/>
    </row>
    <row r="152" spans="1:31" ht="12.75" customHeight="1" x14ac:dyDescent="0.25">
      <c r="A152" s="71"/>
      <c r="B152" s="71"/>
      <c r="C152" s="71"/>
      <c r="D152" s="71"/>
      <c r="E152" s="71"/>
      <c r="F152" s="71"/>
      <c r="G152" s="71"/>
      <c r="H152" s="71"/>
      <c r="I152" s="71"/>
      <c r="J152" s="71"/>
      <c r="K152" s="71"/>
      <c r="L152" s="71"/>
      <c r="M152" s="71"/>
      <c r="N152" s="71"/>
      <c r="O152" s="71"/>
      <c r="P152" s="71"/>
      <c r="Q152" s="71"/>
      <c r="R152" s="71"/>
      <c r="S152" s="71"/>
      <c r="T152" s="71"/>
      <c r="U152" s="71"/>
      <c r="V152" s="71"/>
      <c r="W152" s="71"/>
      <c r="X152" s="71"/>
      <c r="Y152" s="71"/>
      <c r="Z152" s="71"/>
      <c r="AA152" s="71"/>
      <c r="AB152" s="71"/>
      <c r="AC152" s="71"/>
      <c r="AD152" s="71"/>
      <c r="AE152" s="71"/>
    </row>
    <row r="153" spans="1:31" ht="12.75" customHeight="1" x14ac:dyDescent="0.25">
      <c r="A153" s="71"/>
      <c r="B153" s="71"/>
      <c r="C153" s="71"/>
      <c r="D153" s="71"/>
      <c r="E153" s="71"/>
      <c r="F153" s="71"/>
      <c r="G153" s="71"/>
      <c r="H153" s="71"/>
      <c r="I153" s="71"/>
      <c r="J153" s="71"/>
      <c r="K153" s="71"/>
      <c r="L153" s="71"/>
      <c r="M153" s="71"/>
      <c r="N153" s="71"/>
      <c r="O153" s="71"/>
      <c r="P153" s="71"/>
      <c r="Q153" s="71"/>
      <c r="R153" s="71"/>
      <c r="S153" s="71"/>
      <c r="T153" s="71"/>
      <c r="U153" s="71"/>
      <c r="V153" s="71"/>
      <c r="W153" s="71"/>
      <c r="X153" s="71"/>
      <c r="Y153" s="71"/>
      <c r="Z153" s="71"/>
      <c r="AA153" s="71"/>
      <c r="AB153" s="71"/>
      <c r="AC153" s="71"/>
      <c r="AD153" s="71"/>
      <c r="AE153" s="71"/>
    </row>
    <row r="154" spans="1:31" ht="12.75" customHeight="1" x14ac:dyDescent="0.25">
      <c r="A154" s="71"/>
      <c r="B154" s="71"/>
      <c r="C154" s="71"/>
      <c r="D154" s="71"/>
      <c r="E154" s="71"/>
      <c r="F154" s="71"/>
      <c r="G154" s="71"/>
      <c r="H154" s="71"/>
      <c r="I154" s="71"/>
      <c r="J154" s="71"/>
      <c r="K154" s="71"/>
      <c r="L154" s="71"/>
      <c r="M154" s="71"/>
      <c r="N154" s="71"/>
      <c r="O154" s="71"/>
      <c r="P154" s="71"/>
      <c r="Q154" s="71"/>
      <c r="R154" s="71"/>
      <c r="S154" s="71"/>
      <c r="T154" s="71"/>
      <c r="U154" s="71"/>
      <c r="V154" s="71"/>
      <c r="W154" s="71"/>
      <c r="X154" s="71"/>
      <c r="Y154" s="71"/>
      <c r="Z154" s="71"/>
      <c r="AA154" s="71"/>
      <c r="AB154" s="71"/>
      <c r="AC154" s="71"/>
      <c r="AD154" s="71"/>
      <c r="AE154" s="71"/>
    </row>
    <row r="155" spans="1:31" ht="12.75" customHeight="1" x14ac:dyDescent="0.25">
      <c r="A155" s="71"/>
      <c r="B155" s="71"/>
      <c r="C155" s="71"/>
      <c r="D155" s="71"/>
      <c r="E155" s="71"/>
      <c r="F155" s="71"/>
      <c r="G155" s="71"/>
      <c r="H155" s="71"/>
      <c r="I155" s="71"/>
      <c r="J155" s="71"/>
      <c r="K155" s="71"/>
      <c r="L155" s="71"/>
      <c r="M155" s="71"/>
      <c r="N155" s="71"/>
      <c r="O155" s="71"/>
      <c r="P155" s="71"/>
      <c r="Q155" s="71"/>
      <c r="R155" s="71"/>
      <c r="S155" s="71"/>
      <c r="T155" s="71"/>
      <c r="U155" s="71"/>
      <c r="V155" s="71"/>
      <c r="W155" s="71"/>
      <c r="X155" s="71"/>
      <c r="Y155" s="71"/>
      <c r="Z155" s="71"/>
      <c r="AA155" s="71"/>
      <c r="AB155" s="71"/>
      <c r="AC155" s="71"/>
      <c r="AD155" s="71"/>
      <c r="AE155" s="71"/>
    </row>
    <row r="156" spans="1:31" ht="12.75" customHeight="1" x14ac:dyDescent="0.25">
      <c r="A156" s="71"/>
      <c r="B156" s="71"/>
      <c r="C156" s="71"/>
      <c r="D156" s="71"/>
      <c r="E156" s="71"/>
      <c r="F156" s="71"/>
      <c r="G156" s="71"/>
      <c r="H156" s="71"/>
      <c r="I156" s="71"/>
      <c r="J156" s="71"/>
      <c r="K156" s="71"/>
      <c r="L156" s="71"/>
      <c r="M156" s="71"/>
      <c r="N156" s="71"/>
      <c r="O156" s="71"/>
      <c r="P156" s="71"/>
      <c r="Q156" s="71"/>
      <c r="R156" s="71"/>
      <c r="S156" s="71"/>
      <c r="T156" s="71"/>
      <c r="U156" s="71"/>
      <c r="V156" s="71"/>
      <c r="W156" s="71"/>
      <c r="X156" s="71"/>
      <c r="Y156" s="71"/>
      <c r="Z156" s="71"/>
      <c r="AA156" s="71"/>
      <c r="AB156" s="71"/>
      <c r="AC156" s="71"/>
      <c r="AD156" s="71"/>
      <c r="AE156" s="71"/>
    </row>
    <row r="157" spans="1:31" ht="12.75" customHeight="1" x14ac:dyDescent="0.25">
      <c r="A157" s="71"/>
      <c r="B157" s="71"/>
      <c r="C157" s="71"/>
      <c r="D157" s="71"/>
      <c r="E157" s="71"/>
      <c r="F157" s="71"/>
      <c r="G157" s="71"/>
      <c r="H157" s="71"/>
      <c r="I157" s="71"/>
      <c r="J157" s="71"/>
      <c r="K157" s="71"/>
      <c r="L157" s="71"/>
      <c r="M157" s="71"/>
      <c r="N157" s="71"/>
      <c r="O157" s="71"/>
      <c r="P157" s="71"/>
      <c r="Q157" s="71"/>
      <c r="R157" s="71"/>
      <c r="S157" s="71"/>
      <c r="T157" s="71"/>
      <c r="U157" s="71"/>
      <c r="V157" s="71"/>
      <c r="W157" s="71"/>
      <c r="X157" s="71"/>
      <c r="Y157" s="71"/>
      <c r="Z157" s="71"/>
      <c r="AA157" s="71"/>
      <c r="AB157" s="71"/>
      <c r="AC157" s="71"/>
      <c r="AD157" s="71"/>
      <c r="AE157" s="71"/>
    </row>
    <row r="158" spans="1:31" ht="12.75" customHeight="1" x14ac:dyDescent="0.25">
      <c r="A158" s="71"/>
      <c r="B158" s="71"/>
      <c r="C158" s="71"/>
      <c r="D158" s="71"/>
      <c r="E158" s="71"/>
      <c r="F158" s="71"/>
      <c r="G158" s="71"/>
      <c r="H158" s="71"/>
      <c r="I158" s="71"/>
      <c r="J158" s="71"/>
      <c r="K158" s="71"/>
      <c r="L158" s="71"/>
      <c r="M158" s="71"/>
      <c r="N158" s="71"/>
      <c r="O158" s="71"/>
      <c r="P158" s="71"/>
      <c r="Q158" s="71"/>
      <c r="R158" s="71"/>
      <c r="S158" s="71"/>
      <c r="T158" s="71"/>
      <c r="U158" s="71"/>
      <c r="V158" s="71"/>
      <c r="W158" s="71"/>
      <c r="X158" s="71"/>
      <c r="Y158" s="71"/>
      <c r="Z158" s="71"/>
      <c r="AA158" s="71"/>
      <c r="AB158" s="71"/>
      <c r="AC158" s="71"/>
      <c r="AD158" s="71"/>
      <c r="AE158" s="71"/>
    </row>
    <row r="159" spans="1:31" ht="12.75" customHeight="1" x14ac:dyDescent="0.25">
      <c r="A159" s="71"/>
      <c r="B159" s="71"/>
      <c r="C159" s="71"/>
      <c r="D159" s="71"/>
      <c r="E159" s="71"/>
      <c r="F159" s="71"/>
      <c r="G159" s="71"/>
      <c r="H159" s="71"/>
      <c r="I159" s="71"/>
      <c r="J159" s="71"/>
      <c r="K159" s="71"/>
      <c r="L159" s="71"/>
      <c r="M159" s="71"/>
      <c r="N159" s="71"/>
      <c r="O159" s="71"/>
      <c r="P159" s="71"/>
      <c r="Q159" s="71"/>
      <c r="R159" s="71"/>
      <c r="S159" s="71"/>
      <c r="T159" s="71"/>
      <c r="U159" s="71"/>
      <c r="V159" s="71"/>
      <c r="W159" s="71"/>
      <c r="X159" s="71"/>
      <c r="Y159" s="71"/>
      <c r="Z159" s="71"/>
      <c r="AA159" s="71"/>
      <c r="AB159" s="71"/>
      <c r="AC159" s="71"/>
      <c r="AD159" s="71"/>
      <c r="AE159" s="71"/>
    </row>
    <row r="160" spans="1:31" ht="12.75" customHeight="1" x14ac:dyDescent="0.25">
      <c r="A160" s="71"/>
      <c r="B160" s="71"/>
      <c r="C160" s="71"/>
      <c r="D160" s="71"/>
      <c r="E160" s="71"/>
      <c r="F160" s="71"/>
      <c r="G160" s="71"/>
      <c r="H160" s="71"/>
      <c r="I160" s="71"/>
      <c r="J160" s="71"/>
      <c r="K160" s="71"/>
      <c r="L160" s="71"/>
      <c r="M160" s="71"/>
      <c r="N160" s="71"/>
      <c r="O160" s="71"/>
      <c r="P160" s="71"/>
      <c r="Q160" s="71"/>
      <c r="R160" s="71"/>
      <c r="S160" s="71"/>
      <c r="T160" s="71"/>
      <c r="U160" s="71"/>
      <c r="V160" s="71"/>
      <c r="W160" s="71"/>
      <c r="X160" s="71"/>
      <c r="Y160" s="71"/>
      <c r="Z160" s="71"/>
      <c r="AA160" s="71"/>
      <c r="AB160" s="71"/>
      <c r="AC160" s="71"/>
      <c r="AD160" s="71"/>
      <c r="AE160" s="71"/>
    </row>
    <row r="161" spans="1:31" ht="12.75" customHeight="1" x14ac:dyDescent="0.25">
      <c r="A161" s="71"/>
      <c r="B161" s="71"/>
      <c r="C161" s="71"/>
      <c r="D161" s="71"/>
      <c r="E161" s="71"/>
      <c r="F161" s="71"/>
      <c r="G161" s="71"/>
      <c r="H161" s="71"/>
      <c r="I161" s="71"/>
      <c r="J161" s="71"/>
      <c r="K161" s="71"/>
      <c r="L161" s="71"/>
      <c r="M161" s="71"/>
      <c r="N161" s="71"/>
      <c r="O161" s="71"/>
      <c r="P161" s="71"/>
      <c r="Q161" s="71"/>
      <c r="R161" s="71"/>
      <c r="S161" s="71"/>
      <c r="T161" s="71"/>
      <c r="U161" s="71"/>
      <c r="V161" s="71"/>
      <c r="W161" s="71"/>
      <c r="X161" s="71"/>
      <c r="Y161" s="71"/>
      <c r="Z161" s="71"/>
      <c r="AA161" s="71"/>
      <c r="AB161" s="71"/>
      <c r="AC161" s="71"/>
      <c r="AD161" s="71"/>
      <c r="AE161" s="71"/>
    </row>
    <row r="162" spans="1:31" ht="12.75" customHeight="1" x14ac:dyDescent="0.25">
      <c r="A162" s="71"/>
      <c r="B162" s="71"/>
      <c r="C162" s="71"/>
      <c r="D162" s="71"/>
      <c r="E162" s="71"/>
      <c r="F162" s="71"/>
      <c r="G162" s="71"/>
      <c r="H162" s="71"/>
      <c r="I162" s="71"/>
      <c r="J162" s="71"/>
      <c r="K162" s="71"/>
      <c r="L162" s="71"/>
      <c r="M162" s="71"/>
      <c r="N162" s="71"/>
      <c r="O162" s="71"/>
      <c r="P162" s="71"/>
      <c r="Q162" s="71"/>
      <c r="R162" s="71"/>
      <c r="S162" s="71"/>
      <c r="T162" s="71"/>
      <c r="U162" s="71"/>
      <c r="V162" s="71"/>
      <c r="W162" s="71"/>
      <c r="X162" s="71"/>
      <c r="Y162" s="71"/>
      <c r="Z162" s="71"/>
      <c r="AA162" s="71"/>
      <c r="AB162" s="71"/>
      <c r="AC162" s="71"/>
      <c r="AD162" s="71"/>
      <c r="AE162" s="71"/>
    </row>
    <row r="163" spans="1:31" ht="12.75" customHeight="1" x14ac:dyDescent="0.25">
      <c r="A163" s="71"/>
      <c r="B163" s="71"/>
      <c r="C163" s="71"/>
      <c r="D163" s="71"/>
      <c r="E163" s="71"/>
      <c r="F163" s="71"/>
      <c r="G163" s="71"/>
      <c r="H163" s="71"/>
      <c r="I163" s="71"/>
      <c r="J163" s="71"/>
      <c r="K163" s="71"/>
      <c r="L163" s="71"/>
      <c r="M163" s="71"/>
      <c r="N163" s="71"/>
      <c r="O163" s="71"/>
      <c r="P163" s="71"/>
      <c r="Q163" s="71"/>
      <c r="R163" s="71"/>
      <c r="S163" s="71"/>
      <c r="T163" s="71"/>
      <c r="U163" s="71"/>
      <c r="V163" s="71"/>
      <c r="W163" s="71"/>
      <c r="X163" s="71"/>
      <c r="Y163" s="71"/>
      <c r="Z163" s="71"/>
      <c r="AA163" s="71"/>
      <c r="AB163" s="71"/>
      <c r="AC163" s="71"/>
      <c r="AD163" s="71"/>
      <c r="AE163" s="71"/>
    </row>
    <row r="164" spans="1:31" ht="12.75" customHeight="1" x14ac:dyDescent="0.25">
      <c r="A164" s="71"/>
      <c r="B164" s="71"/>
      <c r="C164" s="71"/>
      <c r="D164" s="71"/>
      <c r="E164" s="71"/>
      <c r="F164" s="71"/>
      <c r="G164" s="71"/>
      <c r="H164" s="71"/>
      <c r="I164" s="71"/>
      <c r="J164" s="71"/>
      <c r="K164" s="71"/>
      <c r="L164" s="71"/>
      <c r="M164" s="71"/>
      <c r="N164" s="71"/>
      <c r="O164" s="71"/>
      <c r="P164" s="71"/>
      <c r="Q164" s="71"/>
      <c r="R164" s="71"/>
      <c r="S164" s="71"/>
      <c r="T164" s="71"/>
      <c r="U164" s="71"/>
      <c r="V164" s="71"/>
      <c r="W164" s="71"/>
      <c r="X164" s="71"/>
      <c r="Y164" s="71"/>
      <c r="Z164" s="71"/>
      <c r="AA164" s="71"/>
      <c r="AB164" s="71"/>
      <c r="AC164" s="71"/>
      <c r="AD164" s="71"/>
      <c r="AE164" s="71"/>
    </row>
    <row r="165" spans="1:31" ht="12.75" customHeight="1" x14ac:dyDescent="0.25">
      <c r="A165" s="71"/>
      <c r="B165" s="71"/>
      <c r="C165" s="71"/>
      <c r="D165" s="71"/>
      <c r="E165" s="71"/>
      <c r="F165" s="71"/>
      <c r="G165" s="71"/>
      <c r="H165" s="71"/>
      <c r="I165" s="71"/>
      <c r="J165" s="71"/>
      <c r="K165" s="71"/>
      <c r="L165" s="71"/>
      <c r="M165" s="71"/>
      <c r="N165" s="71"/>
      <c r="O165" s="71"/>
      <c r="P165" s="71"/>
      <c r="Q165" s="71"/>
      <c r="R165" s="71"/>
      <c r="S165" s="71"/>
      <c r="T165" s="71"/>
      <c r="U165" s="71"/>
      <c r="V165" s="71"/>
      <c r="W165" s="71"/>
      <c r="X165" s="71"/>
      <c r="Y165" s="71"/>
      <c r="Z165" s="71"/>
      <c r="AA165" s="71"/>
      <c r="AB165" s="71"/>
      <c r="AC165" s="71"/>
      <c r="AD165" s="71"/>
      <c r="AE165" s="71"/>
    </row>
    <row r="166" spans="1:31" ht="12.75" customHeight="1" x14ac:dyDescent="0.25">
      <c r="A166" s="71"/>
      <c r="B166" s="71"/>
      <c r="C166" s="71"/>
      <c r="D166" s="71"/>
      <c r="E166" s="71"/>
      <c r="F166" s="71"/>
      <c r="G166" s="71"/>
      <c r="H166" s="71"/>
      <c r="I166" s="71"/>
      <c r="J166" s="71"/>
      <c r="K166" s="71"/>
      <c r="L166" s="71"/>
      <c r="M166" s="71"/>
      <c r="N166" s="71"/>
      <c r="O166" s="71"/>
      <c r="P166" s="71"/>
      <c r="Q166" s="71"/>
      <c r="R166" s="71"/>
      <c r="S166" s="71"/>
      <c r="T166" s="71"/>
      <c r="U166" s="71"/>
      <c r="V166" s="71"/>
      <c r="W166" s="71"/>
      <c r="X166" s="71"/>
      <c r="Y166" s="71"/>
      <c r="Z166" s="71"/>
      <c r="AA166" s="71"/>
      <c r="AB166" s="71"/>
      <c r="AC166" s="71"/>
      <c r="AD166" s="71"/>
      <c r="AE166" s="71"/>
    </row>
    <row r="167" spans="1:31" ht="12.75" customHeight="1" x14ac:dyDescent="0.25">
      <c r="A167" s="71"/>
      <c r="B167" s="71"/>
      <c r="C167" s="71"/>
      <c r="D167" s="71"/>
      <c r="E167" s="71"/>
      <c r="F167" s="71"/>
      <c r="G167" s="71"/>
      <c r="H167" s="71"/>
      <c r="I167" s="71"/>
      <c r="J167" s="71"/>
      <c r="K167" s="71"/>
      <c r="L167" s="71"/>
      <c r="M167" s="71"/>
      <c r="N167" s="71"/>
      <c r="O167" s="71"/>
      <c r="P167" s="71"/>
      <c r="Q167" s="71"/>
      <c r="R167" s="71"/>
      <c r="S167" s="71"/>
      <c r="T167" s="71"/>
      <c r="U167" s="71"/>
      <c r="V167" s="71"/>
      <c r="W167" s="71"/>
      <c r="X167" s="71"/>
      <c r="Y167" s="71"/>
      <c r="Z167" s="71"/>
      <c r="AA167" s="71"/>
      <c r="AB167" s="71"/>
      <c r="AC167" s="71"/>
      <c r="AD167" s="71"/>
      <c r="AE167" s="71"/>
    </row>
    <row r="168" spans="1:31" ht="12.75" customHeight="1" x14ac:dyDescent="0.25">
      <c r="A168" s="71"/>
      <c r="B168" s="71"/>
      <c r="C168" s="71"/>
      <c r="D168" s="71"/>
      <c r="E168" s="71"/>
      <c r="F168" s="71"/>
      <c r="G168" s="71"/>
      <c r="H168" s="71"/>
      <c r="I168" s="71"/>
      <c r="J168" s="71"/>
      <c r="K168" s="71"/>
      <c r="L168" s="71"/>
      <c r="M168" s="71"/>
      <c r="N168" s="71"/>
      <c r="O168" s="71"/>
      <c r="P168" s="71"/>
      <c r="Q168" s="71"/>
      <c r="R168" s="71"/>
      <c r="S168" s="71"/>
      <c r="T168" s="71"/>
      <c r="U168" s="71"/>
      <c r="V168" s="71"/>
      <c r="W168" s="71"/>
      <c r="X168" s="71"/>
      <c r="Y168" s="71"/>
      <c r="Z168" s="71"/>
      <c r="AA168" s="71"/>
      <c r="AB168" s="71"/>
      <c r="AC168" s="71"/>
      <c r="AD168" s="71"/>
      <c r="AE168" s="71"/>
    </row>
    <row r="169" spans="1:31" ht="12.75" customHeight="1" x14ac:dyDescent="0.25">
      <c r="A169" s="71"/>
      <c r="B169" s="71"/>
      <c r="C169" s="71"/>
      <c r="D169" s="71"/>
      <c r="E169" s="71"/>
      <c r="F169" s="71"/>
      <c r="G169" s="71"/>
      <c r="H169" s="71"/>
      <c r="I169" s="71"/>
      <c r="J169" s="71"/>
      <c r="K169" s="71"/>
      <c r="L169" s="71"/>
      <c r="M169" s="71"/>
      <c r="N169" s="71"/>
      <c r="O169" s="71"/>
      <c r="P169" s="71"/>
      <c r="Q169" s="71"/>
      <c r="R169" s="71"/>
      <c r="S169" s="71"/>
      <c r="T169" s="71"/>
      <c r="U169" s="71"/>
      <c r="V169" s="71"/>
      <c r="W169" s="71"/>
      <c r="X169" s="71"/>
      <c r="Y169" s="71"/>
      <c r="Z169" s="71"/>
      <c r="AA169" s="71"/>
      <c r="AB169" s="71"/>
      <c r="AC169" s="71"/>
      <c r="AD169" s="71"/>
      <c r="AE169" s="71"/>
    </row>
    <row r="170" spans="1:31" ht="12.75" customHeight="1" x14ac:dyDescent="0.25">
      <c r="A170" s="71"/>
      <c r="B170" s="71"/>
      <c r="C170" s="71"/>
      <c r="D170" s="71"/>
      <c r="E170" s="71"/>
      <c r="F170" s="71"/>
      <c r="G170" s="71"/>
      <c r="H170" s="71"/>
      <c r="I170" s="71"/>
      <c r="J170" s="71"/>
      <c r="K170" s="71"/>
      <c r="L170" s="71"/>
      <c r="M170" s="71"/>
      <c r="N170" s="71"/>
      <c r="O170" s="71"/>
      <c r="P170" s="71"/>
      <c r="Q170" s="71"/>
      <c r="R170" s="71"/>
      <c r="S170" s="71"/>
      <c r="T170" s="71"/>
      <c r="U170" s="71"/>
      <c r="V170" s="71"/>
      <c r="W170" s="71"/>
      <c r="X170" s="71"/>
      <c r="Y170" s="71"/>
      <c r="Z170" s="71"/>
      <c r="AA170" s="71"/>
      <c r="AB170" s="71"/>
      <c r="AC170" s="71"/>
      <c r="AD170" s="71"/>
      <c r="AE170" s="71"/>
    </row>
    <row r="171" spans="1:31" ht="12.75" customHeight="1" x14ac:dyDescent="0.25">
      <c r="A171" s="71"/>
      <c r="B171" s="71"/>
      <c r="C171" s="71"/>
      <c r="D171" s="71"/>
      <c r="E171" s="71"/>
      <c r="F171" s="71"/>
      <c r="G171" s="71"/>
      <c r="H171" s="71"/>
      <c r="I171" s="71"/>
      <c r="J171" s="71"/>
      <c r="K171" s="71"/>
      <c r="L171" s="71"/>
      <c r="M171" s="71"/>
      <c r="N171" s="71"/>
      <c r="O171" s="71"/>
      <c r="P171" s="71"/>
      <c r="Q171" s="71"/>
      <c r="R171" s="71"/>
      <c r="S171" s="71"/>
      <c r="T171" s="71"/>
      <c r="U171" s="71"/>
      <c r="V171" s="71"/>
      <c r="W171" s="71"/>
      <c r="X171" s="71"/>
      <c r="Y171" s="71"/>
      <c r="Z171" s="71"/>
      <c r="AA171" s="71"/>
      <c r="AB171" s="71"/>
      <c r="AC171" s="71"/>
      <c r="AD171" s="71"/>
      <c r="AE171" s="71"/>
    </row>
    <row r="172" spans="1:31" ht="12.75" customHeight="1" x14ac:dyDescent="0.25">
      <c r="A172" s="71"/>
      <c r="B172" s="71"/>
      <c r="C172" s="71"/>
      <c r="D172" s="71"/>
      <c r="E172" s="71"/>
      <c r="F172" s="71"/>
      <c r="G172" s="71"/>
      <c r="H172" s="71"/>
      <c r="I172" s="71"/>
      <c r="J172" s="71"/>
      <c r="K172" s="71"/>
      <c r="L172" s="71"/>
      <c r="M172" s="71"/>
      <c r="N172" s="71"/>
      <c r="O172" s="71"/>
      <c r="P172" s="71"/>
      <c r="Q172" s="71"/>
      <c r="R172" s="71"/>
      <c r="S172" s="71"/>
      <c r="T172" s="71"/>
      <c r="U172" s="71"/>
      <c r="V172" s="71"/>
      <c r="W172" s="71"/>
      <c r="X172" s="71"/>
      <c r="Y172" s="71"/>
      <c r="Z172" s="71"/>
      <c r="AA172" s="71"/>
      <c r="AB172" s="71"/>
      <c r="AC172" s="71"/>
      <c r="AD172" s="71"/>
      <c r="AE172" s="71"/>
    </row>
    <row r="173" spans="1:31" ht="12.75" customHeight="1" x14ac:dyDescent="0.25">
      <c r="A173" s="71"/>
      <c r="B173" s="71"/>
      <c r="C173" s="71"/>
      <c r="D173" s="71"/>
      <c r="E173" s="71"/>
      <c r="F173" s="71"/>
      <c r="G173" s="71"/>
      <c r="H173" s="71"/>
      <c r="I173" s="71"/>
      <c r="J173" s="71"/>
      <c r="K173" s="71"/>
      <c r="L173" s="71"/>
      <c r="M173" s="71"/>
      <c r="N173" s="71"/>
      <c r="O173" s="71"/>
      <c r="P173" s="71"/>
      <c r="Q173" s="71"/>
      <c r="R173" s="71"/>
      <c r="S173" s="71"/>
      <c r="T173" s="71"/>
      <c r="U173" s="71"/>
      <c r="V173" s="71"/>
      <c r="W173" s="71"/>
      <c r="X173" s="71"/>
      <c r="Y173" s="71"/>
      <c r="Z173" s="71"/>
      <c r="AA173" s="71"/>
      <c r="AB173" s="71"/>
      <c r="AC173" s="71"/>
      <c r="AD173" s="71"/>
      <c r="AE173" s="71"/>
    </row>
    <row r="174" spans="1:31" ht="12.75" customHeight="1" x14ac:dyDescent="0.25">
      <c r="A174" s="71"/>
      <c r="B174" s="71"/>
      <c r="C174" s="71"/>
      <c r="D174" s="71"/>
      <c r="E174" s="71"/>
      <c r="F174" s="71"/>
      <c r="G174" s="71"/>
      <c r="H174" s="71"/>
      <c r="I174" s="71"/>
      <c r="J174" s="71"/>
      <c r="K174" s="71"/>
      <c r="L174" s="71"/>
      <c r="M174" s="71"/>
      <c r="N174" s="71"/>
      <c r="O174" s="71"/>
      <c r="P174" s="71"/>
      <c r="Q174" s="71"/>
      <c r="R174" s="71"/>
      <c r="S174" s="71"/>
      <c r="T174" s="71"/>
      <c r="U174" s="71"/>
      <c r="V174" s="71"/>
      <c r="W174" s="71"/>
      <c r="X174" s="71"/>
      <c r="Y174" s="71"/>
      <c r="Z174" s="71"/>
      <c r="AA174" s="71"/>
      <c r="AB174" s="71"/>
      <c r="AC174" s="71"/>
      <c r="AD174" s="71"/>
      <c r="AE174" s="71"/>
    </row>
    <row r="175" spans="1:31" ht="12.75" customHeight="1" x14ac:dyDescent="0.25">
      <c r="A175" s="71"/>
      <c r="B175" s="71"/>
      <c r="C175" s="71"/>
      <c r="D175" s="71"/>
      <c r="E175" s="71"/>
      <c r="F175" s="71"/>
      <c r="G175" s="71"/>
      <c r="H175" s="71"/>
      <c r="I175" s="71"/>
      <c r="J175" s="71"/>
      <c r="K175" s="71"/>
      <c r="L175" s="71"/>
      <c r="M175" s="71"/>
      <c r="N175" s="71"/>
      <c r="O175" s="71"/>
      <c r="P175" s="71"/>
      <c r="Q175" s="71"/>
      <c r="R175" s="71"/>
      <c r="S175" s="71"/>
      <c r="T175" s="71"/>
      <c r="U175" s="71"/>
      <c r="V175" s="71"/>
      <c r="W175" s="71"/>
      <c r="X175" s="71"/>
      <c r="Y175" s="71"/>
      <c r="Z175" s="71"/>
      <c r="AA175" s="71"/>
      <c r="AB175" s="71"/>
      <c r="AC175" s="71"/>
      <c r="AD175" s="71"/>
      <c r="AE175" s="71"/>
    </row>
    <row r="176" spans="1:31" ht="12.75" customHeight="1" x14ac:dyDescent="0.25">
      <c r="A176" s="71"/>
      <c r="B176" s="71"/>
      <c r="C176" s="71"/>
      <c r="D176" s="71"/>
      <c r="E176" s="71"/>
      <c r="F176" s="71"/>
      <c r="G176" s="71"/>
      <c r="H176" s="71"/>
      <c r="I176" s="71"/>
      <c r="J176" s="71"/>
      <c r="K176" s="71"/>
      <c r="L176" s="71"/>
      <c r="M176" s="71"/>
      <c r="N176" s="71"/>
      <c r="O176" s="71"/>
      <c r="P176" s="71"/>
      <c r="Q176" s="71"/>
      <c r="R176" s="71"/>
      <c r="S176" s="71"/>
      <c r="T176" s="71"/>
      <c r="U176" s="71"/>
      <c r="V176" s="71"/>
      <c r="W176" s="71"/>
      <c r="X176" s="71"/>
      <c r="Y176" s="71"/>
      <c r="Z176" s="71"/>
      <c r="AA176" s="71"/>
      <c r="AB176" s="71"/>
      <c r="AC176" s="71"/>
      <c r="AD176" s="71"/>
      <c r="AE176" s="71"/>
    </row>
    <row r="177" spans="1:31" ht="12.75" customHeight="1" x14ac:dyDescent="0.25">
      <c r="A177" s="71"/>
      <c r="B177" s="71"/>
      <c r="C177" s="71"/>
      <c r="D177" s="71"/>
      <c r="E177" s="71"/>
      <c r="F177" s="71"/>
      <c r="G177" s="71"/>
      <c r="H177" s="71"/>
      <c r="I177" s="71"/>
      <c r="J177" s="71"/>
      <c r="K177" s="71"/>
      <c r="L177" s="71"/>
      <c r="M177" s="71"/>
      <c r="N177" s="71"/>
      <c r="O177" s="71"/>
      <c r="P177" s="71"/>
      <c r="Q177" s="71"/>
      <c r="R177" s="71"/>
      <c r="S177" s="71"/>
      <c r="T177" s="71"/>
      <c r="U177" s="71"/>
      <c r="V177" s="71"/>
      <c r="W177" s="71"/>
      <c r="X177" s="71"/>
      <c r="Y177" s="71"/>
      <c r="Z177" s="71"/>
      <c r="AA177" s="71"/>
      <c r="AB177" s="71"/>
      <c r="AC177" s="71"/>
      <c r="AD177" s="71"/>
      <c r="AE177" s="71"/>
    </row>
    <row r="178" spans="1:31" ht="12.75" customHeight="1" x14ac:dyDescent="0.25">
      <c r="A178" s="71"/>
      <c r="B178" s="71"/>
      <c r="C178" s="71"/>
      <c r="D178" s="71"/>
      <c r="E178" s="71"/>
      <c r="F178" s="71"/>
      <c r="G178" s="71"/>
      <c r="H178" s="71"/>
      <c r="I178" s="71"/>
      <c r="J178" s="71"/>
      <c r="K178" s="71"/>
      <c r="L178" s="71"/>
      <c r="M178" s="71"/>
      <c r="N178" s="71"/>
      <c r="O178" s="71"/>
      <c r="P178" s="71"/>
      <c r="Q178" s="71"/>
      <c r="R178" s="71"/>
      <c r="S178" s="71"/>
      <c r="T178" s="71"/>
      <c r="U178" s="71"/>
      <c r="V178" s="71"/>
      <c r="W178" s="71"/>
      <c r="X178" s="71"/>
      <c r="Y178" s="71"/>
      <c r="Z178" s="71"/>
      <c r="AA178" s="71"/>
      <c r="AB178" s="71"/>
      <c r="AC178" s="71"/>
      <c r="AD178" s="71"/>
      <c r="AE178" s="71"/>
    </row>
    <row r="179" spans="1:31" ht="12.75" customHeight="1" x14ac:dyDescent="0.25">
      <c r="A179" s="71"/>
      <c r="B179" s="71"/>
      <c r="C179" s="71"/>
      <c r="D179" s="71"/>
      <c r="E179" s="71"/>
      <c r="F179" s="71"/>
      <c r="G179" s="71"/>
      <c r="H179" s="71"/>
      <c r="I179" s="71"/>
      <c r="J179" s="71"/>
      <c r="K179" s="71"/>
      <c r="L179" s="71"/>
      <c r="M179" s="71"/>
      <c r="N179" s="71"/>
      <c r="O179" s="71"/>
      <c r="P179" s="71"/>
      <c r="Q179" s="71"/>
      <c r="R179" s="71"/>
      <c r="S179" s="71"/>
      <c r="T179" s="71"/>
      <c r="U179" s="71"/>
      <c r="V179" s="71"/>
      <c r="W179" s="71"/>
      <c r="X179" s="71"/>
      <c r="Y179" s="71"/>
      <c r="Z179" s="71"/>
      <c r="AA179" s="71"/>
      <c r="AB179" s="71"/>
      <c r="AC179" s="71"/>
      <c r="AD179" s="71"/>
      <c r="AE179" s="71"/>
    </row>
    <row r="180" spans="1:31" ht="12.75" customHeight="1" x14ac:dyDescent="0.25">
      <c r="A180" s="71"/>
      <c r="B180" s="71"/>
      <c r="C180" s="71"/>
      <c r="D180" s="71"/>
      <c r="E180" s="71"/>
      <c r="F180" s="71"/>
      <c r="G180" s="71"/>
      <c r="H180" s="71"/>
      <c r="I180" s="71"/>
      <c r="J180" s="71"/>
      <c r="K180" s="71"/>
      <c r="L180" s="71"/>
      <c r="M180" s="71"/>
      <c r="N180" s="71"/>
      <c r="O180" s="71"/>
      <c r="P180" s="71"/>
      <c r="Q180" s="71"/>
      <c r="R180" s="71"/>
      <c r="S180" s="71"/>
      <c r="T180" s="71"/>
      <c r="U180" s="71"/>
      <c r="V180" s="71"/>
      <c r="W180" s="71"/>
      <c r="X180" s="71"/>
      <c r="Y180" s="71"/>
      <c r="Z180" s="71"/>
      <c r="AA180" s="71"/>
      <c r="AB180" s="71"/>
      <c r="AC180" s="71"/>
      <c r="AD180" s="71"/>
      <c r="AE180" s="71"/>
    </row>
    <row r="181" spans="1:31" ht="12.75" customHeight="1" x14ac:dyDescent="0.25">
      <c r="A181" s="71"/>
      <c r="B181" s="71"/>
      <c r="C181" s="71"/>
      <c r="D181" s="71"/>
      <c r="E181" s="71"/>
      <c r="F181" s="71"/>
      <c r="G181" s="71"/>
      <c r="H181" s="71"/>
      <c r="I181" s="71"/>
      <c r="J181" s="71"/>
      <c r="K181" s="71"/>
      <c r="L181" s="71"/>
      <c r="M181" s="71"/>
      <c r="N181" s="71"/>
      <c r="O181" s="71"/>
      <c r="P181" s="71"/>
      <c r="Q181" s="71"/>
      <c r="R181" s="71"/>
      <c r="S181" s="71"/>
      <c r="T181" s="71"/>
      <c r="U181" s="71"/>
      <c r="V181" s="71"/>
      <c r="W181" s="71"/>
      <c r="X181" s="71"/>
      <c r="Y181" s="71"/>
      <c r="Z181" s="71"/>
      <c r="AA181" s="71"/>
      <c r="AB181" s="71"/>
      <c r="AC181" s="71"/>
      <c r="AD181" s="71"/>
      <c r="AE181" s="71"/>
    </row>
    <row r="182" spans="1:31" ht="12.75" customHeight="1" x14ac:dyDescent="0.25">
      <c r="A182" s="71"/>
      <c r="B182" s="71"/>
      <c r="C182" s="71"/>
      <c r="D182" s="71"/>
      <c r="E182" s="71"/>
      <c r="F182" s="71"/>
      <c r="G182" s="71"/>
      <c r="H182" s="71"/>
      <c r="I182" s="71"/>
      <c r="J182" s="71"/>
      <c r="K182" s="71"/>
      <c r="L182" s="71"/>
      <c r="M182" s="71"/>
      <c r="N182" s="71"/>
      <c r="O182" s="71"/>
      <c r="P182" s="71"/>
      <c r="Q182" s="71"/>
      <c r="R182" s="71"/>
      <c r="S182" s="71"/>
      <c r="T182" s="71"/>
      <c r="U182" s="71"/>
      <c r="V182" s="71"/>
      <c r="W182" s="71"/>
      <c r="X182" s="71"/>
      <c r="Y182" s="71"/>
      <c r="Z182" s="71"/>
      <c r="AA182" s="71"/>
      <c r="AB182" s="71"/>
      <c r="AC182" s="71"/>
      <c r="AD182" s="71"/>
      <c r="AE182" s="71"/>
    </row>
    <row r="183" spans="1:31" ht="12.75" customHeight="1" x14ac:dyDescent="0.25">
      <c r="A183" s="71"/>
      <c r="B183" s="71"/>
      <c r="C183" s="71"/>
      <c r="D183" s="71"/>
      <c r="E183" s="71"/>
      <c r="F183" s="71"/>
      <c r="G183" s="71"/>
      <c r="H183" s="71"/>
      <c r="I183" s="71"/>
      <c r="J183" s="71"/>
      <c r="K183" s="71"/>
      <c r="L183" s="71"/>
      <c r="M183" s="71"/>
      <c r="N183" s="71"/>
      <c r="O183" s="71"/>
      <c r="P183" s="71"/>
      <c r="Q183" s="71"/>
      <c r="R183" s="71"/>
      <c r="S183" s="71"/>
      <c r="T183" s="71"/>
      <c r="U183" s="71"/>
      <c r="V183" s="71"/>
      <c r="W183" s="71"/>
      <c r="X183" s="71"/>
      <c r="Y183" s="71"/>
      <c r="Z183" s="71"/>
      <c r="AA183" s="71"/>
      <c r="AB183" s="71"/>
      <c r="AC183" s="71"/>
      <c r="AD183" s="71"/>
      <c r="AE183" s="71"/>
    </row>
    <row r="184" spans="1:31" ht="12.75" customHeight="1" x14ac:dyDescent="0.25">
      <c r="A184" s="71"/>
      <c r="B184" s="71"/>
      <c r="C184" s="71"/>
      <c r="D184" s="71"/>
      <c r="E184" s="71"/>
      <c r="F184" s="71"/>
      <c r="G184" s="71"/>
      <c r="H184" s="71"/>
      <c r="I184" s="71"/>
      <c r="J184" s="71"/>
      <c r="K184" s="71"/>
      <c r="L184" s="71"/>
      <c r="M184" s="71"/>
      <c r="N184" s="71"/>
      <c r="O184" s="71"/>
      <c r="P184" s="71"/>
      <c r="Q184" s="71"/>
      <c r="R184" s="71"/>
      <c r="S184" s="71"/>
      <c r="T184" s="71"/>
      <c r="U184" s="71"/>
      <c r="V184" s="71"/>
      <c r="W184" s="71"/>
      <c r="X184" s="71"/>
      <c r="Y184" s="71"/>
      <c r="Z184" s="71"/>
      <c r="AA184" s="71"/>
      <c r="AB184" s="71"/>
      <c r="AC184" s="71"/>
      <c r="AD184" s="71"/>
      <c r="AE184" s="71"/>
    </row>
    <row r="185" spans="1:31" ht="12.75" customHeight="1" x14ac:dyDescent="0.25">
      <c r="A185" s="71"/>
      <c r="B185" s="71"/>
      <c r="C185" s="71"/>
      <c r="D185" s="71"/>
      <c r="E185" s="71"/>
      <c r="F185" s="71"/>
      <c r="G185" s="71"/>
      <c r="H185" s="71"/>
      <c r="I185" s="71"/>
      <c r="J185" s="71"/>
      <c r="K185" s="71"/>
      <c r="L185" s="71"/>
      <c r="M185" s="71"/>
      <c r="N185" s="71"/>
      <c r="O185" s="71"/>
      <c r="P185" s="71"/>
      <c r="Q185" s="71"/>
      <c r="R185" s="71"/>
      <c r="S185" s="71"/>
      <c r="T185" s="71"/>
      <c r="U185" s="71"/>
      <c r="V185" s="71"/>
      <c r="W185" s="71"/>
      <c r="X185" s="71"/>
      <c r="Y185" s="71"/>
      <c r="Z185" s="71"/>
      <c r="AA185" s="71"/>
      <c r="AB185" s="71"/>
      <c r="AC185" s="71"/>
      <c r="AD185" s="71"/>
      <c r="AE185" s="71"/>
    </row>
    <row r="186" spans="1:31" ht="12.75" customHeight="1" x14ac:dyDescent="0.25">
      <c r="A186" s="71"/>
      <c r="B186" s="71"/>
      <c r="C186" s="71"/>
      <c r="D186" s="71"/>
      <c r="E186" s="71"/>
      <c r="F186" s="71"/>
      <c r="G186" s="71"/>
      <c r="H186" s="71"/>
      <c r="I186" s="71"/>
      <c r="J186" s="71"/>
      <c r="K186" s="71"/>
      <c r="L186" s="71"/>
      <c r="M186" s="71"/>
      <c r="N186" s="71"/>
      <c r="O186" s="71"/>
      <c r="P186" s="71"/>
      <c r="Q186" s="71"/>
      <c r="R186" s="71"/>
      <c r="S186" s="71"/>
      <c r="T186" s="71"/>
      <c r="U186" s="71"/>
      <c r="V186" s="71"/>
      <c r="W186" s="71"/>
      <c r="X186" s="71"/>
      <c r="Y186" s="71"/>
      <c r="Z186" s="71"/>
      <c r="AA186" s="71"/>
      <c r="AB186" s="71"/>
      <c r="AC186" s="71"/>
      <c r="AD186" s="71"/>
      <c r="AE186" s="71"/>
    </row>
    <row r="187" spans="1:31" ht="12.75" customHeight="1" x14ac:dyDescent="0.25">
      <c r="A187" s="71"/>
      <c r="B187" s="71"/>
      <c r="C187" s="71"/>
      <c r="D187" s="71"/>
      <c r="E187" s="71"/>
      <c r="F187" s="71"/>
      <c r="G187" s="71"/>
      <c r="H187" s="71"/>
      <c r="I187" s="71"/>
      <c r="J187" s="71"/>
      <c r="K187" s="71"/>
      <c r="L187" s="71"/>
      <c r="M187" s="71"/>
      <c r="N187" s="71"/>
      <c r="O187" s="71"/>
      <c r="P187" s="71"/>
      <c r="Q187" s="71"/>
      <c r="R187" s="71"/>
      <c r="S187" s="71"/>
      <c r="T187" s="71"/>
      <c r="U187" s="71"/>
      <c r="V187" s="71"/>
      <c r="W187" s="71"/>
      <c r="X187" s="71"/>
      <c r="Y187" s="71"/>
      <c r="Z187" s="71"/>
      <c r="AA187" s="71"/>
      <c r="AB187" s="71"/>
      <c r="AC187" s="71"/>
      <c r="AD187" s="71"/>
      <c r="AE187" s="71"/>
    </row>
    <row r="188" spans="1:31" ht="12.75" customHeight="1" x14ac:dyDescent="0.25">
      <c r="A188" s="71"/>
      <c r="B188" s="71"/>
      <c r="C188" s="71"/>
      <c r="D188" s="71"/>
      <c r="E188" s="71"/>
      <c r="F188" s="71"/>
      <c r="G188" s="71"/>
      <c r="H188" s="71"/>
      <c r="I188" s="71"/>
      <c r="J188" s="71"/>
      <c r="K188" s="71"/>
      <c r="L188" s="71"/>
      <c r="M188" s="71"/>
      <c r="N188" s="71"/>
      <c r="O188" s="71"/>
      <c r="P188" s="71"/>
      <c r="Q188" s="71"/>
      <c r="R188" s="71"/>
      <c r="S188" s="71"/>
      <c r="T188" s="71"/>
      <c r="U188" s="71"/>
      <c r="V188" s="71"/>
      <c r="W188" s="71"/>
      <c r="X188" s="71"/>
      <c r="Y188" s="71"/>
      <c r="Z188" s="71"/>
      <c r="AA188" s="71"/>
      <c r="AB188" s="71"/>
      <c r="AC188" s="71"/>
      <c r="AD188" s="71"/>
      <c r="AE188" s="71"/>
    </row>
    <row r="189" spans="1:31" ht="12.75" customHeight="1" x14ac:dyDescent="0.25">
      <c r="A189" s="71"/>
      <c r="B189" s="71"/>
      <c r="C189" s="71"/>
      <c r="D189" s="71"/>
      <c r="E189" s="71"/>
      <c r="F189" s="71"/>
      <c r="G189" s="71"/>
      <c r="H189" s="71"/>
      <c r="I189" s="71"/>
      <c r="J189" s="71"/>
      <c r="K189" s="71"/>
      <c r="L189" s="71"/>
      <c r="M189" s="71"/>
      <c r="N189" s="71"/>
      <c r="O189" s="71"/>
      <c r="P189" s="71"/>
      <c r="Q189" s="71"/>
      <c r="R189" s="71"/>
      <c r="S189" s="71"/>
      <c r="T189" s="71"/>
      <c r="U189" s="71"/>
      <c r="V189" s="71"/>
      <c r="W189" s="71"/>
      <c r="X189" s="71"/>
      <c r="Y189" s="71"/>
      <c r="Z189" s="71"/>
      <c r="AA189" s="71"/>
      <c r="AB189" s="71"/>
      <c r="AC189" s="71"/>
      <c r="AD189" s="71"/>
      <c r="AE189" s="71"/>
    </row>
    <row r="190" spans="1:31" ht="12.75" customHeight="1" x14ac:dyDescent="0.25">
      <c r="A190" s="71"/>
      <c r="B190" s="71"/>
      <c r="C190" s="71"/>
      <c r="D190" s="71"/>
      <c r="E190" s="71"/>
      <c r="F190" s="71"/>
      <c r="G190" s="71"/>
      <c r="H190" s="71"/>
      <c r="I190" s="71"/>
      <c r="J190" s="71"/>
      <c r="K190" s="71"/>
      <c r="L190" s="71"/>
      <c r="M190" s="71"/>
      <c r="N190" s="71"/>
      <c r="O190" s="71"/>
      <c r="P190" s="71"/>
      <c r="Q190" s="71"/>
      <c r="R190" s="71"/>
      <c r="S190" s="71"/>
      <c r="T190" s="71"/>
      <c r="U190" s="71"/>
      <c r="V190" s="71"/>
      <c r="W190" s="71"/>
      <c r="X190" s="71"/>
      <c r="Y190" s="71"/>
      <c r="Z190" s="71"/>
      <c r="AA190" s="71"/>
      <c r="AB190" s="71"/>
      <c r="AC190" s="71"/>
      <c r="AD190" s="71"/>
      <c r="AE190" s="71"/>
    </row>
    <row r="191" spans="1:31" ht="12.75" customHeight="1" x14ac:dyDescent="0.25">
      <c r="A191" s="71"/>
      <c r="B191" s="71"/>
      <c r="C191" s="71"/>
      <c r="D191" s="71"/>
      <c r="E191" s="71"/>
      <c r="F191" s="71"/>
      <c r="G191" s="71"/>
      <c r="H191" s="71"/>
      <c r="I191" s="71"/>
      <c r="J191" s="71"/>
      <c r="K191" s="71"/>
      <c r="L191" s="71"/>
      <c r="M191" s="71"/>
      <c r="N191" s="71"/>
      <c r="O191" s="71"/>
      <c r="P191" s="71"/>
      <c r="Q191" s="71"/>
      <c r="R191" s="71"/>
      <c r="S191" s="71"/>
      <c r="T191" s="71"/>
      <c r="U191" s="71"/>
      <c r="V191" s="71"/>
      <c r="W191" s="71"/>
      <c r="X191" s="71"/>
      <c r="Y191" s="71"/>
      <c r="Z191" s="71"/>
      <c r="AA191" s="71"/>
      <c r="AB191" s="71"/>
      <c r="AC191" s="71"/>
      <c r="AD191" s="71"/>
      <c r="AE191" s="71"/>
    </row>
    <row r="192" spans="1:31" ht="12.75" customHeight="1" x14ac:dyDescent="0.25">
      <c r="A192" s="71"/>
      <c r="B192" s="71"/>
      <c r="C192" s="71"/>
      <c r="D192" s="71"/>
      <c r="E192" s="71"/>
      <c r="F192" s="71"/>
      <c r="G192" s="71"/>
      <c r="H192" s="71"/>
      <c r="I192" s="71"/>
      <c r="J192" s="71"/>
      <c r="K192" s="71"/>
      <c r="L192" s="71"/>
      <c r="M192" s="71"/>
      <c r="N192" s="71"/>
      <c r="O192" s="71"/>
      <c r="P192" s="71"/>
      <c r="Q192" s="71"/>
      <c r="R192" s="71"/>
      <c r="S192" s="71"/>
      <c r="T192" s="71"/>
      <c r="U192" s="71"/>
      <c r="V192" s="71"/>
      <c r="W192" s="71"/>
      <c r="X192" s="71"/>
      <c r="Y192" s="71"/>
      <c r="Z192" s="71"/>
      <c r="AA192" s="71"/>
      <c r="AB192" s="71"/>
      <c r="AC192" s="71"/>
      <c r="AD192" s="71"/>
      <c r="AE192" s="71"/>
    </row>
    <row r="193" spans="1:31" ht="12.75" customHeight="1" x14ac:dyDescent="0.25">
      <c r="A193" s="71"/>
      <c r="B193" s="71"/>
      <c r="C193" s="71"/>
      <c r="D193" s="71"/>
      <c r="E193" s="71"/>
      <c r="F193" s="71"/>
      <c r="G193" s="71"/>
      <c r="H193" s="71"/>
      <c r="I193" s="71"/>
      <c r="J193" s="71"/>
      <c r="K193" s="71"/>
      <c r="L193" s="71"/>
      <c r="M193" s="71"/>
      <c r="N193" s="71"/>
      <c r="O193" s="71"/>
      <c r="P193" s="71"/>
      <c r="Q193" s="71"/>
      <c r="R193" s="71"/>
      <c r="S193" s="71"/>
      <c r="T193" s="71"/>
      <c r="U193" s="71"/>
      <c r="V193" s="71"/>
      <c r="W193" s="71"/>
      <c r="X193" s="71"/>
      <c r="Y193" s="71"/>
      <c r="Z193" s="71"/>
      <c r="AA193" s="71"/>
      <c r="AB193" s="71"/>
      <c r="AC193" s="71"/>
      <c r="AD193" s="71"/>
      <c r="AE193" s="71"/>
    </row>
    <row r="194" spans="1:31" ht="12.75" customHeight="1" x14ac:dyDescent="0.25">
      <c r="A194" s="71"/>
      <c r="B194" s="71"/>
      <c r="C194" s="71"/>
      <c r="D194" s="71"/>
      <c r="E194" s="71"/>
      <c r="F194" s="71"/>
      <c r="G194" s="71"/>
      <c r="H194" s="71"/>
      <c r="I194" s="71"/>
      <c r="J194" s="71"/>
      <c r="K194" s="71"/>
      <c r="L194" s="71"/>
      <c r="M194" s="71"/>
      <c r="N194" s="71"/>
      <c r="O194" s="71"/>
      <c r="P194" s="71"/>
      <c r="Q194" s="71"/>
      <c r="R194" s="71"/>
      <c r="S194" s="71"/>
      <c r="T194" s="71"/>
      <c r="U194" s="71"/>
      <c r="V194" s="71"/>
      <c r="W194" s="71"/>
      <c r="X194" s="71"/>
      <c r="Y194" s="71"/>
      <c r="Z194" s="71"/>
      <c r="AA194" s="71"/>
      <c r="AB194" s="71"/>
      <c r="AC194" s="71"/>
      <c r="AD194" s="71"/>
      <c r="AE194" s="71"/>
    </row>
    <row r="195" spans="1:31" ht="12.75" customHeight="1" x14ac:dyDescent="0.25">
      <c r="A195" s="71"/>
      <c r="B195" s="71"/>
      <c r="C195" s="71"/>
      <c r="D195" s="71"/>
      <c r="E195" s="71"/>
      <c r="F195" s="71"/>
      <c r="G195" s="71"/>
      <c r="H195" s="71"/>
      <c r="I195" s="71"/>
      <c r="J195" s="71"/>
      <c r="K195" s="71"/>
      <c r="L195" s="71"/>
      <c r="M195" s="71"/>
      <c r="N195" s="71"/>
      <c r="O195" s="71"/>
      <c r="P195" s="71"/>
      <c r="Q195" s="71"/>
      <c r="R195" s="71"/>
      <c r="S195" s="71"/>
      <c r="T195" s="71"/>
      <c r="U195" s="71"/>
      <c r="V195" s="71"/>
      <c r="W195" s="71"/>
      <c r="X195" s="71"/>
      <c r="Y195" s="71"/>
      <c r="Z195" s="71"/>
      <c r="AA195" s="71"/>
      <c r="AB195" s="71"/>
      <c r="AC195" s="71"/>
      <c r="AD195" s="71"/>
      <c r="AE195" s="71"/>
    </row>
    <row r="196" spans="1:31" ht="12.75" customHeight="1" x14ac:dyDescent="0.25">
      <c r="A196" s="71"/>
      <c r="B196" s="71"/>
      <c r="C196" s="71"/>
      <c r="D196" s="71"/>
      <c r="E196" s="71"/>
      <c r="F196" s="71"/>
      <c r="G196" s="71"/>
      <c r="H196" s="71"/>
      <c r="I196" s="71"/>
      <c r="J196" s="71"/>
      <c r="K196" s="71"/>
      <c r="L196" s="71"/>
      <c r="M196" s="71"/>
      <c r="N196" s="71"/>
      <c r="O196" s="71"/>
      <c r="P196" s="71"/>
      <c r="Q196" s="71"/>
      <c r="R196" s="71"/>
      <c r="S196" s="71"/>
      <c r="T196" s="71"/>
      <c r="U196" s="71"/>
      <c r="V196" s="71"/>
      <c r="W196" s="71"/>
      <c r="X196" s="71"/>
      <c r="Y196" s="71"/>
      <c r="Z196" s="71"/>
      <c r="AA196" s="71"/>
      <c r="AB196" s="71"/>
      <c r="AC196" s="71"/>
      <c r="AD196" s="71"/>
      <c r="AE196" s="71"/>
    </row>
    <row r="197" spans="1:31" ht="12.75" customHeight="1" x14ac:dyDescent="0.25">
      <c r="A197" s="71"/>
      <c r="B197" s="71"/>
      <c r="C197" s="71"/>
      <c r="D197" s="71"/>
      <c r="E197" s="71"/>
      <c r="F197" s="71"/>
      <c r="G197" s="71"/>
      <c r="H197" s="71"/>
      <c r="I197" s="71"/>
      <c r="J197" s="71"/>
      <c r="K197" s="71"/>
      <c r="L197" s="71"/>
      <c r="M197" s="71"/>
      <c r="N197" s="71"/>
      <c r="O197" s="71"/>
      <c r="P197" s="71"/>
      <c r="Q197" s="71"/>
      <c r="R197" s="71"/>
      <c r="S197" s="71"/>
      <c r="T197" s="71"/>
      <c r="U197" s="71"/>
      <c r="V197" s="71"/>
      <c r="W197" s="71"/>
      <c r="X197" s="71"/>
      <c r="Y197" s="71"/>
      <c r="Z197" s="71"/>
      <c r="AA197" s="71"/>
      <c r="AB197" s="71"/>
      <c r="AC197" s="71"/>
      <c r="AD197" s="71"/>
      <c r="AE197" s="71"/>
    </row>
    <row r="198" spans="1:31" ht="12.75" customHeight="1" x14ac:dyDescent="0.25">
      <c r="A198" s="71"/>
      <c r="B198" s="71"/>
      <c r="C198" s="71"/>
      <c r="D198" s="71"/>
      <c r="E198" s="71"/>
      <c r="F198" s="71"/>
      <c r="G198" s="71"/>
      <c r="H198" s="71"/>
      <c r="I198" s="71"/>
      <c r="J198" s="71"/>
      <c r="K198" s="71"/>
      <c r="L198" s="71"/>
      <c r="M198" s="71"/>
      <c r="N198" s="71"/>
      <c r="O198" s="71"/>
      <c r="P198" s="71"/>
      <c r="Q198" s="71"/>
      <c r="R198" s="71"/>
      <c r="S198" s="71"/>
      <c r="T198" s="71"/>
      <c r="U198" s="71"/>
      <c r="V198" s="71"/>
      <c r="W198" s="71"/>
      <c r="X198" s="71"/>
      <c r="Y198" s="71"/>
      <c r="Z198" s="71"/>
      <c r="AA198" s="71"/>
      <c r="AB198" s="71"/>
      <c r="AC198" s="71"/>
      <c r="AD198" s="71"/>
      <c r="AE198" s="71"/>
    </row>
    <row r="199" spans="1:31" ht="12.75" customHeight="1" x14ac:dyDescent="0.25">
      <c r="A199" s="71"/>
      <c r="B199" s="71"/>
      <c r="C199" s="71"/>
      <c r="D199" s="71"/>
      <c r="E199" s="71"/>
      <c r="F199" s="71"/>
      <c r="G199" s="71"/>
      <c r="H199" s="71"/>
      <c r="I199" s="71"/>
      <c r="J199" s="71"/>
      <c r="K199" s="71"/>
      <c r="L199" s="71"/>
      <c r="M199" s="71"/>
      <c r="N199" s="71"/>
      <c r="O199" s="71"/>
      <c r="P199" s="71"/>
      <c r="Q199" s="71"/>
      <c r="R199" s="71"/>
      <c r="S199" s="71"/>
      <c r="T199" s="71"/>
      <c r="U199" s="71"/>
      <c r="V199" s="71"/>
      <c r="W199" s="71"/>
      <c r="X199" s="71"/>
      <c r="Y199" s="71"/>
      <c r="Z199" s="71"/>
      <c r="AA199" s="71"/>
      <c r="AB199" s="71"/>
      <c r="AC199" s="71"/>
      <c r="AD199" s="71"/>
      <c r="AE199" s="71"/>
    </row>
    <row r="200" spans="1:31" ht="12.75" customHeight="1" x14ac:dyDescent="0.25">
      <c r="A200" s="71"/>
      <c r="B200" s="71"/>
      <c r="C200" s="71"/>
      <c r="D200" s="71"/>
      <c r="E200" s="71"/>
      <c r="F200" s="71"/>
      <c r="G200" s="71"/>
      <c r="H200" s="71"/>
      <c r="I200" s="71"/>
      <c r="J200" s="71"/>
      <c r="K200" s="71"/>
      <c r="L200" s="71"/>
      <c r="M200" s="71"/>
      <c r="N200" s="71"/>
      <c r="O200" s="71"/>
      <c r="P200" s="71"/>
      <c r="Q200" s="71"/>
      <c r="R200" s="71"/>
      <c r="S200" s="71"/>
      <c r="T200" s="71"/>
      <c r="U200" s="71"/>
      <c r="V200" s="71"/>
      <c r="W200" s="71"/>
      <c r="X200" s="71"/>
      <c r="Y200" s="71"/>
      <c r="Z200" s="71"/>
      <c r="AA200" s="71"/>
      <c r="AB200" s="71"/>
      <c r="AC200" s="71"/>
      <c r="AD200" s="71"/>
      <c r="AE200" s="71"/>
    </row>
    <row r="201" spans="1:31" ht="12.75" customHeight="1" x14ac:dyDescent="0.25">
      <c r="A201" s="71"/>
      <c r="B201" s="71"/>
      <c r="C201" s="71"/>
      <c r="D201" s="71"/>
      <c r="E201" s="71"/>
      <c r="F201" s="71"/>
      <c r="G201" s="71"/>
      <c r="H201" s="71"/>
      <c r="I201" s="71"/>
      <c r="J201" s="71"/>
      <c r="K201" s="71"/>
      <c r="L201" s="71"/>
      <c r="M201" s="71"/>
      <c r="N201" s="71"/>
      <c r="O201" s="71"/>
      <c r="P201" s="71"/>
      <c r="Q201" s="71"/>
      <c r="R201" s="71"/>
      <c r="S201" s="71"/>
      <c r="T201" s="71"/>
      <c r="U201" s="71"/>
      <c r="V201" s="71"/>
      <c r="W201" s="71"/>
      <c r="X201" s="71"/>
      <c r="Y201" s="71"/>
      <c r="Z201" s="71"/>
      <c r="AA201" s="71"/>
      <c r="AB201" s="71"/>
      <c r="AC201" s="71"/>
      <c r="AD201" s="71"/>
      <c r="AE201" s="71"/>
    </row>
    <row r="202" spans="1:31" ht="12.75" customHeight="1" x14ac:dyDescent="0.25">
      <c r="A202" s="71"/>
      <c r="B202" s="71"/>
      <c r="C202" s="71"/>
      <c r="D202" s="71"/>
      <c r="E202" s="71"/>
      <c r="F202" s="71"/>
      <c r="G202" s="71"/>
      <c r="H202" s="71"/>
      <c r="I202" s="71"/>
      <c r="J202" s="71"/>
      <c r="K202" s="71"/>
      <c r="L202" s="71"/>
      <c r="M202" s="71"/>
      <c r="N202" s="71"/>
      <c r="O202" s="71"/>
      <c r="P202" s="71"/>
      <c r="Q202" s="71"/>
      <c r="R202" s="71"/>
      <c r="S202" s="71"/>
      <c r="T202" s="71"/>
      <c r="U202" s="71"/>
      <c r="V202" s="71"/>
      <c r="W202" s="71"/>
      <c r="X202" s="71"/>
      <c r="Y202" s="71"/>
      <c r="Z202" s="71"/>
      <c r="AA202" s="71"/>
      <c r="AB202" s="71"/>
      <c r="AC202" s="71"/>
      <c r="AD202" s="71"/>
      <c r="AE202" s="71"/>
    </row>
    <row r="203" spans="1:31" ht="12.75" customHeight="1" x14ac:dyDescent="0.25">
      <c r="A203" s="71"/>
      <c r="B203" s="71"/>
      <c r="C203" s="71"/>
      <c r="D203" s="71"/>
      <c r="E203" s="71"/>
      <c r="F203" s="71"/>
      <c r="G203" s="71"/>
      <c r="H203" s="71"/>
      <c r="I203" s="71"/>
      <c r="J203" s="71"/>
      <c r="K203" s="71"/>
      <c r="L203" s="71"/>
      <c r="M203" s="71"/>
      <c r="N203" s="71"/>
      <c r="O203" s="71"/>
      <c r="P203" s="71"/>
      <c r="Q203" s="71"/>
      <c r="R203" s="71"/>
      <c r="S203" s="71"/>
      <c r="T203" s="71"/>
      <c r="U203" s="71"/>
      <c r="V203" s="71"/>
      <c r="W203" s="71"/>
      <c r="X203" s="71"/>
      <c r="Y203" s="71"/>
      <c r="Z203" s="71"/>
      <c r="AA203" s="71"/>
      <c r="AB203" s="71"/>
      <c r="AC203" s="71"/>
      <c r="AD203" s="71"/>
      <c r="AE203" s="71"/>
    </row>
    <row r="204" spans="1:31" ht="12.75" customHeight="1" x14ac:dyDescent="0.25">
      <c r="A204" s="71"/>
      <c r="B204" s="71"/>
      <c r="C204" s="71"/>
      <c r="D204" s="71"/>
      <c r="E204" s="71"/>
      <c r="F204" s="71"/>
      <c r="G204" s="71"/>
      <c r="H204" s="71"/>
      <c r="I204" s="71"/>
      <c r="J204" s="71"/>
      <c r="K204" s="71"/>
      <c r="L204" s="71"/>
      <c r="M204" s="71"/>
      <c r="N204" s="71"/>
      <c r="O204" s="71"/>
      <c r="P204" s="71"/>
      <c r="Q204" s="71"/>
      <c r="R204" s="71"/>
      <c r="S204" s="71"/>
      <c r="T204" s="71"/>
      <c r="U204" s="71"/>
      <c r="V204" s="71"/>
      <c r="W204" s="71"/>
      <c r="X204" s="71"/>
      <c r="Y204" s="71"/>
      <c r="Z204" s="71"/>
      <c r="AA204" s="71"/>
      <c r="AB204" s="71"/>
      <c r="AC204" s="71"/>
      <c r="AD204" s="71"/>
      <c r="AE204" s="71"/>
    </row>
    <row r="205" spans="1:31" ht="12.75" customHeight="1" x14ac:dyDescent="0.25">
      <c r="A205" s="71"/>
      <c r="B205" s="71"/>
      <c r="C205" s="71"/>
      <c r="D205" s="71"/>
      <c r="E205" s="71"/>
      <c r="F205" s="71"/>
      <c r="G205" s="71"/>
      <c r="H205" s="71"/>
      <c r="I205" s="71"/>
      <c r="J205" s="71"/>
      <c r="K205" s="71"/>
      <c r="L205" s="71"/>
      <c r="M205" s="71"/>
      <c r="N205" s="71"/>
      <c r="O205" s="71"/>
      <c r="P205" s="71"/>
      <c r="Q205" s="71"/>
      <c r="R205" s="71"/>
      <c r="S205" s="71"/>
      <c r="T205" s="71"/>
      <c r="U205" s="71"/>
      <c r="V205" s="71"/>
      <c r="W205" s="71"/>
      <c r="X205" s="71"/>
      <c r="Y205" s="71"/>
      <c r="Z205" s="71"/>
      <c r="AA205" s="71"/>
      <c r="AB205" s="71"/>
      <c r="AC205" s="71"/>
      <c r="AD205" s="71"/>
      <c r="AE205" s="71"/>
    </row>
    <row r="206" spans="1:31" ht="12.75" customHeight="1" x14ac:dyDescent="0.25">
      <c r="A206" s="71"/>
      <c r="B206" s="71"/>
      <c r="C206" s="71"/>
      <c r="D206" s="71"/>
      <c r="E206" s="71"/>
      <c r="F206" s="71"/>
      <c r="G206" s="71"/>
      <c r="H206" s="71"/>
      <c r="I206" s="71"/>
      <c r="J206" s="71"/>
      <c r="K206" s="71"/>
      <c r="L206" s="71"/>
      <c r="M206" s="71"/>
      <c r="N206" s="71"/>
      <c r="O206" s="71"/>
      <c r="P206" s="71"/>
      <c r="Q206" s="71"/>
      <c r="R206" s="71"/>
      <c r="S206" s="71"/>
      <c r="T206" s="71"/>
      <c r="U206" s="71"/>
      <c r="V206" s="71"/>
      <c r="W206" s="71"/>
      <c r="X206" s="71"/>
      <c r="Y206" s="71"/>
      <c r="Z206" s="71"/>
      <c r="AA206" s="71"/>
      <c r="AB206" s="71"/>
      <c r="AC206" s="71"/>
      <c r="AD206" s="71"/>
      <c r="AE206" s="71"/>
    </row>
    <row r="207" spans="1:31" ht="12.75" customHeight="1" x14ac:dyDescent="0.25">
      <c r="A207" s="71"/>
      <c r="B207" s="71"/>
      <c r="C207" s="71"/>
      <c r="D207" s="71"/>
      <c r="E207" s="71"/>
      <c r="F207" s="71"/>
      <c r="G207" s="71"/>
      <c r="H207" s="71"/>
      <c r="I207" s="71"/>
      <c r="J207" s="71"/>
      <c r="K207" s="71"/>
      <c r="L207" s="71"/>
      <c r="M207" s="71"/>
      <c r="N207" s="71"/>
      <c r="O207" s="71"/>
      <c r="P207" s="71"/>
      <c r="Q207" s="71"/>
      <c r="R207" s="71"/>
      <c r="S207" s="71"/>
      <c r="T207" s="71"/>
      <c r="U207" s="71"/>
      <c r="V207" s="71"/>
      <c r="W207" s="71"/>
      <c r="X207" s="71"/>
      <c r="Y207" s="71"/>
      <c r="Z207" s="71"/>
      <c r="AA207" s="71"/>
      <c r="AB207" s="71"/>
      <c r="AC207" s="71"/>
      <c r="AD207" s="71"/>
      <c r="AE207" s="71"/>
    </row>
    <row r="208" spans="1:31" ht="12.75" customHeight="1" x14ac:dyDescent="0.25">
      <c r="A208" s="71"/>
      <c r="B208" s="71"/>
      <c r="C208" s="71"/>
      <c r="D208" s="71"/>
      <c r="E208" s="71"/>
      <c r="F208" s="71"/>
      <c r="G208" s="71"/>
      <c r="H208" s="71"/>
      <c r="I208" s="71"/>
      <c r="J208" s="71"/>
      <c r="K208" s="71"/>
      <c r="L208" s="71"/>
      <c r="M208" s="71"/>
      <c r="N208" s="71"/>
      <c r="O208" s="71"/>
      <c r="P208" s="71"/>
      <c r="Q208" s="71"/>
      <c r="R208" s="71"/>
      <c r="S208" s="71"/>
      <c r="T208" s="71"/>
      <c r="U208" s="71"/>
      <c r="V208" s="71"/>
      <c r="W208" s="71"/>
      <c r="X208" s="71"/>
      <c r="Y208" s="71"/>
      <c r="Z208" s="71"/>
      <c r="AA208" s="71"/>
      <c r="AB208" s="71"/>
      <c r="AC208" s="71"/>
      <c r="AD208" s="71"/>
      <c r="AE208" s="71"/>
    </row>
    <row r="209" spans="1:31" ht="12.75" customHeight="1" x14ac:dyDescent="0.25">
      <c r="A209" s="71"/>
      <c r="B209" s="71"/>
      <c r="C209" s="71"/>
      <c r="D209" s="71"/>
      <c r="E209" s="71"/>
      <c r="F209" s="71"/>
      <c r="G209" s="71"/>
      <c r="H209" s="71"/>
      <c r="I209" s="71"/>
      <c r="J209" s="71"/>
      <c r="K209" s="71"/>
      <c r="L209" s="71"/>
      <c r="M209" s="71"/>
      <c r="N209" s="71"/>
      <c r="O209" s="71"/>
      <c r="P209" s="71"/>
      <c r="Q209" s="71"/>
      <c r="R209" s="71"/>
      <c r="S209" s="71"/>
      <c r="T209" s="71"/>
      <c r="U209" s="71"/>
      <c r="V209" s="71"/>
      <c r="W209" s="71"/>
      <c r="X209" s="71"/>
      <c r="Y209" s="71"/>
      <c r="Z209" s="71"/>
      <c r="AA209" s="71"/>
      <c r="AB209" s="71"/>
      <c r="AC209" s="71"/>
      <c r="AD209" s="71"/>
      <c r="AE209" s="71"/>
    </row>
    <row r="210" spans="1:31" ht="12.75" customHeight="1" x14ac:dyDescent="0.25">
      <c r="A210" s="71"/>
      <c r="B210" s="71"/>
      <c r="C210" s="71"/>
      <c r="D210" s="71"/>
      <c r="E210" s="71"/>
      <c r="F210" s="71"/>
      <c r="G210" s="71"/>
      <c r="H210" s="71"/>
      <c r="I210" s="71"/>
      <c r="J210" s="71"/>
      <c r="K210" s="71"/>
      <c r="L210" s="71"/>
      <c r="M210" s="71"/>
      <c r="N210" s="71"/>
      <c r="O210" s="71"/>
      <c r="P210" s="71"/>
      <c r="Q210" s="71"/>
      <c r="R210" s="71"/>
      <c r="S210" s="71"/>
      <c r="T210" s="71"/>
      <c r="U210" s="71"/>
      <c r="V210" s="71"/>
      <c r="W210" s="71"/>
      <c r="X210" s="71"/>
      <c r="Y210" s="71"/>
      <c r="Z210" s="71"/>
      <c r="AA210" s="71"/>
      <c r="AB210" s="71"/>
      <c r="AC210" s="71"/>
      <c r="AD210" s="71"/>
      <c r="AE210" s="71"/>
    </row>
    <row r="211" spans="1:31" ht="12.75" customHeight="1" x14ac:dyDescent="0.25">
      <c r="A211" s="71"/>
      <c r="B211" s="71"/>
      <c r="C211" s="71"/>
      <c r="D211" s="71"/>
      <c r="E211" s="71"/>
      <c r="F211" s="71"/>
      <c r="G211" s="71"/>
      <c r="H211" s="71"/>
      <c r="I211" s="71"/>
      <c r="J211" s="71"/>
      <c r="K211" s="71"/>
      <c r="L211" s="71"/>
      <c r="M211" s="71"/>
      <c r="N211" s="71"/>
      <c r="O211" s="71"/>
      <c r="P211" s="71"/>
      <c r="Q211" s="71"/>
      <c r="R211" s="71"/>
      <c r="S211" s="71"/>
      <c r="T211" s="71"/>
      <c r="U211" s="71"/>
      <c r="V211" s="71"/>
      <c r="W211" s="71"/>
      <c r="X211" s="71"/>
      <c r="Y211" s="71"/>
      <c r="Z211" s="71"/>
      <c r="AA211" s="71"/>
      <c r="AB211" s="71"/>
      <c r="AC211" s="71"/>
      <c r="AD211" s="71"/>
      <c r="AE211" s="71"/>
    </row>
    <row r="212" spans="1:31" ht="12.75" customHeight="1" x14ac:dyDescent="0.25">
      <c r="A212" s="71"/>
      <c r="B212" s="71"/>
      <c r="C212" s="71"/>
      <c r="D212" s="71"/>
      <c r="E212" s="71"/>
      <c r="F212" s="71"/>
      <c r="G212" s="71"/>
      <c r="H212" s="71"/>
      <c r="I212" s="71"/>
      <c r="J212" s="71"/>
      <c r="K212" s="71"/>
      <c r="L212" s="71"/>
      <c r="M212" s="71"/>
      <c r="N212" s="71"/>
      <c r="O212" s="71"/>
      <c r="P212" s="71"/>
      <c r="Q212" s="71"/>
      <c r="R212" s="71"/>
      <c r="S212" s="71"/>
      <c r="T212" s="71"/>
      <c r="U212" s="71"/>
      <c r="V212" s="71"/>
      <c r="W212" s="71"/>
      <c r="X212" s="71"/>
      <c r="Y212" s="71"/>
      <c r="Z212" s="71"/>
      <c r="AA212" s="71"/>
      <c r="AB212" s="71"/>
      <c r="AC212" s="71"/>
      <c r="AD212" s="71"/>
      <c r="AE212" s="71"/>
    </row>
    <row r="213" spans="1:31" ht="12.75" customHeight="1" x14ac:dyDescent="0.25">
      <c r="A213" s="71"/>
      <c r="B213" s="71"/>
      <c r="C213" s="71"/>
      <c r="D213" s="71"/>
      <c r="E213" s="71"/>
      <c r="F213" s="71"/>
      <c r="G213" s="71"/>
      <c r="H213" s="71"/>
      <c r="I213" s="71"/>
      <c r="J213" s="71"/>
      <c r="K213" s="71"/>
      <c r="L213" s="71"/>
      <c r="M213" s="71"/>
      <c r="N213" s="71"/>
      <c r="O213" s="71"/>
      <c r="P213" s="71"/>
      <c r="Q213" s="71"/>
      <c r="R213" s="71"/>
      <c r="S213" s="71"/>
      <c r="T213" s="71"/>
      <c r="U213" s="71"/>
      <c r="V213" s="71"/>
      <c r="W213" s="71"/>
      <c r="X213" s="71"/>
      <c r="Y213" s="71"/>
      <c r="Z213" s="71"/>
      <c r="AA213" s="71"/>
      <c r="AB213" s="71"/>
      <c r="AC213" s="71"/>
      <c r="AD213" s="71"/>
      <c r="AE213" s="71"/>
    </row>
    <row r="214" spans="1:31" ht="12.75" customHeight="1" x14ac:dyDescent="0.25">
      <c r="A214" s="71"/>
      <c r="B214" s="71"/>
      <c r="C214" s="71"/>
      <c r="D214" s="71"/>
      <c r="E214" s="71"/>
      <c r="F214" s="71"/>
      <c r="G214" s="71"/>
      <c r="H214" s="71"/>
      <c r="I214" s="71"/>
      <c r="J214" s="71"/>
      <c r="K214" s="71"/>
      <c r="L214" s="71"/>
      <c r="M214" s="71"/>
      <c r="N214" s="71"/>
      <c r="O214" s="71"/>
      <c r="P214" s="71"/>
      <c r="Q214" s="71"/>
      <c r="R214" s="71"/>
      <c r="S214" s="71"/>
      <c r="T214" s="71"/>
      <c r="U214" s="71"/>
      <c r="V214" s="71"/>
      <c r="W214" s="71"/>
      <c r="X214" s="71"/>
      <c r="Y214" s="71"/>
      <c r="Z214" s="71"/>
      <c r="AA214" s="71"/>
      <c r="AB214" s="71"/>
      <c r="AC214" s="71"/>
      <c r="AD214" s="71"/>
      <c r="AE214" s="71"/>
    </row>
    <row r="215" spans="1:31" ht="12.75" customHeight="1" x14ac:dyDescent="0.25">
      <c r="A215" s="71"/>
      <c r="B215" s="71"/>
      <c r="C215" s="71"/>
      <c r="D215" s="71"/>
      <c r="E215" s="71"/>
      <c r="F215" s="71"/>
      <c r="G215" s="71"/>
      <c r="H215" s="71"/>
      <c r="I215" s="71"/>
      <c r="J215" s="71"/>
      <c r="K215" s="71"/>
      <c r="L215" s="71"/>
      <c r="M215" s="71"/>
      <c r="N215" s="71"/>
      <c r="O215" s="71"/>
      <c r="P215" s="71"/>
      <c r="Q215" s="71"/>
      <c r="R215" s="71"/>
      <c r="S215" s="71"/>
      <c r="T215" s="71"/>
      <c r="U215" s="71"/>
      <c r="V215" s="71"/>
      <c r="W215" s="71"/>
      <c r="X215" s="71"/>
      <c r="Y215" s="71"/>
      <c r="Z215" s="71"/>
      <c r="AA215" s="71"/>
      <c r="AB215" s="71"/>
      <c r="AC215" s="71"/>
      <c r="AD215" s="71"/>
      <c r="AE215" s="71"/>
    </row>
    <row r="216" spans="1:31" ht="12.75" customHeight="1" x14ac:dyDescent="0.25">
      <c r="A216" s="71"/>
      <c r="B216" s="71"/>
      <c r="C216" s="71"/>
      <c r="D216" s="71"/>
      <c r="E216" s="71"/>
      <c r="F216" s="71"/>
      <c r="G216" s="71"/>
      <c r="H216" s="71"/>
      <c r="I216" s="71"/>
      <c r="J216" s="71"/>
      <c r="K216" s="71"/>
      <c r="L216" s="71"/>
      <c r="M216" s="71"/>
      <c r="N216" s="71"/>
      <c r="O216" s="71"/>
      <c r="P216" s="71"/>
      <c r="Q216" s="71"/>
      <c r="R216" s="71"/>
      <c r="S216" s="71"/>
      <c r="T216" s="71"/>
      <c r="U216" s="71"/>
      <c r="V216" s="71"/>
      <c r="W216" s="71"/>
      <c r="X216" s="71"/>
      <c r="Y216" s="71"/>
      <c r="Z216" s="71"/>
      <c r="AA216" s="71"/>
      <c r="AB216" s="71"/>
      <c r="AC216" s="71"/>
      <c r="AD216" s="71"/>
      <c r="AE216" s="71"/>
    </row>
    <row r="217" spans="1:31" ht="12.75" customHeight="1" x14ac:dyDescent="0.25">
      <c r="A217" s="71"/>
      <c r="B217" s="71"/>
      <c r="C217" s="71"/>
      <c r="D217" s="71"/>
      <c r="E217" s="71"/>
      <c r="F217" s="71"/>
      <c r="G217" s="71"/>
      <c r="H217" s="71"/>
      <c r="I217" s="71"/>
      <c r="J217" s="71"/>
      <c r="K217" s="71"/>
      <c r="L217" s="71"/>
      <c r="M217" s="71"/>
      <c r="N217" s="71"/>
      <c r="O217" s="71"/>
      <c r="P217" s="71"/>
      <c r="Q217" s="71"/>
      <c r="R217" s="71"/>
      <c r="S217" s="71"/>
      <c r="T217" s="71"/>
      <c r="U217" s="71"/>
      <c r="V217" s="71"/>
      <c r="W217" s="71"/>
      <c r="X217" s="71"/>
      <c r="Y217" s="71"/>
      <c r="Z217" s="71"/>
      <c r="AA217" s="71"/>
      <c r="AB217" s="71"/>
      <c r="AC217" s="71"/>
      <c r="AD217" s="71"/>
      <c r="AE217" s="71"/>
    </row>
    <row r="218" spans="1:31" ht="12.75" customHeight="1" x14ac:dyDescent="0.25">
      <c r="A218" s="71"/>
      <c r="B218" s="71"/>
      <c r="C218" s="71"/>
      <c r="D218" s="71"/>
      <c r="E218" s="71"/>
      <c r="F218" s="71"/>
      <c r="G218" s="71"/>
      <c r="H218" s="71"/>
      <c r="I218" s="71"/>
      <c r="J218" s="71"/>
      <c r="K218" s="71"/>
      <c r="L218" s="71"/>
      <c r="M218" s="71"/>
      <c r="N218" s="71"/>
      <c r="O218" s="71"/>
      <c r="P218" s="71"/>
      <c r="Q218" s="71"/>
      <c r="R218" s="71"/>
      <c r="S218" s="71"/>
      <c r="T218" s="71"/>
      <c r="U218" s="71"/>
      <c r="V218" s="71"/>
      <c r="W218" s="71"/>
      <c r="X218" s="71"/>
      <c r="Y218" s="71"/>
      <c r="Z218" s="71"/>
      <c r="AA218" s="71"/>
      <c r="AB218" s="71"/>
      <c r="AC218" s="71"/>
      <c r="AD218" s="71"/>
      <c r="AE218" s="71"/>
    </row>
    <row r="219" spans="1:31" ht="12.75" customHeight="1" x14ac:dyDescent="0.25">
      <c r="A219" s="71"/>
      <c r="B219" s="71"/>
      <c r="C219" s="71"/>
      <c r="D219" s="71"/>
      <c r="E219" s="71"/>
      <c r="F219" s="71"/>
      <c r="G219" s="71"/>
      <c r="H219" s="71"/>
      <c r="I219" s="71"/>
      <c r="J219" s="71"/>
      <c r="K219" s="71"/>
      <c r="L219" s="71"/>
      <c r="M219" s="71"/>
      <c r="N219" s="71"/>
      <c r="O219" s="71"/>
      <c r="P219" s="71"/>
      <c r="Q219" s="71"/>
      <c r="R219" s="71"/>
      <c r="S219" s="71"/>
      <c r="T219" s="71"/>
      <c r="U219" s="71"/>
      <c r="V219" s="71"/>
      <c r="W219" s="71"/>
      <c r="X219" s="71"/>
      <c r="Y219" s="71"/>
      <c r="Z219" s="71"/>
      <c r="AA219" s="71"/>
      <c r="AB219" s="71"/>
      <c r="AC219" s="71"/>
      <c r="AD219" s="71"/>
      <c r="AE219" s="71"/>
    </row>
    <row r="220" spans="1:31" ht="12.75" customHeight="1" x14ac:dyDescent="0.25">
      <c r="A220" s="71"/>
      <c r="B220" s="71"/>
      <c r="C220" s="71"/>
      <c r="D220" s="71"/>
      <c r="E220" s="71"/>
      <c r="F220" s="71"/>
      <c r="G220" s="71"/>
      <c r="H220" s="71"/>
      <c r="I220" s="71"/>
      <c r="J220" s="71"/>
      <c r="K220" s="71"/>
      <c r="L220" s="71"/>
      <c r="M220" s="71"/>
      <c r="N220" s="71"/>
      <c r="O220" s="71"/>
      <c r="P220" s="71"/>
      <c r="Q220" s="71"/>
      <c r="R220" s="71"/>
      <c r="S220" s="71"/>
      <c r="T220" s="71"/>
      <c r="U220" s="71"/>
      <c r="V220" s="71"/>
      <c r="W220" s="71"/>
      <c r="X220" s="71"/>
      <c r="Y220" s="71"/>
      <c r="Z220" s="71"/>
      <c r="AA220" s="71"/>
      <c r="AB220" s="71"/>
      <c r="AC220" s="71"/>
      <c r="AD220" s="71"/>
      <c r="AE220" s="71"/>
    </row>
    <row r="221" spans="1:31" ht="12.75" customHeight="1" x14ac:dyDescent="0.25">
      <c r="A221" s="71"/>
      <c r="B221" s="71"/>
      <c r="C221" s="71"/>
      <c r="D221" s="71"/>
      <c r="E221" s="71"/>
      <c r="F221" s="71"/>
      <c r="G221" s="71"/>
      <c r="H221" s="71"/>
      <c r="I221" s="71"/>
      <c r="J221" s="71"/>
      <c r="K221" s="71"/>
      <c r="L221" s="71"/>
      <c r="M221" s="71"/>
      <c r="N221" s="71"/>
      <c r="O221" s="71"/>
      <c r="P221" s="71"/>
      <c r="Q221" s="71"/>
      <c r="R221" s="71"/>
      <c r="S221" s="71"/>
      <c r="T221" s="71"/>
      <c r="U221" s="71"/>
      <c r="V221" s="71"/>
      <c r="W221" s="71"/>
      <c r="X221" s="71"/>
      <c r="Y221" s="71"/>
      <c r="Z221" s="71"/>
      <c r="AA221" s="71"/>
      <c r="AB221" s="71"/>
      <c r="AC221" s="71"/>
      <c r="AD221" s="71"/>
      <c r="AE221" s="71"/>
    </row>
    <row r="222" spans="1:31" ht="12.75" customHeight="1" x14ac:dyDescent="0.25">
      <c r="A222" s="71"/>
      <c r="B222" s="71"/>
      <c r="C222" s="71"/>
      <c r="D222" s="71"/>
      <c r="E222" s="71"/>
      <c r="F222" s="71"/>
      <c r="G222" s="71"/>
      <c r="H222" s="71"/>
      <c r="I222" s="71"/>
      <c r="J222" s="71"/>
      <c r="K222" s="71"/>
      <c r="L222" s="71"/>
      <c r="M222" s="71"/>
      <c r="N222" s="71"/>
      <c r="O222" s="71"/>
      <c r="P222" s="71"/>
      <c r="Q222" s="71"/>
      <c r="R222" s="71"/>
      <c r="S222" s="71"/>
      <c r="T222" s="71"/>
      <c r="U222" s="71"/>
      <c r="V222" s="71"/>
      <c r="W222" s="71"/>
      <c r="X222" s="71"/>
      <c r="Y222" s="71"/>
      <c r="Z222" s="71"/>
      <c r="AA222" s="71"/>
      <c r="AB222" s="71"/>
      <c r="AC222" s="71"/>
      <c r="AD222" s="71"/>
      <c r="AE222" s="71"/>
    </row>
    <row r="223" spans="1:31" ht="12.75" customHeight="1" x14ac:dyDescent="0.25">
      <c r="A223" s="71"/>
      <c r="B223" s="71"/>
      <c r="C223" s="71"/>
      <c r="D223" s="71"/>
      <c r="E223" s="71"/>
      <c r="F223" s="71"/>
      <c r="G223" s="71"/>
      <c r="H223" s="71"/>
      <c r="I223" s="71"/>
      <c r="J223" s="71"/>
      <c r="K223" s="71"/>
      <c r="L223" s="71"/>
      <c r="M223" s="71"/>
      <c r="N223" s="71"/>
      <c r="O223" s="71"/>
      <c r="P223" s="71"/>
      <c r="Q223" s="71"/>
      <c r="R223" s="71"/>
      <c r="S223" s="71"/>
      <c r="T223" s="71"/>
      <c r="U223" s="71"/>
      <c r="V223" s="71"/>
      <c r="W223" s="71"/>
      <c r="X223" s="71"/>
      <c r="Y223" s="71"/>
      <c r="Z223" s="71"/>
      <c r="AA223" s="71"/>
      <c r="AB223" s="71"/>
      <c r="AC223" s="71"/>
      <c r="AD223" s="71"/>
      <c r="AE223" s="71"/>
    </row>
    <row r="224" spans="1:31" ht="12.75" customHeight="1" x14ac:dyDescent="0.25">
      <c r="A224" s="71"/>
      <c r="B224" s="71"/>
      <c r="C224" s="71"/>
      <c r="D224" s="71"/>
      <c r="E224" s="71"/>
      <c r="F224" s="71"/>
      <c r="G224" s="71"/>
      <c r="H224" s="71"/>
      <c r="I224" s="71"/>
      <c r="J224" s="71"/>
      <c r="K224" s="71"/>
      <c r="L224" s="71"/>
      <c r="M224" s="71"/>
      <c r="N224" s="71"/>
      <c r="O224" s="71"/>
      <c r="P224" s="71"/>
      <c r="Q224" s="71"/>
      <c r="R224" s="71"/>
      <c r="S224" s="71"/>
      <c r="T224" s="71"/>
      <c r="U224" s="71"/>
      <c r="V224" s="71"/>
      <c r="W224" s="71"/>
      <c r="X224" s="71"/>
      <c r="Y224" s="71"/>
      <c r="Z224" s="71"/>
      <c r="AA224" s="71"/>
      <c r="AB224" s="71"/>
      <c r="AC224" s="71"/>
      <c r="AD224" s="71"/>
      <c r="AE224" s="71"/>
    </row>
    <row r="225" spans="1:31" ht="12.75" customHeight="1" x14ac:dyDescent="0.25">
      <c r="A225" s="71"/>
      <c r="B225" s="71"/>
      <c r="C225" s="71"/>
      <c r="D225" s="71"/>
      <c r="E225" s="71"/>
      <c r="F225" s="71"/>
      <c r="G225" s="71"/>
      <c r="H225" s="71"/>
      <c r="I225" s="71"/>
      <c r="J225" s="71"/>
      <c r="K225" s="71"/>
      <c r="L225" s="71"/>
      <c r="M225" s="71"/>
      <c r="N225" s="71"/>
      <c r="O225" s="71"/>
      <c r="P225" s="71"/>
      <c r="Q225" s="71"/>
      <c r="R225" s="71"/>
      <c r="S225" s="71"/>
      <c r="T225" s="71"/>
      <c r="U225" s="71"/>
      <c r="V225" s="71"/>
      <c r="W225" s="71"/>
      <c r="X225" s="71"/>
      <c r="Y225" s="71"/>
      <c r="Z225" s="71"/>
      <c r="AA225" s="71"/>
      <c r="AB225" s="71"/>
      <c r="AC225" s="71"/>
      <c r="AD225" s="71"/>
      <c r="AE225" s="71"/>
    </row>
    <row r="226" spans="1:31" ht="12.75" customHeight="1" x14ac:dyDescent="0.25">
      <c r="A226" s="71"/>
      <c r="B226" s="71"/>
      <c r="C226" s="71"/>
      <c r="D226" s="71"/>
      <c r="E226" s="71"/>
      <c r="F226" s="71"/>
      <c r="G226" s="71"/>
      <c r="H226" s="71"/>
      <c r="I226" s="71"/>
      <c r="J226" s="71"/>
      <c r="K226" s="71"/>
      <c r="L226" s="71"/>
      <c r="M226" s="71"/>
      <c r="N226" s="71"/>
      <c r="O226" s="71"/>
      <c r="P226" s="71"/>
      <c r="Q226" s="71"/>
      <c r="R226" s="71"/>
      <c r="S226" s="71"/>
      <c r="T226" s="71"/>
      <c r="U226" s="71"/>
      <c r="V226" s="71"/>
      <c r="W226" s="71"/>
      <c r="X226" s="71"/>
      <c r="Y226" s="71"/>
      <c r="Z226" s="71"/>
      <c r="AA226" s="71"/>
      <c r="AB226" s="71"/>
      <c r="AC226" s="71"/>
      <c r="AD226" s="71"/>
      <c r="AE226" s="71"/>
    </row>
    <row r="227" spans="1:31" ht="12.75" customHeight="1" x14ac:dyDescent="0.25">
      <c r="A227" s="71"/>
      <c r="B227" s="71"/>
      <c r="C227" s="71"/>
      <c r="D227" s="71"/>
      <c r="E227" s="71"/>
      <c r="F227" s="71"/>
      <c r="G227" s="71"/>
      <c r="H227" s="71"/>
      <c r="I227" s="71"/>
      <c r="J227" s="71"/>
      <c r="K227" s="71"/>
      <c r="L227" s="71"/>
      <c r="M227" s="71"/>
      <c r="N227" s="71"/>
      <c r="O227" s="71"/>
      <c r="P227" s="71"/>
      <c r="Q227" s="71"/>
      <c r="R227" s="71"/>
      <c r="S227" s="71"/>
      <c r="T227" s="71"/>
      <c r="U227" s="71"/>
      <c r="V227" s="71"/>
      <c r="W227" s="71"/>
      <c r="X227" s="71"/>
      <c r="Y227" s="71"/>
      <c r="Z227" s="71"/>
      <c r="AA227" s="71"/>
      <c r="AB227" s="71"/>
      <c r="AC227" s="71"/>
      <c r="AD227" s="71"/>
      <c r="AE227" s="71"/>
    </row>
    <row r="228" spans="1:31" ht="12.75" customHeight="1" x14ac:dyDescent="0.25">
      <c r="A228" s="71"/>
      <c r="B228" s="71"/>
      <c r="C228" s="71"/>
      <c r="D228" s="71"/>
      <c r="E228" s="71"/>
      <c r="F228" s="71"/>
      <c r="G228" s="71"/>
      <c r="H228" s="71"/>
      <c r="I228" s="71"/>
      <c r="J228" s="71"/>
      <c r="K228" s="71"/>
      <c r="L228" s="71"/>
      <c r="M228" s="71"/>
      <c r="N228" s="71"/>
      <c r="O228" s="71"/>
      <c r="P228" s="71"/>
      <c r="Q228" s="71"/>
      <c r="R228" s="71"/>
      <c r="S228" s="71"/>
      <c r="T228" s="71"/>
      <c r="U228" s="71"/>
      <c r="V228" s="71"/>
      <c r="W228" s="71"/>
      <c r="X228" s="71"/>
      <c r="Y228" s="71"/>
      <c r="Z228" s="71"/>
      <c r="AA228" s="71"/>
      <c r="AB228" s="71"/>
      <c r="AC228" s="71"/>
      <c r="AD228" s="71"/>
      <c r="AE228" s="71"/>
    </row>
    <row r="229" spans="1:31" ht="12.75" customHeight="1" x14ac:dyDescent="0.25">
      <c r="A229" s="71"/>
      <c r="B229" s="71"/>
      <c r="C229" s="71"/>
      <c r="D229" s="71"/>
      <c r="E229" s="71"/>
      <c r="F229" s="71"/>
      <c r="G229" s="71"/>
      <c r="H229" s="71"/>
      <c r="I229" s="71"/>
      <c r="J229" s="71"/>
      <c r="K229" s="71"/>
      <c r="L229" s="71"/>
      <c r="M229" s="71"/>
      <c r="N229" s="71"/>
      <c r="O229" s="71"/>
      <c r="P229" s="71"/>
      <c r="Q229" s="71"/>
      <c r="R229" s="71"/>
      <c r="S229" s="71"/>
      <c r="T229" s="71"/>
      <c r="U229" s="71"/>
      <c r="V229" s="71"/>
      <c r="W229" s="71"/>
      <c r="X229" s="71"/>
      <c r="Y229" s="71"/>
      <c r="Z229" s="71"/>
      <c r="AA229" s="71"/>
      <c r="AB229" s="71"/>
      <c r="AC229" s="71"/>
      <c r="AD229" s="71"/>
      <c r="AE229" s="71"/>
    </row>
    <row r="230" spans="1:31" ht="12.75" customHeight="1" x14ac:dyDescent="0.25">
      <c r="A230" s="71"/>
      <c r="B230" s="71"/>
      <c r="C230" s="71"/>
      <c r="D230" s="71"/>
      <c r="E230" s="71"/>
      <c r="F230" s="71"/>
      <c r="G230" s="71"/>
      <c r="H230" s="71"/>
      <c r="I230" s="71"/>
      <c r="J230" s="71"/>
      <c r="K230" s="71"/>
      <c r="L230" s="71"/>
      <c r="M230" s="71"/>
      <c r="N230" s="71"/>
      <c r="O230" s="71"/>
      <c r="P230" s="71"/>
      <c r="Q230" s="71"/>
      <c r="R230" s="71"/>
      <c r="S230" s="71"/>
      <c r="T230" s="71"/>
      <c r="U230" s="71"/>
      <c r="V230" s="71"/>
      <c r="W230" s="71"/>
      <c r="X230" s="71"/>
      <c r="Y230" s="71"/>
      <c r="Z230" s="71"/>
      <c r="AA230" s="71"/>
      <c r="AB230" s="71"/>
      <c r="AC230" s="71"/>
      <c r="AD230" s="71"/>
      <c r="AE230" s="71"/>
    </row>
    <row r="231" spans="1:31" ht="12.75" customHeight="1" x14ac:dyDescent="0.25">
      <c r="A231" s="71"/>
      <c r="B231" s="71"/>
      <c r="C231" s="71"/>
      <c r="D231" s="71"/>
      <c r="E231" s="71"/>
      <c r="F231" s="71"/>
      <c r="G231" s="71"/>
      <c r="H231" s="71"/>
      <c r="I231" s="71"/>
      <c r="J231" s="71"/>
      <c r="K231" s="71"/>
      <c r="L231" s="71"/>
      <c r="M231" s="71"/>
      <c r="N231" s="71"/>
      <c r="O231" s="71"/>
      <c r="P231" s="71"/>
      <c r="Q231" s="71"/>
      <c r="R231" s="71"/>
      <c r="S231" s="71"/>
      <c r="T231" s="71"/>
      <c r="U231" s="71"/>
      <c r="V231" s="71"/>
      <c r="W231" s="71"/>
      <c r="X231" s="71"/>
      <c r="Y231" s="71"/>
      <c r="Z231" s="71"/>
      <c r="AA231" s="71"/>
      <c r="AB231" s="71"/>
      <c r="AC231" s="71"/>
      <c r="AD231" s="71"/>
      <c r="AE231" s="71"/>
    </row>
    <row r="232" spans="1:31" ht="12.75" customHeight="1" x14ac:dyDescent="0.25">
      <c r="A232" s="71"/>
      <c r="B232" s="71"/>
      <c r="C232" s="71"/>
      <c r="D232" s="71"/>
      <c r="E232" s="71"/>
      <c r="F232" s="71"/>
      <c r="G232" s="71"/>
      <c r="H232" s="71"/>
      <c r="I232" s="71"/>
      <c r="J232" s="71"/>
      <c r="K232" s="71"/>
      <c r="L232" s="71"/>
      <c r="M232" s="71"/>
      <c r="N232" s="71"/>
      <c r="O232" s="71"/>
      <c r="P232" s="71"/>
      <c r="Q232" s="71"/>
      <c r="R232" s="71"/>
      <c r="S232" s="71"/>
      <c r="T232" s="71"/>
      <c r="U232" s="71"/>
      <c r="V232" s="71"/>
      <c r="W232" s="71"/>
      <c r="X232" s="71"/>
      <c r="Y232" s="71"/>
      <c r="Z232" s="71"/>
      <c r="AA232" s="71"/>
      <c r="AB232" s="71"/>
      <c r="AC232" s="71"/>
      <c r="AD232" s="71"/>
      <c r="AE232" s="71"/>
    </row>
    <row r="233" spans="1:31" ht="12.75" customHeight="1" x14ac:dyDescent="0.25">
      <c r="A233" s="71"/>
      <c r="B233" s="71"/>
      <c r="C233" s="71"/>
      <c r="D233" s="71"/>
      <c r="E233" s="71"/>
      <c r="F233" s="71"/>
      <c r="G233" s="71"/>
      <c r="H233" s="71"/>
      <c r="I233" s="71"/>
      <c r="J233" s="71"/>
      <c r="K233" s="71"/>
      <c r="L233" s="71"/>
      <c r="M233" s="71"/>
      <c r="N233" s="71"/>
      <c r="O233" s="71"/>
      <c r="P233" s="71"/>
      <c r="Q233" s="71"/>
      <c r="R233" s="71"/>
      <c r="S233" s="71"/>
      <c r="T233" s="71"/>
      <c r="U233" s="71"/>
      <c r="V233" s="71"/>
      <c r="W233" s="71"/>
      <c r="X233" s="71"/>
      <c r="Y233" s="71"/>
      <c r="Z233" s="71"/>
      <c r="AA233" s="71"/>
      <c r="AB233" s="71"/>
      <c r="AC233" s="71"/>
      <c r="AD233" s="71"/>
      <c r="AE233" s="71"/>
    </row>
    <row r="234" spans="1:31" ht="12.75" customHeight="1" x14ac:dyDescent="0.25">
      <c r="A234" s="71"/>
      <c r="B234" s="71"/>
      <c r="C234" s="71"/>
      <c r="D234" s="71"/>
      <c r="E234" s="71"/>
      <c r="F234" s="71"/>
      <c r="G234" s="71"/>
      <c r="H234" s="71"/>
      <c r="I234" s="71"/>
      <c r="J234" s="71"/>
      <c r="K234" s="71"/>
      <c r="L234" s="71"/>
      <c r="M234" s="71"/>
      <c r="N234" s="71"/>
      <c r="O234" s="71"/>
      <c r="P234" s="71"/>
      <c r="Q234" s="71"/>
      <c r="R234" s="71"/>
      <c r="S234" s="71"/>
      <c r="T234" s="71"/>
      <c r="U234" s="71"/>
      <c r="V234" s="71"/>
      <c r="W234" s="71"/>
      <c r="X234" s="71"/>
      <c r="Y234" s="71"/>
      <c r="Z234" s="71"/>
      <c r="AA234" s="71"/>
      <c r="AB234" s="71"/>
      <c r="AC234" s="71"/>
      <c r="AD234" s="71"/>
      <c r="AE234" s="71"/>
    </row>
    <row r="235" spans="1:31" ht="12.75" customHeight="1" x14ac:dyDescent="0.25">
      <c r="A235" s="71"/>
      <c r="B235" s="71"/>
      <c r="C235" s="71"/>
      <c r="D235" s="71"/>
      <c r="E235" s="71"/>
      <c r="F235" s="71"/>
      <c r="G235" s="71"/>
      <c r="H235" s="71"/>
      <c r="I235" s="71"/>
      <c r="J235" s="71"/>
      <c r="K235" s="71"/>
      <c r="L235" s="71"/>
      <c r="M235" s="71"/>
      <c r="N235" s="71"/>
      <c r="O235" s="71"/>
      <c r="P235" s="71"/>
      <c r="Q235" s="71"/>
      <c r="R235" s="71"/>
      <c r="S235" s="71"/>
      <c r="T235" s="71"/>
      <c r="U235" s="71"/>
      <c r="V235" s="71"/>
      <c r="W235" s="71"/>
      <c r="X235" s="71"/>
      <c r="Y235" s="71"/>
      <c r="Z235" s="71"/>
      <c r="AA235" s="71"/>
      <c r="AB235" s="71"/>
      <c r="AC235" s="71"/>
      <c r="AD235" s="71"/>
      <c r="AE235" s="71"/>
    </row>
    <row r="236" spans="1:31" ht="12.75" customHeight="1" x14ac:dyDescent="0.25">
      <c r="A236" s="71"/>
      <c r="B236" s="71"/>
      <c r="C236" s="71"/>
      <c r="D236" s="71"/>
      <c r="E236" s="71"/>
      <c r="F236" s="71"/>
      <c r="G236" s="71"/>
      <c r="H236" s="71"/>
      <c r="I236" s="71"/>
      <c r="J236" s="71"/>
      <c r="K236" s="71"/>
      <c r="L236" s="71"/>
      <c r="M236" s="71"/>
      <c r="N236" s="71"/>
      <c r="O236" s="71"/>
      <c r="P236" s="71"/>
      <c r="Q236" s="71"/>
      <c r="R236" s="71"/>
      <c r="S236" s="71"/>
      <c r="T236" s="71"/>
      <c r="U236" s="71"/>
      <c r="V236" s="71"/>
      <c r="W236" s="71"/>
      <c r="X236" s="71"/>
      <c r="Y236" s="71"/>
      <c r="Z236" s="71"/>
      <c r="AA236" s="71"/>
      <c r="AB236" s="71"/>
      <c r="AC236" s="71"/>
      <c r="AD236" s="71"/>
      <c r="AE236" s="71"/>
    </row>
    <row r="237" spans="1:31" ht="12.75" customHeight="1" x14ac:dyDescent="0.25">
      <c r="A237" s="71"/>
      <c r="B237" s="71"/>
      <c r="C237" s="71"/>
      <c r="D237" s="71"/>
      <c r="E237" s="71"/>
      <c r="F237" s="71"/>
      <c r="G237" s="71"/>
      <c r="H237" s="71"/>
      <c r="I237" s="71"/>
      <c r="J237" s="71"/>
      <c r="K237" s="71"/>
      <c r="L237" s="71"/>
      <c r="M237" s="71"/>
      <c r="N237" s="71"/>
      <c r="O237" s="71"/>
      <c r="P237" s="71"/>
      <c r="Q237" s="71"/>
      <c r="R237" s="71"/>
      <c r="S237" s="71"/>
      <c r="T237" s="71"/>
      <c r="U237" s="71"/>
      <c r="V237" s="71"/>
      <c r="W237" s="71"/>
      <c r="X237" s="71"/>
      <c r="Y237" s="71"/>
      <c r="Z237" s="71"/>
      <c r="AA237" s="71"/>
      <c r="AB237" s="71"/>
      <c r="AC237" s="71"/>
      <c r="AD237" s="71"/>
      <c r="AE237" s="71"/>
    </row>
    <row r="238" spans="1:31" ht="12.75" customHeight="1" x14ac:dyDescent="0.25">
      <c r="A238" s="71"/>
      <c r="B238" s="71"/>
      <c r="C238" s="71"/>
      <c r="D238" s="71"/>
      <c r="E238" s="71"/>
      <c r="F238" s="71"/>
      <c r="G238" s="71"/>
      <c r="H238" s="71"/>
      <c r="I238" s="71"/>
      <c r="J238" s="71"/>
      <c r="K238" s="71"/>
      <c r="L238" s="71"/>
      <c r="M238" s="71"/>
      <c r="N238" s="71"/>
      <c r="O238" s="71"/>
      <c r="P238" s="71"/>
      <c r="Q238" s="71"/>
      <c r="R238" s="71"/>
      <c r="S238" s="71"/>
      <c r="T238" s="71"/>
      <c r="U238" s="71"/>
      <c r="V238" s="71"/>
      <c r="W238" s="71"/>
      <c r="X238" s="71"/>
      <c r="Y238" s="71"/>
      <c r="Z238" s="71"/>
      <c r="AA238" s="71"/>
      <c r="AB238" s="71"/>
      <c r="AC238" s="71"/>
      <c r="AD238" s="71"/>
      <c r="AE238" s="71"/>
    </row>
    <row r="239" spans="1:31" ht="12.75" customHeight="1" x14ac:dyDescent="0.25">
      <c r="A239" s="71"/>
      <c r="B239" s="71"/>
      <c r="C239" s="71"/>
      <c r="D239" s="71"/>
      <c r="E239" s="71"/>
      <c r="F239" s="71"/>
      <c r="G239" s="71"/>
      <c r="H239" s="71"/>
      <c r="I239" s="71"/>
      <c r="J239" s="71"/>
      <c r="K239" s="71"/>
      <c r="L239" s="71"/>
      <c r="M239" s="71"/>
      <c r="N239" s="71"/>
      <c r="O239" s="71"/>
      <c r="P239" s="71"/>
      <c r="Q239" s="71"/>
      <c r="R239" s="71"/>
      <c r="S239" s="71"/>
      <c r="T239" s="71"/>
      <c r="U239" s="71"/>
      <c r="V239" s="71"/>
      <c r="W239" s="71"/>
      <c r="X239" s="71"/>
      <c r="Y239" s="71"/>
      <c r="Z239" s="71"/>
      <c r="AA239" s="71"/>
      <c r="AB239" s="71"/>
      <c r="AC239" s="71"/>
      <c r="AD239" s="71"/>
      <c r="AE239" s="71"/>
    </row>
    <row r="240" spans="1:31" ht="12.75" customHeight="1" x14ac:dyDescent="0.25">
      <c r="A240" s="71"/>
      <c r="B240" s="71"/>
      <c r="C240" s="71"/>
      <c r="D240" s="71"/>
      <c r="E240" s="71"/>
      <c r="F240" s="71"/>
      <c r="G240" s="71"/>
      <c r="H240" s="71"/>
      <c r="I240" s="71"/>
      <c r="J240" s="71"/>
      <c r="K240" s="71"/>
      <c r="L240" s="71"/>
      <c r="M240" s="71"/>
      <c r="N240" s="71"/>
      <c r="O240" s="71"/>
      <c r="P240" s="71"/>
      <c r="Q240" s="71"/>
      <c r="R240" s="71"/>
      <c r="S240" s="71"/>
      <c r="T240" s="71"/>
      <c r="U240" s="71"/>
      <c r="V240" s="71"/>
      <c r="W240" s="71"/>
      <c r="X240" s="71"/>
      <c r="Y240" s="71"/>
      <c r="Z240" s="71"/>
      <c r="AA240" s="71"/>
      <c r="AB240" s="71"/>
      <c r="AC240" s="71"/>
      <c r="AD240" s="71"/>
      <c r="AE240" s="71"/>
    </row>
    <row r="241" spans="1:31" ht="12.75" customHeight="1" x14ac:dyDescent="0.25">
      <c r="A241" s="71"/>
      <c r="B241" s="71"/>
      <c r="C241" s="71"/>
      <c r="D241" s="71"/>
      <c r="E241" s="71"/>
      <c r="F241" s="71"/>
      <c r="G241" s="71"/>
      <c r="H241" s="71"/>
      <c r="I241" s="71"/>
      <c r="J241" s="71"/>
      <c r="K241" s="71"/>
      <c r="L241" s="71"/>
      <c r="M241" s="71"/>
      <c r="N241" s="71"/>
      <c r="O241" s="71"/>
      <c r="P241" s="71"/>
      <c r="Q241" s="71"/>
      <c r="R241" s="71"/>
      <c r="S241" s="71"/>
      <c r="T241" s="71"/>
      <c r="U241" s="71"/>
      <c r="V241" s="71"/>
      <c r="W241" s="71"/>
      <c r="X241" s="71"/>
      <c r="Y241" s="71"/>
      <c r="Z241" s="71"/>
      <c r="AA241" s="71"/>
      <c r="AB241" s="71"/>
      <c r="AC241" s="71"/>
      <c r="AD241" s="71"/>
      <c r="AE241" s="71"/>
    </row>
    <row r="242" spans="1:31" ht="12.75" customHeight="1" x14ac:dyDescent="0.25">
      <c r="A242" s="71"/>
      <c r="B242" s="71"/>
      <c r="C242" s="71"/>
      <c r="D242" s="71"/>
      <c r="E242" s="71"/>
      <c r="F242" s="71"/>
      <c r="G242" s="71"/>
      <c r="H242" s="71"/>
      <c r="I242" s="71"/>
      <c r="J242" s="71"/>
      <c r="K242" s="71"/>
      <c r="L242" s="71"/>
      <c r="M242" s="71"/>
      <c r="N242" s="71"/>
      <c r="O242" s="71"/>
      <c r="P242" s="71"/>
      <c r="Q242" s="71"/>
      <c r="R242" s="71"/>
      <c r="S242" s="71"/>
      <c r="T242" s="71"/>
      <c r="U242" s="71"/>
      <c r="V242" s="71"/>
      <c r="W242" s="71"/>
      <c r="X242" s="71"/>
      <c r="Y242" s="71"/>
      <c r="Z242" s="71"/>
      <c r="AA242" s="71"/>
      <c r="AB242" s="71"/>
      <c r="AC242" s="71"/>
      <c r="AD242" s="71"/>
      <c r="AE242" s="71"/>
    </row>
    <row r="243" spans="1:31" ht="12.75" customHeight="1" x14ac:dyDescent="0.25">
      <c r="A243" s="71"/>
      <c r="B243" s="71"/>
      <c r="C243" s="71"/>
      <c r="D243" s="71"/>
      <c r="E243" s="71"/>
      <c r="F243" s="71"/>
      <c r="G243" s="71"/>
      <c r="H243" s="71"/>
      <c r="I243" s="71"/>
      <c r="J243" s="71"/>
      <c r="K243" s="71"/>
      <c r="L243" s="71"/>
      <c r="M243" s="71"/>
      <c r="N243" s="71"/>
      <c r="O243" s="71"/>
      <c r="P243" s="71"/>
      <c r="Q243" s="71"/>
      <c r="R243" s="71"/>
      <c r="S243" s="71"/>
      <c r="T243" s="71"/>
      <c r="U243" s="71"/>
      <c r="V243" s="71"/>
      <c r="W243" s="71"/>
      <c r="X243" s="71"/>
      <c r="Y243" s="71"/>
      <c r="Z243" s="71"/>
      <c r="AA243" s="71"/>
      <c r="AB243" s="71"/>
      <c r="AC243" s="71"/>
      <c r="AD243" s="71"/>
      <c r="AE243" s="71"/>
    </row>
    <row r="244" spans="1:31" ht="15.75" customHeight="1" x14ac:dyDescent="0.25"/>
    <row r="245" spans="1:31" ht="15.75" customHeight="1" x14ac:dyDescent="0.25"/>
    <row r="246" spans="1:31" ht="15.75" customHeight="1" x14ac:dyDescent="0.25"/>
    <row r="247" spans="1:31" ht="15.75" customHeight="1" x14ac:dyDescent="0.25"/>
    <row r="248" spans="1:31" ht="15.75" customHeight="1" x14ac:dyDescent="0.25"/>
    <row r="249" spans="1:31" ht="15.75" customHeight="1" x14ac:dyDescent="0.25"/>
    <row r="250" spans="1:31" ht="15.75" customHeight="1" x14ac:dyDescent="0.25"/>
    <row r="251" spans="1:31" ht="15.75" customHeight="1" x14ac:dyDescent="0.25"/>
    <row r="252" spans="1:31" ht="15.75" customHeight="1" x14ac:dyDescent="0.25"/>
    <row r="253" spans="1:31" ht="15.75" customHeight="1" x14ac:dyDescent="0.25"/>
    <row r="254" spans="1:31" ht="15.75" customHeight="1" x14ac:dyDescent="0.25"/>
    <row r="255" spans="1:31" ht="15.75" customHeight="1" x14ac:dyDescent="0.25"/>
    <row r="256" spans="1:31"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sheetData>
  <mergeCells count="39">
    <mergeCell ref="E44:H44"/>
    <mergeCell ref="A29:A33"/>
    <mergeCell ref="B29:B33"/>
    <mergeCell ref="C29:C33"/>
    <mergeCell ref="D29:D33"/>
    <mergeCell ref="B34:B38"/>
    <mergeCell ref="C34:C38"/>
    <mergeCell ref="D34:D38"/>
    <mergeCell ref="A34:A38"/>
    <mergeCell ref="A39:A43"/>
    <mergeCell ref="B39:B43"/>
    <mergeCell ref="C39:C43"/>
    <mergeCell ref="D39:D43"/>
    <mergeCell ref="C24:C28"/>
    <mergeCell ref="D24:D28"/>
    <mergeCell ref="A14:A18"/>
    <mergeCell ref="A19:A23"/>
    <mergeCell ref="B19:B23"/>
    <mergeCell ref="C19:C23"/>
    <mergeCell ref="D19:D23"/>
    <mergeCell ref="A24:A28"/>
    <mergeCell ref="B24:B28"/>
    <mergeCell ref="A9:A13"/>
    <mergeCell ref="B9:B13"/>
    <mergeCell ref="C9:C13"/>
    <mergeCell ref="D9:D13"/>
    <mergeCell ref="B14:B18"/>
    <mergeCell ref="C14:C18"/>
    <mergeCell ref="D14:D18"/>
    <mergeCell ref="I7:O7"/>
    <mergeCell ref="P7:U7"/>
    <mergeCell ref="V7:AD7"/>
    <mergeCell ref="A1:B4"/>
    <mergeCell ref="C1:K1"/>
    <mergeCell ref="C2:K2"/>
    <mergeCell ref="C3:K3"/>
    <mergeCell ref="C4:I4"/>
    <mergeCell ref="J4:K4"/>
    <mergeCell ref="F7:H7"/>
  </mergeCells>
  <dataValidations count="21">
    <dataValidation allowBlank="1" showInputMessage="1" showErrorMessage="1" prompt="Corresponde al valor total de  los recursos girados para la actividad en el período (GIROS)_x000a_" sqref="R8:S8" xr:uid="{00000000-0002-0000-0400-000000000000}"/>
    <dataValidation allowBlank="1" showInputMessage="1" showErrorMessage="1" prompt="Relacionar el objetivo específico al cual está asociada la actividad proyecto de inversión. Esta información se encuentra en la Ficha de formulación del proyecto." sqref="A8" xr:uid="{00000000-0002-0000-0400-000001000000}"/>
    <dataValidation allowBlank="1" showInputMessage="1" showErrorMessage="1" prompt="Relacionar el nombre de la actividad del proyecto. Debe guardar coherencia con el registrado en la hoja de vida de indicador." sqref="C8" xr:uid="{00000000-0002-0000-0400-000002000000}"/>
    <dataValidation allowBlank="1" showInputMessage="1" showErrorMessage="1" prompt="Relacionar el código de la actividad. El código es asignado por SEGPLAN, y debe guardar coherencia con el registrado en la hoja de vidad de indicador._x000a_" sqref="B8" xr:uid="{00000000-0002-0000-0400-000003000000}"/>
    <dataValidation allowBlank="1" showInputMessage="1" showErrorMessage="1" prompt="Corresponde al total de los giros de la reserva en la vigencia_x000a_" sqref="AC8" xr:uid="{00000000-0002-0000-0400-000004000000}"/>
    <dataValidation allowBlank="1" showInputMessage="1" showErrorMessage="1" prompt="Ingrese el presupuesto ejecutado al periodo del reporte. _x000a_" sqref="J8:M8" xr:uid="{00000000-0002-0000-0400-000005000000}"/>
    <dataValidation allowBlank="1" showInputMessage="1" showErrorMessage="1" promptTitle="MAGNITUD EJECUTADA" prompt="Ingrese la magnitud alcanzada al periodo del reporte (acumulado)" sqref="G8" xr:uid="{00000000-0002-0000-0400-000006000000}"/>
    <dataValidation allowBlank="1" showInputMessage="1" showErrorMessage="1" promptTitle="MAGNITUD PROGRAMADA" prompt="Transcriba, literalmente, la magnitud según como se encuentra en Ficha EBI. " sqref="F8" xr:uid="{00000000-0002-0000-0400-000007000000}"/>
    <dataValidation allowBlank="1" showInputMessage="1" showErrorMessage="1" prompt="Corresponde al presupuesto programado para la vigencia, éste depende de las modificaciones presupuestales que se haya presentado. Debe guardar coherencia con el Plan Anual de Adquisiciones. Todo ajuste presupuestal debe estar avalado por la OAPI. " sqref="I8" xr:uid="{00000000-0002-0000-0400-000008000000}"/>
    <dataValidation allowBlank="1" showInputMessage="1" showErrorMessage="1" prompt="Corresponde al valor total de  los recursos girados para la meta en el período (GIROS)_x000a_" sqref="P8:Q8" xr:uid="{00000000-0002-0000-0400-000009000000}"/>
    <dataValidation allowBlank="1" showInputMessage="1" showErrorMessage="1" prompt="RESERVA PRESUPUESTAL:_x000a_Indica los saldos de los compromisos y las obligaciones pendientes de autorización de pago con cargo al presupuesto de la vigencia anterior" sqref="V8" xr:uid="{00000000-0002-0000-0400-00000A000000}"/>
    <dataValidation allowBlank="1" showInputMessage="1" showErrorMessage="1" prompt="Corresponde a los recursos girados de la reserva en el período" sqref="W8:Z8" xr:uid="{00000000-0002-0000-0400-00000B000000}"/>
    <dataValidation allowBlank="1" showInputMessage="1" showErrorMessage="1" prompt="Debe coincidir con la Herramienta Financiera_PAA" sqref="AA8" xr:uid="{00000000-0002-0000-0400-00000C000000}"/>
    <dataValidation allowBlank="1" showInputMessage="1" showErrorMessage="1" prompt="Ingrese las reservas definitivas después de anulaciones. Debe coincidir con la Herramienta Financiera" sqref="AB8" xr:uid="{00000000-0002-0000-0400-00000D000000}"/>
    <dataValidation allowBlank="1" showInputMessage="1" showErrorMessage="1" prompt="Corresponde al presupuesto total ejecutado en la vigencia. Debe guardar coherencia con el Plan Anual de Adquisiciones. " sqref="N8" xr:uid="{00000000-0002-0000-0400-00000E000000}"/>
    <dataValidation allowBlank="1" showInputMessage="1" showErrorMessage="1" prompt="Muestra los resultados de la ejecución del presupuesto frente a la programación." sqref="O8" xr:uid="{00000000-0002-0000-0400-00000F000000}"/>
    <dataValidation allowBlank="1" showInputMessage="1" showErrorMessage="1" prompt="Corresponde al presupuesto total girado en la vigencia. " sqref="T8" xr:uid="{00000000-0002-0000-0400-000010000000}"/>
    <dataValidation allowBlank="1" showInputMessage="1" showErrorMessage="1" prompt="Muestra los resultados de la ejecución de giros, frente al total de recursos comprometidos." sqref="U8" xr:uid="{00000000-0002-0000-0400-000011000000}"/>
    <dataValidation allowBlank="1" showInputMessage="1" showErrorMessage="1" prompt="Muestra los resultados de la ejecución de giros de las reservas, frente al total de la reservas constituidas." sqref="AD8" xr:uid="{00000000-0002-0000-0400-000012000000}"/>
    <dataValidation allowBlank="1" showInputMessage="1" showErrorMessage="1" promptTitle="VIGENCIA" prompt="Años que comprenden el plan de desarrollo actual. " sqref="E8" xr:uid="{00000000-0002-0000-0400-000013000000}"/>
    <dataValidation allowBlank="1" showInputMessage="1" showErrorMessage="1" prompt="Relacione el tipo de anualización de las actividades según corresponda: indicador tipo suma, tipo constante, tipo creciente, tipo decreciente._x000a_" sqref="D8" xr:uid="{00000000-0002-0000-0400-000014000000}"/>
  </dataValidations>
  <pageMargins left="0.70866141732283472" right="0.70866141732283472" top="0.74803149606299213" bottom="0.74803149606299213" header="0" footer="0"/>
  <pageSetup paperSize="9" orientation="landscape"/>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738030"/>
  </sheetPr>
  <dimension ref="A1:AA1000"/>
  <sheetViews>
    <sheetView showGridLines="0" topLeftCell="A7" workbookViewId="0">
      <selection activeCell="B9" sqref="B9:B13"/>
    </sheetView>
  </sheetViews>
  <sheetFormatPr baseColWidth="10" defaultColWidth="14.42578125" defaultRowHeight="15" customHeight="1" x14ac:dyDescent="0.25"/>
  <cols>
    <col min="2" max="2" width="27.42578125" customWidth="1"/>
    <col min="3" max="3" width="15.7109375" customWidth="1"/>
    <col min="4" max="4" width="26.140625" customWidth="1"/>
    <col min="5" max="5" width="21.85546875" customWidth="1"/>
    <col min="6" max="6" width="27.28515625" customWidth="1"/>
    <col min="7" max="8" width="11.140625" hidden="1" customWidth="1"/>
    <col min="9" max="10" width="11.140625" customWidth="1"/>
    <col min="11" max="11" width="21.42578125" customWidth="1"/>
    <col min="12" max="14" width="43.7109375" customWidth="1"/>
    <col min="15" max="15" width="7.5703125" customWidth="1"/>
    <col min="16" max="16" width="23.42578125" customWidth="1"/>
    <col min="17" max="19" width="19.28515625" customWidth="1"/>
    <col min="20" max="27" width="10.7109375" customWidth="1"/>
  </cols>
  <sheetData>
    <row r="1" spans="1:27" ht="17.25" customHeight="1" x14ac:dyDescent="0.25">
      <c r="B1" s="494"/>
      <c r="C1" s="495"/>
      <c r="D1" s="500" t="s">
        <v>0</v>
      </c>
      <c r="E1" s="501"/>
      <c r="F1" s="501"/>
      <c r="G1" s="501"/>
      <c r="H1" s="501"/>
      <c r="I1" s="501"/>
      <c r="J1" s="501"/>
      <c r="K1" s="502"/>
    </row>
    <row r="2" spans="1:27" ht="17.25" customHeight="1" x14ac:dyDescent="0.25">
      <c r="B2" s="496"/>
      <c r="C2" s="497"/>
      <c r="D2" s="500" t="s">
        <v>1</v>
      </c>
      <c r="E2" s="501"/>
      <c r="F2" s="501"/>
      <c r="G2" s="501"/>
      <c r="H2" s="501"/>
      <c r="I2" s="501"/>
      <c r="J2" s="501"/>
      <c r="K2" s="502"/>
    </row>
    <row r="3" spans="1:27" ht="17.25" customHeight="1" x14ac:dyDescent="0.25">
      <c r="B3" s="496"/>
      <c r="C3" s="497"/>
      <c r="D3" s="500" t="s">
        <v>2</v>
      </c>
      <c r="E3" s="501"/>
      <c r="F3" s="501"/>
      <c r="G3" s="501"/>
      <c r="H3" s="501"/>
      <c r="I3" s="501"/>
      <c r="J3" s="501"/>
      <c r="K3" s="502"/>
    </row>
    <row r="4" spans="1:27" ht="17.25" customHeight="1" x14ac:dyDescent="0.25">
      <c r="B4" s="498"/>
      <c r="C4" s="499"/>
      <c r="D4" s="500" t="s">
        <v>3</v>
      </c>
      <c r="E4" s="501"/>
      <c r="F4" s="501"/>
      <c r="G4" s="501"/>
      <c r="H4" s="501"/>
      <c r="I4" s="501"/>
      <c r="J4" s="502"/>
      <c r="K4" s="93" t="s">
        <v>4</v>
      </c>
    </row>
    <row r="6" spans="1:27" ht="20.25" customHeight="1" x14ac:dyDescent="0.25">
      <c r="B6" s="157"/>
      <c r="C6" s="157"/>
      <c r="D6" s="157"/>
      <c r="E6" s="157"/>
      <c r="F6" s="157"/>
      <c r="G6" s="158"/>
      <c r="H6" s="158"/>
      <c r="I6" s="158"/>
      <c r="J6" s="158"/>
      <c r="K6" s="71"/>
      <c r="L6" s="71"/>
      <c r="M6" s="71"/>
      <c r="N6" s="71"/>
      <c r="O6" s="71"/>
      <c r="P6" s="71"/>
      <c r="Q6" s="71"/>
      <c r="R6" s="71"/>
      <c r="S6" s="71"/>
      <c r="T6" s="71"/>
      <c r="U6" s="71"/>
      <c r="V6" s="71"/>
      <c r="W6" s="71"/>
      <c r="X6" s="71"/>
      <c r="Y6" s="71"/>
      <c r="Z6" s="71"/>
      <c r="AA6" s="71"/>
    </row>
    <row r="7" spans="1:27" ht="20.25" customHeight="1" x14ac:dyDescent="0.25">
      <c r="B7" s="46"/>
      <c r="C7" s="46"/>
      <c r="D7" s="46"/>
      <c r="E7" s="46"/>
      <c r="F7" s="46"/>
      <c r="G7" s="721" t="s">
        <v>383</v>
      </c>
      <c r="H7" s="671"/>
      <c r="I7" s="671"/>
      <c r="J7" s="671"/>
      <c r="K7" s="722" t="s">
        <v>384</v>
      </c>
      <c r="L7" s="671"/>
      <c r="M7" s="671"/>
      <c r="N7" s="615"/>
      <c r="O7" s="159"/>
      <c r="P7" s="712" t="s">
        <v>385</v>
      </c>
      <c r="Q7" s="713"/>
      <c r="R7" s="713"/>
      <c r="S7" s="713"/>
      <c r="T7" s="121"/>
      <c r="U7" s="121"/>
      <c r="V7" s="121"/>
      <c r="W7" s="121"/>
      <c r="X7" s="121"/>
      <c r="Y7" s="121"/>
      <c r="Z7" s="121"/>
      <c r="AA7" s="121"/>
    </row>
    <row r="8" spans="1:27" ht="89.25" customHeight="1" x14ac:dyDescent="0.25">
      <c r="A8" s="398" t="s">
        <v>1407</v>
      </c>
      <c r="B8" s="398" t="s">
        <v>1464</v>
      </c>
      <c r="C8" s="398" t="s">
        <v>1465</v>
      </c>
      <c r="D8" s="398" t="s">
        <v>1466</v>
      </c>
      <c r="E8" s="398" t="s">
        <v>1467</v>
      </c>
      <c r="F8" s="398" t="s">
        <v>1468</v>
      </c>
      <c r="G8" s="398" t="s">
        <v>386</v>
      </c>
      <c r="H8" s="398" t="s">
        <v>387</v>
      </c>
      <c r="I8" s="398" t="s">
        <v>388</v>
      </c>
      <c r="J8" s="398" t="s">
        <v>389</v>
      </c>
      <c r="K8" s="434" t="s">
        <v>390</v>
      </c>
      <c r="L8" s="435" t="s">
        <v>391</v>
      </c>
      <c r="M8" s="435" t="s">
        <v>392</v>
      </c>
      <c r="N8" s="435" t="s">
        <v>393</v>
      </c>
      <c r="O8" s="160"/>
      <c r="P8" s="161" t="s">
        <v>357</v>
      </c>
      <c r="Q8" s="161" t="s">
        <v>394</v>
      </c>
      <c r="R8" s="161" t="s">
        <v>395</v>
      </c>
      <c r="S8" s="161" t="s">
        <v>396</v>
      </c>
      <c r="T8" s="162"/>
      <c r="U8" s="162"/>
      <c r="V8" s="162"/>
      <c r="W8" s="162"/>
      <c r="X8" s="162"/>
      <c r="Y8" s="162"/>
      <c r="Z8" s="162"/>
      <c r="AA8" s="162"/>
    </row>
    <row r="9" spans="1:27" ht="21.75" customHeight="1" x14ac:dyDescent="0.25">
      <c r="A9" s="707">
        <v>1</v>
      </c>
      <c r="B9" s="707" t="s">
        <v>397</v>
      </c>
      <c r="C9" s="720">
        <v>2286</v>
      </c>
      <c r="D9" s="720" t="s">
        <v>398</v>
      </c>
      <c r="E9" s="710">
        <v>4210</v>
      </c>
      <c r="F9" s="710" t="s">
        <v>1463</v>
      </c>
      <c r="G9" s="711"/>
      <c r="H9" s="711"/>
      <c r="I9" s="714">
        <v>50</v>
      </c>
      <c r="J9" s="711">
        <v>50</v>
      </c>
      <c r="K9" s="717" t="s">
        <v>160</v>
      </c>
      <c r="L9" s="718" t="s">
        <v>1505</v>
      </c>
      <c r="M9" s="718" t="s">
        <v>1394</v>
      </c>
      <c r="N9" s="718" t="s">
        <v>1496</v>
      </c>
      <c r="O9" s="73"/>
      <c r="P9" s="163">
        <v>2024</v>
      </c>
      <c r="Q9" s="164">
        <v>100</v>
      </c>
      <c r="R9" s="165">
        <f>I9+J9</f>
        <v>100</v>
      </c>
      <c r="S9" s="166">
        <f t="shared" ref="S9:S12" si="0">+R9/Q9</f>
        <v>1</v>
      </c>
      <c r="T9" s="71"/>
      <c r="U9" s="71"/>
      <c r="V9" s="71"/>
      <c r="W9" s="71"/>
      <c r="X9" s="71"/>
      <c r="Y9" s="71"/>
      <c r="Z9" s="71"/>
      <c r="AA9" s="71"/>
    </row>
    <row r="10" spans="1:27" ht="21.75" customHeight="1" x14ac:dyDescent="0.25">
      <c r="A10" s="606"/>
      <c r="B10" s="606"/>
      <c r="C10" s="606"/>
      <c r="D10" s="606"/>
      <c r="E10" s="606"/>
      <c r="F10" s="606"/>
      <c r="G10" s="606"/>
      <c r="H10" s="606"/>
      <c r="I10" s="715"/>
      <c r="J10" s="606"/>
      <c r="K10" s="606"/>
      <c r="L10" s="719"/>
      <c r="M10" s="719"/>
      <c r="N10" s="719"/>
      <c r="O10" s="73"/>
      <c r="P10" s="167">
        <v>2025</v>
      </c>
      <c r="Q10" s="168">
        <v>100</v>
      </c>
      <c r="R10" s="169"/>
      <c r="S10" s="170">
        <f t="shared" si="0"/>
        <v>0</v>
      </c>
      <c r="T10" s="71"/>
      <c r="U10" s="71"/>
      <c r="V10" s="71"/>
      <c r="W10" s="71"/>
      <c r="X10" s="71"/>
      <c r="Y10" s="71"/>
      <c r="Z10" s="71"/>
      <c r="AA10" s="71"/>
    </row>
    <row r="11" spans="1:27" ht="21.75" customHeight="1" x14ac:dyDescent="0.25">
      <c r="A11" s="606"/>
      <c r="B11" s="606"/>
      <c r="C11" s="606"/>
      <c r="D11" s="606"/>
      <c r="E11" s="606"/>
      <c r="F11" s="606"/>
      <c r="G11" s="606"/>
      <c r="H11" s="606"/>
      <c r="I11" s="715"/>
      <c r="J11" s="606"/>
      <c r="K11" s="606"/>
      <c r="L11" s="719"/>
      <c r="M11" s="719"/>
      <c r="N11" s="719"/>
      <c r="O11" s="73"/>
      <c r="P11" s="171">
        <v>2026</v>
      </c>
      <c r="Q11" s="172">
        <v>100</v>
      </c>
      <c r="R11" s="173">
        <f t="shared" ref="R11:R12" si="1">G11+H11+I11+J11</f>
        <v>0</v>
      </c>
      <c r="S11" s="135">
        <f t="shared" si="0"/>
        <v>0</v>
      </c>
      <c r="T11" s="71"/>
      <c r="U11" s="71"/>
      <c r="V11" s="71"/>
      <c r="W11" s="71"/>
      <c r="X11" s="71"/>
      <c r="Y11" s="71"/>
      <c r="Z11" s="71"/>
      <c r="AA11" s="71"/>
    </row>
    <row r="12" spans="1:27" ht="21.75" customHeight="1" x14ac:dyDescent="0.25">
      <c r="A12" s="606"/>
      <c r="B12" s="606"/>
      <c r="C12" s="606"/>
      <c r="D12" s="606"/>
      <c r="E12" s="606"/>
      <c r="F12" s="606"/>
      <c r="G12" s="606"/>
      <c r="H12" s="606"/>
      <c r="I12" s="715"/>
      <c r="J12" s="606"/>
      <c r="K12" s="606"/>
      <c r="L12" s="719"/>
      <c r="M12" s="719"/>
      <c r="N12" s="719"/>
      <c r="O12" s="73"/>
      <c r="P12" s="171">
        <v>2027</v>
      </c>
      <c r="Q12" s="172">
        <v>100</v>
      </c>
      <c r="R12" s="173">
        <f t="shared" si="1"/>
        <v>0</v>
      </c>
      <c r="S12" s="135">
        <f t="shared" si="0"/>
        <v>0</v>
      </c>
      <c r="T12" s="71"/>
      <c r="U12" s="71"/>
      <c r="V12" s="71"/>
      <c r="W12" s="71"/>
      <c r="X12" s="71"/>
      <c r="Y12" s="71"/>
      <c r="Z12" s="71"/>
      <c r="AA12" s="71"/>
    </row>
    <row r="13" spans="1:27" ht="21.75" customHeight="1" x14ac:dyDescent="0.25">
      <c r="A13" s="549"/>
      <c r="B13" s="549"/>
      <c r="C13" s="606"/>
      <c r="D13" s="606"/>
      <c r="E13" s="606"/>
      <c r="F13" s="606"/>
      <c r="G13" s="606"/>
      <c r="H13" s="606"/>
      <c r="I13" s="715"/>
      <c r="J13" s="606"/>
      <c r="K13" s="606"/>
      <c r="L13" s="719"/>
      <c r="M13" s="719"/>
      <c r="N13" s="719"/>
      <c r="O13" s="73"/>
      <c r="P13" s="174" t="s">
        <v>399</v>
      </c>
      <c r="Q13" s="376">
        <f>(Q12+Q11+Q10+Q9)/4</f>
        <v>100</v>
      </c>
      <c r="R13" s="376">
        <f>(R12+R11+R10+R9)/4</f>
        <v>25</v>
      </c>
      <c r="S13" s="436">
        <f>(S12+S11+S10+S9)/4</f>
        <v>0.25</v>
      </c>
      <c r="T13" s="71"/>
      <c r="U13" s="71"/>
      <c r="V13" s="71"/>
      <c r="W13" s="71"/>
      <c r="X13" s="71"/>
      <c r="Y13" s="71"/>
      <c r="Z13" s="71"/>
      <c r="AA13" s="71"/>
    </row>
    <row r="14" spans="1:27" ht="13.5" customHeight="1" x14ac:dyDescent="0.25">
      <c r="A14" s="707">
        <v>2</v>
      </c>
      <c r="B14" s="707" t="s">
        <v>400</v>
      </c>
      <c r="C14" s="606"/>
      <c r="D14" s="606"/>
      <c r="E14" s="606"/>
      <c r="F14" s="606"/>
      <c r="G14" s="606"/>
      <c r="H14" s="606"/>
      <c r="I14" s="715"/>
      <c r="J14" s="606"/>
      <c r="K14" s="606"/>
      <c r="L14" s="719"/>
      <c r="M14" s="719"/>
      <c r="N14" s="719"/>
      <c r="O14" s="71"/>
      <c r="P14" s="175"/>
      <c r="Q14" s="176"/>
      <c r="R14" s="177"/>
      <c r="S14" s="178"/>
      <c r="T14" s="71"/>
      <c r="U14" s="71"/>
      <c r="V14" s="71"/>
      <c r="W14" s="71"/>
      <c r="X14" s="71"/>
      <c r="Y14" s="71"/>
      <c r="Z14" s="71"/>
      <c r="AA14" s="71"/>
    </row>
    <row r="15" spans="1:27" ht="13.5" customHeight="1" x14ac:dyDescent="0.25">
      <c r="A15" s="606"/>
      <c r="B15" s="606"/>
      <c r="C15" s="606"/>
      <c r="D15" s="606"/>
      <c r="E15" s="606"/>
      <c r="F15" s="606"/>
      <c r="G15" s="606"/>
      <c r="H15" s="606"/>
      <c r="I15" s="715"/>
      <c r="J15" s="606"/>
      <c r="K15" s="606"/>
      <c r="L15" s="719"/>
      <c r="M15" s="719"/>
      <c r="N15" s="719"/>
      <c r="O15" s="71"/>
      <c r="P15" s="179"/>
      <c r="Q15" s="180"/>
      <c r="R15" s="177"/>
      <c r="S15" s="178"/>
      <c r="T15" s="71"/>
      <c r="U15" s="71"/>
      <c r="V15" s="71"/>
      <c r="W15" s="71"/>
      <c r="X15" s="71"/>
      <c r="Y15" s="71"/>
      <c r="Z15" s="71"/>
      <c r="AA15" s="71"/>
    </row>
    <row r="16" spans="1:27" ht="13.5" customHeight="1" x14ac:dyDescent="0.25">
      <c r="A16" s="606"/>
      <c r="B16" s="606"/>
      <c r="C16" s="606"/>
      <c r="D16" s="606"/>
      <c r="E16" s="606"/>
      <c r="F16" s="606"/>
      <c r="G16" s="606"/>
      <c r="H16" s="606"/>
      <c r="I16" s="715"/>
      <c r="J16" s="606"/>
      <c r="K16" s="606"/>
      <c r="L16" s="719"/>
      <c r="M16" s="719"/>
      <c r="N16" s="719"/>
      <c r="O16" s="71"/>
      <c r="P16" s="175"/>
      <c r="Q16" s="180"/>
      <c r="R16" s="177"/>
      <c r="S16" s="178"/>
      <c r="T16" s="71"/>
      <c r="U16" s="71"/>
      <c r="V16" s="71"/>
      <c r="W16" s="71"/>
      <c r="X16" s="71"/>
      <c r="Y16" s="71"/>
      <c r="Z16" s="71"/>
      <c r="AA16" s="71"/>
    </row>
    <row r="17" spans="1:27" ht="13.5" customHeight="1" x14ac:dyDescent="0.25">
      <c r="A17" s="606"/>
      <c r="B17" s="606"/>
      <c r="C17" s="606"/>
      <c r="D17" s="606"/>
      <c r="E17" s="606"/>
      <c r="F17" s="606"/>
      <c r="G17" s="606"/>
      <c r="H17" s="606"/>
      <c r="I17" s="715"/>
      <c r="J17" s="606"/>
      <c r="K17" s="606"/>
      <c r="L17" s="719"/>
      <c r="M17" s="719"/>
      <c r="N17" s="719"/>
      <c r="O17" s="71"/>
      <c r="P17" s="175"/>
      <c r="Q17" s="180"/>
      <c r="R17" s="177"/>
      <c r="S17" s="178"/>
      <c r="T17" s="71"/>
      <c r="U17" s="71"/>
      <c r="V17" s="71"/>
      <c r="W17" s="71"/>
      <c r="X17" s="71"/>
      <c r="Y17" s="71"/>
      <c r="Z17" s="71"/>
      <c r="AA17" s="71"/>
    </row>
    <row r="18" spans="1:27" ht="51" customHeight="1" x14ac:dyDescent="0.25">
      <c r="A18" s="549"/>
      <c r="B18" s="549"/>
      <c r="C18" s="606"/>
      <c r="D18" s="606"/>
      <c r="E18" s="606"/>
      <c r="F18" s="606"/>
      <c r="G18" s="606"/>
      <c r="H18" s="606"/>
      <c r="I18" s="715"/>
      <c r="J18" s="606"/>
      <c r="K18" s="606"/>
      <c r="L18" s="719"/>
      <c r="M18" s="719"/>
      <c r="N18" s="719"/>
      <c r="O18" s="71"/>
      <c r="P18" s="175"/>
      <c r="Q18" s="181"/>
      <c r="R18" s="177"/>
      <c r="S18" s="178"/>
      <c r="T18" s="71"/>
      <c r="U18" s="71"/>
      <c r="V18" s="71"/>
      <c r="W18" s="71"/>
      <c r="X18" s="71"/>
      <c r="Y18" s="71"/>
      <c r="Z18" s="71"/>
      <c r="AA18" s="71"/>
    </row>
    <row r="19" spans="1:27" ht="13.5" customHeight="1" x14ac:dyDescent="0.25">
      <c r="A19" s="707">
        <v>3</v>
      </c>
      <c r="B19" s="707" t="s">
        <v>401</v>
      </c>
      <c r="C19" s="606"/>
      <c r="D19" s="606"/>
      <c r="E19" s="606"/>
      <c r="F19" s="606"/>
      <c r="G19" s="606"/>
      <c r="H19" s="606"/>
      <c r="I19" s="715"/>
      <c r="J19" s="606"/>
      <c r="K19" s="606"/>
      <c r="L19" s="719"/>
      <c r="M19" s="719"/>
      <c r="N19" s="719"/>
      <c r="O19" s="71"/>
      <c r="P19" s="175"/>
      <c r="Q19" s="176"/>
      <c r="R19" s="177"/>
      <c r="S19" s="178"/>
      <c r="T19" s="71"/>
      <c r="U19" s="71"/>
      <c r="V19" s="71"/>
      <c r="W19" s="71"/>
      <c r="X19" s="71"/>
      <c r="Y19" s="71"/>
      <c r="Z19" s="71"/>
      <c r="AA19" s="71"/>
    </row>
    <row r="20" spans="1:27" ht="13.5" customHeight="1" x14ac:dyDescent="0.25">
      <c r="A20" s="606"/>
      <c r="B20" s="606"/>
      <c r="C20" s="606"/>
      <c r="D20" s="606"/>
      <c r="E20" s="606"/>
      <c r="F20" s="606"/>
      <c r="G20" s="606"/>
      <c r="H20" s="606"/>
      <c r="I20" s="715"/>
      <c r="J20" s="606"/>
      <c r="K20" s="606"/>
      <c r="L20" s="719"/>
      <c r="M20" s="719"/>
      <c r="N20" s="719"/>
      <c r="O20" s="71"/>
      <c r="P20" s="179"/>
      <c r="Q20" s="180"/>
      <c r="R20" s="177"/>
      <c r="S20" s="178"/>
      <c r="T20" s="71"/>
      <c r="U20" s="71"/>
      <c r="V20" s="71"/>
      <c r="W20" s="71"/>
      <c r="X20" s="71"/>
      <c r="Y20" s="71"/>
      <c r="Z20" s="71"/>
      <c r="AA20" s="71"/>
    </row>
    <row r="21" spans="1:27" ht="13.5" customHeight="1" x14ac:dyDescent="0.25">
      <c r="A21" s="606"/>
      <c r="B21" s="606"/>
      <c r="C21" s="606"/>
      <c r="D21" s="606"/>
      <c r="E21" s="606"/>
      <c r="F21" s="606"/>
      <c r="G21" s="606"/>
      <c r="H21" s="606"/>
      <c r="I21" s="715"/>
      <c r="J21" s="606"/>
      <c r="K21" s="606"/>
      <c r="L21" s="719"/>
      <c r="M21" s="719"/>
      <c r="N21" s="719"/>
      <c r="O21" s="71"/>
      <c r="P21" s="175"/>
      <c r="Q21" s="180"/>
      <c r="R21" s="177"/>
      <c r="S21" s="178"/>
      <c r="T21" s="71"/>
      <c r="U21" s="71"/>
      <c r="V21" s="71"/>
      <c r="W21" s="71"/>
      <c r="X21" s="71"/>
      <c r="Y21" s="71"/>
      <c r="Z21" s="71"/>
      <c r="AA21" s="71"/>
    </row>
    <row r="22" spans="1:27" ht="13.5" customHeight="1" x14ac:dyDescent="0.25">
      <c r="A22" s="606"/>
      <c r="B22" s="606"/>
      <c r="C22" s="606"/>
      <c r="D22" s="606"/>
      <c r="E22" s="606"/>
      <c r="F22" s="606"/>
      <c r="G22" s="606"/>
      <c r="H22" s="606"/>
      <c r="I22" s="715"/>
      <c r="J22" s="606"/>
      <c r="K22" s="606"/>
      <c r="L22" s="719"/>
      <c r="M22" s="719"/>
      <c r="N22" s="719"/>
      <c r="O22" s="71"/>
      <c r="P22" s="175"/>
      <c r="Q22" s="180"/>
      <c r="R22" s="177"/>
      <c r="S22" s="178"/>
      <c r="T22" s="71"/>
      <c r="U22" s="71"/>
      <c r="V22" s="71"/>
      <c r="W22" s="71"/>
      <c r="X22" s="71"/>
      <c r="Y22" s="71"/>
      <c r="Z22" s="71"/>
      <c r="AA22" s="71"/>
    </row>
    <row r="23" spans="1:27" ht="48.75" customHeight="1" x14ac:dyDescent="0.25">
      <c r="A23" s="549"/>
      <c r="B23" s="549"/>
      <c r="C23" s="606"/>
      <c r="D23" s="606"/>
      <c r="E23" s="606"/>
      <c r="F23" s="606"/>
      <c r="G23" s="606"/>
      <c r="H23" s="606"/>
      <c r="I23" s="715"/>
      <c r="J23" s="606"/>
      <c r="K23" s="606"/>
      <c r="L23" s="719"/>
      <c r="M23" s="719"/>
      <c r="N23" s="719"/>
      <c r="O23" s="71"/>
      <c r="P23" s="175"/>
      <c r="Q23" s="181"/>
      <c r="R23" s="177"/>
      <c r="S23" s="178"/>
      <c r="T23" s="71"/>
      <c r="U23" s="71"/>
      <c r="V23" s="71"/>
      <c r="W23" s="71"/>
      <c r="X23" s="71"/>
      <c r="Y23" s="71"/>
      <c r="Z23" s="71"/>
      <c r="AA23" s="71"/>
    </row>
    <row r="24" spans="1:27" ht="12.75" customHeight="1" x14ac:dyDescent="0.25">
      <c r="A24" s="707">
        <v>4</v>
      </c>
      <c r="B24" s="707" t="s">
        <v>402</v>
      </c>
      <c r="C24" s="606"/>
      <c r="D24" s="606"/>
      <c r="E24" s="606"/>
      <c r="F24" s="606"/>
      <c r="G24" s="606"/>
      <c r="H24" s="606"/>
      <c r="I24" s="715"/>
      <c r="J24" s="606"/>
      <c r="K24" s="606"/>
      <c r="L24" s="719"/>
      <c r="M24" s="719"/>
      <c r="N24" s="719"/>
      <c r="O24" s="71"/>
      <c r="P24" s="71"/>
      <c r="Q24" s="71"/>
      <c r="R24" s="71"/>
      <c r="S24" s="71"/>
      <c r="T24" s="71"/>
      <c r="U24" s="71"/>
      <c r="V24" s="71"/>
      <c r="W24" s="71"/>
      <c r="X24" s="71"/>
      <c r="Y24" s="71"/>
      <c r="Z24" s="71"/>
      <c r="AA24" s="71"/>
    </row>
    <row r="25" spans="1:27" ht="12.75" customHeight="1" x14ac:dyDescent="0.25">
      <c r="A25" s="606"/>
      <c r="B25" s="606"/>
      <c r="C25" s="606"/>
      <c r="D25" s="606"/>
      <c r="E25" s="606"/>
      <c r="F25" s="606"/>
      <c r="G25" s="606"/>
      <c r="H25" s="606"/>
      <c r="I25" s="715"/>
      <c r="J25" s="606"/>
      <c r="K25" s="606"/>
      <c r="L25" s="719"/>
      <c r="M25" s="719"/>
      <c r="N25" s="719"/>
      <c r="O25" s="71"/>
      <c r="P25" s="71"/>
      <c r="Q25" s="71"/>
      <c r="R25" s="71"/>
      <c r="S25" s="71"/>
      <c r="T25" s="71"/>
      <c r="U25" s="71"/>
      <c r="V25" s="71"/>
      <c r="W25" s="71"/>
      <c r="X25" s="71"/>
      <c r="Y25" s="71"/>
      <c r="Z25" s="71"/>
      <c r="AA25" s="71"/>
    </row>
    <row r="26" spans="1:27" ht="12.75" customHeight="1" x14ac:dyDescent="0.25">
      <c r="A26" s="606"/>
      <c r="B26" s="606"/>
      <c r="C26" s="606"/>
      <c r="D26" s="606"/>
      <c r="E26" s="606"/>
      <c r="F26" s="606"/>
      <c r="G26" s="606"/>
      <c r="H26" s="606"/>
      <c r="I26" s="715"/>
      <c r="J26" s="606"/>
      <c r="K26" s="606"/>
      <c r="L26" s="719"/>
      <c r="M26" s="719"/>
      <c r="N26" s="719"/>
      <c r="O26" s="71"/>
      <c r="P26" s="71"/>
      <c r="Q26" s="71"/>
      <c r="R26" s="71"/>
      <c r="S26" s="71"/>
      <c r="T26" s="71"/>
      <c r="U26" s="71"/>
      <c r="V26" s="71"/>
      <c r="W26" s="71"/>
      <c r="X26" s="71"/>
      <c r="Y26" s="71"/>
      <c r="Z26" s="71"/>
      <c r="AA26" s="71"/>
    </row>
    <row r="27" spans="1:27" ht="12.75" customHeight="1" x14ac:dyDescent="0.25">
      <c r="A27" s="606"/>
      <c r="B27" s="606"/>
      <c r="C27" s="606"/>
      <c r="D27" s="606"/>
      <c r="E27" s="606"/>
      <c r="F27" s="606"/>
      <c r="G27" s="606"/>
      <c r="H27" s="606"/>
      <c r="I27" s="715"/>
      <c r="J27" s="606"/>
      <c r="K27" s="606"/>
      <c r="L27" s="719"/>
      <c r="M27" s="719"/>
      <c r="N27" s="719"/>
      <c r="O27" s="71"/>
      <c r="P27" s="71"/>
      <c r="Q27" s="71"/>
      <c r="R27" s="71"/>
      <c r="S27" s="71"/>
      <c r="T27" s="71"/>
      <c r="U27" s="71"/>
      <c r="V27" s="71"/>
      <c r="W27" s="71"/>
      <c r="X27" s="71"/>
      <c r="Y27" s="71"/>
      <c r="Z27" s="71"/>
      <c r="AA27" s="71"/>
    </row>
    <row r="28" spans="1:27" ht="12.75" customHeight="1" x14ac:dyDescent="0.25">
      <c r="A28" s="549"/>
      <c r="B28" s="549"/>
      <c r="C28" s="606"/>
      <c r="D28" s="606"/>
      <c r="E28" s="606"/>
      <c r="F28" s="606"/>
      <c r="G28" s="606"/>
      <c r="H28" s="606"/>
      <c r="I28" s="715"/>
      <c r="J28" s="606"/>
      <c r="K28" s="606"/>
      <c r="L28" s="719"/>
      <c r="M28" s="719"/>
      <c r="N28" s="719"/>
      <c r="O28" s="71"/>
      <c r="P28" s="71"/>
      <c r="Q28" s="71"/>
      <c r="R28" s="71"/>
      <c r="S28" s="71"/>
      <c r="T28" s="71"/>
      <c r="U28" s="71"/>
      <c r="V28" s="71"/>
      <c r="W28" s="71"/>
      <c r="X28" s="71"/>
      <c r="Y28" s="71"/>
      <c r="Z28" s="71"/>
      <c r="AA28" s="71"/>
    </row>
    <row r="29" spans="1:27" ht="12.75" customHeight="1" x14ac:dyDescent="0.25">
      <c r="A29" s="707">
        <v>6</v>
      </c>
      <c r="B29" s="707" t="s">
        <v>1462</v>
      </c>
      <c r="C29" s="606"/>
      <c r="D29" s="606"/>
      <c r="E29" s="606"/>
      <c r="F29" s="606"/>
      <c r="G29" s="606"/>
      <c r="H29" s="606"/>
      <c r="I29" s="715"/>
      <c r="J29" s="606"/>
      <c r="K29" s="606"/>
      <c r="L29" s="719"/>
      <c r="M29" s="719"/>
      <c r="N29" s="719"/>
      <c r="O29" s="71"/>
      <c r="P29" s="71"/>
      <c r="Q29" s="71"/>
      <c r="R29" s="71"/>
      <c r="S29" s="71"/>
      <c r="T29" s="71"/>
      <c r="U29" s="71"/>
      <c r="V29" s="71"/>
      <c r="W29" s="71"/>
      <c r="X29" s="71"/>
      <c r="Y29" s="71"/>
      <c r="Z29" s="71"/>
      <c r="AA29" s="71"/>
    </row>
    <row r="30" spans="1:27" ht="12.75" customHeight="1" x14ac:dyDescent="0.25">
      <c r="A30" s="606"/>
      <c r="B30" s="606"/>
      <c r="C30" s="606"/>
      <c r="D30" s="606"/>
      <c r="E30" s="606"/>
      <c r="F30" s="606"/>
      <c r="G30" s="606"/>
      <c r="H30" s="606"/>
      <c r="I30" s="715"/>
      <c r="J30" s="606"/>
      <c r="K30" s="606"/>
      <c r="L30" s="719"/>
      <c r="M30" s="719"/>
      <c r="N30" s="719"/>
      <c r="O30" s="71"/>
      <c r="P30" s="71"/>
      <c r="Q30" s="71"/>
      <c r="R30" s="71"/>
      <c r="S30" s="71"/>
      <c r="T30" s="71"/>
      <c r="U30" s="71"/>
      <c r="V30" s="71"/>
      <c r="W30" s="71"/>
      <c r="X30" s="71"/>
      <c r="Y30" s="71"/>
      <c r="Z30" s="71"/>
      <c r="AA30" s="71"/>
    </row>
    <row r="31" spans="1:27" ht="12.75" customHeight="1" x14ac:dyDescent="0.25">
      <c r="A31" s="606"/>
      <c r="B31" s="606"/>
      <c r="C31" s="606"/>
      <c r="D31" s="606"/>
      <c r="E31" s="606"/>
      <c r="F31" s="606"/>
      <c r="G31" s="606"/>
      <c r="H31" s="606"/>
      <c r="I31" s="715"/>
      <c r="J31" s="606"/>
      <c r="K31" s="606"/>
      <c r="L31" s="719"/>
      <c r="M31" s="719"/>
      <c r="N31" s="719"/>
      <c r="O31" s="71"/>
      <c r="P31" s="71"/>
      <c r="Q31" s="71"/>
      <c r="R31" s="71"/>
      <c r="S31" s="71"/>
      <c r="T31" s="71"/>
      <c r="U31" s="71"/>
      <c r="V31" s="71"/>
      <c r="W31" s="71"/>
      <c r="X31" s="71"/>
      <c r="Y31" s="71"/>
      <c r="Z31" s="71"/>
      <c r="AA31" s="71"/>
    </row>
    <row r="32" spans="1:27" ht="12.75" customHeight="1" x14ac:dyDescent="0.25">
      <c r="A32" s="606"/>
      <c r="B32" s="606"/>
      <c r="C32" s="606"/>
      <c r="D32" s="606"/>
      <c r="E32" s="606"/>
      <c r="F32" s="606"/>
      <c r="G32" s="606"/>
      <c r="H32" s="606"/>
      <c r="I32" s="715"/>
      <c r="J32" s="606"/>
      <c r="K32" s="606"/>
      <c r="L32" s="719"/>
      <c r="M32" s="719"/>
      <c r="N32" s="719"/>
      <c r="O32" s="71"/>
      <c r="P32" s="71"/>
      <c r="Q32" s="71"/>
      <c r="R32" s="71"/>
      <c r="S32" s="71"/>
      <c r="T32" s="71"/>
      <c r="U32" s="71"/>
      <c r="V32" s="71"/>
      <c r="W32" s="71"/>
      <c r="X32" s="71"/>
      <c r="Y32" s="71"/>
      <c r="Z32" s="71"/>
      <c r="AA32" s="71"/>
    </row>
    <row r="33" spans="1:27" ht="12.75" customHeight="1" x14ac:dyDescent="0.25">
      <c r="A33" s="549"/>
      <c r="B33" s="549"/>
      <c r="C33" s="606"/>
      <c r="D33" s="606"/>
      <c r="E33" s="606"/>
      <c r="F33" s="606"/>
      <c r="G33" s="606"/>
      <c r="H33" s="606"/>
      <c r="I33" s="715"/>
      <c r="J33" s="606"/>
      <c r="K33" s="606"/>
      <c r="L33" s="719"/>
      <c r="M33" s="719"/>
      <c r="N33" s="719"/>
      <c r="O33" s="71"/>
      <c r="P33" s="71"/>
      <c r="Q33" s="71"/>
      <c r="R33" s="71"/>
      <c r="S33" s="71"/>
      <c r="T33" s="71"/>
      <c r="U33" s="71"/>
      <c r="V33" s="71"/>
      <c r="W33" s="71"/>
      <c r="X33" s="71"/>
      <c r="Y33" s="71"/>
      <c r="Z33" s="71"/>
      <c r="AA33" s="71"/>
    </row>
    <row r="34" spans="1:27" ht="12.75" customHeight="1" x14ac:dyDescent="0.25">
      <c r="A34" s="707">
        <v>5</v>
      </c>
      <c r="B34" s="707" t="s">
        <v>1461</v>
      </c>
      <c r="C34" s="606"/>
      <c r="D34" s="606"/>
      <c r="E34" s="606"/>
      <c r="F34" s="606"/>
      <c r="G34" s="606"/>
      <c r="H34" s="606"/>
      <c r="I34" s="715"/>
      <c r="J34" s="606"/>
      <c r="K34" s="606"/>
      <c r="L34" s="719"/>
      <c r="M34" s="719"/>
      <c r="N34" s="719"/>
      <c r="O34" s="71"/>
      <c r="P34" s="71"/>
      <c r="Q34" s="71"/>
      <c r="R34" s="71"/>
      <c r="S34" s="71"/>
      <c r="T34" s="71"/>
      <c r="U34" s="71"/>
      <c r="V34" s="71"/>
      <c r="W34" s="71"/>
      <c r="X34" s="71"/>
      <c r="Y34" s="71"/>
      <c r="Z34" s="71"/>
      <c r="AA34" s="71"/>
    </row>
    <row r="35" spans="1:27" ht="12.75" customHeight="1" x14ac:dyDescent="0.25">
      <c r="A35" s="606"/>
      <c r="B35" s="606"/>
      <c r="C35" s="606"/>
      <c r="D35" s="606"/>
      <c r="E35" s="606"/>
      <c r="F35" s="606"/>
      <c r="G35" s="606"/>
      <c r="H35" s="606"/>
      <c r="I35" s="715"/>
      <c r="J35" s="606"/>
      <c r="K35" s="606"/>
      <c r="L35" s="719"/>
      <c r="M35" s="719"/>
      <c r="N35" s="719"/>
      <c r="O35" s="71"/>
      <c r="P35" s="71"/>
      <c r="Q35" s="71"/>
      <c r="R35" s="71"/>
      <c r="S35" s="71"/>
      <c r="T35" s="71"/>
      <c r="U35" s="71"/>
      <c r="V35" s="71"/>
      <c r="W35" s="71"/>
      <c r="X35" s="71"/>
      <c r="Y35" s="71"/>
      <c r="Z35" s="71"/>
      <c r="AA35" s="71"/>
    </row>
    <row r="36" spans="1:27" ht="12.75" customHeight="1" x14ac:dyDescent="0.25">
      <c r="A36" s="606"/>
      <c r="B36" s="606"/>
      <c r="C36" s="606"/>
      <c r="D36" s="606"/>
      <c r="E36" s="606"/>
      <c r="F36" s="606"/>
      <c r="G36" s="606"/>
      <c r="H36" s="606"/>
      <c r="I36" s="715"/>
      <c r="J36" s="606"/>
      <c r="K36" s="606"/>
      <c r="L36" s="719"/>
      <c r="M36" s="719"/>
      <c r="N36" s="719"/>
      <c r="O36" s="71"/>
      <c r="P36" s="71"/>
      <c r="Q36" s="71"/>
      <c r="R36" s="71"/>
      <c r="S36" s="71"/>
      <c r="T36" s="71"/>
      <c r="U36" s="71"/>
      <c r="V36" s="71"/>
      <c r="W36" s="71"/>
      <c r="X36" s="71"/>
      <c r="Y36" s="71"/>
      <c r="Z36" s="71"/>
      <c r="AA36" s="71"/>
    </row>
    <row r="37" spans="1:27" ht="12.75" customHeight="1" x14ac:dyDescent="0.25">
      <c r="A37" s="606"/>
      <c r="B37" s="606"/>
      <c r="C37" s="606"/>
      <c r="D37" s="606"/>
      <c r="E37" s="606"/>
      <c r="F37" s="606"/>
      <c r="G37" s="606"/>
      <c r="H37" s="606"/>
      <c r="I37" s="715"/>
      <c r="J37" s="606"/>
      <c r="K37" s="606"/>
      <c r="L37" s="719"/>
      <c r="M37" s="719"/>
      <c r="N37" s="719"/>
      <c r="O37" s="71"/>
      <c r="P37" s="71"/>
      <c r="Q37" s="71"/>
      <c r="R37" s="71"/>
      <c r="S37" s="71"/>
      <c r="T37" s="71"/>
      <c r="U37" s="71"/>
      <c r="V37" s="71"/>
      <c r="W37" s="71"/>
      <c r="X37" s="71"/>
      <c r="Y37" s="71"/>
      <c r="Z37" s="71"/>
      <c r="AA37" s="71"/>
    </row>
    <row r="38" spans="1:27" ht="12.75" customHeight="1" x14ac:dyDescent="0.25">
      <c r="A38" s="549"/>
      <c r="B38" s="549"/>
      <c r="C38" s="606"/>
      <c r="D38" s="606"/>
      <c r="E38" s="606"/>
      <c r="F38" s="606"/>
      <c r="G38" s="606"/>
      <c r="H38" s="606"/>
      <c r="I38" s="715"/>
      <c r="J38" s="606"/>
      <c r="K38" s="606"/>
      <c r="L38" s="719"/>
      <c r="M38" s="719"/>
      <c r="N38" s="719"/>
      <c r="O38" s="71"/>
      <c r="P38" s="71"/>
      <c r="Q38" s="71"/>
      <c r="R38" s="71"/>
      <c r="S38" s="71"/>
      <c r="T38" s="71"/>
      <c r="U38" s="71"/>
      <c r="V38" s="71"/>
      <c r="W38" s="71"/>
      <c r="X38" s="71"/>
      <c r="Y38" s="71"/>
      <c r="Z38" s="71"/>
      <c r="AA38" s="71"/>
    </row>
    <row r="39" spans="1:27" ht="12.75" customHeight="1" x14ac:dyDescent="0.25">
      <c r="A39" s="707">
        <v>7</v>
      </c>
      <c r="B39" s="707" t="s">
        <v>403</v>
      </c>
      <c r="C39" s="606"/>
      <c r="D39" s="606"/>
      <c r="E39" s="606"/>
      <c r="F39" s="606"/>
      <c r="G39" s="606"/>
      <c r="H39" s="606"/>
      <c r="I39" s="715"/>
      <c r="J39" s="606"/>
      <c r="K39" s="606"/>
      <c r="L39" s="719"/>
      <c r="M39" s="719"/>
      <c r="N39" s="719"/>
      <c r="O39" s="71"/>
      <c r="P39" s="71"/>
      <c r="Q39" s="71"/>
      <c r="R39" s="71"/>
      <c r="S39" s="71"/>
      <c r="T39" s="71"/>
      <c r="U39" s="71"/>
      <c r="V39" s="71"/>
      <c r="W39" s="71"/>
      <c r="X39" s="71"/>
      <c r="Y39" s="71"/>
      <c r="Z39" s="71"/>
      <c r="AA39" s="71"/>
    </row>
    <row r="40" spans="1:27" ht="12.75" customHeight="1" x14ac:dyDescent="0.25">
      <c r="A40" s="606"/>
      <c r="B40" s="606"/>
      <c r="C40" s="606"/>
      <c r="D40" s="606"/>
      <c r="E40" s="606"/>
      <c r="F40" s="606"/>
      <c r="G40" s="606"/>
      <c r="H40" s="606"/>
      <c r="I40" s="715"/>
      <c r="J40" s="606"/>
      <c r="K40" s="606"/>
      <c r="L40" s="719"/>
      <c r="M40" s="719"/>
      <c r="N40" s="719"/>
      <c r="O40" s="71"/>
      <c r="P40" s="71"/>
      <c r="Q40" s="71"/>
      <c r="R40" s="71"/>
      <c r="S40" s="71"/>
      <c r="T40" s="71"/>
      <c r="U40" s="71"/>
      <c r="V40" s="71"/>
      <c r="W40" s="71"/>
      <c r="X40" s="71"/>
      <c r="Y40" s="71"/>
      <c r="Z40" s="71"/>
      <c r="AA40" s="71"/>
    </row>
    <row r="41" spans="1:27" ht="12.75" customHeight="1" x14ac:dyDescent="0.25">
      <c r="A41" s="606"/>
      <c r="B41" s="606"/>
      <c r="C41" s="606"/>
      <c r="D41" s="606"/>
      <c r="E41" s="606"/>
      <c r="F41" s="606"/>
      <c r="G41" s="606"/>
      <c r="H41" s="606"/>
      <c r="I41" s="715"/>
      <c r="J41" s="606"/>
      <c r="K41" s="606"/>
      <c r="L41" s="719"/>
      <c r="M41" s="719"/>
      <c r="N41" s="719"/>
      <c r="O41" s="71"/>
      <c r="P41" s="71"/>
      <c r="Q41" s="71"/>
      <c r="R41" s="71"/>
      <c r="S41" s="71"/>
      <c r="T41" s="71"/>
      <c r="U41" s="71"/>
      <c r="V41" s="71"/>
      <c r="W41" s="71"/>
      <c r="X41" s="71"/>
      <c r="Y41" s="71"/>
      <c r="Z41" s="71"/>
      <c r="AA41" s="71"/>
    </row>
    <row r="42" spans="1:27" ht="12.75" customHeight="1" x14ac:dyDescent="0.25">
      <c r="A42" s="606"/>
      <c r="B42" s="606"/>
      <c r="C42" s="606"/>
      <c r="D42" s="606"/>
      <c r="E42" s="606"/>
      <c r="F42" s="606"/>
      <c r="G42" s="606"/>
      <c r="H42" s="606"/>
      <c r="I42" s="715"/>
      <c r="J42" s="606"/>
      <c r="K42" s="606"/>
      <c r="L42" s="719"/>
      <c r="M42" s="719"/>
      <c r="N42" s="719"/>
      <c r="O42" s="71"/>
      <c r="P42" s="71"/>
      <c r="Q42" s="71"/>
      <c r="R42" s="71"/>
      <c r="S42" s="71"/>
      <c r="T42" s="71"/>
      <c r="U42" s="71"/>
      <c r="V42" s="71"/>
      <c r="W42" s="71"/>
      <c r="X42" s="71"/>
      <c r="Y42" s="71"/>
      <c r="Z42" s="71"/>
      <c r="AA42" s="71"/>
    </row>
    <row r="43" spans="1:27" ht="4.5" customHeight="1" x14ac:dyDescent="0.25">
      <c r="A43" s="549"/>
      <c r="B43" s="549"/>
      <c r="C43" s="549"/>
      <c r="D43" s="549"/>
      <c r="E43" s="549"/>
      <c r="F43" s="549"/>
      <c r="G43" s="549"/>
      <c r="H43" s="549"/>
      <c r="I43" s="716"/>
      <c r="J43" s="549"/>
      <c r="K43" s="549"/>
      <c r="L43" s="549"/>
      <c r="M43" s="549"/>
      <c r="N43" s="549"/>
      <c r="O43" s="71"/>
      <c r="P43" s="71"/>
      <c r="Q43" s="71"/>
      <c r="R43" s="71"/>
      <c r="S43" s="71"/>
      <c r="T43" s="71"/>
      <c r="U43" s="71"/>
      <c r="V43" s="71"/>
      <c r="W43" s="71"/>
      <c r="X43" s="71"/>
      <c r="Y43" s="71"/>
      <c r="Z43" s="71"/>
      <c r="AA43" s="71"/>
    </row>
    <row r="44" spans="1:27" ht="12.75" customHeight="1" x14ac:dyDescent="0.25">
      <c r="B44" s="182"/>
      <c r="C44" s="71"/>
      <c r="D44" s="71"/>
      <c r="E44" s="71"/>
      <c r="F44" s="71"/>
      <c r="G44" s="158"/>
      <c r="H44" s="158"/>
      <c r="I44" s="158"/>
      <c r="J44" s="158"/>
      <c r="K44" s="71"/>
      <c r="L44" s="183"/>
      <c r="M44" s="183"/>
      <c r="N44" s="183"/>
      <c r="O44" s="71"/>
      <c r="P44" s="71"/>
      <c r="Q44" s="71"/>
      <c r="R44" s="71"/>
      <c r="S44" s="71"/>
      <c r="T44" s="71"/>
      <c r="U44" s="71"/>
      <c r="V44" s="71"/>
      <c r="W44" s="71"/>
      <c r="X44" s="71"/>
      <c r="Y44" s="71"/>
      <c r="Z44" s="71"/>
      <c r="AA44" s="71"/>
    </row>
    <row r="45" spans="1:27" ht="12.75" customHeight="1" x14ac:dyDescent="0.25">
      <c r="B45" s="182"/>
      <c r="C45" s="71"/>
      <c r="D45" s="71"/>
      <c r="E45" s="71"/>
      <c r="F45" s="71"/>
      <c r="G45" s="158"/>
      <c r="H45" s="158"/>
      <c r="I45" s="158"/>
      <c r="J45" s="158"/>
      <c r="K45" s="71"/>
      <c r="L45" s="183"/>
      <c r="M45" s="183"/>
      <c r="N45" s="183"/>
      <c r="O45" s="71"/>
      <c r="P45" s="71"/>
      <c r="Q45" s="71"/>
      <c r="R45" s="71"/>
      <c r="S45" s="71"/>
      <c r="T45" s="71"/>
      <c r="U45" s="71"/>
      <c r="V45" s="71"/>
      <c r="W45" s="71"/>
      <c r="X45" s="71"/>
      <c r="Y45" s="71"/>
      <c r="Z45" s="71"/>
      <c r="AA45" s="71"/>
    </row>
    <row r="46" spans="1:27" ht="12.75" customHeight="1" x14ac:dyDescent="0.25">
      <c r="B46" s="182"/>
      <c r="C46" s="71"/>
      <c r="D46" s="71"/>
      <c r="E46" s="71"/>
      <c r="F46" s="71"/>
      <c r="G46" s="158"/>
      <c r="H46" s="158"/>
      <c r="I46" s="158"/>
      <c r="J46" s="158"/>
      <c r="K46" s="71"/>
      <c r="L46" s="183"/>
      <c r="M46" s="183"/>
      <c r="N46" s="183"/>
      <c r="O46" s="71"/>
      <c r="P46" s="71"/>
      <c r="Q46" s="71"/>
      <c r="R46" s="71"/>
      <c r="S46" s="71"/>
      <c r="T46" s="71"/>
      <c r="U46" s="71"/>
      <c r="V46" s="71"/>
      <c r="W46" s="71"/>
      <c r="X46" s="71"/>
      <c r="Y46" s="71"/>
      <c r="Z46" s="71"/>
      <c r="AA46" s="71"/>
    </row>
    <row r="47" spans="1:27" ht="12.75" customHeight="1" x14ac:dyDescent="0.25">
      <c r="B47" s="71"/>
      <c r="C47" s="71"/>
      <c r="D47" s="71"/>
      <c r="E47" s="71"/>
      <c r="F47" s="71"/>
      <c r="G47" s="158"/>
      <c r="H47" s="158"/>
      <c r="I47" s="158"/>
      <c r="J47" s="158"/>
      <c r="K47" s="71"/>
      <c r="L47" s="183"/>
      <c r="M47" s="183"/>
      <c r="N47" s="183"/>
      <c r="O47" s="71"/>
      <c r="P47" s="71"/>
      <c r="Q47" s="71"/>
      <c r="R47" s="71"/>
      <c r="S47" s="71"/>
      <c r="T47" s="71"/>
      <c r="U47" s="71"/>
      <c r="V47" s="71"/>
      <c r="W47" s="71"/>
      <c r="X47" s="71"/>
      <c r="Y47" s="71"/>
      <c r="Z47" s="71"/>
      <c r="AA47" s="71"/>
    </row>
    <row r="48" spans="1:27" ht="12.75" customHeight="1" x14ac:dyDescent="0.25">
      <c r="B48" s="71"/>
      <c r="C48" s="71"/>
      <c r="D48" s="71"/>
      <c r="E48" s="71"/>
      <c r="F48" s="71"/>
      <c r="G48" s="158"/>
      <c r="H48" s="158"/>
      <c r="I48" s="158"/>
      <c r="J48" s="158"/>
      <c r="K48" s="71"/>
      <c r="L48" s="183"/>
      <c r="M48" s="183"/>
      <c r="N48" s="183"/>
      <c r="O48" s="71"/>
      <c r="P48" s="71"/>
      <c r="Q48" s="71"/>
      <c r="R48" s="71"/>
      <c r="S48" s="71"/>
      <c r="T48" s="71"/>
      <c r="U48" s="71"/>
      <c r="V48" s="71"/>
      <c r="W48" s="71"/>
      <c r="X48" s="71"/>
      <c r="Y48" s="71"/>
      <c r="Z48" s="71"/>
      <c r="AA48" s="71"/>
    </row>
    <row r="49" spans="2:27" ht="12.75" customHeight="1" x14ac:dyDescent="0.25">
      <c r="B49" s="184" t="s">
        <v>404</v>
      </c>
      <c r="C49" s="184"/>
      <c r="D49" s="184"/>
      <c r="E49" s="184"/>
      <c r="F49" s="184"/>
      <c r="G49" s="185"/>
      <c r="H49" s="185"/>
      <c r="I49" s="185"/>
      <c r="J49" s="185"/>
      <c r="K49" s="184"/>
      <c r="L49" s="186"/>
      <c r="M49" s="186"/>
      <c r="N49" s="186"/>
      <c r="O49" s="184"/>
      <c r="P49" s="184"/>
      <c r="Q49" s="184"/>
      <c r="R49" s="184"/>
      <c r="S49" s="184"/>
      <c r="T49" s="184"/>
      <c r="U49" s="184"/>
      <c r="V49" s="184"/>
      <c r="W49" s="184"/>
      <c r="X49" s="184"/>
      <c r="Y49" s="184"/>
      <c r="Z49" s="184"/>
      <c r="AA49" s="184"/>
    </row>
    <row r="50" spans="2:27" ht="12.75" customHeight="1" x14ac:dyDescent="0.25">
      <c r="B50" s="184" t="s">
        <v>405</v>
      </c>
      <c r="C50" s="71"/>
      <c r="D50" s="71"/>
      <c r="E50" s="71"/>
      <c r="F50" s="71"/>
      <c r="G50" s="158"/>
      <c r="H50" s="158"/>
      <c r="I50" s="158"/>
      <c r="J50" s="158"/>
      <c r="K50" s="71"/>
      <c r="L50" s="183"/>
      <c r="M50" s="183"/>
      <c r="N50" s="183"/>
      <c r="O50" s="71"/>
      <c r="P50" s="71"/>
      <c r="Q50" s="71"/>
      <c r="R50" s="71"/>
      <c r="S50" s="71"/>
      <c r="T50" s="71"/>
      <c r="U50" s="71"/>
      <c r="V50" s="71"/>
      <c r="W50" s="71"/>
      <c r="X50" s="71"/>
      <c r="Y50" s="71"/>
      <c r="Z50" s="71"/>
      <c r="AA50" s="71"/>
    </row>
    <row r="51" spans="2:27" ht="12.75" customHeight="1" x14ac:dyDescent="0.25">
      <c r="B51" s="71" t="s">
        <v>406</v>
      </c>
      <c r="C51" s="71"/>
      <c r="D51" s="71"/>
      <c r="E51" s="71"/>
      <c r="F51" s="71"/>
      <c r="G51" s="158"/>
      <c r="H51" s="158"/>
      <c r="I51" s="158"/>
      <c r="J51" s="158"/>
      <c r="K51" s="71"/>
      <c r="L51" s="183"/>
      <c r="M51" s="183"/>
      <c r="N51" s="183"/>
      <c r="O51" s="71"/>
      <c r="P51" s="71"/>
      <c r="Q51" s="71"/>
      <c r="R51" s="71"/>
      <c r="S51" s="71"/>
      <c r="T51" s="71"/>
      <c r="U51" s="71"/>
      <c r="V51" s="71"/>
      <c r="W51" s="71"/>
      <c r="X51" s="71"/>
      <c r="Y51" s="71"/>
      <c r="Z51" s="71"/>
      <c r="AA51" s="71"/>
    </row>
    <row r="52" spans="2:27" ht="12.75" customHeight="1" x14ac:dyDescent="0.25">
      <c r="B52" s="71" t="s">
        <v>407</v>
      </c>
      <c r="C52" s="71"/>
      <c r="D52" s="71"/>
      <c r="E52" s="71"/>
      <c r="F52" s="158"/>
      <c r="G52" s="158"/>
      <c r="H52" s="158"/>
      <c r="I52" s="158"/>
      <c r="J52" s="158"/>
      <c r="K52" s="71"/>
      <c r="L52" s="183"/>
      <c r="M52" s="183"/>
      <c r="N52" s="183"/>
      <c r="O52" s="71"/>
      <c r="P52" s="71"/>
      <c r="Q52" s="71"/>
      <c r="R52" s="71"/>
      <c r="S52" s="71"/>
      <c r="T52" s="71"/>
      <c r="U52" s="71"/>
      <c r="V52" s="71"/>
      <c r="W52" s="71"/>
      <c r="X52" s="71"/>
      <c r="Y52" s="71"/>
      <c r="Z52" s="71"/>
      <c r="AA52" s="71"/>
    </row>
    <row r="53" spans="2:27" ht="12.75" customHeight="1" x14ac:dyDescent="0.25">
      <c r="B53" s="71" t="s">
        <v>408</v>
      </c>
      <c r="C53" s="71"/>
      <c r="D53" s="71"/>
      <c r="E53" s="71"/>
      <c r="F53" s="158"/>
      <c r="G53" s="158"/>
      <c r="H53" s="158"/>
      <c r="I53" s="158"/>
      <c r="J53" s="158"/>
      <c r="K53" s="71"/>
      <c r="L53" s="183"/>
      <c r="M53" s="183"/>
      <c r="N53" s="183"/>
      <c r="O53" s="71"/>
      <c r="P53" s="71"/>
      <c r="Q53" s="71"/>
      <c r="R53" s="71"/>
      <c r="S53" s="71"/>
      <c r="T53" s="71"/>
      <c r="U53" s="71"/>
      <c r="V53" s="71"/>
      <c r="W53" s="71"/>
      <c r="X53" s="71"/>
      <c r="Y53" s="71"/>
      <c r="Z53" s="71"/>
      <c r="AA53" s="71"/>
    </row>
    <row r="54" spans="2:27" ht="12.75" customHeight="1" x14ac:dyDescent="0.25">
      <c r="B54" s="71"/>
      <c r="C54" s="71"/>
      <c r="D54" s="71"/>
      <c r="E54" s="71"/>
      <c r="F54" s="158"/>
      <c r="G54" s="158"/>
      <c r="H54" s="158"/>
      <c r="I54" s="158"/>
      <c r="J54" s="158"/>
      <c r="K54" s="71"/>
      <c r="L54" s="183"/>
      <c r="M54" s="183"/>
      <c r="N54" s="183"/>
      <c r="O54" s="71"/>
      <c r="P54" s="71"/>
      <c r="Q54" s="71"/>
      <c r="R54" s="71"/>
      <c r="S54" s="71"/>
      <c r="T54" s="71"/>
      <c r="U54" s="71"/>
      <c r="V54" s="71"/>
      <c r="W54" s="71"/>
      <c r="X54" s="71"/>
      <c r="Y54" s="71"/>
      <c r="Z54" s="71"/>
      <c r="AA54" s="71"/>
    </row>
    <row r="55" spans="2:27" ht="12.75" customHeight="1" x14ac:dyDescent="0.25">
      <c r="B55" s="184" t="s">
        <v>409</v>
      </c>
      <c r="C55" s="71"/>
      <c r="D55" s="71"/>
      <c r="E55" s="71"/>
      <c r="F55" s="158"/>
      <c r="G55" s="158"/>
      <c r="H55" s="158"/>
      <c r="I55" s="158"/>
      <c r="J55" s="158"/>
      <c r="K55" s="71"/>
      <c r="L55" s="183"/>
      <c r="M55" s="183"/>
      <c r="N55" s="183"/>
      <c r="O55" s="71"/>
      <c r="P55" s="71"/>
      <c r="Q55" s="71"/>
      <c r="R55" s="71"/>
      <c r="S55" s="71"/>
      <c r="T55" s="71"/>
      <c r="U55" s="71"/>
      <c r="V55" s="71"/>
      <c r="W55" s="71"/>
      <c r="X55" s="71"/>
      <c r="Y55" s="71"/>
      <c r="Z55" s="71"/>
      <c r="AA55" s="71"/>
    </row>
    <row r="56" spans="2:27" ht="12.75" customHeight="1" x14ac:dyDescent="0.25">
      <c r="B56" s="71" t="s">
        <v>410</v>
      </c>
      <c r="C56" s="71"/>
      <c r="D56" s="71"/>
      <c r="E56" s="71"/>
      <c r="F56" s="158"/>
      <c r="G56" s="158"/>
      <c r="H56" s="158"/>
      <c r="I56" s="158"/>
      <c r="J56" s="158"/>
      <c r="K56" s="71"/>
      <c r="L56" s="183"/>
      <c r="M56" s="183"/>
      <c r="N56" s="183"/>
      <c r="O56" s="71"/>
      <c r="P56" s="71"/>
      <c r="Q56" s="71"/>
      <c r="R56" s="71"/>
      <c r="S56" s="71"/>
      <c r="T56" s="71"/>
      <c r="U56" s="71"/>
      <c r="V56" s="71"/>
      <c r="W56" s="71"/>
      <c r="X56" s="71"/>
      <c r="Y56" s="71"/>
      <c r="Z56" s="71"/>
      <c r="AA56" s="71"/>
    </row>
    <row r="57" spans="2:27" ht="12.75" customHeight="1" x14ac:dyDescent="0.25">
      <c r="B57" s="71" t="s">
        <v>411</v>
      </c>
      <c r="C57" s="71"/>
      <c r="D57" s="71"/>
      <c r="E57" s="71"/>
      <c r="F57" s="158"/>
      <c r="G57" s="158"/>
      <c r="H57" s="158"/>
      <c r="I57" s="158"/>
      <c r="J57" s="158"/>
      <c r="K57" s="71"/>
      <c r="L57" s="183"/>
      <c r="M57" s="183"/>
      <c r="N57" s="183"/>
      <c r="O57" s="71"/>
      <c r="P57" s="71"/>
      <c r="Q57" s="71"/>
      <c r="R57" s="71"/>
      <c r="S57" s="71"/>
      <c r="T57" s="71"/>
      <c r="U57" s="71"/>
      <c r="V57" s="71"/>
      <c r="W57" s="71"/>
      <c r="X57" s="71"/>
      <c r="Y57" s="71"/>
      <c r="Z57" s="71"/>
      <c r="AA57" s="71"/>
    </row>
    <row r="58" spans="2:27" ht="12.75" customHeight="1" x14ac:dyDescent="0.25">
      <c r="B58" s="71" t="s">
        <v>412</v>
      </c>
      <c r="C58" s="71"/>
      <c r="D58" s="71"/>
      <c r="E58" s="71"/>
      <c r="F58" s="158"/>
      <c r="G58" s="158"/>
      <c r="H58" s="158"/>
      <c r="I58" s="158"/>
      <c r="J58" s="158"/>
      <c r="K58" s="71"/>
      <c r="L58" s="183"/>
      <c r="M58" s="183"/>
      <c r="N58" s="183"/>
      <c r="O58" s="71"/>
      <c r="P58" s="71"/>
      <c r="Q58" s="71"/>
      <c r="R58" s="71"/>
      <c r="S58" s="71"/>
      <c r="T58" s="71"/>
      <c r="U58" s="71"/>
      <c r="V58" s="71"/>
      <c r="W58" s="71"/>
      <c r="X58" s="71"/>
      <c r="Y58" s="71"/>
      <c r="Z58" s="71"/>
      <c r="AA58" s="71"/>
    </row>
    <row r="59" spans="2:27" ht="12.75" customHeight="1" x14ac:dyDescent="0.25">
      <c r="B59" s="71" t="s">
        <v>413</v>
      </c>
      <c r="C59" s="71"/>
      <c r="D59" s="71"/>
      <c r="E59" s="71"/>
      <c r="F59" s="158"/>
      <c r="G59" s="158"/>
      <c r="H59" s="158"/>
      <c r="I59" s="158"/>
      <c r="J59" s="158"/>
      <c r="K59" s="71"/>
      <c r="L59" s="183"/>
      <c r="M59" s="183"/>
      <c r="N59" s="183"/>
      <c r="O59" s="71"/>
      <c r="P59" s="71"/>
      <c r="Q59" s="71"/>
      <c r="R59" s="71"/>
      <c r="S59" s="71"/>
      <c r="T59" s="71"/>
      <c r="U59" s="71"/>
      <c r="V59" s="71"/>
      <c r="W59" s="71"/>
      <c r="X59" s="71"/>
      <c r="Y59" s="71"/>
      <c r="Z59" s="71"/>
      <c r="AA59" s="71"/>
    </row>
    <row r="60" spans="2:27" ht="12.75" customHeight="1" x14ac:dyDescent="0.25">
      <c r="B60" s="71"/>
      <c r="C60" s="71"/>
      <c r="D60" s="71"/>
      <c r="E60" s="71"/>
      <c r="F60" s="158"/>
      <c r="G60" s="158"/>
      <c r="H60" s="158"/>
      <c r="I60" s="158"/>
      <c r="J60" s="158"/>
      <c r="K60" s="71"/>
      <c r="L60" s="183"/>
      <c r="M60" s="183"/>
      <c r="N60" s="183"/>
      <c r="O60" s="71"/>
      <c r="P60" s="71"/>
      <c r="Q60" s="71"/>
      <c r="R60" s="71"/>
      <c r="S60" s="71"/>
      <c r="T60" s="71"/>
      <c r="U60" s="71"/>
      <c r="V60" s="71"/>
      <c r="W60" s="71"/>
      <c r="X60" s="71"/>
      <c r="Y60" s="71"/>
      <c r="Z60" s="71"/>
      <c r="AA60" s="71"/>
    </row>
    <row r="61" spans="2:27" ht="12.75" customHeight="1" x14ac:dyDescent="0.25">
      <c r="B61" s="184" t="s">
        <v>414</v>
      </c>
      <c r="C61" s="71"/>
      <c r="D61" s="71"/>
      <c r="E61" s="71"/>
      <c r="F61" s="71"/>
      <c r="G61" s="158"/>
      <c r="H61" s="158"/>
      <c r="I61" s="158"/>
      <c r="J61" s="158"/>
      <c r="K61" s="71"/>
      <c r="L61" s="183"/>
      <c r="M61" s="183"/>
      <c r="N61" s="183"/>
      <c r="O61" s="71"/>
      <c r="P61" s="71"/>
      <c r="Q61" s="71"/>
      <c r="R61" s="71"/>
      <c r="S61" s="71"/>
      <c r="T61" s="71"/>
      <c r="U61" s="71"/>
      <c r="V61" s="71"/>
      <c r="W61" s="71"/>
      <c r="X61" s="71"/>
      <c r="Y61" s="71"/>
      <c r="Z61" s="71"/>
      <c r="AA61" s="71"/>
    </row>
    <row r="62" spans="2:27" ht="12.75" customHeight="1" x14ac:dyDescent="0.25">
      <c r="B62" s="71" t="s">
        <v>415</v>
      </c>
      <c r="C62" s="71"/>
      <c r="D62" s="71"/>
      <c r="E62" s="71"/>
      <c r="F62" s="71"/>
      <c r="G62" s="158"/>
      <c r="H62" s="158"/>
      <c r="I62" s="158"/>
      <c r="J62" s="158"/>
      <c r="K62" s="71"/>
      <c r="L62" s="183"/>
      <c r="M62" s="183"/>
      <c r="N62" s="183"/>
      <c r="O62" s="71"/>
      <c r="P62" s="71"/>
      <c r="Q62" s="71"/>
      <c r="R62" s="71"/>
      <c r="S62" s="71"/>
      <c r="T62" s="71"/>
      <c r="U62" s="71"/>
      <c r="V62" s="71"/>
      <c r="W62" s="71"/>
      <c r="X62" s="71"/>
      <c r="Y62" s="71"/>
      <c r="Z62" s="71"/>
      <c r="AA62" s="71"/>
    </row>
    <row r="63" spans="2:27" ht="12.75" customHeight="1" x14ac:dyDescent="0.25">
      <c r="B63" s="71" t="s">
        <v>416</v>
      </c>
      <c r="C63" s="71"/>
      <c r="D63" s="71"/>
      <c r="E63" s="71"/>
      <c r="F63" s="71"/>
      <c r="G63" s="158"/>
      <c r="H63" s="158"/>
      <c r="I63" s="158"/>
      <c r="J63" s="158"/>
      <c r="K63" s="71"/>
      <c r="L63" s="183"/>
      <c r="M63" s="183"/>
      <c r="N63" s="183"/>
      <c r="O63" s="71"/>
      <c r="P63" s="71"/>
      <c r="Q63" s="71"/>
      <c r="R63" s="71"/>
      <c r="S63" s="71"/>
      <c r="T63" s="71"/>
      <c r="U63" s="71"/>
      <c r="V63" s="71"/>
      <c r="W63" s="71"/>
      <c r="X63" s="71"/>
      <c r="Y63" s="71"/>
      <c r="Z63" s="71"/>
      <c r="AA63" s="71"/>
    </row>
    <row r="64" spans="2:27" ht="12.75" customHeight="1" x14ac:dyDescent="0.25">
      <c r="B64" s="71" t="s">
        <v>417</v>
      </c>
      <c r="C64" s="71"/>
      <c r="D64" s="71"/>
      <c r="E64" s="71"/>
      <c r="F64" s="71"/>
      <c r="G64" s="158"/>
      <c r="H64" s="158"/>
      <c r="I64" s="158"/>
      <c r="J64" s="158"/>
      <c r="K64" s="71"/>
      <c r="L64" s="183"/>
      <c r="M64" s="183"/>
      <c r="N64" s="183"/>
      <c r="O64" s="71"/>
      <c r="P64" s="71"/>
      <c r="Q64" s="71"/>
      <c r="R64" s="71"/>
      <c r="S64" s="71"/>
      <c r="T64" s="71"/>
      <c r="U64" s="71"/>
      <c r="V64" s="71"/>
      <c r="W64" s="71"/>
      <c r="X64" s="71"/>
      <c r="Y64" s="71"/>
      <c r="Z64" s="71"/>
      <c r="AA64" s="71"/>
    </row>
    <row r="65" spans="2:27" ht="12.75" customHeight="1" x14ac:dyDescent="0.25">
      <c r="B65" s="71" t="s">
        <v>418</v>
      </c>
      <c r="C65" s="71"/>
      <c r="D65" s="71"/>
      <c r="E65" s="71"/>
      <c r="F65" s="71"/>
      <c r="G65" s="158"/>
      <c r="H65" s="158"/>
      <c r="I65" s="158"/>
      <c r="J65" s="158"/>
      <c r="K65" s="71"/>
      <c r="L65" s="183"/>
      <c r="M65" s="183"/>
      <c r="N65" s="183"/>
      <c r="O65" s="71"/>
      <c r="P65" s="71"/>
      <c r="Q65" s="71"/>
      <c r="R65" s="71"/>
      <c r="S65" s="71"/>
      <c r="T65" s="71"/>
      <c r="U65" s="71"/>
      <c r="V65" s="71"/>
      <c r="W65" s="71"/>
      <c r="X65" s="71"/>
      <c r="Y65" s="71"/>
      <c r="Z65" s="71"/>
      <c r="AA65" s="71"/>
    </row>
    <row r="66" spans="2:27" ht="12.75" customHeight="1" x14ac:dyDescent="0.25">
      <c r="B66" s="71"/>
      <c r="C66" s="71"/>
      <c r="D66" s="71"/>
      <c r="E66" s="71"/>
      <c r="F66" s="71"/>
      <c r="G66" s="158"/>
      <c r="H66" s="158"/>
      <c r="I66" s="158"/>
      <c r="J66" s="158"/>
      <c r="K66" s="71"/>
      <c r="L66" s="183"/>
      <c r="M66" s="183"/>
      <c r="N66" s="183"/>
      <c r="O66" s="71"/>
      <c r="P66" s="71"/>
      <c r="Q66" s="71"/>
      <c r="R66" s="71"/>
      <c r="S66" s="71"/>
      <c r="T66" s="71"/>
      <c r="U66" s="71"/>
      <c r="V66" s="71"/>
      <c r="W66" s="71"/>
      <c r="X66" s="71"/>
      <c r="Y66" s="71"/>
      <c r="Z66" s="71"/>
      <c r="AA66" s="71"/>
    </row>
    <row r="67" spans="2:27" ht="12.75" customHeight="1" x14ac:dyDescent="0.25">
      <c r="B67" s="184" t="s">
        <v>419</v>
      </c>
      <c r="C67" s="71"/>
      <c r="D67" s="71"/>
      <c r="E67" s="71"/>
      <c r="F67" s="71"/>
      <c r="G67" s="158"/>
      <c r="H67" s="158"/>
      <c r="I67" s="158"/>
      <c r="J67" s="158"/>
      <c r="K67" s="71"/>
      <c r="L67" s="183"/>
      <c r="M67" s="183"/>
      <c r="N67" s="183"/>
      <c r="O67" s="71"/>
      <c r="P67" s="71"/>
      <c r="Q67" s="71"/>
      <c r="R67" s="71"/>
      <c r="S67" s="71"/>
      <c r="T67" s="71"/>
      <c r="U67" s="71"/>
      <c r="V67" s="71"/>
      <c r="W67" s="71"/>
      <c r="X67" s="71"/>
      <c r="Y67" s="71"/>
      <c r="Z67" s="71"/>
      <c r="AA67" s="71"/>
    </row>
    <row r="68" spans="2:27" ht="12.75" customHeight="1" x14ac:dyDescent="0.25">
      <c r="B68" s="71" t="s">
        <v>415</v>
      </c>
      <c r="C68" s="71"/>
      <c r="D68" s="71"/>
      <c r="E68" s="71"/>
      <c r="F68" s="71"/>
      <c r="G68" s="158"/>
      <c r="H68" s="158"/>
      <c r="I68" s="158"/>
      <c r="J68" s="158"/>
      <c r="K68" s="71"/>
      <c r="L68" s="183"/>
      <c r="M68" s="183"/>
      <c r="N68" s="183"/>
      <c r="O68" s="71"/>
      <c r="P68" s="71"/>
      <c r="Q68" s="71"/>
      <c r="R68" s="71"/>
      <c r="S68" s="71"/>
      <c r="T68" s="71"/>
      <c r="U68" s="71"/>
      <c r="V68" s="71"/>
      <c r="W68" s="71"/>
      <c r="X68" s="71"/>
      <c r="Y68" s="71"/>
      <c r="Z68" s="71"/>
      <c r="AA68" s="71"/>
    </row>
    <row r="69" spans="2:27" ht="12.75" customHeight="1" x14ac:dyDescent="0.25">
      <c r="B69" s="71" t="s">
        <v>420</v>
      </c>
      <c r="C69" s="71"/>
      <c r="D69" s="71"/>
      <c r="E69" s="71"/>
      <c r="F69" s="71"/>
      <c r="G69" s="158"/>
      <c r="H69" s="158"/>
      <c r="I69" s="158"/>
      <c r="J69" s="158"/>
      <c r="K69" s="71"/>
      <c r="L69" s="183"/>
      <c r="M69" s="183"/>
      <c r="N69" s="183"/>
      <c r="O69" s="71"/>
      <c r="P69" s="71"/>
      <c r="Q69" s="71"/>
      <c r="R69" s="71"/>
      <c r="S69" s="71"/>
      <c r="T69" s="71"/>
      <c r="U69" s="71"/>
      <c r="V69" s="71"/>
      <c r="W69" s="71"/>
      <c r="X69" s="71"/>
      <c r="Y69" s="71"/>
      <c r="Z69" s="71"/>
      <c r="AA69" s="71"/>
    </row>
    <row r="70" spans="2:27" ht="12.75" customHeight="1" x14ac:dyDescent="0.25">
      <c r="B70" s="71" t="s">
        <v>421</v>
      </c>
      <c r="C70" s="71"/>
      <c r="D70" s="71"/>
      <c r="E70" s="71"/>
      <c r="F70" s="71"/>
      <c r="G70" s="158"/>
      <c r="H70" s="158"/>
      <c r="I70" s="158"/>
      <c r="J70" s="158"/>
      <c r="K70" s="71"/>
      <c r="L70" s="183"/>
      <c r="M70" s="183"/>
      <c r="N70" s="183"/>
      <c r="O70" s="71"/>
      <c r="P70" s="71"/>
      <c r="Q70" s="71"/>
      <c r="R70" s="71"/>
      <c r="S70" s="71"/>
      <c r="T70" s="71"/>
      <c r="U70" s="71"/>
      <c r="V70" s="71"/>
      <c r="W70" s="71"/>
      <c r="X70" s="71"/>
      <c r="Y70" s="71"/>
      <c r="Z70" s="71"/>
      <c r="AA70" s="71"/>
    </row>
    <row r="71" spans="2:27" ht="12.75" customHeight="1" x14ac:dyDescent="0.25">
      <c r="B71" s="71" t="s">
        <v>422</v>
      </c>
      <c r="C71" s="71"/>
      <c r="D71" s="71"/>
      <c r="E71" s="71"/>
      <c r="F71" s="71"/>
      <c r="G71" s="158"/>
      <c r="H71" s="158"/>
      <c r="I71" s="158"/>
      <c r="J71" s="158"/>
      <c r="K71" s="71"/>
      <c r="L71" s="183"/>
      <c r="M71" s="183"/>
      <c r="N71" s="183"/>
      <c r="O71" s="71"/>
      <c r="P71" s="71"/>
      <c r="Q71" s="71"/>
      <c r="R71" s="71"/>
      <c r="S71" s="71"/>
      <c r="T71" s="71"/>
      <c r="U71" s="71"/>
      <c r="V71" s="71"/>
      <c r="W71" s="71"/>
      <c r="X71" s="71"/>
      <c r="Y71" s="71"/>
      <c r="Z71" s="71"/>
      <c r="AA71" s="71"/>
    </row>
    <row r="72" spans="2:27" ht="12.75" customHeight="1" x14ac:dyDescent="0.25">
      <c r="B72" s="71" t="s">
        <v>423</v>
      </c>
      <c r="C72" s="71"/>
      <c r="D72" s="71"/>
      <c r="E72" s="71"/>
      <c r="F72" s="71"/>
      <c r="G72" s="158"/>
      <c r="H72" s="158"/>
      <c r="I72" s="158"/>
      <c r="J72" s="158"/>
      <c r="K72" s="71"/>
      <c r="L72" s="183"/>
      <c r="M72" s="183"/>
      <c r="N72" s="183"/>
      <c r="O72" s="71"/>
      <c r="P72" s="71"/>
      <c r="Q72" s="71"/>
      <c r="R72" s="71"/>
      <c r="S72" s="71"/>
      <c r="T72" s="71"/>
      <c r="U72" s="71"/>
      <c r="V72" s="71"/>
      <c r="W72" s="71"/>
      <c r="X72" s="71"/>
      <c r="Y72" s="71"/>
      <c r="Z72" s="71"/>
      <c r="AA72" s="71"/>
    </row>
    <row r="73" spans="2:27" ht="12.75" customHeight="1" x14ac:dyDescent="0.25">
      <c r="B73" s="71" t="s">
        <v>424</v>
      </c>
      <c r="C73" s="71"/>
      <c r="D73" s="71"/>
      <c r="E73" s="71"/>
      <c r="F73" s="71"/>
      <c r="G73" s="158"/>
      <c r="H73" s="158"/>
      <c r="I73" s="158"/>
      <c r="J73" s="158"/>
      <c r="K73" s="71"/>
      <c r="L73" s="183"/>
      <c r="M73" s="183"/>
      <c r="N73" s="183"/>
      <c r="O73" s="71"/>
      <c r="P73" s="71"/>
      <c r="Q73" s="71"/>
      <c r="R73" s="71"/>
      <c r="S73" s="71"/>
      <c r="T73" s="71"/>
      <c r="U73" s="71"/>
      <c r="V73" s="71"/>
      <c r="W73" s="71"/>
      <c r="X73" s="71"/>
      <c r="Y73" s="71"/>
      <c r="Z73" s="71"/>
      <c r="AA73" s="71"/>
    </row>
    <row r="74" spans="2:27" ht="12.75" customHeight="1" x14ac:dyDescent="0.25">
      <c r="B74" s="71" t="s">
        <v>425</v>
      </c>
      <c r="C74" s="71"/>
      <c r="D74" s="71"/>
      <c r="E74" s="71"/>
      <c r="F74" s="71"/>
      <c r="G74" s="158"/>
      <c r="H74" s="158"/>
      <c r="I74" s="158"/>
      <c r="J74" s="158"/>
      <c r="K74" s="71"/>
      <c r="L74" s="183"/>
      <c r="M74" s="183"/>
      <c r="N74" s="183"/>
      <c r="O74" s="71"/>
      <c r="P74" s="71"/>
      <c r="Q74" s="71"/>
      <c r="R74" s="71"/>
      <c r="S74" s="71"/>
      <c r="T74" s="71"/>
      <c r="U74" s="71"/>
      <c r="V74" s="71"/>
      <c r="W74" s="71"/>
      <c r="X74" s="71"/>
      <c r="Y74" s="71"/>
      <c r="Z74" s="71"/>
      <c r="AA74" s="71"/>
    </row>
    <row r="75" spans="2:27" ht="12.75" customHeight="1" x14ac:dyDescent="0.25">
      <c r="B75" s="71" t="s">
        <v>426</v>
      </c>
      <c r="C75" s="71"/>
      <c r="D75" s="71"/>
      <c r="E75" s="71"/>
      <c r="F75" s="71"/>
      <c r="G75" s="158"/>
      <c r="H75" s="158"/>
      <c r="I75" s="158"/>
      <c r="J75" s="158"/>
      <c r="K75" s="71"/>
      <c r="L75" s="183"/>
      <c r="M75" s="183"/>
      <c r="N75" s="183"/>
      <c r="O75" s="71"/>
      <c r="P75" s="71"/>
      <c r="Q75" s="71"/>
      <c r="R75" s="71"/>
      <c r="S75" s="71"/>
      <c r="T75" s="71"/>
      <c r="U75" s="71"/>
      <c r="V75" s="71"/>
      <c r="W75" s="71"/>
      <c r="X75" s="71"/>
      <c r="Y75" s="71"/>
      <c r="Z75" s="71"/>
      <c r="AA75" s="71"/>
    </row>
    <row r="76" spans="2:27" ht="12.75" customHeight="1" x14ac:dyDescent="0.25">
      <c r="B76" s="71" t="s">
        <v>424</v>
      </c>
      <c r="C76" s="71"/>
      <c r="D76" s="71"/>
      <c r="E76" s="71"/>
      <c r="F76" s="71"/>
      <c r="G76" s="158"/>
      <c r="H76" s="158"/>
      <c r="I76" s="158"/>
      <c r="J76" s="158"/>
      <c r="K76" s="71"/>
      <c r="L76" s="183"/>
      <c r="M76" s="183"/>
      <c r="N76" s="183"/>
      <c r="O76" s="71"/>
      <c r="P76" s="71"/>
      <c r="Q76" s="71"/>
      <c r="R76" s="71"/>
      <c r="S76" s="71"/>
      <c r="T76" s="71"/>
      <c r="U76" s="71"/>
      <c r="V76" s="71"/>
      <c r="W76" s="71"/>
      <c r="X76" s="71"/>
      <c r="Y76" s="71"/>
      <c r="Z76" s="71"/>
      <c r="AA76" s="71"/>
    </row>
    <row r="77" spans="2:27" ht="12.75" customHeight="1" x14ac:dyDescent="0.25">
      <c r="B77" s="71" t="s">
        <v>427</v>
      </c>
      <c r="C77" s="71"/>
      <c r="D77" s="71"/>
      <c r="E77" s="71"/>
      <c r="F77" s="71"/>
      <c r="G77" s="158"/>
      <c r="H77" s="158"/>
      <c r="I77" s="158"/>
      <c r="J77" s="158"/>
      <c r="K77" s="71"/>
      <c r="L77" s="183"/>
      <c r="M77" s="183"/>
      <c r="N77" s="183"/>
      <c r="O77" s="71"/>
      <c r="P77" s="71"/>
      <c r="Q77" s="71"/>
      <c r="R77" s="71"/>
      <c r="S77" s="71"/>
      <c r="T77" s="71"/>
      <c r="U77" s="71"/>
      <c r="V77" s="71"/>
      <c r="W77" s="71"/>
      <c r="X77" s="71"/>
      <c r="Y77" s="71"/>
      <c r="Z77" s="71"/>
      <c r="AA77" s="71"/>
    </row>
    <row r="78" spans="2:27" ht="12.75" customHeight="1" x14ac:dyDescent="0.25">
      <c r="B78" s="71" t="s">
        <v>428</v>
      </c>
      <c r="C78" s="71"/>
      <c r="D78" s="71"/>
      <c r="E78" s="71"/>
      <c r="F78" s="71"/>
      <c r="G78" s="158"/>
      <c r="H78" s="158"/>
      <c r="I78" s="158"/>
      <c r="J78" s="158"/>
      <c r="K78" s="71"/>
      <c r="L78" s="183"/>
      <c r="M78" s="183"/>
      <c r="N78" s="183"/>
      <c r="O78" s="71"/>
      <c r="P78" s="71"/>
      <c r="Q78" s="71"/>
      <c r="R78" s="71"/>
      <c r="S78" s="71"/>
      <c r="T78" s="71"/>
      <c r="U78" s="71"/>
      <c r="V78" s="71"/>
      <c r="W78" s="71"/>
      <c r="X78" s="71"/>
      <c r="Y78" s="71"/>
      <c r="Z78" s="71"/>
      <c r="AA78" s="71"/>
    </row>
    <row r="79" spans="2:27" ht="12.75" customHeight="1" x14ac:dyDescent="0.25">
      <c r="B79" s="71"/>
      <c r="C79" s="71"/>
      <c r="D79" s="71"/>
      <c r="E79" s="71"/>
      <c r="F79" s="71"/>
      <c r="G79" s="158"/>
      <c r="H79" s="158"/>
      <c r="I79" s="158"/>
      <c r="J79" s="158"/>
      <c r="K79" s="71"/>
      <c r="L79" s="183"/>
      <c r="M79" s="183"/>
      <c r="N79" s="183"/>
      <c r="O79" s="71"/>
      <c r="P79" s="71"/>
      <c r="Q79" s="71"/>
      <c r="R79" s="71"/>
      <c r="S79" s="71"/>
      <c r="T79" s="71"/>
      <c r="U79" s="71"/>
      <c r="V79" s="71"/>
      <c r="W79" s="71"/>
      <c r="X79" s="71"/>
      <c r="Y79" s="71"/>
      <c r="Z79" s="71"/>
      <c r="AA79" s="71"/>
    </row>
    <row r="80" spans="2:27" ht="12.75" customHeight="1" x14ac:dyDescent="0.25">
      <c r="B80" s="184" t="s">
        <v>429</v>
      </c>
      <c r="C80" s="71"/>
      <c r="D80" s="71"/>
      <c r="E80" s="71"/>
      <c r="F80" s="71"/>
      <c r="G80" s="158"/>
      <c r="H80" s="158"/>
      <c r="I80" s="158"/>
      <c r="J80" s="158"/>
      <c r="K80" s="71"/>
      <c r="L80" s="183"/>
      <c r="M80" s="183"/>
      <c r="N80" s="183"/>
      <c r="O80" s="71"/>
      <c r="P80" s="71"/>
      <c r="Q80" s="71"/>
      <c r="R80" s="71"/>
      <c r="S80" s="71"/>
      <c r="T80" s="71"/>
      <c r="U80" s="71"/>
      <c r="V80" s="71"/>
      <c r="W80" s="71"/>
      <c r="X80" s="71"/>
      <c r="Y80" s="71"/>
      <c r="Z80" s="71"/>
      <c r="AA80" s="71"/>
    </row>
    <row r="81" spans="2:27" ht="12.75" customHeight="1" x14ac:dyDescent="0.25">
      <c r="B81" s="71" t="s">
        <v>415</v>
      </c>
      <c r="C81" s="71"/>
      <c r="D81" s="71"/>
      <c r="E81" s="71"/>
      <c r="F81" s="71"/>
      <c r="G81" s="158"/>
      <c r="H81" s="158"/>
      <c r="I81" s="158"/>
      <c r="J81" s="158"/>
      <c r="K81" s="71"/>
      <c r="L81" s="183"/>
      <c r="M81" s="183"/>
      <c r="N81" s="183"/>
      <c r="O81" s="71"/>
      <c r="P81" s="71"/>
      <c r="Q81" s="71"/>
      <c r="R81" s="71"/>
      <c r="S81" s="71"/>
      <c r="T81" s="71"/>
      <c r="U81" s="71"/>
      <c r="V81" s="71"/>
      <c r="W81" s="71"/>
      <c r="X81" s="71"/>
      <c r="Y81" s="71"/>
      <c r="Z81" s="71"/>
      <c r="AA81" s="71"/>
    </row>
    <row r="82" spans="2:27" ht="12.75" customHeight="1" x14ac:dyDescent="0.25">
      <c r="B82" s="71" t="s">
        <v>430</v>
      </c>
      <c r="C82" s="71"/>
      <c r="D82" s="71"/>
      <c r="E82" s="71"/>
      <c r="F82" s="71"/>
      <c r="G82" s="158"/>
      <c r="H82" s="158"/>
      <c r="I82" s="158"/>
      <c r="J82" s="158"/>
      <c r="K82" s="71"/>
      <c r="L82" s="183"/>
      <c r="M82" s="183"/>
      <c r="N82" s="183"/>
      <c r="O82" s="71"/>
      <c r="P82" s="71"/>
      <c r="Q82" s="71"/>
      <c r="R82" s="71"/>
      <c r="S82" s="71"/>
      <c r="T82" s="71"/>
      <c r="U82" s="71"/>
      <c r="V82" s="71"/>
      <c r="W82" s="71"/>
      <c r="X82" s="71"/>
      <c r="Y82" s="71"/>
      <c r="Z82" s="71"/>
      <c r="AA82" s="71"/>
    </row>
    <row r="83" spans="2:27" ht="12.75" customHeight="1" x14ac:dyDescent="0.25">
      <c r="B83" s="71" t="s">
        <v>431</v>
      </c>
      <c r="C83" s="71"/>
      <c r="D83" s="71"/>
      <c r="E83" s="71"/>
      <c r="F83" s="71"/>
      <c r="G83" s="158"/>
      <c r="H83" s="158"/>
      <c r="I83" s="158"/>
      <c r="J83" s="158"/>
      <c r="K83" s="71"/>
      <c r="L83" s="183"/>
      <c r="M83" s="183"/>
      <c r="N83" s="183"/>
      <c r="O83" s="71"/>
      <c r="P83" s="71"/>
      <c r="Q83" s="71"/>
      <c r="R83" s="71"/>
      <c r="S83" s="71"/>
      <c r="T83" s="71"/>
      <c r="U83" s="71"/>
      <c r="V83" s="71"/>
      <c r="W83" s="71"/>
      <c r="X83" s="71"/>
      <c r="Y83" s="71"/>
      <c r="Z83" s="71"/>
      <c r="AA83" s="71"/>
    </row>
    <row r="84" spans="2:27" ht="12.75" customHeight="1" x14ac:dyDescent="0.25">
      <c r="B84" s="71" t="s">
        <v>432</v>
      </c>
      <c r="C84" s="71"/>
      <c r="D84" s="71"/>
      <c r="E84" s="71"/>
      <c r="F84" s="71"/>
      <c r="G84" s="158"/>
      <c r="H84" s="158"/>
      <c r="I84" s="158"/>
      <c r="J84" s="158"/>
      <c r="K84" s="71"/>
      <c r="L84" s="183"/>
      <c r="M84" s="183"/>
      <c r="N84" s="183"/>
      <c r="O84" s="71"/>
      <c r="P84" s="71"/>
      <c r="Q84" s="71"/>
      <c r="R84" s="71"/>
      <c r="S84" s="71"/>
      <c r="T84" s="71"/>
      <c r="U84" s="71"/>
      <c r="V84" s="71"/>
      <c r="W84" s="71"/>
      <c r="X84" s="71"/>
      <c r="Y84" s="71"/>
      <c r="Z84" s="71"/>
      <c r="AA84" s="71"/>
    </row>
    <row r="85" spans="2:27" ht="12.75" customHeight="1" x14ac:dyDescent="0.25">
      <c r="B85" s="71"/>
      <c r="C85" s="71"/>
      <c r="D85" s="71"/>
      <c r="E85" s="71"/>
      <c r="F85" s="71"/>
      <c r="G85" s="158"/>
      <c r="H85" s="158"/>
      <c r="I85" s="158"/>
      <c r="J85" s="158"/>
      <c r="K85" s="71"/>
      <c r="L85" s="183"/>
      <c r="M85" s="183"/>
      <c r="N85" s="183"/>
      <c r="O85" s="71"/>
      <c r="P85" s="71"/>
      <c r="Q85" s="71"/>
      <c r="R85" s="71"/>
      <c r="S85" s="71"/>
      <c r="T85" s="71"/>
      <c r="U85" s="71"/>
      <c r="V85" s="71"/>
      <c r="W85" s="71"/>
      <c r="X85" s="71"/>
      <c r="Y85" s="71"/>
      <c r="Z85" s="71"/>
      <c r="AA85" s="71"/>
    </row>
    <row r="86" spans="2:27" ht="12.75" customHeight="1" x14ac:dyDescent="0.25">
      <c r="B86" s="184" t="s">
        <v>433</v>
      </c>
      <c r="C86" s="71"/>
      <c r="D86" s="71"/>
      <c r="E86" s="71"/>
      <c r="F86" s="71"/>
      <c r="G86" s="158"/>
      <c r="H86" s="158"/>
      <c r="I86" s="158"/>
      <c r="J86" s="158"/>
      <c r="K86" s="71"/>
      <c r="L86" s="183"/>
      <c r="M86" s="183"/>
      <c r="N86" s="183"/>
      <c r="O86" s="71"/>
      <c r="P86" s="71"/>
      <c r="Q86" s="71"/>
      <c r="R86" s="71"/>
      <c r="S86" s="71"/>
      <c r="T86" s="71"/>
      <c r="U86" s="71"/>
      <c r="V86" s="71"/>
      <c r="W86" s="71"/>
      <c r="X86" s="71"/>
      <c r="Y86" s="71"/>
      <c r="Z86" s="71"/>
      <c r="AA86" s="71"/>
    </row>
    <row r="87" spans="2:27" ht="12.75" customHeight="1" x14ac:dyDescent="0.25">
      <c r="B87" s="71" t="s">
        <v>415</v>
      </c>
      <c r="C87" s="71"/>
      <c r="D87" s="71"/>
      <c r="E87" s="71"/>
      <c r="F87" s="71"/>
      <c r="G87" s="158"/>
      <c r="H87" s="158"/>
      <c r="I87" s="158"/>
      <c r="J87" s="158"/>
      <c r="K87" s="71"/>
      <c r="L87" s="183"/>
      <c r="M87" s="183"/>
      <c r="N87" s="183"/>
      <c r="O87" s="71"/>
      <c r="P87" s="71"/>
      <c r="Q87" s="71"/>
      <c r="R87" s="71"/>
      <c r="S87" s="71"/>
      <c r="T87" s="71"/>
      <c r="U87" s="71"/>
      <c r="V87" s="71"/>
      <c r="W87" s="71"/>
      <c r="X87" s="71"/>
      <c r="Y87" s="71"/>
      <c r="Z87" s="71"/>
      <c r="AA87" s="71"/>
    </row>
    <row r="88" spans="2:27" ht="12.75" customHeight="1" x14ac:dyDescent="0.25">
      <c r="B88" s="71" t="s">
        <v>434</v>
      </c>
      <c r="C88" s="71"/>
      <c r="D88" s="71"/>
      <c r="E88" s="71"/>
      <c r="F88" s="71"/>
      <c r="G88" s="158"/>
      <c r="H88" s="158"/>
      <c r="I88" s="158"/>
      <c r="J88" s="158"/>
      <c r="K88" s="71"/>
      <c r="L88" s="183"/>
      <c r="M88" s="183"/>
      <c r="N88" s="183"/>
      <c r="O88" s="71"/>
      <c r="P88" s="71"/>
      <c r="Q88" s="71"/>
      <c r="R88" s="71"/>
      <c r="S88" s="71"/>
      <c r="T88" s="71"/>
      <c r="U88" s="71"/>
      <c r="V88" s="71"/>
      <c r="W88" s="71"/>
      <c r="X88" s="71"/>
      <c r="Y88" s="71"/>
      <c r="Z88" s="71"/>
      <c r="AA88" s="71"/>
    </row>
    <row r="89" spans="2:27" ht="12.75" customHeight="1" x14ac:dyDescent="0.25">
      <c r="B89" s="71" t="s">
        <v>421</v>
      </c>
      <c r="C89" s="71"/>
      <c r="D89" s="71"/>
      <c r="E89" s="71"/>
      <c r="F89" s="71"/>
      <c r="G89" s="158"/>
      <c r="H89" s="158"/>
      <c r="I89" s="158"/>
      <c r="J89" s="158"/>
      <c r="K89" s="71"/>
      <c r="L89" s="183"/>
      <c r="M89" s="183"/>
      <c r="N89" s="183"/>
      <c r="O89" s="71"/>
      <c r="P89" s="71"/>
      <c r="Q89" s="71"/>
      <c r="R89" s="71"/>
      <c r="S89" s="71"/>
      <c r="T89" s="71"/>
      <c r="U89" s="71"/>
      <c r="V89" s="71"/>
      <c r="W89" s="71"/>
      <c r="X89" s="71"/>
      <c r="Y89" s="71"/>
      <c r="Z89" s="71"/>
      <c r="AA89" s="71"/>
    </row>
    <row r="90" spans="2:27" ht="12.75" customHeight="1" x14ac:dyDescent="0.25">
      <c r="B90" s="71" t="s">
        <v>435</v>
      </c>
      <c r="C90" s="71"/>
      <c r="D90" s="71"/>
      <c r="E90" s="71"/>
      <c r="F90" s="71"/>
      <c r="G90" s="158"/>
      <c r="H90" s="158"/>
      <c r="I90" s="158"/>
      <c r="J90" s="158"/>
      <c r="K90" s="71"/>
      <c r="L90" s="183"/>
      <c r="M90" s="183"/>
      <c r="N90" s="183"/>
      <c r="O90" s="71"/>
      <c r="P90" s="71"/>
      <c r="Q90" s="71"/>
      <c r="R90" s="71"/>
      <c r="S90" s="71"/>
      <c r="T90" s="71"/>
      <c r="U90" s="71"/>
      <c r="V90" s="71"/>
      <c r="W90" s="71"/>
      <c r="X90" s="71"/>
      <c r="Y90" s="71"/>
      <c r="Z90" s="71"/>
      <c r="AA90" s="71"/>
    </row>
    <row r="91" spans="2:27" ht="12.75" customHeight="1" x14ac:dyDescent="0.25">
      <c r="B91" s="71" t="s">
        <v>436</v>
      </c>
      <c r="C91" s="71"/>
      <c r="D91" s="71"/>
      <c r="E91" s="71"/>
      <c r="F91" s="71"/>
      <c r="G91" s="158"/>
      <c r="H91" s="158"/>
      <c r="I91" s="158"/>
      <c r="J91" s="158"/>
      <c r="K91" s="71"/>
      <c r="L91" s="183"/>
      <c r="M91" s="183"/>
      <c r="N91" s="183"/>
      <c r="O91" s="71"/>
      <c r="P91" s="71"/>
      <c r="Q91" s="71"/>
      <c r="R91" s="71"/>
      <c r="S91" s="71"/>
      <c r="T91" s="71"/>
      <c r="U91" s="71"/>
      <c r="V91" s="71"/>
      <c r="W91" s="71"/>
      <c r="X91" s="71"/>
      <c r="Y91" s="71"/>
      <c r="Z91" s="71"/>
      <c r="AA91" s="71"/>
    </row>
    <row r="92" spans="2:27" ht="12.75" customHeight="1" x14ac:dyDescent="0.25">
      <c r="B92" s="71" t="s">
        <v>424</v>
      </c>
      <c r="C92" s="71"/>
      <c r="D92" s="71"/>
      <c r="E92" s="71"/>
      <c r="F92" s="71"/>
      <c r="G92" s="158"/>
      <c r="H92" s="158"/>
      <c r="I92" s="158"/>
      <c r="J92" s="158"/>
      <c r="K92" s="71"/>
      <c r="L92" s="183"/>
      <c r="M92" s="183"/>
      <c r="N92" s="183"/>
      <c r="O92" s="71"/>
      <c r="P92" s="71"/>
      <c r="Q92" s="71"/>
      <c r="R92" s="71"/>
      <c r="S92" s="71"/>
      <c r="T92" s="71"/>
      <c r="U92" s="71"/>
      <c r="V92" s="71"/>
      <c r="W92" s="71"/>
      <c r="X92" s="71"/>
      <c r="Y92" s="71"/>
      <c r="Z92" s="71"/>
      <c r="AA92" s="71"/>
    </row>
    <row r="93" spans="2:27" ht="12.75" customHeight="1" x14ac:dyDescent="0.25">
      <c r="B93" s="71" t="s">
        <v>437</v>
      </c>
      <c r="C93" s="71"/>
      <c r="D93" s="71"/>
      <c r="E93" s="71"/>
      <c r="F93" s="71"/>
      <c r="G93" s="158"/>
      <c r="H93" s="158"/>
      <c r="I93" s="158"/>
      <c r="J93" s="158"/>
      <c r="K93" s="71"/>
      <c r="L93" s="183"/>
      <c r="M93" s="183"/>
      <c r="N93" s="183"/>
      <c r="O93" s="71"/>
      <c r="P93" s="71"/>
      <c r="Q93" s="71"/>
      <c r="R93" s="71"/>
      <c r="S93" s="71"/>
      <c r="T93" s="71"/>
      <c r="U93" s="71"/>
      <c r="V93" s="71"/>
      <c r="W93" s="71"/>
      <c r="X93" s="71"/>
      <c r="Y93" s="71"/>
      <c r="Z93" s="71"/>
      <c r="AA93" s="71"/>
    </row>
    <row r="94" spans="2:27" ht="12.75" customHeight="1" x14ac:dyDescent="0.25">
      <c r="B94" s="71" t="s">
        <v>438</v>
      </c>
      <c r="C94" s="71"/>
      <c r="D94" s="71"/>
      <c r="E94" s="71"/>
      <c r="F94" s="71"/>
      <c r="G94" s="158"/>
      <c r="H94" s="158"/>
      <c r="I94" s="158"/>
      <c r="J94" s="158"/>
      <c r="K94" s="71"/>
      <c r="L94" s="183"/>
      <c r="M94" s="183"/>
      <c r="N94" s="183"/>
      <c r="O94" s="71"/>
      <c r="P94" s="71"/>
      <c r="Q94" s="71"/>
      <c r="R94" s="71"/>
      <c r="S94" s="71"/>
      <c r="T94" s="71"/>
      <c r="U94" s="71"/>
      <c r="V94" s="71"/>
      <c r="W94" s="71"/>
      <c r="X94" s="71"/>
      <c r="Y94" s="71"/>
      <c r="Z94" s="71"/>
      <c r="AA94" s="71"/>
    </row>
    <row r="95" spans="2:27" ht="12.75" customHeight="1" x14ac:dyDescent="0.25">
      <c r="B95" s="71" t="s">
        <v>424</v>
      </c>
      <c r="C95" s="71"/>
      <c r="D95" s="71"/>
      <c r="E95" s="71"/>
      <c r="F95" s="71"/>
      <c r="G95" s="158"/>
      <c r="H95" s="158"/>
      <c r="I95" s="158"/>
      <c r="J95" s="158"/>
      <c r="K95" s="71"/>
      <c r="L95" s="183"/>
      <c r="M95" s="183"/>
      <c r="N95" s="183"/>
      <c r="O95" s="71"/>
      <c r="P95" s="71"/>
      <c r="Q95" s="71"/>
      <c r="R95" s="71"/>
      <c r="S95" s="71"/>
      <c r="T95" s="71"/>
      <c r="U95" s="71"/>
      <c r="V95" s="71"/>
      <c r="W95" s="71"/>
      <c r="X95" s="71"/>
      <c r="Y95" s="71"/>
      <c r="Z95" s="71"/>
      <c r="AA95" s="71"/>
    </row>
    <row r="96" spans="2:27" ht="12.75" customHeight="1" x14ac:dyDescent="0.25">
      <c r="B96" s="71" t="s">
        <v>439</v>
      </c>
      <c r="C96" s="71"/>
      <c r="D96" s="71"/>
      <c r="E96" s="71"/>
      <c r="F96" s="71"/>
      <c r="G96" s="158"/>
      <c r="H96" s="158"/>
      <c r="I96" s="158"/>
      <c r="J96" s="158"/>
      <c r="K96" s="71"/>
      <c r="L96" s="183"/>
      <c r="M96" s="183"/>
      <c r="N96" s="183"/>
      <c r="O96" s="71"/>
      <c r="P96" s="71"/>
      <c r="Q96" s="71"/>
      <c r="R96" s="71"/>
      <c r="S96" s="71"/>
      <c r="T96" s="71"/>
      <c r="U96" s="71"/>
      <c r="V96" s="71"/>
      <c r="W96" s="71"/>
      <c r="X96" s="71"/>
      <c r="Y96" s="71"/>
      <c r="Z96" s="71"/>
      <c r="AA96" s="71"/>
    </row>
    <row r="97" spans="2:27" ht="12.75" customHeight="1" x14ac:dyDescent="0.25">
      <c r="B97" s="71" t="s">
        <v>440</v>
      </c>
      <c r="C97" s="71"/>
      <c r="D97" s="71"/>
      <c r="E97" s="71"/>
      <c r="F97" s="71"/>
      <c r="G97" s="158"/>
      <c r="H97" s="158"/>
      <c r="I97" s="158"/>
      <c r="J97" s="158"/>
      <c r="K97" s="71"/>
      <c r="L97" s="183"/>
      <c r="M97" s="183"/>
      <c r="N97" s="183"/>
      <c r="O97" s="71"/>
      <c r="P97" s="71"/>
      <c r="Q97" s="71"/>
      <c r="R97" s="71"/>
      <c r="S97" s="71"/>
      <c r="T97" s="71"/>
      <c r="U97" s="71"/>
      <c r="V97" s="71"/>
      <c r="W97" s="71"/>
      <c r="X97" s="71"/>
      <c r="Y97" s="71"/>
      <c r="Z97" s="71"/>
      <c r="AA97" s="71"/>
    </row>
    <row r="98" spans="2:27" ht="12.75" customHeight="1" x14ac:dyDescent="0.25">
      <c r="B98" s="71"/>
      <c r="C98" s="71"/>
      <c r="D98" s="71"/>
      <c r="E98" s="71"/>
      <c r="F98" s="71"/>
      <c r="G98" s="158"/>
      <c r="H98" s="158"/>
      <c r="I98" s="158"/>
      <c r="J98" s="158"/>
      <c r="K98" s="71"/>
      <c r="L98" s="183"/>
      <c r="M98" s="183"/>
      <c r="N98" s="183"/>
      <c r="O98" s="71"/>
      <c r="P98" s="71"/>
      <c r="Q98" s="71"/>
      <c r="R98" s="71"/>
      <c r="S98" s="71"/>
      <c r="T98" s="71"/>
      <c r="U98" s="71"/>
      <c r="V98" s="71"/>
      <c r="W98" s="71"/>
      <c r="X98" s="71"/>
      <c r="Y98" s="71"/>
      <c r="Z98" s="71"/>
      <c r="AA98" s="71"/>
    </row>
    <row r="99" spans="2:27" ht="12.75" customHeight="1" x14ac:dyDescent="0.25">
      <c r="B99" s="71"/>
      <c r="C99" s="71"/>
      <c r="D99" s="71"/>
      <c r="E99" s="71"/>
      <c r="F99" s="71"/>
      <c r="G99" s="158"/>
      <c r="H99" s="158"/>
      <c r="I99" s="158"/>
      <c r="J99" s="158"/>
      <c r="K99" s="71"/>
      <c r="L99" s="183"/>
      <c r="M99" s="183"/>
      <c r="N99" s="183"/>
      <c r="O99" s="71"/>
      <c r="P99" s="71"/>
      <c r="Q99" s="71"/>
      <c r="R99" s="71"/>
      <c r="S99" s="71"/>
      <c r="T99" s="71"/>
      <c r="U99" s="71"/>
      <c r="V99" s="71"/>
      <c r="W99" s="71"/>
      <c r="X99" s="71"/>
      <c r="Y99" s="71"/>
      <c r="Z99" s="71"/>
      <c r="AA99" s="71"/>
    </row>
    <row r="100" spans="2:27" ht="12.75" customHeight="1" x14ac:dyDescent="0.25">
      <c r="B100" s="71"/>
      <c r="C100" s="71"/>
      <c r="D100" s="71"/>
      <c r="E100" s="71"/>
      <c r="F100" s="71"/>
      <c r="G100" s="158"/>
      <c r="H100" s="158"/>
      <c r="I100" s="158"/>
      <c r="J100" s="158"/>
      <c r="K100" s="71"/>
      <c r="L100" s="183"/>
      <c r="M100" s="183"/>
      <c r="N100" s="183"/>
      <c r="O100" s="71"/>
      <c r="P100" s="71"/>
      <c r="Q100" s="71"/>
      <c r="R100" s="71"/>
      <c r="S100" s="71"/>
      <c r="T100" s="71"/>
      <c r="U100" s="71"/>
      <c r="V100" s="71"/>
      <c r="W100" s="71"/>
      <c r="X100" s="71"/>
      <c r="Y100" s="71"/>
      <c r="Z100" s="71"/>
      <c r="AA100" s="71"/>
    </row>
    <row r="101" spans="2:27" ht="12.75" customHeight="1" x14ac:dyDescent="0.25">
      <c r="B101" s="71"/>
      <c r="C101" s="71"/>
      <c r="D101" s="71"/>
      <c r="E101" s="71"/>
      <c r="F101" s="71"/>
      <c r="G101" s="158"/>
      <c r="H101" s="158"/>
      <c r="I101" s="158"/>
      <c r="J101" s="158"/>
      <c r="K101" s="71"/>
      <c r="L101" s="183"/>
      <c r="M101" s="183"/>
      <c r="N101" s="183"/>
      <c r="O101" s="71"/>
      <c r="P101" s="71"/>
      <c r="Q101" s="71"/>
      <c r="R101" s="71"/>
      <c r="S101" s="71"/>
      <c r="T101" s="71"/>
      <c r="U101" s="71"/>
      <c r="V101" s="71"/>
      <c r="W101" s="71"/>
      <c r="X101" s="71"/>
      <c r="Y101" s="71"/>
      <c r="Z101" s="71"/>
      <c r="AA101" s="71"/>
    </row>
    <row r="102" spans="2:27" ht="12.75" customHeight="1" x14ac:dyDescent="0.25">
      <c r="B102" s="71"/>
      <c r="C102" s="71"/>
      <c r="D102" s="71"/>
      <c r="E102" s="71"/>
      <c r="F102" s="71"/>
      <c r="G102" s="158"/>
      <c r="H102" s="158"/>
      <c r="I102" s="158"/>
      <c r="J102" s="158"/>
      <c r="K102" s="71"/>
      <c r="L102" s="183"/>
      <c r="M102" s="183"/>
      <c r="N102" s="183"/>
      <c r="O102" s="71"/>
      <c r="P102" s="71"/>
      <c r="Q102" s="71"/>
      <c r="R102" s="71"/>
      <c r="S102" s="71"/>
      <c r="T102" s="71"/>
      <c r="U102" s="71"/>
      <c r="V102" s="71"/>
      <c r="W102" s="71"/>
      <c r="X102" s="71"/>
      <c r="Y102" s="71"/>
      <c r="Z102" s="71"/>
      <c r="AA102" s="71"/>
    </row>
    <row r="103" spans="2:27" ht="12.75" customHeight="1" x14ac:dyDescent="0.25">
      <c r="B103" s="71"/>
      <c r="C103" s="71"/>
      <c r="D103" s="71"/>
      <c r="E103" s="71"/>
      <c r="F103" s="71"/>
      <c r="G103" s="158"/>
      <c r="H103" s="158"/>
      <c r="I103" s="158"/>
      <c r="J103" s="158"/>
      <c r="K103" s="71"/>
      <c r="L103" s="183"/>
      <c r="M103" s="183"/>
      <c r="N103" s="183"/>
      <c r="O103" s="71"/>
      <c r="P103" s="71"/>
      <c r="Q103" s="71"/>
      <c r="R103" s="71"/>
      <c r="S103" s="71"/>
      <c r="T103" s="71"/>
      <c r="U103" s="71"/>
      <c r="V103" s="71"/>
      <c r="W103" s="71"/>
      <c r="X103" s="71"/>
      <c r="Y103" s="71"/>
      <c r="Z103" s="71"/>
      <c r="AA103" s="71"/>
    </row>
    <row r="104" spans="2:27" ht="12.75" customHeight="1" x14ac:dyDescent="0.25">
      <c r="B104" s="71"/>
      <c r="C104" s="71"/>
      <c r="D104" s="71"/>
      <c r="E104" s="71"/>
      <c r="F104" s="71"/>
      <c r="G104" s="158"/>
      <c r="H104" s="158"/>
      <c r="I104" s="158"/>
      <c r="J104" s="158"/>
      <c r="K104" s="71"/>
      <c r="L104" s="183"/>
      <c r="M104" s="183"/>
      <c r="N104" s="183"/>
      <c r="O104" s="71"/>
      <c r="P104" s="71"/>
      <c r="Q104" s="71"/>
      <c r="R104" s="71"/>
      <c r="S104" s="71"/>
      <c r="T104" s="71"/>
      <c r="U104" s="71"/>
      <c r="V104" s="71"/>
      <c r="W104" s="71"/>
      <c r="X104" s="71"/>
      <c r="Y104" s="71"/>
      <c r="Z104" s="71"/>
      <c r="AA104" s="71"/>
    </row>
    <row r="105" spans="2:27" ht="12.75" customHeight="1" x14ac:dyDescent="0.25">
      <c r="B105" s="71"/>
      <c r="C105" s="71"/>
      <c r="D105" s="71"/>
      <c r="E105" s="71"/>
      <c r="F105" s="71"/>
      <c r="G105" s="158"/>
      <c r="H105" s="158"/>
      <c r="I105" s="158"/>
      <c r="J105" s="158"/>
      <c r="K105" s="71"/>
      <c r="L105" s="183"/>
      <c r="M105" s="183"/>
      <c r="N105" s="183"/>
      <c r="O105" s="71"/>
      <c r="P105" s="71"/>
      <c r="Q105" s="71"/>
      <c r="R105" s="71"/>
      <c r="S105" s="71"/>
      <c r="T105" s="71"/>
      <c r="U105" s="71"/>
      <c r="V105" s="71"/>
      <c r="W105" s="71"/>
      <c r="X105" s="71"/>
      <c r="Y105" s="71"/>
      <c r="Z105" s="71"/>
      <c r="AA105" s="71"/>
    </row>
    <row r="106" spans="2:27" ht="12.75" customHeight="1" x14ac:dyDescent="0.25">
      <c r="B106" s="71"/>
      <c r="C106" s="71"/>
      <c r="D106" s="71"/>
      <c r="E106" s="71"/>
      <c r="F106" s="71"/>
      <c r="G106" s="158"/>
      <c r="H106" s="158"/>
      <c r="I106" s="158"/>
      <c r="J106" s="158"/>
      <c r="K106" s="71"/>
      <c r="L106" s="183"/>
      <c r="M106" s="183"/>
      <c r="N106" s="183"/>
      <c r="O106" s="71"/>
      <c r="P106" s="71"/>
      <c r="Q106" s="71"/>
      <c r="R106" s="71"/>
      <c r="S106" s="71"/>
      <c r="T106" s="71"/>
      <c r="U106" s="71"/>
      <c r="V106" s="71"/>
      <c r="W106" s="71"/>
      <c r="X106" s="71"/>
      <c r="Y106" s="71"/>
      <c r="Z106" s="71"/>
      <c r="AA106" s="71"/>
    </row>
    <row r="107" spans="2:27" ht="12.75" customHeight="1" x14ac:dyDescent="0.25">
      <c r="B107" s="71"/>
      <c r="C107" s="71"/>
      <c r="D107" s="71"/>
      <c r="E107" s="71"/>
      <c r="F107" s="71"/>
      <c r="G107" s="158"/>
      <c r="H107" s="158"/>
      <c r="I107" s="158"/>
      <c r="J107" s="158"/>
      <c r="K107" s="71"/>
      <c r="L107" s="183"/>
      <c r="M107" s="183"/>
      <c r="N107" s="183"/>
      <c r="O107" s="71"/>
      <c r="P107" s="71"/>
      <c r="Q107" s="71"/>
      <c r="R107" s="71"/>
      <c r="S107" s="71"/>
      <c r="T107" s="71"/>
      <c r="U107" s="71"/>
      <c r="V107" s="71"/>
      <c r="W107" s="71"/>
      <c r="X107" s="71"/>
      <c r="Y107" s="71"/>
      <c r="Z107" s="71"/>
      <c r="AA107" s="71"/>
    </row>
    <row r="108" spans="2:27" ht="12.75" customHeight="1" x14ac:dyDescent="0.25">
      <c r="B108" s="71"/>
      <c r="C108" s="71"/>
      <c r="D108" s="71"/>
      <c r="E108" s="71"/>
      <c r="F108" s="71"/>
      <c r="G108" s="158"/>
      <c r="H108" s="158"/>
      <c r="I108" s="158"/>
      <c r="J108" s="158"/>
      <c r="K108" s="71"/>
      <c r="L108" s="183"/>
      <c r="M108" s="183"/>
      <c r="N108" s="183"/>
      <c r="O108" s="71"/>
      <c r="P108" s="71"/>
      <c r="Q108" s="71"/>
      <c r="R108" s="71"/>
      <c r="S108" s="71"/>
      <c r="T108" s="71"/>
      <c r="U108" s="71"/>
      <c r="V108" s="71"/>
      <c r="W108" s="71"/>
      <c r="X108" s="71"/>
      <c r="Y108" s="71"/>
      <c r="Z108" s="71"/>
      <c r="AA108" s="71"/>
    </row>
    <row r="109" spans="2:27" ht="12.75" customHeight="1" x14ac:dyDescent="0.25">
      <c r="B109" s="71"/>
      <c r="C109" s="71"/>
      <c r="D109" s="71"/>
      <c r="E109" s="71"/>
      <c r="F109" s="71"/>
      <c r="G109" s="158"/>
      <c r="H109" s="158"/>
      <c r="I109" s="158"/>
      <c r="J109" s="158"/>
      <c r="K109" s="71"/>
      <c r="L109" s="183"/>
      <c r="M109" s="183"/>
      <c r="N109" s="183"/>
      <c r="O109" s="71"/>
      <c r="P109" s="71"/>
      <c r="Q109" s="71"/>
      <c r="R109" s="71"/>
      <c r="S109" s="71"/>
      <c r="T109" s="71"/>
      <c r="U109" s="71"/>
      <c r="V109" s="71"/>
      <c r="W109" s="71"/>
      <c r="X109" s="71"/>
      <c r="Y109" s="71"/>
      <c r="Z109" s="71"/>
      <c r="AA109" s="71"/>
    </row>
    <row r="110" spans="2:27" ht="12.75" customHeight="1" x14ac:dyDescent="0.25">
      <c r="B110" s="71"/>
      <c r="C110" s="71"/>
      <c r="D110" s="71"/>
      <c r="E110" s="71"/>
      <c r="F110" s="71"/>
      <c r="G110" s="158"/>
      <c r="H110" s="158"/>
      <c r="I110" s="158"/>
      <c r="J110" s="158"/>
      <c r="K110" s="71"/>
      <c r="L110" s="183"/>
      <c r="M110" s="183"/>
      <c r="N110" s="183"/>
      <c r="O110" s="71"/>
      <c r="P110" s="71"/>
      <c r="Q110" s="71"/>
      <c r="R110" s="71"/>
      <c r="S110" s="71"/>
      <c r="T110" s="71"/>
      <c r="U110" s="71"/>
      <c r="V110" s="71"/>
      <c r="W110" s="71"/>
      <c r="X110" s="71"/>
      <c r="Y110" s="71"/>
      <c r="Z110" s="71"/>
      <c r="AA110" s="71"/>
    </row>
    <row r="111" spans="2:27" ht="12.75" customHeight="1" x14ac:dyDescent="0.25">
      <c r="B111" s="71"/>
      <c r="C111" s="71"/>
      <c r="D111" s="71"/>
      <c r="E111" s="71"/>
      <c r="F111" s="71"/>
      <c r="G111" s="158"/>
      <c r="H111" s="158"/>
      <c r="I111" s="158"/>
      <c r="J111" s="158"/>
      <c r="K111" s="71"/>
      <c r="L111" s="183"/>
      <c r="M111" s="183"/>
      <c r="N111" s="183"/>
      <c r="O111" s="71"/>
      <c r="P111" s="71"/>
      <c r="Q111" s="71"/>
      <c r="R111" s="71"/>
      <c r="S111" s="71"/>
      <c r="T111" s="71"/>
      <c r="U111" s="71"/>
      <c r="V111" s="71"/>
      <c r="W111" s="71"/>
      <c r="X111" s="71"/>
      <c r="Y111" s="71"/>
      <c r="Z111" s="71"/>
      <c r="AA111" s="71"/>
    </row>
    <row r="112" spans="2:27" ht="12.75" customHeight="1" x14ac:dyDescent="0.25">
      <c r="B112" s="71"/>
      <c r="C112" s="71"/>
      <c r="D112" s="71"/>
      <c r="E112" s="71"/>
      <c r="F112" s="71"/>
      <c r="G112" s="158"/>
      <c r="H112" s="158"/>
      <c r="I112" s="158"/>
      <c r="J112" s="158"/>
      <c r="K112" s="71"/>
      <c r="L112" s="183"/>
      <c r="M112" s="183"/>
      <c r="N112" s="183"/>
      <c r="O112" s="71"/>
      <c r="P112" s="71"/>
      <c r="Q112" s="71"/>
      <c r="R112" s="71"/>
      <c r="S112" s="71"/>
      <c r="T112" s="71"/>
      <c r="U112" s="71"/>
      <c r="V112" s="71"/>
      <c r="W112" s="71"/>
      <c r="X112" s="71"/>
      <c r="Y112" s="71"/>
      <c r="Z112" s="71"/>
      <c r="AA112" s="71"/>
    </row>
    <row r="113" spans="2:27" ht="12.75" customHeight="1" x14ac:dyDescent="0.25">
      <c r="B113" s="71"/>
      <c r="C113" s="71"/>
      <c r="D113" s="71"/>
      <c r="E113" s="71"/>
      <c r="F113" s="71"/>
      <c r="G113" s="158"/>
      <c r="H113" s="158"/>
      <c r="I113" s="158"/>
      <c r="J113" s="158"/>
      <c r="K113" s="71"/>
      <c r="L113" s="183"/>
      <c r="M113" s="183"/>
      <c r="N113" s="183"/>
      <c r="O113" s="71"/>
      <c r="P113" s="71"/>
      <c r="Q113" s="71"/>
      <c r="R113" s="71"/>
      <c r="S113" s="71"/>
      <c r="T113" s="71"/>
      <c r="U113" s="71"/>
      <c r="V113" s="71"/>
      <c r="W113" s="71"/>
      <c r="X113" s="71"/>
      <c r="Y113" s="71"/>
      <c r="Z113" s="71"/>
      <c r="AA113" s="71"/>
    </row>
    <row r="114" spans="2:27" ht="12.75" customHeight="1" x14ac:dyDescent="0.25">
      <c r="B114" s="71"/>
      <c r="C114" s="71"/>
      <c r="D114" s="71"/>
      <c r="E114" s="71"/>
      <c r="F114" s="71"/>
      <c r="G114" s="158"/>
      <c r="H114" s="158"/>
      <c r="I114" s="158"/>
      <c r="J114" s="158"/>
      <c r="K114" s="71"/>
      <c r="L114" s="183"/>
      <c r="M114" s="183"/>
      <c r="N114" s="183"/>
      <c r="O114" s="71"/>
      <c r="P114" s="71"/>
      <c r="Q114" s="71"/>
      <c r="R114" s="71"/>
      <c r="S114" s="71"/>
      <c r="T114" s="71"/>
      <c r="U114" s="71"/>
      <c r="V114" s="71"/>
      <c r="W114" s="71"/>
      <c r="X114" s="71"/>
      <c r="Y114" s="71"/>
      <c r="Z114" s="71"/>
      <c r="AA114" s="71"/>
    </row>
    <row r="115" spans="2:27" ht="12.75" customHeight="1" x14ac:dyDescent="0.25">
      <c r="B115" s="71"/>
      <c r="C115" s="71"/>
      <c r="D115" s="71"/>
      <c r="E115" s="71"/>
      <c r="F115" s="71"/>
      <c r="G115" s="158"/>
      <c r="H115" s="158"/>
      <c r="I115" s="158"/>
      <c r="J115" s="158"/>
      <c r="K115" s="71"/>
      <c r="L115" s="183"/>
      <c r="M115" s="183"/>
      <c r="N115" s="183"/>
      <c r="O115" s="71"/>
      <c r="P115" s="71"/>
      <c r="Q115" s="71"/>
      <c r="R115" s="71"/>
      <c r="S115" s="71"/>
      <c r="T115" s="71"/>
      <c r="U115" s="71"/>
      <c r="V115" s="71"/>
      <c r="W115" s="71"/>
      <c r="X115" s="71"/>
      <c r="Y115" s="71"/>
      <c r="Z115" s="71"/>
      <c r="AA115" s="71"/>
    </row>
    <row r="116" spans="2:27" ht="12.75" customHeight="1" x14ac:dyDescent="0.25">
      <c r="B116" s="71"/>
      <c r="C116" s="71"/>
      <c r="D116" s="71"/>
      <c r="E116" s="71"/>
      <c r="F116" s="71"/>
      <c r="G116" s="158"/>
      <c r="H116" s="158"/>
      <c r="I116" s="158"/>
      <c r="J116" s="158"/>
      <c r="K116" s="71"/>
      <c r="L116" s="183"/>
      <c r="M116" s="183"/>
      <c r="N116" s="183"/>
      <c r="O116" s="71"/>
      <c r="P116" s="71"/>
      <c r="Q116" s="71"/>
      <c r="R116" s="71"/>
      <c r="S116" s="71"/>
      <c r="T116" s="71"/>
      <c r="U116" s="71"/>
      <c r="V116" s="71"/>
      <c r="W116" s="71"/>
      <c r="X116" s="71"/>
      <c r="Y116" s="71"/>
      <c r="Z116" s="71"/>
      <c r="AA116" s="71"/>
    </row>
    <row r="117" spans="2:27" ht="12.75" customHeight="1" x14ac:dyDescent="0.25">
      <c r="B117" s="71"/>
      <c r="C117" s="71"/>
      <c r="D117" s="71"/>
      <c r="E117" s="71"/>
      <c r="F117" s="71"/>
      <c r="G117" s="158"/>
      <c r="H117" s="158"/>
      <c r="I117" s="158"/>
      <c r="J117" s="158"/>
      <c r="K117" s="71"/>
      <c r="L117" s="183"/>
      <c r="M117" s="183"/>
      <c r="N117" s="183"/>
      <c r="O117" s="71"/>
      <c r="P117" s="71"/>
      <c r="Q117" s="71"/>
      <c r="R117" s="71"/>
      <c r="S117" s="71"/>
      <c r="T117" s="71"/>
      <c r="U117" s="71"/>
      <c r="V117" s="71"/>
      <c r="W117" s="71"/>
      <c r="X117" s="71"/>
      <c r="Y117" s="71"/>
      <c r="Z117" s="71"/>
      <c r="AA117" s="71"/>
    </row>
    <row r="118" spans="2:27" ht="12.75" customHeight="1" x14ac:dyDescent="0.25">
      <c r="B118" s="71"/>
      <c r="C118" s="71"/>
      <c r="D118" s="71"/>
      <c r="E118" s="71"/>
      <c r="F118" s="71"/>
      <c r="G118" s="158"/>
      <c r="H118" s="158"/>
      <c r="I118" s="158"/>
      <c r="J118" s="158"/>
      <c r="K118" s="71"/>
      <c r="L118" s="183"/>
      <c r="M118" s="183"/>
      <c r="N118" s="183"/>
      <c r="O118" s="71"/>
      <c r="P118" s="71"/>
      <c r="Q118" s="71"/>
      <c r="R118" s="71"/>
      <c r="S118" s="71"/>
      <c r="T118" s="71"/>
      <c r="U118" s="71"/>
      <c r="V118" s="71"/>
      <c r="W118" s="71"/>
      <c r="X118" s="71"/>
      <c r="Y118" s="71"/>
      <c r="Z118" s="71"/>
      <c r="AA118" s="71"/>
    </row>
    <row r="119" spans="2:27" ht="12.75" customHeight="1" x14ac:dyDescent="0.25">
      <c r="B119" s="71"/>
      <c r="C119" s="71"/>
      <c r="D119" s="71"/>
      <c r="E119" s="71"/>
      <c r="F119" s="71"/>
      <c r="G119" s="158"/>
      <c r="H119" s="158"/>
      <c r="I119" s="158"/>
      <c r="J119" s="158"/>
      <c r="K119" s="71"/>
      <c r="L119" s="183"/>
      <c r="M119" s="183"/>
      <c r="N119" s="183"/>
      <c r="O119" s="71"/>
      <c r="P119" s="71"/>
      <c r="Q119" s="71"/>
      <c r="R119" s="71"/>
      <c r="S119" s="71"/>
      <c r="T119" s="71"/>
      <c r="U119" s="71"/>
      <c r="V119" s="71"/>
      <c r="W119" s="71"/>
      <c r="X119" s="71"/>
      <c r="Y119" s="71"/>
      <c r="Z119" s="71"/>
      <c r="AA119" s="71"/>
    </row>
    <row r="120" spans="2:27" ht="12.75" customHeight="1" x14ac:dyDescent="0.25">
      <c r="B120" s="71"/>
      <c r="C120" s="71"/>
      <c r="D120" s="71"/>
      <c r="E120" s="71"/>
      <c r="F120" s="71"/>
      <c r="G120" s="158"/>
      <c r="H120" s="158"/>
      <c r="I120" s="158"/>
      <c r="J120" s="158"/>
      <c r="K120" s="71"/>
      <c r="L120" s="183"/>
      <c r="M120" s="183"/>
      <c r="N120" s="183"/>
      <c r="O120" s="71"/>
      <c r="P120" s="71"/>
      <c r="Q120" s="71"/>
      <c r="R120" s="71"/>
      <c r="S120" s="71"/>
      <c r="T120" s="71"/>
      <c r="U120" s="71"/>
      <c r="V120" s="71"/>
      <c r="W120" s="71"/>
      <c r="X120" s="71"/>
      <c r="Y120" s="71"/>
      <c r="Z120" s="71"/>
      <c r="AA120" s="71"/>
    </row>
    <row r="121" spans="2:27" ht="12.75" customHeight="1" x14ac:dyDescent="0.25">
      <c r="B121" s="71"/>
      <c r="C121" s="71"/>
      <c r="D121" s="71"/>
      <c r="E121" s="71"/>
      <c r="F121" s="71"/>
      <c r="G121" s="158"/>
      <c r="H121" s="158"/>
      <c r="I121" s="158"/>
      <c r="J121" s="158"/>
      <c r="K121" s="71"/>
      <c r="L121" s="183"/>
      <c r="M121" s="183"/>
      <c r="N121" s="183"/>
      <c r="O121" s="71"/>
      <c r="P121" s="71"/>
      <c r="Q121" s="71"/>
      <c r="R121" s="71"/>
      <c r="S121" s="71"/>
      <c r="T121" s="71"/>
      <c r="U121" s="71"/>
      <c r="V121" s="71"/>
      <c r="W121" s="71"/>
      <c r="X121" s="71"/>
      <c r="Y121" s="71"/>
      <c r="Z121" s="71"/>
      <c r="AA121" s="71"/>
    </row>
    <row r="122" spans="2:27" ht="12.75" customHeight="1" x14ac:dyDescent="0.25">
      <c r="B122" s="71"/>
      <c r="C122" s="71"/>
      <c r="D122" s="71"/>
      <c r="E122" s="71"/>
      <c r="F122" s="71"/>
      <c r="G122" s="158"/>
      <c r="H122" s="158"/>
      <c r="I122" s="158"/>
      <c r="J122" s="158"/>
      <c r="K122" s="71"/>
      <c r="L122" s="183"/>
      <c r="M122" s="183"/>
      <c r="N122" s="183"/>
      <c r="O122" s="71"/>
      <c r="P122" s="71"/>
      <c r="Q122" s="71"/>
      <c r="R122" s="71"/>
      <c r="S122" s="71"/>
      <c r="T122" s="71"/>
      <c r="U122" s="71"/>
      <c r="V122" s="71"/>
      <c r="W122" s="71"/>
      <c r="X122" s="71"/>
      <c r="Y122" s="71"/>
      <c r="Z122" s="71"/>
      <c r="AA122" s="71"/>
    </row>
    <row r="123" spans="2:27" ht="12.75" customHeight="1" x14ac:dyDescent="0.25">
      <c r="B123" s="71"/>
      <c r="C123" s="71"/>
      <c r="D123" s="71"/>
      <c r="E123" s="71"/>
      <c r="F123" s="71"/>
      <c r="G123" s="158"/>
      <c r="H123" s="158"/>
      <c r="I123" s="158"/>
      <c r="J123" s="158"/>
      <c r="K123" s="71"/>
      <c r="L123" s="183"/>
      <c r="M123" s="183"/>
      <c r="N123" s="183"/>
      <c r="O123" s="71"/>
      <c r="P123" s="71"/>
      <c r="Q123" s="71"/>
      <c r="R123" s="71"/>
      <c r="S123" s="71"/>
      <c r="T123" s="71"/>
      <c r="U123" s="71"/>
      <c r="V123" s="71"/>
      <c r="W123" s="71"/>
      <c r="X123" s="71"/>
      <c r="Y123" s="71"/>
      <c r="Z123" s="71"/>
      <c r="AA123" s="71"/>
    </row>
    <row r="124" spans="2:27" ht="12.75" customHeight="1" x14ac:dyDescent="0.25">
      <c r="B124" s="71"/>
      <c r="C124" s="71"/>
      <c r="D124" s="71"/>
      <c r="E124" s="71"/>
      <c r="F124" s="71"/>
      <c r="G124" s="158"/>
      <c r="H124" s="158"/>
      <c r="I124" s="158"/>
      <c r="J124" s="158"/>
      <c r="K124" s="71"/>
      <c r="L124" s="183"/>
      <c r="M124" s="183"/>
      <c r="N124" s="183"/>
      <c r="O124" s="71"/>
      <c r="P124" s="71"/>
      <c r="Q124" s="71"/>
      <c r="R124" s="71"/>
      <c r="S124" s="71"/>
      <c r="T124" s="71"/>
      <c r="U124" s="71"/>
      <c r="V124" s="71"/>
      <c r="W124" s="71"/>
      <c r="X124" s="71"/>
      <c r="Y124" s="71"/>
      <c r="Z124" s="71"/>
      <c r="AA124" s="71"/>
    </row>
    <row r="125" spans="2:27" ht="12.75" customHeight="1" x14ac:dyDescent="0.25">
      <c r="B125" s="71"/>
      <c r="C125" s="71"/>
      <c r="D125" s="71"/>
      <c r="E125" s="71"/>
      <c r="F125" s="71"/>
      <c r="G125" s="158"/>
      <c r="H125" s="158"/>
      <c r="I125" s="158"/>
      <c r="J125" s="158"/>
      <c r="K125" s="71"/>
      <c r="L125" s="183"/>
      <c r="M125" s="183"/>
      <c r="N125" s="183"/>
      <c r="O125" s="71"/>
      <c r="P125" s="71"/>
      <c r="Q125" s="71"/>
      <c r="R125" s="71"/>
      <c r="S125" s="71"/>
      <c r="T125" s="71"/>
      <c r="U125" s="71"/>
      <c r="V125" s="71"/>
      <c r="W125" s="71"/>
      <c r="X125" s="71"/>
      <c r="Y125" s="71"/>
      <c r="Z125" s="71"/>
      <c r="AA125" s="71"/>
    </row>
    <row r="126" spans="2:27" ht="12.75" customHeight="1" x14ac:dyDescent="0.25">
      <c r="B126" s="71"/>
      <c r="C126" s="71"/>
      <c r="D126" s="71"/>
      <c r="E126" s="71"/>
      <c r="F126" s="71"/>
      <c r="G126" s="158"/>
      <c r="H126" s="158"/>
      <c r="I126" s="158"/>
      <c r="J126" s="158"/>
      <c r="K126" s="71"/>
      <c r="L126" s="183"/>
      <c r="M126" s="183"/>
      <c r="N126" s="183"/>
      <c r="O126" s="71"/>
      <c r="P126" s="71"/>
      <c r="Q126" s="71"/>
      <c r="R126" s="71"/>
      <c r="S126" s="71"/>
      <c r="T126" s="71"/>
      <c r="U126" s="71"/>
      <c r="V126" s="71"/>
      <c r="W126" s="71"/>
      <c r="X126" s="71"/>
      <c r="Y126" s="71"/>
      <c r="Z126" s="71"/>
      <c r="AA126" s="71"/>
    </row>
    <row r="127" spans="2:27" ht="12.75" customHeight="1" x14ac:dyDescent="0.25">
      <c r="B127" s="71"/>
      <c r="C127" s="71"/>
      <c r="D127" s="71"/>
      <c r="E127" s="71"/>
      <c r="F127" s="71"/>
      <c r="G127" s="158"/>
      <c r="H127" s="158"/>
      <c r="I127" s="158"/>
      <c r="J127" s="158"/>
      <c r="K127" s="71"/>
      <c r="L127" s="183"/>
      <c r="M127" s="183"/>
      <c r="N127" s="183"/>
      <c r="O127" s="71"/>
      <c r="P127" s="71"/>
      <c r="Q127" s="71"/>
      <c r="R127" s="71"/>
      <c r="S127" s="71"/>
      <c r="T127" s="71"/>
      <c r="U127" s="71"/>
      <c r="V127" s="71"/>
      <c r="W127" s="71"/>
      <c r="X127" s="71"/>
      <c r="Y127" s="71"/>
      <c r="Z127" s="71"/>
      <c r="AA127" s="71"/>
    </row>
    <row r="128" spans="2:27" ht="12.75" customHeight="1" x14ac:dyDescent="0.25">
      <c r="B128" s="71"/>
      <c r="C128" s="71"/>
      <c r="D128" s="71"/>
      <c r="E128" s="71"/>
      <c r="F128" s="71"/>
      <c r="G128" s="158"/>
      <c r="H128" s="158"/>
      <c r="I128" s="158"/>
      <c r="J128" s="158"/>
      <c r="K128" s="71"/>
      <c r="L128" s="183"/>
      <c r="M128" s="183"/>
      <c r="N128" s="183"/>
      <c r="O128" s="71"/>
      <c r="P128" s="71"/>
      <c r="Q128" s="71"/>
      <c r="R128" s="71"/>
      <c r="S128" s="71"/>
      <c r="T128" s="71"/>
      <c r="U128" s="71"/>
      <c r="V128" s="71"/>
      <c r="W128" s="71"/>
      <c r="X128" s="71"/>
      <c r="Y128" s="71"/>
      <c r="Z128" s="71"/>
      <c r="AA128" s="71"/>
    </row>
    <row r="129" spans="2:27" ht="12.75" customHeight="1" x14ac:dyDescent="0.25">
      <c r="B129" s="71"/>
      <c r="C129" s="71"/>
      <c r="D129" s="71"/>
      <c r="E129" s="71"/>
      <c r="F129" s="71"/>
      <c r="G129" s="158"/>
      <c r="H129" s="158"/>
      <c r="I129" s="158"/>
      <c r="J129" s="158"/>
      <c r="K129" s="71"/>
      <c r="L129" s="183"/>
      <c r="M129" s="183"/>
      <c r="N129" s="183"/>
      <c r="O129" s="71"/>
      <c r="P129" s="71"/>
      <c r="Q129" s="71"/>
      <c r="R129" s="71"/>
      <c r="S129" s="71"/>
      <c r="T129" s="71"/>
      <c r="U129" s="71"/>
      <c r="V129" s="71"/>
      <c r="W129" s="71"/>
      <c r="X129" s="71"/>
      <c r="Y129" s="71"/>
      <c r="Z129" s="71"/>
      <c r="AA129" s="71"/>
    </row>
    <row r="130" spans="2:27" ht="12.75" customHeight="1" x14ac:dyDescent="0.25">
      <c r="B130" s="71"/>
      <c r="C130" s="71"/>
      <c r="D130" s="71"/>
      <c r="E130" s="71"/>
      <c r="F130" s="71"/>
      <c r="G130" s="158"/>
      <c r="H130" s="158"/>
      <c r="I130" s="158"/>
      <c r="J130" s="158"/>
      <c r="K130" s="71"/>
      <c r="L130" s="183"/>
      <c r="M130" s="183"/>
      <c r="N130" s="183"/>
      <c r="O130" s="71"/>
      <c r="P130" s="71"/>
      <c r="Q130" s="71"/>
      <c r="R130" s="71"/>
      <c r="S130" s="71"/>
      <c r="T130" s="71"/>
      <c r="U130" s="71"/>
      <c r="V130" s="71"/>
      <c r="W130" s="71"/>
      <c r="X130" s="71"/>
      <c r="Y130" s="71"/>
      <c r="Z130" s="71"/>
      <c r="AA130" s="71"/>
    </row>
    <row r="131" spans="2:27" ht="12.75" customHeight="1" x14ac:dyDescent="0.25">
      <c r="B131" s="71"/>
      <c r="C131" s="71"/>
      <c r="D131" s="71"/>
      <c r="E131" s="71"/>
      <c r="F131" s="71"/>
      <c r="G131" s="158"/>
      <c r="H131" s="158"/>
      <c r="I131" s="158"/>
      <c r="J131" s="158"/>
      <c r="K131" s="71"/>
      <c r="L131" s="183"/>
      <c r="M131" s="183"/>
      <c r="N131" s="183"/>
      <c r="O131" s="71"/>
      <c r="P131" s="71"/>
      <c r="Q131" s="71"/>
      <c r="R131" s="71"/>
      <c r="S131" s="71"/>
      <c r="T131" s="71"/>
      <c r="U131" s="71"/>
      <c r="V131" s="71"/>
      <c r="W131" s="71"/>
      <c r="X131" s="71"/>
      <c r="Y131" s="71"/>
      <c r="Z131" s="71"/>
      <c r="AA131" s="71"/>
    </row>
    <row r="132" spans="2:27" ht="12.75" customHeight="1" x14ac:dyDescent="0.25">
      <c r="B132" s="71"/>
      <c r="C132" s="71"/>
      <c r="D132" s="71"/>
      <c r="E132" s="71"/>
      <c r="F132" s="71"/>
      <c r="G132" s="158"/>
      <c r="H132" s="158"/>
      <c r="I132" s="158"/>
      <c r="J132" s="158"/>
      <c r="K132" s="71"/>
      <c r="L132" s="183"/>
      <c r="M132" s="183"/>
      <c r="N132" s="183"/>
      <c r="O132" s="71"/>
      <c r="P132" s="71"/>
      <c r="Q132" s="71"/>
      <c r="R132" s="71"/>
      <c r="S132" s="71"/>
      <c r="T132" s="71"/>
      <c r="U132" s="71"/>
      <c r="V132" s="71"/>
      <c r="W132" s="71"/>
      <c r="X132" s="71"/>
      <c r="Y132" s="71"/>
      <c r="Z132" s="71"/>
      <c r="AA132" s="71"/>
    </row>
    <row r="133" spans="2:27" ht="12.75" customHeight="1" x14ac:dyDescent="0.25">
      <c r="B133" s="71"/>
      <c r="C133" s="71"/>
      <c r="D133" s="71"/>
      <c r="E133" s="71"/>
      <c r="F133" s="71"/>
      <c r="G133" s="158"/>
      <c r="H133" s="158"/>
      <c r="I133" s="158"/>
      <c r="J133" s="158"/>
      <c r="K133" s="71"/>
      <c r="L133" s="183"/>
      <c r="M133" s="183"/>
      <c r="N133" s="183"/>
      <c r="O133" s="71"/>
      <c r="P133" s="71"/>
      <c r="Q133" s="71"/>
      <c r="R133" s="71"/>
      <c r="S133" s="71"/>
      <c r="T133" s="71"/>
      <c r="U133" s="71"/>
      <c r="V133" s="71"/>
      <c r="W133" s="71"/>
      <c r="X133" s="71"/>
      <c r="Y133" s="71"/>
      <c r="Z133" s="71"/>
      <c r="AA133" s="71"/>
    </row>
    <row r="134" spans="2:27" ht="12.75" customHeight="1" x14ac:dyDescent="0.25">
      <c r="B134" s="71"/>
      <c r="C134" s="71"/>
      <c r="D134" s="71"/>
      <c r="E134" s="71"/>
      <c r="F134" s="71"/>
      <c r="G134" s="158"/>
      <c r="H134" s="158"/>
      <c r="I134" s="158"/>
      <c r="J134" s="158"/>
      <c r="K134" s="71"/>
      <c r="L134" s="183"/>
      <c r="M134" s="183"/>
      <c r="N134" s="183"/>
      <c r="O134" s="71"/>
      <c r="P134" s="71"/>
      <c r="Q134" s="71"/>
      <c r="R134" s="71"/>
      <c r="S134" s="71"/>
      <c r="T134" s="71"/>
      <c r="U134" s="71"/>
      <c r="V134" s="71"/>
      <c r="W134" s="71"/>
      <c r="X134" s="71"/>
      <c r="Y134" s="71"/>
      <c r="Z134" s="71"/>
      <c r="AA134" s="71"/>
    </row>
    <row r="135" spans="2:27" ht="12.75" customHeight="1" x14ac:dyDescent="0.25">
      <c r="B135" s="71"/>
      <c r="C135" s="71"/>
      <c r="D135" s="71"/>
      <c r="E135" s="71"/>
      <c r="F135" s="71"/>
      <c r="G135" s="158"/>
      <c r="H135" s="158"/>
      <c r="I135" s="158"/>
      <c r="J135" s="158"/>
      <c r="K135" s="71"/>
      <c r="L135" s="183"/>
      <c r="M135" s="183"/>
      <c r="N135" s="183"/>
      <c r="O135" s="71"/>
      <c r="P135" s="71"/>
      <c r="Q135" s="71"/>
      <c r="R135" s="71"/>
      <c r="S135" s="71"/>
      <c r="T135" s="71"/>
      <c r="U135" s="71"/>
      <c r="V135" s="71"/>
      <c r="W135" s="71"/>
      <c r="X135" s="71"/>
      <c r="Y135" s="71"/>
      <c r="Z135" s="71"/>
      <c r="AA135" s="71"/>
    </row>
    <row r="136" spans="2:27" ht="12.75" customHeight="1" x14ac:dyDescent="0.25">
      <c r="B136" s="71"/>
      <c r="C136" s="71"/>
      <c r="D136" s="71"/>
      <c r="E136" s="71"/>
      <c r="F136" s="71"/>
      <c r="G136" s="158"/>
      <c r="H136" s="158"/>
      <c r="I136" s="158"/>
      <c r="J136" s="158"/>
      <c r="K136" s="71"/>
      <c r="L136" s="183"/>
      <c r="M136" s="183"/>
      <c r="N136" s="183"/>
      <c r="O136" s="71"/>
      <c r="P136" s="71"/>
      <c r="Q136" s="71"/>
      <c r="R136" s="71"/>
      <c r="S136" s="71"/>
      <c r="T136" s="71"/>
      <c r="U136" s="71"/>
      <c r="V136" s="71"/>
      <c r="W136" s="71"/>
      <c r="X136" s="71"/>
      <c r="Y136" s="71"/>
      <c r="Z136" s="71"/>
      <c r="AA136" s="71"/>
    </row>
    <row r="137" spans="2:27" ht="12.75" customHeight="1" x14ac:dyDescent="0.25">
      <c r="B137" s="71"/>
      <c r="C137" s="71"/>
      <c r="D137" s="71"/>
      <c r="E137" s="71"/>
      <c r="F137" s="71"/>
      <c r="G137" s="158"/>
      <c r="H137" s="158"/>
      <c r="I137" s="158"/>
      <c r="J137" s="158"/>
      <c r="K137" s="71"/>
      <c r="L137" s="183"/>
      <c r="M137" s="183"/>
      <c r="N137" s="183"/>
      <c r="O137" s="71"/>
      <c r="P137" s="71"/>
      <c r="Q137" s="71"/>
      <c r="R137" s="71"/>
      <c r="S137" s="71"/>
      <c r="T137" s="71"/>
      <c r="U137" s="71"/>
      <c r="V137" s="71"/>
      <c r="W137" s="71"/>
      <c r="X137" s="71"/>
      <c r="Y137" s="71"/>
      <c r="Z137" s="71"/>
      <c r="AA137" s="71"/>
    </row>
    <row r="138" spans="2:27" ht="12.75" customHeight="1" x14ac:dyDescent="0.25">
      <c r="B138" s="71"/>
      <c r="C138" s="71"/>
      <c r="D138" s="71"/>
      <c r="E138" s="71"/>
      <c r="F138" s="71"/>
      <c r="G138" s="158"/>
      <c r="H138" s="158"/>
      <c r="I138" s="158"/>
      <c r="J138" s="158"/>
      <c r="K138" s="71"/>
      <c r="L138" s="183"/>
      <c r="M138" s="183"/>
      <c r="N138" s="183"/>
      <c r="O138" s="71"/>
      <c r="P138" s="71"/>
      <c r="Q138" s="71"/>
      <c r="R138" s="71"/>
      <c r="S138" s="71"/>
      <c r="T138" s="71"/>
      <c r="U138" s="71"/>
      <c r="V138" s="71"/>
      <c r="W138" s="71"/>
      <c r="X138" s="71"/>
      <c r="Y138" s="71"/>
      <c r="Z138" s="71"/>
      <c r="AA138" s="71"/>
    </row>
    <row r="139" spans="2:27" ht="12.75" customHeight="1" x14ac:dyDescent="0.25">
      <c r="B139" s="71"/>
      <c r="C139" s="71"/>
      <c r="D139" s="71"/>
      <c r="E139" s="71"/>
      <c r="F139" s="71"/>
      <c r="G139" s="158"/>
      <c r="H139" s="158"/>
      <c r="I139" s="158"/>
      <c r="J139" s="158"/>
      <c r="K139" s="71"/>
      <c r="L139" s="183"/>
      <c r="M139" s="183"/>
      <c r="N139" s="183"/>
      <c r="O139" s="71"/>
      <c r="P139" s="71"/>
      <c r="Q139" s="71"/>
      <c r="R139" s="71"/>
      <c r="S139" s="71"/>
      <c r="T139" s="71"/>
      <c r="U139" s="71"/>
      <c r="V139" s="71"/>
      <c r="W139" s="71"/>
      <c r="X139" s="71"/>
      <c r="Y139" s="71"/>
      <c r="Z139" s="71"/>
      <c r="AA139" s="71"/>
    </row>
    <row r="140" spans="2:27" ht="12.75" customHeight="1" x14ac:dyDescent="0.25">
      <c r="B140" s="71"/>
      <c r="C140" s="71"/>
      <c r="D140" s="71"/>
      <c r="E140" s="71"/>
      <c r="F140" s="71"/>
      <c r="G140" s="158"/>
      <c r="H140" s="158"/>
      <c r="I140" s="158"/>
      <c r="J140" s="158"/>
      <c r="K140" s="71"/>
      <c r="L140" s="183"/>
      <c r="M140" s="183"/>
      <c r="N140" s="183"/>
      <c r="O140" s="71"/>
      <c r="P140" s="71"/>
      <c r="Q140" s="71"/>
      <c r="R140" s="71"/>
      <c r="S140" s="71"/>
      <c r="T140" s="71"/>
      <c r="U140" s="71"/>
      <c r="V140" s="71"/>
      <c r="W140" s="71"/>
      <c r="X140" s="71"/>
      <c r="Y140" s="71"/>
      <c r="Z140" s="71"/>
      <c r="AA140" s="71"/>
    </row>
    <row r="141" spans="2:27" ht="12.75" customHeight="1" x14ac:dyDescent="0.25">
      <c r="B141" s="71"/>
      <c r="C141" s="71"/>
      <c r="D141" s="71"/>
      <c r="E141" s="71"/>
      <c r="F141" s="71"/>
      <c r="G141" s="158"/>
      <c r="H141" s="158"/>
      <c r="I141" s="158"/>
      <c r="J141" s="158"/>
      <c r="K141" s="71"/>
      <c r="L141" s="183"/>
      <c r="M141" s="183"/>
      <c r="N141" s="183"/>
      <c r="O141" s="71"/>
      <c r="P141" s="71"/>
      <c r="Q141" s="71"/>
      <c r="R141" s="71"/>
      <c r="S141" s="71"/>
      <c r="T141" s="71"/>
      <c r="U141" s="71"/>
      <c r="V141" s="71"/>
      <c r="W141" s="71"/>
      <c r="X141" s="71"/>
      <c r="Y141" s="71"/>
      <c r="Z141" s="71"/>
      <c r="AA141" s="71"/>
    </row>
    <row r="142" spans="2:27" ht="12.75" customHeight="1" x14ac:dyDescent="0.25">
      <c r="B142" s="71"/>
      <c r="C142" s="71"/>
      <c r="D142" s="71"/>
      <c r="E142" s="71"/>
      <c r="F142" s="71"/>
      <c r="G142" s="158"/>
      <c r="H142" s="158"/>
      <c r="I142" s="158"/>
      <c r="J142" s="158"/>
      <c r="K142" s="71"/>
      <c r="L142" s="183"/>
      <c r="M142" s="183"/>
      <c r="N142" s="183"/>
      <c r="O142" s="71"/>
      <c r="P142" s="71"/>
      <c r="Q142" s="71"/>
      <c r="R142" s="71"/>
      <c r="S142" s="71"/>
      <c r="T142" s="71"/>
      <c r="U142" s="71"/>
      <c r="V142" s="71"/>
      <c r="W142" s="71"/>
      <c r="X142" s="71"/>
      <c r="Y142" s="71"/>
      <c r="Z142" s="71"/>
      <c r="AA142" s="71"/>
    </row>
    <row r="143" spans="2:27" ht="12.75" customHeight="1" x14ac:dyDescent="0.25">
      <c r="B143" s="71"/>
      <c r="C143" s="71"/>
      <c r="D143" s="71"/>
      <c r="E143" s="71"/>
      <c r="F143" s="71"/>
      <c r="G143" s="158"/>
      <c r="H143" s="158"/>
      <c r="I143" s="158"/>
      <c r="J143" s="158"/>
      <c r="K143" s="71"/>
      <c r="L143" s="183"/>
      <c r="M143" s="183"/>
      <c r="N143" s="183"/>
      <c r="O143" s="71"/>
      <c r="P143" s="71"/>
      <c r="Q143" s="71"/>
      <c r="R143" s="71"/>
      <c r="S143" s="71"/>
      <c r="T143" s="71"/>
      <c r="U143" s="71"/>
      <c r="V143" s="71"/>
      <c r="W143" s="71"/>
      <c r="X143" s="71"/>
      <c r="Y143" s="71"/>
      <c r="Z143" s="71"/>
      <c r="AA143" s="71"/>
    </row>
    <row r="144" spans="2:27" ht="12.75" customHeight="1" x14ac:dyDescent="0.25">
      <c r="B144" s="71"/>
      <c r="C144" s="71"/>
      <c r="D144" s="71"/>
      <c r="E144" s="71"/>
      <c r="F144" s="71"/>
      <c r="G144" s="158"/>
      <c r="H144" s="158"/>
      <c r="I144" s="158"/>
      <c r="J144" s="158"/>
      <c r="K144" s="71"/>
      <c r="L144" s="183"/>
      <c r="M144" s="183"/>
      <c r="N144" s="183"/>
      <c r="O144" s="71"/>
      <c r="P144" s="71"/>
      <c r="Q144" s="71"/>
      <c r="R144" s="71"/>
      <c r="S144" s="71"/>
      <c r="T144" s="71"/>
      <c r="U144" s="71"/>
      <c r="V144" s="71"/>
      <c r="W144" s="71"/>
      <c r="X144" s="71"/>
      <c r="Y144" s="71"/>
      <c r="Z144" s="71"/>
      <c r="AA144" s="71"/>
    </row>
    <row r="145" spans="2:27" ht="12.75" customHeight="1" x14ac:dyDescent="0.25">
      <c r="B145" s="71"/>
      <c r="C145" s="71"/>
      <c r="D145" s="71"/>
      <c r="E145" s="71"/>
      <c r="F145" s="71"/>
      <c r="G145" s="158"/>
      <c r="H145" s="158"/>
      <c r="I145" s="158"/>
      <c r="J145" s="158"/>
      <c r="K145" s="71"/>
      <c r="L145" s="183"/>
      <c r="M145" s="183"/>
      <c r="N145" s="183"/>
      <c r="O145" s="71"/>
      <c r="P145" s="71"/>
      <c r="Q145" s="71"/>
      <c r="R145" s="71"/>
      <c r="S145" s="71"/>
      <c r="T145" s="71"/>
      <c r="U145" s="71"/>
      <c r="V145" s="71"/>
      <c r="W145" s="71"/>
      <c r="X145" s="71"/>
      <c r="Y145" s="71"/>
      <c r="Z145" s="71"/>
      <c r="AA145" s="71"/>
    </row>
    <row r="146" spans="2:27" ht="12.75" customHeight="1" x14ac:dyDescent="0.25">
      <c r="B146" s="71"/>
      <c r="C146" s="71"/>
      <c r="D146" s="71"/>
      <c r="E146" s="71"/>
      <c r="F146" s="71"/>
      <c r="G146" s="158"/>
      <c r="H146" s="158"/>
      <c r="I146" s="158"/>
      <c r="J146" s="158"/>
      <c r="K146" s="71"/>
      <c r="L146" s="183"/>
      <c r="M146" s="183"/>
      <c r="N146" s="183"/>
      <c r="O146" s="71"/>
      <c r="P146" s="71"/>
      <c r="Q146" s="71"/>
      <c r="R146" s="71"/>
      <c r="S146" s="71"/>
      <c r="T146" s="71"/>
      <c r="U146" s="71"/>
      <c r="V146" s="71"/>
      <c r="W146" s="71"/>
      <c r="X146" s="71"/>
      <c r="Y146" s="71"/>
      <c r="Z146" s="71"/>
      <c r="AA146" s="71"/>
    </row>
    <row r="147" spans="2:27" ht="12.75" customHeight="1" x14ac:dyDescent="0.25">
      <c r="B147" s="71"/>
      <c r="C147" s="71"/>
      <c r="D147" s="71"/>
      <c r="E147" s="71"/>
      <c r="F147" s="71"/>
      <c r="G147" s="158"/>
      <c r="H147" s="158"/>
      <c r="I147" s="158"/>
      <c r="J147" s="158"/>
      <c r="K147" s="71"/>
      <c r="L147" s="183"/>
      <c r="M147" s="183"/>
      <c r="N147" s="183"/>
      <c r="O147" s="71"/>
      <c r="P147" s="71"/>
      <c r="Q147" s="71"/>
      <c r="R147" s="71"/>
      <c r="S147" s="71"/>
      <c r="T147" s="71"/>
      <c r="U147" s="71"/>
      <c r="V147" s="71"/>
      <c r="W147" s="71"/>
      <c r="X147" s="71"/>
      <c r="Y147" s="71"/>
      <c r="Z147" s="71"/>
      <c r="AA147" s="71"/>
    </row>
    <row r="148" spans="2:27" ht="12.75" customHeight="1" x14ac:dyDescent="0.25">
      <c r="B148" s="71"/>
      <c r="C148" s="71"/>
      <c r="D148" s="71"/>
      <c r="E148" s="71"/>
      <c r="F148" s="71"/>
      <c r="G148" s="158"/>
      <c r="H148" s="158"/>
      <c r="I148" s="158"/>
      <c r="J148" s="158"/>
      <c r="K148" s="71"/>
      <c r="L148" s="183"/>
      <c r="M148" s="183"/>
      <c r="N148" s="183"/>
      <c r="O148" s="71"/>
      <c r="P148" s="71"/>
      <c r="Q148" s="71"/>
      <c r="R148" s="71"/>
      <c r="S148" s="71"/>
      <c r="T148" s="71"/>
      <c r="U148" s="71"/>
      <c r="V148" s="71"/>
      <c r="W148" s="71"/>
      <c r="X148" s="71"/>
      <c r="Y148" s="71"/>
      <c r="Z148" s="71"/>
      <c r="AA148" s="71"/>
    </row>
    <row r="149" spans="2:27" ht="12.75" customHeight="1" x14ac:dyDescent="0.25">
      <c r="B149" s="71"/>
      <c r="C149" s="71"/>
      <c r="D149" s="71"/>
      <c r="E149" s="71"/>
      <c r="F149" s="71"/>
      <c r="G149" s="158"/>
      <c r="H149" s="158"/>
      <c r="I149" s="158"/>
      <c r="J149" s="158"/>
      <c r="K149" s="71"/>
      <c r="L149" s="183"/>
      <c r="M149" s="183"/>
      <c r="N149" s="183"/>
      <c r="O149" s="71"/>
      <c r="P149" s="71"/>
      <c r="Q149" s="71"/>
      <c r="R149" s="71"/>
      <c r="S149" s="71"/>
      <c r="T149" s="71"/>
      <c r="U149" s="71"/>
      <c r="V149" s="71"/>
      <c r="W149" s="71"/>
      <c r="X149" s="71"/>
      <c r="Y149" s="71"/>
      <c r="Z149" s="71"/>
      <c r="AA149" s="71"/>
    </row>
    <row r="150" spans="2:27" ht="12.75" customHeight="1" x14ac:dyDescent="0.25">
      <c r="B150" s="71"/>
      <c r="C150" s="71"/>
      <c r="D150" s="71"/>
      <c r="E150" s="71"/>
      <c r="F150" s="71"/>
      <c r="G150" s="158"/>
      <c r="H150" s="158"/>
      <c r="I150" s="158"/>
      <c r="J150" s="158"/>
      <c r="K150" s="71"/>
      <c r="L150" s="183"/>
      <c r="M150" s="183"/>
      <c r="N150" s="183"/>
      <c r="O150" s="71"/>
      <c r="P150" s="71"/>
      <c r="Q150" s="71"/>
      <c r="R150" s="71"/>
      <c r="S150" s="71"/>
      <c r="T150" s="71"/>
      <c r="U150" s="71"/>
      <c r="V150" s="71"/>
      <c r="W150" s="71"/>
      <c r="X150" s="71"/>
      <c r="Y150" s="71"/>
      <c r="Z150" s="71"/>
      <c r="AA150" s="71"/>
    </row>
    <row r="151" spans="2:27" ht="12.75" customHeight="1" x14ac:dyDescent="0.25">
      <c r="B151" s="71"/>
      <c r="C151" s="71"/>
      <c r="D151" s="71"/>
      <c r="E151" s="71"/>
      <c r="F151" s="71"/>
      <c r="G151" s="158"/>
      <c r="H151" s="158"/>
      <c r="I151" s="158"/>
      <c r="J151" s="158"/>
      <c r="K151" s="71"/>
      <c r="L151" s="183"/>
      <c r="M151" s="183"/>
      <c r="N151" s="183"/>
      <c r="O151" s="71"/>
      <c r="P151" s="71"/>
      <c r="Q151" s="71"/>
      <c r="R151" s="71"/>
      <c r="S151" s="71"/>
      <c r="T151" s="71"/>
      <c r="U151" s="71"/>
      <c r="V151" s="71"/>
      <c r="W151" s="71"/>
      <c r="X151" s="71"/>
      <c r="Y151" s="71"/>
      <c r="Z151" s="71"/>
      <c r="AA151" s="71"/>
    </row>
    <row r="152" spans="2:27" ht="12.75" customHeight="1" x14ac:dyDescent="0.25">
      <c r="B152" s="71"/>
      <c r="C152" s="71"/>
      <c r="D152" s="71"/>
      <c r="E152" s="71"/>
      <c r="F152" s="71"/>
      <c r="G152" s="158"/>
      <c r="H152" s="158"/>
      <c r="I152" s="158"/>
      <c r="J152" s="158"/>
      <c r="K152" s="71"/>
      <c r="L152" s="183"/>
      <c r="M152" s="183"/>
      <c r="N152" s="183"/>
      <c r="O152" s="71"/>
      <c r="P152" s="71"/>
      <c r="Q152" s="71"/>
      <c r="R152" s="71"/>
      <c r="S152" s="71"/>
      <c r="T152" s="71"/>
      <c r="U152" s="71"/>
      <c r="V152" s="71"/>
      <c r="W152" s="71"/>
      <c r="X152" s="71"/>
      <c r="Y152" s="71"/>
      <c r="Z152" s="71"/>
      <c r="AA152" s="71"/>
    </row>
    <row r="153" spans="2:27" ht="12.75" customHeight="1" x14ac:dyDescent="0.25">
      <c r="B153" s="71"/>
      <c r="C153" s="71"/>
      <c r="D153" s="71"/>
      <c r="E153" s="71"/>
      <c r="F153" s="71"/>
      <c r="G153" s="158"/>
      <c r="H153" s="158"/>
      <c r="I153" s="158"/>
      <c r="J153" s="158"/>
      <c r="K153" s="71"/>
      <c r="L153" s="183"/>
      <c r="M153" s="183"/>
      <c r="N153" s="183"/>
      <c r="O153" s="71"/>
      <c r="P153" s="71"/>
      <c r="Q153" s="71"/>
      <c r="R153" s="71"/>
      <c r="S153" s="71"/>
      <c r="T153" s="71"/>
      <c r="U153" s="71"/>
      <c r="V153" s="71"/>
      <c r="W153" s="71"/>
      <c r="X153" s="71"/>
      <c r="Y153" s="71"/>
      <c r="Z153" s="71"/>
      <c r="AA153" s="71"/>
    </row>
    <row r="154" spans="2:27" ht="12.75" customHeight="1" x14ac:dyDescent="0.25">
      <c r="B154" s="71"/>
      <c r="C154" s="71"/>
      <c r="D154" s="71"/>
      <c r="E154" s="71"/>
      <c r="F154" s="71"/>
      <c r="G154" s="158"/>
      <c r="H154" s="158"/>
      <c r="I154" s="158"/>
      <c r="J154" s="158"/>
      <c r="K154" s="71"/>
      <c r="L154" s="183"/>
      <c r="M154" s="183"/>
      <c r="N154" s="183"/>
      <c r="O154" s="71"/>
      <c r="P154" s="71"/>
      <c r="Q154" s="71"/>
      <c r="R154" s="71"/>
      <c r="S154" s="71"/>
      <c r="T154" s="71"/>
      <c r="U154" s="71"/>
      <c r="V154" s="71"/>
      <c r="W154" s="71"/>
      <c r="X154" s="71"/>
      <c r="Y154" s="71"/>
      <c r="Z154" s="71"/>
      <c r="AA154" s="71"/>
    </row>
    <row r="155" spans="2:27" ht="12.75" customHeight="1" x14ac:dyDescent="0.25">
      <c r="B155" s="71"/>
      <c r="C155" s="71"/>
      <c r="D155" s="71"/>
      <c r="E155" s="71"/>
      <c r="F155" s="71"/>
      <c r="G155" s="158"/>
      <c r="H155" s="158"/>
      <c r="I155" s="158"/>
      <c r="J155" s="158"/>
      <c r="K155" s="71"/>
      <c r="L155" s="183"/>
      <c r="M155" s="183"/>
      <c r="N155" s="183"/>
      <c r="O155" s="71"/>
      <c r="P155" s="71"/>
      <c r="Q155" s="71"/>
      <c r="R155" s="71"/>
      <c r="S155" s="71"/>
      <c r="T155" s="71"/>
      <c r="U155" s="71"/>
      <c r="V155" s="71"/>
      <c r="W155" s="71"/>
      <c r="X155" s="71"/>
      <c r="Y155" s="71"/>
      <c r="Z155" s="71"/>
      <c r="AA155" s="71"/>
    </row>
    <row r="156" spans="2:27" ht="12.75" customHeight="1" x14ac:dyDescent="0.25">
      <c r="B156" s="71"/>
      <c r="C156" s="71"/>
      <c r="D156" s="71"/>
      <c r="E156" s="71"/>
      <c r="F156" s="71"/>
      <c r="G156" s="158"/>
      <c r="H156" s="158"/>
      <c r="I156" s="158"/>
      <c r="J156" s="158"/>
      <c r="K156" s="71"/>
      <c r="L156" s="183"/>
      <c r="M156" s="183"/>
      <c r="N156" s="183"/>
      <c r="O156" s="71"/>
      <c r="P156" s="71"/>
      <c r="Q156" s="71"/>
      <c r="R156" s="71"/>
      <c r="S156" s="71"/>
      <c r="T156" s="71"/>
      <c r="U156" s="71"/>
      <c r="V156" s="71"/>
      <c r="W156" s="71"/>
      <c r="X156" s="71"/>
      <c r="Y156" s="71"/>
      <c r="Z156" s="71"/>
      <c r="AA156" s="71"/>
    </row>
    <row r="157" spans="2:27" ht="12.75" customHeight="1" x14ac:dyDescent="0.25">
      <c r="B157" s="71"/>
      <c r="C157" s="71"/>
      <c r="D157" s="71"/>
      <c r="E157" s="71"/>
      <c r="F157" s="71"/>
      <c r="G157" s="158"/>
      <c r="H157" s="158"/>
      <c r="I157" s="158"/>
      <c r="J157" s="158"/>
      <c r="K157" s="71"/>
      <c r="L157" s="183"/>
      <c r="M157" s="183"/>
      <c r="N157" s="183"/>
      <c r="O157" s="71"/>
      <c r="P157" s="71"/>
      <c r="Q157" s="71"/>
      <c r="R157" s="71"/>
      <c r="S157" s="71"/>
      <c r="T157" s="71"/>
      <c r="U157" s="71"/>
      <c r="V157" s="71"/>
      <c r="W157" s="71"/>
      <c r="X157" s="71"/>
      <c r="Y157" s="71"/>
      <c r="Z157" s="71"/>
      <c r="AA157" s="71"/>
    </row>
    <row r="158" spans="2:27" ht="12.75" customHeight="1" x14ac:dyDescent="0.25">
      <c r="B158" s="71"/>
      <c r="C158" s="71"/>
      <c r="D158" s="71"/>
      <c r="E158" s="71"/>
      <c r="F158" s="71"/>
      <c r="G158" s="158"/>
      <c r="H158" s="158"/>
      <c r="I158" s="158"/>
      <c r="J158" s="158"/>
      <c r="K158" s="71"/>
      <c r="L158" s="183"/>
      <c r="M158" s="183"/>
      <c r="N158" s="183"/>
      <c r="O158" s="71"/>
      <c r="P158" s="71"/>
      <c r="Q158" s="71"/>
      <c r="R158" s="71"/>
      <c r="S158" s="71"/>
      <c r="T158" s="71"/>
      <c r="U158" s="71"/>
      <c r="V158" s="71"/>
      <c r="W158" s="71"/>
      <c r="X158" s="71"/>
      <c r="Y158" s="71"/>
      <c r="Z158" s="71"/>
      <c r="AA158" s="71"/>
    </row>
    <row r="159" spans="2:27" ht="12.75" customHeight="1" x14ac:dyDescent="0.25">
      <c r="B159" s="71"/>
      <c r="C159" s="71"/>
      <c r="D159" s="71"/>
      <c r="E159" s="71"/>
      <c r="F159" s="71"/>
      <c r="G159" s="158"/>
      <c r="H159" s="158"/>
      <c r="I159" s="158"/>
      <c r="J159" s="158"/>
      <c r="K159" s="71"/>
      <c r="L159" s="183"/>
      <c r="M159" s="183"/>
      <c r="N159" s="183"/>
      <c r="O159" s="71"/>
      <c r="P159" s="71"/>
      <c r="Q159" s="71"/>
      <c r="R159" s="71"/>
      <c r="S159" s="71"/>
      <c r="T159" s="71"/>
      <c r="U159" s="71"/>
      <c r="V159" s="71"/>
      <c r="W159" s="71"/>
      <c r="X159" s="71"/>
      <c r="Y159" s="71"/>
      <c r="Z159" s="71"/>
      <c r="AA159" s="71"/>
    </row>
    <row r="160" spans="2:27" ht="12.75" customHeight="1" x14ac:dyDescent="0.25">
      <c r="B160" s="71"/>
      <c r="C160" s="71"/>
      <c r="D160" s="71"/>
      <c r="E160" s="71"/>
      <c r="F160" s="71"/>
      <c r="G160" s="158"/>
      <c r="H160" s="158"/>
      <c r="I160" s="158"/>
      <c r="J160" s="158"/>
      <c r="K160" s="71"/>
      <c r="L160" s="183"/>
      <c r="M160" s="183"/>
      <c r="N160" s="183"/>
      <c r="O160" s="71"/>
      <c r="P160" s="71"/>
      <c r="Q160" s="71"/>
      <c r="R160" s="71"/>
      <c r="S160" s="71"/>
      <c r="T160" s="71"/>
      <c r="U160" s="71"/>
      <c r="V160" s="71"/>
      <c r="W160" s="71"/>
      <c r="X160" s="71"/>
      <c r="Y160" s="71"/>
      <c r="Z160" s="71"/>
      <c r="AA160" s="71"/>
    </row>
    <row r="161" spans="2:27" ht="12.75" customHeight="1" x14ac:dyDescent="0.25">
      <c r="B161" s="71"/>
      <c r="C161" s="71"/>
      <c r="D161" s="71"/>
      <c r="E161" s="71"/>
      <c r="F161" s="71"/>
      <c r="G161" s="158"/>
      <c r="H161" s="158"/>
      <c r="I161" s="158"/>
      <c r="J161" s="158"/>
      <c r="K161" s="71"/>
      <c r="L161" s="183"/>
      <c r="M161" s="183"/>
      <c r="N161" s="183"/>
      <c r="O161" s="71"/>
      <c r="P161" s="71"/>
      <c r="Q161" s="71"/>
      <c r="R161" s="71"/>
      <c r="S161" s="71"/>
      <c r="T161" s="71"/>
      <c r="U161" s="71"/>
      <c r="V161" s="71"/>
      <c r="W161" s="71"/>
      <c r="X161" s="71"/>
      <c r="Y161" s="71"/>
      <c r="Z161" s="71"/>
      <c r="AA161" s="71"/>
    </row>
    <row r="162" spans="2:27" ht="12.75" customHeight="1" x14ac:dyDescent="0.25">
      <c r="B162" s="71"/>
      <c r="C162" s="71"/>
      <c r="D162" s="71"/>
      <c r="E162" s="71"/>
      <c r="F162" s="71"/>
      <c r="G162" s="158"/>
      <c r="H162" s="158"/>
      <c r="I162" s="158"/>
      <c r="J162" s="158"/>
      <c r="K162" s="71"/>
      <c r="L162" s="183"/>
      <c r="M162" s="183"/>
      <c r="N162" s="183"/>
      <c r="O162" s="71"/>
      <c r="P162" s="71"/>
      <c r="Q162" s="71"/>
      <c r="R162" s="71"/>
      <c r="S162" s="71"/>
      <c r="T162" s="71"/>
      <c r="U162" s="71"/>
      <c r="V162" s="71"/>
      <c r="W162" s="71"/>
      <c r="X162" s="71"/>
      <c r="Y162" s="71"/>
      <c r="Z162" s="71"/>
      <c r="AA162" s="71"/>
    </row>
    <row r="163" spans="2:27" ht="12.75" customHeight="1" x14ac:dyDescent="0.25">
      <c r="B163" s="71"/>
      <c r="C163" s="71"/>
      <c r="D163" s="71"/>
      <c r="E163" s="71"/>
      <c r="F163" s="71"/>
      <c r="G163" s="158"/>
      <c r="H163" s="158"/>
      <c r="I163" s="158"/>
      <c r="J163" s="158"/>
      <c r="K163" s="71"/>
      <c r="L163" s="183"/>
      <c r="M163" s="183"/>
      <c r="N163" s="183"/>
      <c r="O163" s="71"/>
      <c r="P163" s="71"/>
      <c r="Q163" s="71"/>
      <c r="R163" s="71"/>
      <c r="S163" s="71"/>
      <c r="T163" s="71"/>
      <c r="U163" s="71"/>
      <c r="V163" s="71"/>
      <c r="W163" s="71"/>
      <c r="X163" s="71"/>
      <c r="Y163" s="71"/>
      <c r="Z163" s="71"/>
      <c r="AA163" s="71"/>
    </row>
    <row r="164" spans="2:27" ht="12.75" customHeight="1" x14ac:dyDescent="0.25">
      <c r="B164" s="71"/>
      <c r="C164" s="71"/>
      <c r="D164" s="71"/>
      <c r="E164" s="71"/>
      <c r="F164" s="71"/>
      <c r="G164" s="158"/>
      <c r="H164" s="158"/>
      <c r="I164" s="158"/>
      <c r="J164" s="158"/>
      <c r="K164" s="71"/>
      <c r="L164" s="183"/>
      <c r="M164" s="183"/>
      <c r="N164" s="183"/>
      <c r="O164" s="71"/>
      <c r="P164" s="71"/>
      <c r="Q164" s="71"/>
      <c r="R164" s="71"/>
      <c r="S164" s="71"/>
      <c r="T164" s="71"/>
      <c r="U164" s="71"/>
      <c r="V164" s="71"/>
      <c r="W164" s="71"/>
      <c r="X164" s="71"/>
      <c r="Y164" s="71"/>
      <c r="Z164" s="71"/>
      <c r="AA164" s="71"/>
    </row>
    <row r="165" spans="2:27" ht="12.75" customHeight="1" x14ac:dyDescent="0.25">
      <c r="B165" s="71"/>
      <c r="C165" s="71"/>
      <c r="D165" s="71"/>
      <c r="E165" s="71"/>
      <c r="F165" s="71"/>
      <c r="G165" s="158"/>
      <c r="H165" s="158"/>
      <c r="I165" s="158"/>
      <c r="J165" s="158"/>
      <c r="K165" s="71"/>
      <c r="L165" s="183"/>
      <c r="M165" s="183"/>
      <c r="N165" s="183"/>
      <c r="O165" s="71"/>
      <c r="P165" s="71"/>
      <c r="Q165" s="71"/>
      <c r="R165" s="71"/>
      <c r="S165" s="71"/>
      <c r="T165" s="71"/>
      <c r="U165" s="71"/>
      <c r="V165" s="71"/>
      <c r="W165" s="71"/>
      <c r="X165" s="71"/>
      <c r="Y165" s="71"/>
      <c r="Z165" s="71"/>
      <c r="AA165" s="71"/>
    </row>
    <row r="166" spans="2:27" ht="12.75" customHeight="1" x14ac:dyDescent="0.25">
      <c r="B166" s="71"/>
      <c r="C166" s="71"/>
      <c r="D166" s="71"/>
      <c r="E166" s="71"/>
      <c r="F166" s="71"/>
      <c r="G166" s="158"/>
      <c r="H166" s="158"/>
      <c r="I166" s="158"/>
      <c r="J166" s="158"/>
      <c r="K166" s="71"/>
      <c r="L166" s="183"/>
      <c r="M166" s="183"/>
      <c r="N166" s="183"/>
      <c r="O166" s="71"/>
      <c r="P166" s="71"/>
      <c r="Q166" s="71"/>
      <c r="R166" s="71"/>
      <c r="S166" s="71"/>
      <c r="T166" s="71"/>
      <c r="U166" s="71"/>
      <c r="V166" s="71"/>
      <c r="W166" s="71"/>
      <c r="X166" s="71"/>
      <c r="Y166" s="71"/>
      <c r="Z166" s="71"/>
      <c r="AA166" s="71"/>
    </row>
    <row r="167" spans="2:27" ht="12.75" customHeight="1" x14ac:dyDescent="0.25">
      <c r="B167" s="71"/>
      <c r="C167" s="71"/>
      <c r="D167" s="71"/>
      <c r="E167" s="71"/>
      <c r="F167" s="71"/>
      <c r="G167" s="158"/>
      <c r="H167" s="158"/>
      <c r="I167" s="158"/>
      <c r="J167" s="158"/>
      <c r="K167" s="71"/>
      <c r="L167" s="183"/>
      <c r="M167" s="183"/>
      <c r="N167" s="183"/>
      <c r="O167" s="71"/>
      <c r="P167" s="71"/>
      <c r="Q167" s="71"/>
      <c r="R167" s="71"/>
      <c r="S167" s="71"/>
      <c r="T167" s="71"/>
      <c r="U167" s="71"/>
      <c r="V167" s="71"/>
      <c r="W167" s="71"/>
      <c r="X167" s="71"/>
      <c r="Y167" s="71"/>
      <c r="Z167" s="71"/>
      <c r="AA167" s="71"/>
    </row>
    <row r="168" spans="2:27" ht="12.75" customHeight="1" x14ac:dyDescent="0.25">
      <c r="B168" s="71"/>
      <c r="C168" s="71"/>
      <c r="D168" s="71"/>
      <c r="E168" s="71"/>
      <c r="F168" s="71"/>
      <c r="G168" s="158"/>
      <c r="H168" s="158"/>
      <c r="I168" s="158"/>
      <c r="J168" s="158"/>
      <c r="K168" s="71"/>
      <c r="L168" s="183"/>
      <c r="M168" s="183"/>
      <c r="N168" s="183"/>
      <c r="O168" s="71"/>
      <c r="P168" s="71"/>
      <c r="Q168" s="71"/>
      <c r="R168" s="71"/>
      <c r="S168" s="71"/>
      <c r="T168" s="71"/>
      <c r="U168" s="71"/>
      <c r="V168" s="71"/>
      <c r="W168" s="71"/>
      <c r="X168" s="71"/>
      <c r="Y168" s="71"/>
      <c r="Z168" s="71"/>
      <c r="AA168" s="71"/>
    </row>
    <row r="169" spans="2:27" ht="12.75" customHeight="1" x14ac:dyDescent="0.25">
      <c r="B169" s="71"/>
      <c r="C169" s="71"/>
      <c r="D169" s="71"/>
      <c r="E169" s="71"/>
      <c r="F169" s="71"/>
      <c r="G169" s="158"/>
      <c r="H169" s="158"/>
      <c r="I169" s="158"/>
      <c r="J169" s="158"/>
      <c r="K169" s="71"/>
      <c r="L169" s="183"/>
      <c r="M169" s="183"/>
      <c r="N169" s="183"/>
      <c r="O169" s="71"/>
      <c r="P169" s="71"/>
      <c r="Q169" s="71"/>
      <c r="R169" s="71"/>
      <c r="S169" s="71"/>
      <c r="T169" s="71"/>
      <c r="U169" s="71"/>
      <c r="V169" s="71"/>
      <c r="W169" s="71"/>
      <c r="X169" s="71"/>
      <c r="Y169" s="71"/>
      <c r="Z169" s="71"/>
      <c r="AA169" s="71"/>
    </row>
    <row r="170" spans="2:27" ht="12.75" customHeight="1" x14ac:dyDescent="0.25">
      <c r="B170" s="71"/>
      <c r="C170" s="71"/>
      <c r="D170" s="71"/>
      <c r="E170" s="71"/>
      <c r="F170" s="71"/>
      <c r="G170" s="158"/>
      <c r="H170" s="158"/>
      <c r="I170" s="158"/>
      <c r="J170" s="158"/>
      <c r="K170" s="71"/>
      <c r="L170" s="183"/>
      <c r="M170" s="183"/>
      <c r="N170" s="183"/>
      <c r="O170" s="71"/>
      <c r="P170" s="71"/>
      <c r="Q170" s="71"/>
      <c r="R170" s="71"/>
      <c r="S170" s="71"/>
      <c r="T170" s="71"/>
      <c r="U170" s="71"/>
      <c r="V170" s="71"/>
      <c r="W170" s="71"/>
      <c r="X170" s="71"/>
      <c r="Y170" s="71"/>
      <c r="Z170" s="71"/>
      <c r="AA170" s="71"/>
    </row>
    <row r="171" spans="2:27" ht="12.75" customHeight="1" x14ac:dyDescent="0.25">
      <c r="B171" s="71"/>
      <c r="C171" s="71"/>
      <c r="D171" s="71"/>
      <c r="E171" s="71"/>
      <c r="F171" s="71"/>
      <c r="G171" s="158"/>
      <c r="H171" s="158"/>
      <c r="I171" s="158"/>
      <c r="J171" s="158"/>
      <c r="K171" s="71"/>
      <c r="L171" s="183"/>
      <c r="M171" s="183"/>
      <c r="N171" s="183"/>
      <c r="O171" s="71"/>
      <c r="P171" s="71"/>
      <c r="Q171" s="71"/>
      <c r="R171" s="71"/>
      <c r="S171" s="71"/>
      <c r="T171" s="71"/>
      <c r="U171" s="71"/>
      <c r="V171" s="71"/>
      <c r="W171" s="71"/>
      <c r="X171" s="71"/>
      <c r="Y171" s="71"/>
      <c r="Z171" s="71"/>
      <c r="AA171" s="71"/>
    </row>
    <row r="172" spans="2:27" ht="12.75" customHeight="1" x14ac:dyDescent="0.25">
      <c r="B172" s="71"/>
      <c r="C172" s="71"/>
      <c r="D172" s="71"/>
      <c r="E172" s="71"/>
      <c r="F172" s="71"/>
      <c r="G172" s="158"/>
      <c r="H172" s="158"/>
      <c r="I172" s="158"/>
      <c r="J172" s="158"/>
      <c r="K172" s="71"/>
      <c r="L172" s="183"/>
      <c r="M172" s="183"/>
      <c r="N172" s="183"/>
      <c r="O172" s="71"/>
      <c r="P172" s="71"/>
      <c r="Q172" s="71"/>
      <c r="R172" s="71"/>
      <c r="S172" s="71"/>
      <c r="T172" s="71"/>
      <c r="U172" s="71"/>
      <c r="V172" s="71"/>
      <c r="W172" s="71"/>
      <c r="X172" s="71"/>
      <c r="Y172" s="71"/>
      <c r="Z172" s="71"/>
      <c r="AA172" s="71"/>
    </row>
    <row r="173" spans="2:27" ht="12.75" customHeight="1" x14ac:dyDescent="0.25">
      <c r="B173" s="71"/>
      <c r="C173" s="71"/>
      <c r="D173" s="71"/>
      <c r="E173" s="71"/>
      <c r="F173" s="71"/>
      <c r="G173" s="158"/>
      <c r="H173" s="158"/>
      <c r="I173" s="158"/>
      <c r="J173" s="158"/>
      <c r="K173" s="71"/>
      <c r="L173" s="183"/>
      <c r="M173" s="183"/>
      <c r="N173" s="183"/>
      <c r="O173" s="71"/>
      <c r="P173" s="71"/>
      <c r="Q173" s="71"/>
      <c r="R173" s="71"/>
      <c r="S173" s="71"/>
      <c r="T173" s="71"/>
      <c r="U173" s="71"/>
      <c r="V173" s="71"/>
      <c r="W173" s="71"/>
      <c r="X173" s="71"/>
      <c r="Y173" s="71"/>
      <c r="Z173" s="71"/>
      <c r="AA173" s="71"/>
    </row>
    <row r="174" spans="2:27" ht="12.75" customHeight="1" x14ac:dyDescent="0.25">
      <c r="B174" s="71"/>
      <c r="C174" s="71"/>
      <c r="D174" s="71"/>
      <c r="E174" s="71"/>
      <c r="F174" s="71"/>
      <c r="G174" s="158"/>
      <c r="H174" s="158"/>
      <c r="I174" s="158"/>
      <c r="J174" s="158"/>
      <c r="K174" s="71"/>
      <c r="L174" s="183"/>
      <c r="M174" s="183"/>
      <c r="N174" s="183"/>
      <c r="O174" s="71"/>
      <c r="P174" s="71"/>
      <c r="Q174" s="71"/>
      <c r="R174" s="71"/>
      <c r="S174" s="71"/>
      <c r="T174" s="71"/>
      <c r="U174" s="71"/>
      <c r="V174" s="71"/>
      <c r="W174" s="71"/>
      <c r="X174" s="71"/>
      <c r="Y174" s="71"/>
      <c r="Z174" s="71"/>
      <c r="AA174" s="71"/>
    </row>
    <row r="175" spans="2:27" ht="12.75" customHeight="1" x14ac:dyDescent="0.25">
      <c r="B175" s="71"/>
      <c r="C175" s="71"/>
      <c r="D175" s="71"/>
      <c r="E175" s="71"/>
      <c r="F175" s="71"/>
      <c r="G175" s="158"/>
      <c r="H175" s="158"/>
      <c r="I175" s="158"/>
      <c r="J175" s="158"/>
      <c r="K175" s="71"/>
      <c r="L175" s="183"/>
      <c r="M175" s="183"/>
      <c r="N175" s="183"/>
      <c r="O175" s="71"/>
      <c r="P175" s="71"/>
      <c r="Q175" s="71"/>
      <c r="R175" s="71"/>
      <c r="S175" s="71"/>
      <c r="T175" s="71"/>
      <c r="U175" s="71"/>
      <c r="V175" s="71"/>
      <c r="W175" s="71"/>
      <c r="X175" s="71"/>
      <c r="Y175" s="71"/>
      <c r="Z175" s="71"/>
      <c r="AA175" s="71"/>
    </row>
    <row r="176" spans="2:27" ht="12.75" customHeight="1" x14ac:dyDescent="0.25">
      <c r="B176" s="71"/>
      <c r="C176" s="71"/>
      <c r="D176" s="71"/>
      <c r="E176" s="71"/>
      <c r="F176" s="71"/>
      <c r="G176" s="158"/>
      <c r="H176" s="158"/>
      <c r="I176" s="158"/>
      <c r="J176" s="158"/>
      <c r="K176" s="71"/>
      <c r="L176" s="183"/>
      <c r="M176" s="183"/>
      <c r="N176" s="183"/>
      <c r="O176" s="71"/>
      <c r="P176" s="71"/>
      <c r="Q176" s="71"/>
      <c r="R176" s="71"/>
      <c r="S176" s="71"/>
      <c r="T176" s="71"/>
      <c r="U176" s="71"/>
      <c r="V176" s="71"/>
      <c r="W176" s="71"/>
      <c r="X176" s="71"/>
      <c r="Y176" s="71"/>
      <c r="Z176" s="71"/>
      <c r="AA176" s="71"/>
    </row>
    <row r="177" spans="2:27" ht="12.75" customHeight="1" x14ac:dyDescent="0.25">
      <c r="B177" s="71"/>
      <c r="C177" s="71"/>
      <c r="D177" s="71"/>
      <c r="E177" s="71"/>
      <c r="F177" s="71"/>
      <c r="G177" s="158"/>
      <c r="H177" s="158"/>
      <c r="I177" s="158"/>
      <c r="J177" s="158"/>
      <c r="K177" s="71"/>
      <c r="L177" s="183"/>
      <c r="M177" s="183"/>
      <c r="N177" s="183"/>
      <c r="O177" s="71"/>
      <c r="P177" s="71"/>
      <c r="Q177" s="71"/>
      <c r="R177" s="71"/>
      <c r="S177" s="71"/>
      <c r="T177" s="71"/>
      <c r="U177" s="71"/>
      <c r="V177" s="71"/>
      <c r="W177" s="71"/>
      <c r="X177" s="71"/>
      <c r="Y177" s="71"/>
      <c r="Z177" s="71"/>
      <c r="AA177" s="71"/>
    </row>
    <row r="178" spans="2:27" ht="12.75" customHeight="1" x14ac:dyDescent="0.25">
      <c r="B178" s="71"/>
      <c r="C178" s="71"/>
      <c r="D178" s="71"/>
      <c r="E178" s="71"/>
      <c r="F178" s="71"/>
      <c r="G178" s="158"/>
      <c r="H178" s="158"/>
      <c r="I178" s="158"/>
      <c r="J178" s="158"/>
      <c r="K178" s="71"/>
      <c r="L178" s="183"/>
      <c r="M178" s="183"/>
      <c r="N178" s="183"/>
      <c r="O178" s="71"/>
      <c r="P178" s="71"/>
      <c r="Q178" s="71"/>
      <c r="R178" s="71"/>
      <c r="S178" s="71"/>
      <c r="T178" s="71"/>
      <c r="U178" s="71"/>
      <c r="V178" s="71"/>
      <c r="W178" s="71"/>
      <c r="X178" s="71"/>
      <c r="Y178" s="71"/>
      <c r="Z178" s="71"/>
      <c r="AA178" s="71"/>
    </row>
    <row r="179" spans="2:27" ht="12.75" customHeight="1" x14ac:dyDescent="0.25">
      <c r="B179" s="71"/>
      <c r="C179" s="71"/>
      <c r="D179" s="71"/>
      <c r="E179" s="71"/>
      <c r="F179" s="71"/>
      <c r="G179" s="158"/>
      <c r="H179" s="158"/>
      <c r="I179" s="158"/>
      <c r="J179" s="158"/>
      <c r="K179" s="71"/>
      <c r="L179" s="183"/>
      <c r="M179" s="183"/>
      <c r="N179" s="183"/>
      <c r="O179" s="71"/>
      <c r="P179" s="71"/>
      <c r="Q179" s="71"/>
      <c r="R179" s="71"/>
      <c r="S179" s="71"/>
      <c r="T179" s="71"/>
      <c r="U179" s="71"/>
      <c r="V179" s="71"/>
      <c r="W179" s="71"/>
      <c r="X179" s="71"/>
      <c r="Y179" s="71"/>
      <c r="Z179" s="71"/>
      <c r="AA179" s="71"/>
    </row>
    <row r="180" spans="2:27" ht="12.75" customHeight="1" x14ac:dyDescent="0.25">
      <c r="B180" s="71"/>
      <c r="C180" s="71"/>
      <c r="D180" s="71"/>
      <c r="E180" s="71"/>
      <c r="F180" s="71"/>
      <c r="G180" s="158"/>
      <c r="H180" s="158"/>
      <c r="I180" s="158"/>
      <c r="J180" s="158"/>
      <c r="K180" s="71"/>
      <c r="L180" s="183"/>
      <c r="M180" s="183"/>
      <c r="N180" s="183"/>
      <c r="O180" s="71"/>
      <c r="P180" s="71"/>
      <c r="Q180" s="71"/>
      <c r="R180" s="71"/>
      <c r="S180" s="71"/>
      <c r="T180" s="71"/>
      <c r="U180" s="71"/>
      <c r="V180" s="71"/>
      <c r="W180" s="71"/>
      <c r="X180" s="71"/>
      <c r="Y180" s="71"/>
      <c r="Z180" s="71"/>
      <c r="AA180" s="71"/>
    </row>
    <row r="181" spans="2:27" ht="12.75" customHeight="1" x14ac:dyDescent="0.25">
      <c r="B181" s="71"/>
      <c r="C181" s="71"/>
      <c r="D181" s="71"/>
      <c r="E181" s="71"/>
      <c r="F181" s="71"/>
      <c r="G181" s="158"/>
      <c r="H181" s="158"/>
      <c r="I181" s="158"/>
      <c r="J181" s="158"/>
      <c r="K181" s="71"/>
      <c r="L181" s="183"/>
      <c r="M181" s="183"/>
      <c r="N181" s="183"/>
      <c r="O181" s="71"/>
      <c r="P181" s="71"/>
      <c r="Q181" s="71"/>
      <c r="R181" s="71"/>
      <c r="S181" s="71"/>
      <c r="T181" s="71"/>
      <c r="U181" s="71"/>
      <c r="V181" s="71"/>
      <c r="W181" s="71"/>
      <c r="X181" s="71"/>
      <c r="Y181" s="71"/>
      <c r="Z181" s="71"/>
      <c r="AA181" s="71"/>
    </row>
    <row r="182" spans="2:27" ht="12.75" customHeight="1" x14ac:dyDescent="0.25">
      <c r="B182" s="71"/>
      <c r="C182" s="71"/>
      <c r="D182" s="71"/>
      <c r="E182" s="71"/>
      <c r="F182" s="71"/>
      <c r="G182" s="158"/>
      <c r="H182" s="158"/>
      <c r="I182" s="158"/>
      <c r="J182" s="158"/>
      <c r="K182" s="71"/>
      <c r="L182" s="183"/>
      <c r="M182" s="183"/>
      <c r="N182" s="183"/>
      <c r="O182" s="71"/>
      <c r="P182" s="71"/>
      <c r="Q182" s="71"/>
      <c r="R182" s="71"/>
      <c r="S182" s="71"/>
      <c r="T182" s="71"/>
      <c r="U182" s="71"/>
      <c r="V182" s="71"/>
      <c r="W182" s="71"/>
      <c r="X182" s="71"/>
      <c r="Y182" s="71"/>
      <c r="Z182" s="71"/>
      <c r="AA182" s="71"/>
    </row>
    <row r="183" spans="2:27" ht="12.75" customHeight="1" x14ac:dyDescent="0.25">
      <c r="B183" s="71"/>
      <c r="C183" s="71"/>
      <c r="D183" s="71"/>
      <c r="E183" s="71"/>
      <c r="F183" s="71"/>
      <c r="G183" s="158"/>
      <c r="H183" s="158"/>
      <c r="I183" s="158"/>
      <c r="J183" s="158"/>
      <c r="K183" s="71"/>
      <c r="L183" s="183"/>
      <c r="M183" s="183"/>
      <c r="N183" s="183"/>
      <c r="O183" s="71"/>
      <c r="P183" s="71"/>
      <c r="Q183" s="71"/>
      <c r="R183" s="71"/>
      <c r="S183" s="71"/>
      <c r="T183" s="71"/>
      <c r="U183" s="71"/>
      <c r="V183" s="71"/>
      <c r="W183" s="71"/>
      <c r="X183" s="71"/>
      <c r="Y183" s="71"/>
      <c r="Z183" s="71"/>
      <c r="AA183" s="71"/>
    </row>
    <row r="184" spans="2:27" ht="12.75" customHeight="1" x14ac:dyDescent="0.25">
      <c r="B184" s="71"/>
      <c r="C184" s="71"/>
      <c r="D184" s="71"/>
      <c r="E184" s="71"/>
      <c r="F184" s="71"/>
      <c r="G184" s="158"/>
      <c r="H184" s="158"/>
      <c r="I184" s="158"/>
      <c r="J184" s="158"/>
      <c r="K184" s="71"/>
      <c r="L184" s="183"/>
      <c r="M184" s="183"/>
      <c r="N184" s="183"/>
      <c r="O184" s="71"/>
      <c r="P184" s="71"/>
      <c r="Q184" s="71"/>
      <c r="R184" s="71"/>
      <c r="S184" s="71"/>
      <c r="T184" s="71"/>
      <c r="U184" s="71"/>
      <c r="V184" s="71"/>
      <c r="W184" s="71"/>
      <c r="X184" s="71"/>
      <c r="Y184" s="71"/>
      <c r="Z184" s="71"/>
      <c r="AA184" s="71"/>
    </row>
    <row r="185" spans="2:27" ht="12.75" customHeight="1" x14ac:dyDescent="0.25">
      <c r="B185" s="71"/>
      <c r="C185" s="71"/>
      <c r="D185" s="71"/>
      <c r="E185" s="71"/>
      <c r="F185" s="71"/>
      <c r="G185" s="158"/>
      <c r="H185" s="158"/>
      <c r="I185" s="158"/>
      <c r="J185" s="158"/>
      <c r="K185" s="71"/>
      <c r="L185" s="183"/>
      <c r="M185" s="183"/>
      <c r="N185" s="183"/>
      <c r="O185" s="71"/>
      <c r="P185" s="71"/>
      <c r="Q185" s="71"/>
      <c r="R185" s="71"/>
      <c r="S185" s="71"/>
      <c r="T185" s="71"/>
      <c r="U185" s="71"/>
      <c r="V185" s="71"/>
      <c r="W185" s="71"/>
      <c r="X185" s="71"/>
      <c r="Y185" s="71"/>
      <c r="Z185" s="71"/>
      <c r="AA185" s="71"/>
    </row>
    <row r="186" spans="2:27" ht="12.75" customHeight="1" x14ac:dyDescent="0.25">
      <c r="B186" s="71"/>
      <c r="C186" s="71"/>
      <c r="D186" s="71"/>
      <c r="E186" s="71"/>
      <c r="F186" s="71"/>
      <c r="G186" s="158"/>
      <c r="H186" s="158"/>
      <c r="I186" s="158"/>
      <c r="J186" s="158"/>
      <c r="K186" s="71"/>
      <c r="L186" s="183"/>
      <c r="M186" s="183"/>
      <c r="N186" s="183"/>
      <c r="O186" s="71"/>
      <c r="P186" s="71"/>
      <c r="Q186" s="71"/>
      <c r="R186" s="71"/>
      <c r="S186" s="71"/>
      <c r="T186" s="71"/>
      <c r="U186" s="71"/>
      <c r="V186" s="71"/>
      <c r="W186" s="71"/>
      <c r="X186" s="71"/>
      <c r="Y186" s="71"/>
      <c r="Z186" s="71"/>
      <c r="AA186" s="71"/>
    </row>
    <row r="187" spans="2:27" ht="12.75" customHeight="1" x14ac:dyDescent="0.25">
      <c r="B187" s="71"/>
      <c r="C187" s="71"/>
      <c r="D187" s="71"/>
      <c r="E187" s="71"/>
      <c r="F187" s="71"/>
      <c r="G187" s="158"/>
      <c r="H187" s="158"/>
      <c r="I187" s="158"/>
      <c r="J187" s="158"/>
      <c r="K187" s="71"/>
      <c r="L187" s="183"/>
      <c r="M187" s="183"/>
      <c r="N187" s="183"/>
      <c r="O187" s="71"/>
      <c r="P187" s="71"/>
      <c r="Q187" s="71"/>
      <c r="R187" s="71"/>
      <c r="S187" s="71"/>
      <c r="T187" s="71"/>
      <c r="U187" s="71"/>
      <c r="V187" s="71"/>
      <c r="W187" s="71"/>
      <c r="X187" s="71"/>
      <c r="Y187" s="71"/>
      <c r="Z187" s="71"/>
      <c r="AA187" s="71"/>
    </row>
    <row r="188" spans="2:27" ht="12.75" customHeight="1" x14ac:dyDescent="0.25">
      <c r="B188" s="71"/>
      <c r="C188" s="71"/>
      <c r="D188" s="71"/>
      <c r="E188" s="71"/>
      <c r="F188" s="71"/>
      <c r="G188" s="158"/>
      <c r="H188" s="158"/>
      <c r="I188" s="158"/>
      <c r="J188" s="158"/>
      <c r="K188" s="71"/>
      <c r="L188" s="183"/>
      <c r="M188" s="183"/>
      <c r="N188" s="183"/>
      <c r="O188" s="71"/>
      <c r="P188" s="71"/>
      <c r="Q188" s="71"/>
      <c r="R188" s="71"/>
      <c r="S188" s="71"/>
      <c r="T188" s="71"/>
      <c r="U188" s="71"/>
      <c r="V188" s="71"/>
      <c r="W188" s="71"/>
      <c r="X188" s="71"/>
      <c r="Y188" s="71"/>
      <c r="Z188" s="71"/>
      <c r="AA188" s="71"/>
    </row>
    <row r="189" spans="2:27" ht="12.75" customHeight="1" x14ac:dyDescent="0.25">
      <c r="B189" s="71"/>
      <c r="C189" s="71"/>
      <c r="D189" s="71"/>
      <c r="E189" s="71"/>
      <c r="F189" s="71"/>
      <c r="G189" s="158"/>
      <c r="H189" s="158"/>
      <c r="I189" s="158"/>
      <c r="J189" s="158"/>
      <c r="K189" s="71"/>
      <c r="L189" s="183"/>
      <c r="M189" s="183"/>
      <c r="N189" s="183"/>
      <c r="O189" s="71"/>
      <c r="P189" s="71"/>
      <c r="Q189" s="71"/>
      <c r="R189" s="71"/>
      <c r="S189" s="71"/>
      <c r="T189" s="71"/>
      <c r="U189" s="71"/>
      <c r="V189" s="71"/>
      <c r="W189" s="71"/>
      <c r="X189" s="71"/>
      <c r="Y189" s="71"/>
      <c r="Z189" s="71"/>
      <c r="AA189" s="71"/>
    </row>
    <row r="190" spans="2:27" ht="12.75" customHeight="1" x14ac:dyDescent="0.25">
      <c r="B190" s="71"/>
      <c r="C190" s="71"/>
      <c r="D190" s="71"/>
      <c r="E190" s="71"/>
      <c r="F190" s="71"/>
      <c r="G190" s="158"/>
      <c r="H190" s="158"/>
      <c r="I190" s="158"/>
      <c r="J190" s="158"/>
      <c r="K190" s="71"/>
      <c r="L190" s="183"/>
      <c r="M190" s="183"/>
      <c r="N190" s="183"/>
      <c r="O190" s="71"/>
      <c r="P190" s="71"/>
      <c r="Q190" s="71"/>
      <c r="R190" s="71"/>
      <c r="S190" s="71"/>
      <c r="T190" s="71"/>
      <c r="U190" s="71"/>
      <c r="V190" s="71"/>
      <c r="W190" s="71"/>
      <c r="X190" s="71"/>
      <c r="Y190" s="71"/>
      <c r="Z190" s="71"/>
      <c r="AA190" s="71"/>
    </row>
    <row r="191" spans="2:27" ht="12.75" customHeight="1" x14ac:dyDescent="0.25">
      <c r="B191" s="71"/>
      <c r="C191" s="71"/>
      <c r="D191" s="71"/>
      <c r="E191" s="71"/>
      <c r="F191" s="71"/>
      <c r="G191" s="158"/>
      <c r="H191" s="158"/>
      <c r="I191" s="158"/>
      <c r="J191" s="158"/>
      <c r="K191" s="71"/>
      <c r="L191" s="183"/>
      <c r="M191" s="183"/>
      <c r="N191" s="183"/>
      <c r="O191" s="71"/>
      <c r="P191" s="71"/>
      <c r="Q191" s="71"/>
      <c r="R191" s="71"/>
      <c r="S191" s="71"/>
      <c r="T191" s="71"/>
      <c r="U191" s="71"/>
      <c r="V191" s="71"/>
      <c r="W191" s="71"/>
      <c r="X191" s="71"/>
      <c r="Y191" s="71"/>
      <c r="Z191" s="71"/>
      <c r="AA191" s="71"/>
    </row>
    <row r="192" spans="2:27" ht="12.75" customHeight="1" x14ac:dyDescent="0.25">
      <c r="B192" s="71"/>
      <c r="C192" s="71"/>
      <c r="D192" s="71"/>
      <c r="E192" s="71"/>
      <c r="F192" s="71"/>
      <c r="G192" s="158"/>
      <c r="H192" s="158"/>
      <c r="I192" s="158"/>
      <c r="J192" s="158"/>
      <c r="K192" s="71"/>
      <c r="L192" s="183"/>
      <c r="M192" s="183"/>
      <c r="N192" s="183"/>
      <c r="O192" s="71"/>
      <c r="P192" s="71"/>
      <c r="Q192" s="71"/>
      <c r="R192" s="71"/>
      <c r="S192" s="71"/>
      <c r="T192" s="71"/>
      <c r="U192" s="71"/>
      <c r="V192" s="71"/>
      <c r="W192" s="71"/>
      <c r="X192" s="71"/>
      <c r="Y192" s="71"/>
      <c r="Z192" s="71"/>
      <c r="AA192" s="71"/>
    </row>
    <row r="193" spans="2:27" ht="12.75" customHeight="1" x14ac:dyDescent="0.25">
      <c r="B193" s="71"/>
      <c r="C193" s="71"/>
      <c r="D193" s="71"/>
      <c r="E193" s="71"/>
      <c r="F193" s="71"/>
      <c r="G193" s="158"/>
      <c r="H193" s="158"/>
      <c r="I193" s="158"/>
      <c r="J193" s="158"/>
      <c r="K193" s="71"/>
      <c r="L193" s="183"/>
      <c r="M193" s="183"/>
      <c r="N193" s="183"/>
      <c r="O193" s="71"/>
      <c r="P193" s="71"/>
      <c r="Q193" s="71"/>
      <c r="R193" s="71"/>
      <c r="S193" s="71"/>
      <c r="T193" s="71"/>
      <c r="U193" s="71"/>
      <c r="V193" s="71"/>
      <c r="W193" s="71"/>
      <c r="X193" s="71"/>
      <c r="Y193" s="71"/>
      <c r="Z193" s="71"/>
      <c r="AA193" s="71"/>
    </row>
    <row r="194" spans="2:27" ht="12.75" customHeight="1" x14ac:dyDescent="0.25">
      <c r="B194" s="71"/>
      <c r="C194" s="71"/>
      <c r="D194" s="71"/>
      <c r="E194" s="71"/>
      <c r="F194" s="71"/>
      <c r="G194" s="158"/>
      <c r="H194" s="158"/>
      <c r="I194" s="158"/>
      <c r="J194" s="158"/>
      <c r="K194" s="71"/>
      <c r="L194" s="183"/>
      <c r="M194" s="183"/>
      <c r="N194" s="183"/>
      <c r="O194" s="71"/>
      <c r="P194" s="71"/>
      <c r="Q194" s="71"/>
      <c r="R194" s="71"/>
      <c r="S194" s="71"/>
      <c r="T194" s="71"/>
      <c r="U194" s="71"/>
      <c r="V194" s="71"/>
      <c r="W194" s="71"/>
      <c r="X194" s="71"/>
      <c r="Y194" s="71"/>
      <c r="Z194" s="71"/>
      <c r="AA194" s="71"/>
    </row>
    <row r="195" spans="2:27" ht="12.75" customHeight="1" x14ac:dyDescent="0.25">
      <c r="B195" s="71"/>
      <c r="C195" s="71"/>
      <c r="D195" s="71"/>
      <c r="E195" s="71"/>
      <c r="F195" s="71"/>
      <c r="G195" s="158"/>
      <c r="H195" s="158"/>
      <c r="I195" s="158"/>
      <c r="J195" s="158"/>
      <c r="K195" s="71"/>
      <c r="L195" s="183"/>
      <c r="M195" s="183"/>
      <c r="N195" s="183"/>
      <c r="O195" s="71"/>
      <c r="P195" s="71"/>
      <c r="Q195" s="71"/>
      <c r="R195" s="71"/>
      <c r="S195" s="71"/>
      <c r="T195" s="71"/>
      <c r="U195" s="71"/>
      <c r="V195" s="71"/>
      <c r="W195" s="71"/>
      <c r="X195" s="71"/>
      <c r="Y195" s="71"/>
      <c r="Z195" s="71"/>
      <c r="AA195" s="71"/>
    </row>
    <row r="196" spans="2:27" ht="12.75" customHeight="1" x14ac:dyDescent="0.25">
      <c r="B196" s="71"/>
      <c r="C196" s="71"/>
      <c r="D196" s="71"/>
      <c r="E196" s="71"/>
      <c r="F196" s="71"/>
      <c r="G196" s="158"/>
      <c r="H196" s="158"/>
      <c r="I196" s="158"/>
      <c r="J196" s="158"/>
      <c r="K196" s="71"/>
      <c r="L196" s="183"/>
      <c r="M196" s="183"/>
      <c r="N196" s="183"/>
      <c r="O196" s="71"/>
      <c r="P196" s="71"/>
      <c r="Q196" s="71"/>
      <c r="R196" s="71"/>
      <c r="S196" s="71"/>
      <c r="T196" s="71"/>
      <c r="U196" s="71"/>
      <c r="V196" s="71"/>
      <c r="W196" s="71"/>
      <c r="X196" s="71"/>
      <c r="Y196" s="71"/>
      <c r="Z196" s="71"/>
      <c r="AA196" s="71"/>
    </row>
    <row r="197" spans="2:27" ht="12.75" customHeight="1" x14ac:dyDescent="0.25">
      <c r="B197" s="71"/>
      <c r="C197" s="71"/>
      <c r="D197" s="71"/>
      <c r="E197" s="71"/>
      <c r="F197" s="71"/>
      <c r="G197" s="158"/>
      <c r="H197" s="158"/>
      <c r="I197" s="158"/>
      <c r="J197" s="158"/>
      <c r="K197" s="71"/>
      <c r="L197" s="183"/>
      <c r="M197" s="183"/>
      <c r="N197" s="183"/>
      <c r="O197" s="71"/>
      <c r="P197" s="71"/>
      <c r="Q197" s="71"/>
      <c r="R197" s="71"/>
      <c r="S197" s="71"/>
      <c r="T197" s="71"/>
      <c r="U197" s="71"/>
      <c r="V197" s="71"/>
      <c r="W197" s="71"/>
      <c r="X197" s="71"/>
      <c r="Y197" s="71"/>
      <c r="Z197" s="71"/>
      <c r="AA197" s="71"/>
    </row>
    <row r="198" spans="2:27" ht="12.75" customHeight="1" x14ac:dyDescent="0.25">
      <c r="B198" s="71"/>
      <c r="C198" s="71"/>
      <c r="D198" s="71"/>
      <c r="E198" s="71"/>
      <c r="F198" s="71"/>
      <c r="G198" s="158"/>
      <c r="H198" s="158"/>
      <c r="I198" s="158"/>
      <c r="J198" s="158"/>
      <c r="K198" s="71"/>
      <c r="L198" s="183"/>
      <c r="M198" s="183"/>
      <c r="N198" s="183"/>
      <c r="O198" s="71"/>
      <c r="P198" s="71"/>
      <c r="Q198" s="71"/>
      <c r="R198" s="71"/>
      <c r="S198" s="71"/>
      <c r="T198" s="71"/>
      <c r="U198" s="71"/>
      <c r="V198" s="71"/>
      <c r="W198" s="71"/>
      <c r="X198" s="71"/>
      <c r="Y198" s="71"/>
      <c r="Z198" s="71"/>
      <c r="AA198" s="71"/>
    </row>
    <row r="199" spans="2:27" ht="12.75" customHeight="1" x14ac:dyDescent="0.25">
      <c r="B199" s="71"/>
      <c r="C199" s="71"/>
      <c r="D199" s="71"/>
      <c r="E199" s="71"/>
      <c r="F199" s="71"/>
      <c r="G199" s="158"/>
      <c r="H199" s="158"/>
      <c r="I199" s="158"/>
      <c r="J199" s="158"/>
      <c r="K199" s="71"/>
      <c r="L199" s="183"/>
      <c r="M199" s="183"/>
      <c r="N199" s="183"/>
      <c r="O199" s="71"/>
      <c r="P199" s="71"/>
      <c r="Q199" s="71"/>
      <c r="R199" s="71"/>
      <c r="S199" s="71"/>
      <c r="T199" s="71"/>
      <c r="U199" s="71"/>
      <c r="V199" s="71"/>
      <c r="W199" s="71"/>
      <c r="X199" s="71"/>
      <c r="Y199" s="71"/>
      <c r="Z199" s="71"/>
      <c r="AA199" s="71"/>
    </row>
    <row r="200" spans="2:27" ht="12.75" customHeight="1" x14ac:dyDescent="0.25">
      <c r="B200" s="71"/>
      <c r="C200" s="71"/>
      <c r="D200" s="71"/>
      <c r="E200" s="71"/>
      <c r="F200" s="71"/>
      <c r="G200" s="158"/>
      <c r="H200" s="158"/>
      <c r="I200" s="158"/>
      <c r="J200" s="158"/>
      <c r="K200" s="71"/>
      <c r="L200" s="183"/>
      <c r="M200" s="183"/>
      <c r="N200" s="183"/>
      <c r="O200" s="71"/>
      <c r="P200" s="71"/>
      <c r="Q200" s="71"/>
      <c r="R200" s="71"/>
      <c r="S200" s="71"/>
      <c r="T200" s="71"/>
      <c r="U200" s="71"/>
      <c r="V200" s="71"/>
      <c r="W200" s="71"/>
      <c r="X200" s="71"/>
      <c r="Y200" s="71"/>
      <c r="Z200" s="71"/>
      <c r="AA200" s="71"/>
    </row>
    <row r="201" spans="2:27" ht="12.75" customHeight="1" x14ac:dyDescent="0.25">
      <c r="B201" s="71"/>
      <c r="C201" s="71"/>
      <c r="D201" s="71"/>
      <c r="E201" s="71"/>
      <c r="F201" s="71"/>
      <c r="G201" s="158"/>
      <c r="H201" s="158"/>
      <c r="I201" s="158"/>
      <c r="J201" s="158"/>
      <c r="K201" s="71"/>
      <c r="L201" s="183"/>
      <c r="M201" s="183"/>
      <c r="N201" s="183"/>
      <c r="O201" s="71"/>
      <c r="P201" s="71"/>
      <c r="Q201" s="71"/>
      <c r="R201" s="71"/>
      <c r="S201" s="71"/>
      <c r="T201" s="71"/>
      <c r="U201" s="71"/>
      <c r="V201" s="71"/>
      <c r="W201" s="71"/>
      <c r="X201" s="71"/>
      <c r="Y201" s="71"/>
      <c r="Z201" s="71"/>
      <c r="AA201" s="71"/>
    </row>
    <row r="202" spans="2:27" ht="12.75" customHeight="1" x14ac:dyDescent="0.25">
      <c r="B202" s="71"/>
      <c r="C202" s="71"/>
      <c r="D202" s="71"/>
      <c r="E202" s="71"/>
      <c r="F202" s="71"/>
      <c r="G202" s="158"/>
      <c r="H202" s="158"/>
      <c r="I202" s="158"/>
      <c r="J202" s="158"/>
      <c r="K202" s="71"/>
      <c r="L202" s="183"/>
      <c r="M202" s="183"/>
      <c r="N202" s="183"/>
      <c r="O202" s="71"/>
      <c r="P202" s="71"/>
      <c r="Q202" s="71"/>
      <c r="R202" s="71"/>
      <c r="S202" s="71"/>
      <c r="T202" s="71"/>
      <c r="U202" s="71"/>
      <c r="V202" s="71"/>
      <c r="W202" s="71"/>
      <c r="X202" s="71"/>
      <c r="Y202" s="71"/>
      <c r="Z202" s="71"/>
      <c r="AA202" s="71"/>
    </row>
    <row r="203" spans="2:27" ht="12.75" customHeight="1" x14ac:dyDescent="0.25">
      <c r="B203" s="71"/>
      <c r="C203" s="71"/>
      <c r="D203" s="71"/>
      <c r="E203" s="71"/>
      <c r="F203" s="71"/>
      <c r="G203" s="158"/>
      <c r="H203" s="158"/>
      <c r="I203" s="158"/>
      <c r="J203" s="158"/>
      <c r="K203" s="71"/>
      <c r="L203" s="183"/>
      <c r="M203" s="183"/>
      <c r="N203" s="183"/>
      <c r="O203" s="71"/>
      <c r="P203" s="71"/>
      <c r="Q203" s="71"/>
      <c r="R203" s="71"/>
      <c r="S203" s="71"/>
      <c r="T203" s="71"/>
      <c r="U203" s="71"/>
      <c r="V203" s="71"/>
      <c r="W203" s="71"/>
      <c r="X203" s="71"/>
      <c r="Y203" s="71"/>
      <c r="Z203" s="71"/>
      <c r="AA203" s="71"/>
    </row>
    <row r="204" spans="2:27" ht="12.75" customHeight="1" x14ac:dyDescent="0.25">
      <c r="B204" s="71"/>
      <c r="C204" s="71"/>
      <c r="D204" s="71"/>
      <c r="E204" s="71"/>
      <c r="F204" s="71"/>
      <c r="G204" s="158"/>
      <c r="H204" s="158"/>
      <c r="I204" s="158"/>
      <c r="J204" s="158"/>
      <c r="K204" s="71"/>
      <c r="L204" s="183"/>
      <c r="M204" s="183"/>
      <c r="N204" s="183"/>
      <c r="O204" s="71"/>
      <c r="P204" s="71"/>
      <c r="Q204" s="71"/>
      <c r="R204" s="71"/>
      <c r="S204" s="71"/>
      <c r="T204" s="71"/>
      <c r="U204" s="71"/>
      <c r="V204" s="71"/>
      <c r="W204" s="71"/>
      <c r="X204" s="71"/>
      <c r="Y204" s="71"/>
      <c r="Z204" s="71"/>
      <c r="AA204" s="71"/>
    </row>
    <row r="205" spans="2:27" ht="12.75" customHeight="1" x14ac:dyDescent="0.25">
      <c r="B205" s="71"/>
      <c r="C205" s="71"/>
      <c r="D205" s="71"/>
      <c r="E205" s="71"/>
      <c r="F205" s="71"/>
      <c r="G205" s="158"/>
      <c r="H205" s="158"/>
      <c r="I205" s="158"/>
      <c r="J205" s="158"/>
      <c r="K205" s="71"/>
      <c r="L205" s="183"/>
      <c r="M205" s="183"/>
      <c r="N205" s="183"/>
      <c r="O205" s="71"/>
      <c r="P205" s="71"/>
      <c r="Q205" s="71"/>
      <c r="R205" s="71"/>
      <c r="S205" s="71"/>
      <c r="T205" s="71"/>
      <c r="U205" s="71"/>
      <c r="V205" s="71"/>
      <c r="W205" s="71"/>
      <c r="X205" s="71"/>
      <c r="Y205" s="71"/>
      <c r="Z205" s="71"/>
      <c r="AA205" s="71"/>
    </row>
    <row r="206" spans="2:27" ht="12.75" customHeight="1" x14ac:dyDescent="0.25">
      <c r="B206" s="71"/>
      <c r="C206" s="71"/>
      <c r="D206" s="71"/>
      <c r="E206" s="71"/>
      <c r="F206" s="71"/>
      <c r="G206" s="158"/>
      <c r="H206" s="158"/>
      <c r="I206" s="158"/>
      <c r="J206" s="158"/>
      <c r="K206" s="71"/>
      <c r="L206" s="183"/>
      <c r="M206" s="183"/>
      <c r="N206" s="183"/>
      <c r="O206" s="71"/>
      <c r="P206" s="71"/>
      <c r="Q206" s="71"/>
      <c r="R206" s="71"/>
      <c r="S206" s="71"/>
      <c r="T206" s="71"/>
      <c r="U206" s="71"/>
      <c r="V206" s="71"/>
      <c r="W206" s="71"/>
      <c r="X206" s="71"/>
      <c r="Y206" s="71"/>
      <c r="Z206" s="71"/>
      <c r="AA206" s="71"/>
    </row>
    <row r="207" spans="2:27" ht="12.75" customHeight="1" x14ac:dyDescent="0.25">
      <c r="B207" s="71"/>
      <c r="C207" s="71"/>
      <c r="D207" s="71"/>
      <c r="E207" s="71"/>
      <c r="F207" s="71"/>
      <c r="G207" s="158"/>
      <c r="H207" s="158"/>
      <c r="I207" s="158"/>
      <c r="J207" s="158"/>
      <c r="K207" s="71"/>
      <c r="L207" s="183"/>
      <c r="M207" s="183"/>
      <c r="N207" s="183"/>
      <c r="O207" s="71"/>
      <c r="P207" s="71"/>
      <c r="Q207" s="71"/>
      <c r="R207" s="71"/>
      <c r="S207" s="71"/>
      <c r="T207" s="71"/>
      <c r="U207" s="71"/>
      <c r="V207" s="71"/>
      <c r="W207" s="71"/>
      <c r="X207" s="71"/>
      <c r="Y207" s="71"/>
      <c r="Z207" s="71"/>
      <c r="AA207" s="71"/>
    </row>
    <row r="208" spans="2:27" ht="12.75" customHeight="1" x14ac:dyDescent="0.25">
      <c r="B208" s="71"/>
      <c r="C208" s="71"/>
      <c r="D208" s="71"/>
      <c r="E208" s="71"/>
      <c r="F208" s="71"/>
      <c r="G208" s="158"/>
      <c r="H208" s="158"/>
      <c r="I208" s="158"/>
      <c r="J208" s="158"/>
      <c r="K208" s="71"/>
      <c r="L208" s="183"/>
      <c r="M208" s="183"/>
      <c r="N208" s="183"/>
      <c r="O208" s="71"/>
      <c r="P208" s="71"/>
      <c r="Q208" s="71"/>
      <c r="R208" s="71"/>
      <c r="S208" s="71"/>
      <c r="T208" s="71"/>
      <c r="U208" s="71"/>
      <c r="V208" s="71"/>
      <c r="W208" s="71"/>
      <c r="X208" s="71"/>
      <c r="Y208" s="71"/>
      <c r="Z208" s="71"/>
      <c r="AA208" s="71"/>
    </row>
    <row r="209" spans="2:27" ht="12.75" customHeight="1" x14ac:dyDescent="0.25">
      <c r="B209" s="71"/>
      <c r="C209" s="71"/>
      <c r="D209" s="71"/>
      <c r="E209" s="71"/>
      <c r="F209" s="71"/>
      <c r="G209" s="158"/>
      <c r="H209" s="158"/>
      <c r="I209" s="158"/>
      <c r="J209" s="158"/>
      <c r="K209" s="71"/>
      <c r="L209" s="183"/>
      <c r="M209" s="183"/>
      <c r="N209" s="183"/>
      <c r="O209" s="71"/>
      <c r="P209" s="71"/>
      <c r="Q209" s="71"/>
      <c r="R209" s="71"/>
      <c r="S209" s="71"/>
      <c r="T209" s="71"/>
      <c r="U209" s="71"/>
      <c r="V209" s="71"/>
      <c r="W209" s="71"/>
      <c r="X209" s="71"/>
      <c r="Y209" s="71"/>
      <c r="Z209" s="71"/>
      <c r="AA209" s="71"/>
    </row>
    <row r="210" spans="2:27" ht="12.75" customHeight="1" x14ac:dyDescent="0.25">
      <c r="B210" s="71"/>
      <c r="C210" s="71"/>
      <c r="D210" s="71"/>
      <c r="E210" s="71"/>
      <c r="F210" s="71"/>
      <c r="G210" s="158"/>
      <c r="H210" s="158"/>
      <c r="I210" s="158"/>
      <c r="J210" s="158"/>
      <c r="K210" s="71"/>
      <c r="L210" s="183"/>
      <c r="M210" s="183"/>
      <c r="N210" s="183"/>
      <c r="O210" s="71"/>
      <c r="P210" s="71"/>
      <c r="Q210" s="71"/>
      <c r="R210" s="71"/>
      <c r="S210" s="71"/>
      <c r="T210" s="71"/>
      <c r="U210" s="71"/>
      <c r="V210" s="71"/>
      <c r="W210" s="71"/>
      <c r="X210" s="71"/>
      <c r="Y210" s="71"/>
      <c r="Z210" s="71"/>
      <c r="AA210" s="71"/>
    </row>
    <row r="211" spans="2:27" ht="12.75" customHeight="1" x14ac:dyDescent="0.25">
      <c r="B211" s="71"/>
      <c r="C211" s="71"/>
      <c r="D211" s="71"/>
      <c r="E211" s="71"/>
      <c r="F211" s="71"/>
      <c r="G211" s="158"/>
      <c r="H211" s="158"/>
      <c r="I211" s="158"/>
      <c r="J211" s="158"/>
      <c r="K211" s="71"/>
      <c r="L211" s="183"/>
      <c r="M211" s="183"/>
      <c r="N211" s="183"/>
      <c r="O211" s="71"/>
      <c r="P211" s="71"/>
      <c r="Q211" s="71"/>
      <c r="R211" s="71"/>
      <c r="S211" s="71"/>
      <c r="T211" s="71"/>
      <c r="U211" s="71"/>
      <c r="V211" s="71"/>
      <c r="W211" s="71"/>
      <c r="X211" s="71"/>
      <c r="Y211" s="71"/>
      <c r="Z211" s="71"/>
      <c r="AA211" s="71"/>
    </row>
    <row r="212" spans="2:27" ht="12.75" customHeight="1" x14ac:dyDescent="0.25">
      <c r="B212" s="71"/>
      <c r="C212" s="71"/>
      <c r="D212" s="71"/>
      <c r="E212" s="71"/>
      <c r="F212" s="71"/>
      <c r="G212" s="158"/>
      <c r="H212" s="158"/>
      <c r="I212" s="158"/>
      <c r="J212" s="158"/>
      <c r="K212" s="71"/>
      <c r="L212" s="183"/>
      <c r="M212" s="183"/>
      <c r="N212" s="183"/>
      <c r="O212" s="71"/>
      <c r="P212" s="71"/>
      <c r="Q212" s="71"/>
      <c r="R212" s="71"/>
      <c r="S212" s="71"/>
      <c r="T212" s="71"/>
      <c r="U212" s="71"/>
      <c r="V212" s="71"/>
      <c r="W212" s="71"/>
      <c r="X212" s="71"/>
      <c r="Y212" s="71"/>
      <c r="Z212" s="71"/>
      <c r="AA212" s="71"/>
    </row>
    <row r="213" spans="2:27" ht="12.75" customHeight="1" x14ac:dyDescent="0.25">
      <c r="B213" s="71"/>
      <c r="C213" s="71"/>
      <c r="D213" s="71"/>
      <c r="E213" s="71"/>
      <c r="F213" s="71"/>
      <c r="G213" s="158"/>
      <c r="H213" s="158"/>
      <c r="I213" s="158"/>
      <c r="J213" s="158"/>
      <c r="K213" s="71"/>
      <c r="L213" s="183"/>
      <c r="M213" s="183"/>
      <c r="N213" s="183"/>
      <c r="O213" s="71"/>
      <c r="P213" s="71"/>
      <c r="Q213" s="71"/>
      <c r="R213" s="71"/>
      <c r="S213" s="71"/>
      <c r="T213" s="71"/>
      <c r="U213" s="71"/>
      <c r="V213" s="71"/>
      <c r="W213" s="71"/>
      <c r="X213" s="71"/>
      <c r="Y213" s="71"/>
      <c r="Z213" s="71"/>
      <c r="AA213" s="71"/>
    </row>
    <row r="214" spans="2:27" ht="12.75" customHeight="1" x14ac:dyDescent="0.25">
      <c r="B214" s="71"/>
      <c r="C214" s="71"/>
      <c r="D214" s="71"/>
      <c r="E214" s="71"/>
      <c r="F214" s="71"/>
      <c r="G214" s="158"/>
      <c r="H214" s="158"/>
      <c r="I214" s="158"/>
      <c r="J214" s="158"/>
      <c r="K214" s="71"/>
      <c r="L214" s="183"/>
      <c r="M214" s="183"/>
      <c r="N214" s="183"/>
      <c r="O214" s="71"/>
      <c r="P214" s="71"/>
      <c r="Q214" s="71"/>
      <c r="R214" s="71"/>
      <c r="S214" s="71"/>
      <c r="T214" s="71"/>
      <c r="U214" s="71"/>
      <c r="V214" s="71"/>
      <c r="W214" s="71"/>
      <c r="X214" s="71"/>
      <c r="Y214" s="71"/>
      <c r="Z214" s="71"/>
      <c r="AA214" s="71"/>
    </row>
    <row r="215" spans="2:27" ht="12.75" customHeight="1" x14ac:dyDescent="0.25">
      <c r="B215" s="71"/>
      <c r="C215" s="71"/>
      <c r="D215" s="71"/>
      <c r="E215" s="71"/>
      <c r="F215" s="71"/>
      <c r="G215" s="158"/>
      <c r="H215" s="158"/>
      <c r="I215" s="158"/>
      <c r="J215" s="158"/>
      <c r="K215" s="71"/>
      <c r="L215" s="183"/>
      <c r="M215" s="183"/>
      <c r="N215" s="183"/>
      <c r="O215" s="71"/>
      <c r="P215" s="71"/>
      <c r="Q215" s="71"/>
      <c r="R215" s="71"/>
      <c r="S215" s="71"/>
      <c r="T215" s="71"/>
      <c r="U215" s="71"/>
      <c r="V215" s="71"/>
      <c r="W215" s="71"/>
      <c r="X215" s="71"/>
      <c r="Y215" s="71"/>
      <c r="Z215" s="71"/>
      <c r="AA215" s="71"/>
    </row>
    <row r="216" spans="2:27" ht="12.75" customHeight="1" x14ac:dyDescent="0.25">
      <c r="B216" s="71"/>
      <c r="C216" s="71"/>
      <c r="D216" s="71"/>
      <c r="E216" s="71"/>
      <c r="F216" s="71"/>
      <c r="G216" s="158"/>
      <c r="H216" s="158"/>
      <c r="I216" s="158"/>
      <c r="J216" s="158"/>
      <c r="K216" s="71"/>
      <c r="L216" s="183"/>
      <c r="M216" s="183"/>
      <c r="N216" s="183"/>
      <c r="O216" s="71"/>
      <c r="P216" s="71"/>
      <c r="Q216" s="71"/>
      <c r="R216" s="71"/>
      <c r="S216" s="71"/>
      <c r="T216" s="71"/>
      <c r="U216" s="71"/>
      <c r="V216" s="71"/>
      <c r="W216" s="71"/>
      <c r="X216" s="71"/>
      <c r="Y216" s="71"/>
      <c r="Z216" s="71"/>
      <c r="AA216" s="71"/>
    </row>
    <row r="217" spans="2:27" ht="12.75" customHeight="1" x14ac:dyDescent="0.25">
      <c r="B217" s="71"/>
      <c r="C217" s="71"/>
      <c r="D217" s="71"/>
      <c r="E217" s="71"/>
      <c r="F217" s="71"/>
      <c r="G217" s="158"/>
      <c r="H217" s="158"/>
      <c r="I217" s="158"/>
      <c r="J217" s="158"/>
      <c r="K217" s="71"/>
      <c r="L217" s="183"/>
      <c r="M217" s="183"/>
      <c r="N217" s="183"/>
      <c r="O217" s="71"/>
      <c r="P217" s="71"/>
      <c r="Q217" s="71"/>
      <c r="R217" s="71"/>
      <c r="S217" s="71"/>
      <c r="T217" s="71"/>
      <c r="U217" s="71"/>
      <c r="V217" s="71"/>
      <c r="W217" s="71"/>
      <c r="X217" s="71"/>
      <c r="Y217" s="71"/>
      <c r="Z217" s="71"/>
      <c r="AA217" s="71"/>
    </row>
    <row r="218" spans="2:27" ht="12.75" customHeight="1" x14ac:dyDescent="0.25">
      <c r="B218" s="71"/>
      <c r="C218" s="71"/>
      <c r="D218" s="71"/>
      <c r="E218" s="71"/>
      <c r="F218" s="71"/>
      <c r="G218" s="158"/>
      <c r="H218" s="158"/>
      <c r="I218" s="158"/>
      <c r="J218" s="158"/>
      <c r="K218" s="71"/>
      <c r="L218" s="183"/>
      <c r="M218" s="183"/>
      <c r="N218" s="183"/>
      <c r="O218" s="71"/>
      <c r="P218" s="71"/>
      <c r="Q218" s="71"/>
      <c r="R218" s="71"/>
      <c r="S218" s="71"/>
      <c r="T218" s="71"/>
      <c r="U218" s="71"/>
      <c r="V218" s="71"/>
      <c r="W218" s="71"/>
      <c r="X218" s="71"/>
      <c r="Y218" s="71"/>
      <c r="Z218" s="71"/>
      <c r="AA218" s="71"/>
    </row>
    <row r="219" spans="2:27" ht="12.75" customHeight="1" x14ac:dyDescent="0.25">
      <c r="B219" s="71"/>
      <c r="C219" s="71"/>
      <c r="D219" s="71"/>
      <c r="E219" s="71"/>
      <c r="F219" s="71"/>
      <c r="G219" s="158"/>
      <c r="H219" s="158"/>
      <c r="I219" s="158"/>
      <c r="J219" s="158"/>
      <c r="K219" s="71"/>
      <c r="L219" s="183"/>
      <c r="M219" s="183"/>
      <c r="N219" s="183"/>
      <c r="O219" s="71"/>
      <c r="P219" s="71"/>
      <c r="Q219" s="71"/>
      <c r="R219" s="71"/>
      <c r="S219" s="71"/>
      <c r="T219" s="71"/>
      <c r="U219" s="71"/>
      <c r="V219" s="71"/>
      <c r="W219" s="71"/>
      <c r="X219" s="71"/>
      <c r="Y219" s="71"/>
      <c r="Z219" s="71"/>
      <c r="AA219" s="71"/>
    </row>
    <row r="220" spans="2:27" ht="12.75" customHeight="1" x14ac:dyDescent="0.25">
      <c r="B220" s="71"/>
      <c r="C220" s="71"/>
      <c r="D220" s="71"/>
      <c r="E220" s="71"/>
      <c r="F220" s="71"/>
      <c r="G220" s="158"/>
      <c r="H220" s="158"/>
      <c r="I220" s="158"/>
      <c r="J220" s="158"/>
      <c r="K220" s="71"/>
      <c r="L220" s="183"/>
      <c r="M220" s="183"/>
      <c r="N220" s="183"/>
      <c r="O220" s="71"/>
      <c r="P220" s="71"/>
      <c r="Q220" s="71"/>
      <c r="R220" s="71"/>
      <c r="S220" s="71"/>
      <c r="T220" s="71"/>
      <c r="U220" s="71"/>
      <c r="V220" s="71"/>
      <c r="W220" s="71"/>
      <c r="X220" s="71"/>
      <c r="Y220" s="71"/>
      <c r="Z220" s="71"/>
      <c r="AA220" s="71"/>
    </row>
    <row r="221" spans="2:27" ht="12.75" customHeight="1" x14ac:dyDescent="0.25">
      <c r="B221" s="71"/>
      <c r="C221" s="71"/>
      <c r="D221" s="71"/>
      <c r="E221" s="71"/>
      <c r="F221" s="71"/>
      <c r="G221" s="158"/>
      <c r="H221" s="158"/>
      <c r="I221" s="158"/>
      <c r="J221" s="158"/>
      <c r="K221" s="71"/>
      <c r="L221" s="183"/>
      <c r="M221" s="183"/>
      <c r="N221" s="183"/>
      <c r="O221" s="71"/>
      <c r="P221" s="71"/>
      <c r="Q221" s="71"/>
      <c r="R221" s="71"/>
      <c r="S221" s="71"/>
      <c r="T221" s="71"/>
      <c r="U221" s="71"/>
      <c r="V221" s="71"/>
      <c r="W221" s="71"/>
      <c r="X221" s="71"/>
      <c r="Y221" s="71"/>
      <c r="Z221" s="71"/>
      <c r="AA221" s="71"/>
    </row>
    <row r="222" spans="2:27" ht="12.75" customHeight="1" x14ac:dyDescent="0.25">
      <c r="B222" s="71"/>
      <c r="C222" s="71"/>
      <c r="D222" s="71"/>
      <c r="E222" s="71"/>
      <c r="F222" s="71"/>
      <c r="G222" s="158"/>
      <c r="H222" s="158"/>
      <c r="I222" s="158"/>
      <c r="J222" s="158"/>
      <c r="K222" s="71"/>
      <c r="L222" s="183"/>
      <c r="M222" s="183"/>
      <c r="N222" s="183"/>
      <c r="O222" s="71"/>
      <c r="P222" s="71"/>
      <c r="Q222" s="71"/>
      <c r="R222" s="71"/>
      <c r="S222" s="71"/>
      <c r="T222" s="71"/>
      <c r="U222" s="71"/>
      <c r="V222" s="71"/>
      <c r="W222" s="71"/>
      <c r="X222" s="71"/>
      <c r="Y222" s="71"/>
      <c r="Z222" s="71"/>
      <c r="AA222" s="71"/>
    </row>
    <row r="223" spans="2:27" ht="12.75" customHeight="1" x14ac:dyDescent="0.25">
      <c r="B223" s="71"/>
      <c r="C223" s="71"/>
      <c r="D223" s="71"/>
      <c r="E223" s="71"/>
      <c r="F223" s="71"/>
      <c r="G223" s="158"/>
      <c r="H223" s="158"/>
      <c r="I223" s="158"/>
      <c r="J223" s="158"/>
      <c r="K223" s="71"/>
      <c r="L223" s="183"/>
      <c r="M223" s="183"/>
      <c r="N223" s="183"/>
      <c r="O223" s="71"/>
      <c r="P223" s="71"/>
      <c r="Q223" s="71"/>
      <c r="R223" s="71"/>
      <c r="S223" s="71"/>
      <c r="T223" s="71"/>
      <c r="U223" s="71"/>
      <c r="V223" s="71"/>
      <c r="W223" s="71"/>
      <c r="X223" s="71"/>
      <c r="Y223" s="71"/>
      <c r="Z223" s="71"/>
      <c r="AA223" s="71"/>
    </row>
    <row r="224" spans="2:27" ht="12.75" customHeight="1" x14ac:dyDescent="0.25">
      <c r="B224" s="71"/>
      <c r="C224" s="71"/>
      <c r="D224" s="71"/>
      <c r="E224" s="71"/>
      <c r="F224" s="71"/>
      <c r="G224" s="158"/>
      <c r="H224" s="158"/>
      <c r="I224" s="158"/>
      <c r="J224" s="158"/>
      <c r="K224" s="71"/>
      <c r="L224" s="183"/>
      <c r="M224" s="183"/>
      <c r="N224" s="183"/>
      <c r="O224" s="71"/>
      <c r="P224" s="71"/>
      <c r="Q224" s="71"/>
      <c r="R224" s="71"/>
      <c r="S224" s="71"/>
      <c r="T224" s="71"/>
      <c r="U224" s="71"/>
      <c r="V224" s="71"/>
      <c r="W224" s="71"/>
      <c r="X224" s="71"/>
      <c r="Y224" s="71"/>
      <c r="Z224" s="71"/>
      <c r="AA224" s="71"/>
    </row>
    <row r="225" spans="2:27" ht="12.75" customHeight="1" x14ac:dyDescent="0.25">
      <c r="B225" s="71"/>
      <c r="C225" s="71"/>
      <c r="D225" s="71"/>
      <c r="E225" s="71"/>
      <c r="F225" s="71"/>
      <c r="G225" s="158"/>
      <c r="H225" s="158"/>
      <c r="I225" s="158"/>
      <c r="J225" s="158"/>
      <c r="K225" s="71"/>
      <c r="L225" s="183"/>
      <c r="M225" s="183"/>
      <c r="N225" s="183"/>
      <c r="O225" s="71"/>
      <c r="P225" s="71"/>
      <c r="Q225" s="71"/>
      <c r="R225" s="71"/>
      <c r="S225" s="71"/>
      <c r="T225" s="71"/>
      <c r="U225" s="71"/>
      <c r="V225" s="71"/>
      <c r="W225" s="71"/>
      <c r="X225" s="71"/>
      <c r="Y225" s="71"/>
      <c r="Z225" s="71"/>
      <c r="AA225" s="71"/>
    </row>
    <row r="226" spans="2:27" ht="12.75" customHeight="1" x14ac:dyDescent="0.25">
      <c r="B226" s="71"/>
      <c r="C226" s="71"/>
      <c r="D226" s="71"/>
      <c r="E226" s="71"/>
      <c r="F226" s="71"/>
      <c r="G226" s="158"/>
      <c r="H226" s="158"/>
      <c r="I226" s="158"/>
      <c r="J226" s="158"/>
      <c r="K226" s="71"/>
      <c r="L226" s="183"/>
      <c r="M226" s="183"/>
      <c r="N226" s="183"/>
      <c r="O226" s="71"/>
      <c r="P226" s="71"/>
      <c r="Q226" s="71"/>
      <c r="R226" s="71"/>
      <c r="S226" s="71"/>
      <c r="T226" s="71"/>
      <c r="U226" s="71"/>
      <c r="V226" s="71"/>
      <c r="W226" s="71"/>
      <c r="X226" s="71"/>
      <c r="Y226" s="71"/>
      <c r="Z226" s="71"/>
      <c r="AA226" s="71"/>
    </row>
    <row r="227" spans="2:27" ht="12.75" customHeight="1" x14ac:dyDescent="0.25">
      <c r="B227" s="71"/>
      <c r="C227" s="71"/>
      <c r="D227" s="71"/>
      <c r="E227" s="71"/>
      <c r="F227" s="71"/>
      <c r="G227" s="158"/>
      <c r="H227" s="158"/>
      <c r="I227" s="158"/>
      <c r="J227" s="158"/>
      <c r="K227" s="71"/>
      <c r="L227" s="183"/>
      <c r="M227" s="183"/>
      <c r="N227" s="183"/>
      <c r="O227" s="71"/>
      <c r="P227" s="71"/>
      <c r="Q227" s="71"/>
      <c r="R227" s="71"/>
      <c r="S227" s="71"/>
      <c r="T227" s="71"/>
      <c r="U227" s="71"/>
      <c r="V227" s="71"/>
      <c r="W227" s="71"/>
      <c r="X227" s="71"/>
      <c r="Y227" s="71"/>
      <c r="Z227" s="71"/>
      <c r="AA227" s="71"/>
    </row>
    <row r="228" spans="2:27" ht="12.75" customHeight="1" x14ac:dyDescent="0.25">
      <c r="B228" s="71"/>
      <c r="C228" s="71"/>
      <c r="D228" s="71"/>
      <c r="E228" s="71"/>
      <c r="F228" s="71"/>
      <c r="G228" s="158"/>
      <c r="H228" s="158"/>
      <c r="I228" s="158"/>
      <c r="J228" s="158"/>
      <c r="K228" s="71"/>
      <c r="L228" s="183"/>
      <c r="M228" s="183"/>
      <c r="N228" s="183"/>
      <c r="O228" s="71"/>
      <c r="P228" s="71"/>
      <c r="Q228" s="71"/>
      <c r="R228" s="71"/>
      <c r="S228" s="71"/>
      <c r="T228" s="71"/>
      <c r="U228" s="71"/>
      <c r="V228" s="71"/>
      <c r="W228" s="71"/>
      <c r="X228" s="71"/>
      <c r="Y228" s="71"/>
      <c r="Z228" s="71"/>
      <c r="AA228" s="71"/>
    </row>
    <row r="229" spans="2:27" ht="12.75" customHeight="1" x14ac:dyDescent="0.25">
      <c r="B229" s="71"/>
      <c r="C229" s="71"/>
      <c r="D229" s="71"/>
      <c r="E229" s="71"/>
      <c r="F229" s="71"/>
      <c r="G229" s="158"/>
      <c r="H229" s="158"/>
      <c r="I229" s="158"/>
      <c r="J229" s="158"/>
      <c r="K229" s="71"/>
      <c r="L229" s="183"/>
      <c r="M229" s="183"/>
      <c r="N229" s="183"/>
      <c r="O229" s="71"/>
      <c r="P229" s="71"/>
      <c r="Q229" s="71"/>
      <c r="R229" s="71"/>
      <c r="S229" s="71"/>
      <c r="T229" s="71"/>
      <c r="U229" s="71"/>
      <c r="V229" s="71"/>
      <c r="W229" s="71"/>
      <c r="X229" s="71"/>
      <c r="Y229" s="71"/>
      <c r="Z229" s="71"/>
      <c r="AA229" s="71"/>
    </row>
    <row r="230" spans="2:27" ht="12.75" customHeight="1" x14ac:dyDescent="0.25">
      <c r="B230" s="71"/>
      <c r="C230" s="71"/>
      <c r="D230" s="71"/>
      <c r="E230" s="71"/>
      <c r="F230" s="71"/>
      <c r="G230" s="158"/>
      <c r="H230" s="158"/>
      <c r="I230" s="158"/>
      <c r="J230" s="158"/>
      <c r="K230" s="71"/>
      <c r="L230" s="183"/>
      <c r="M230" s="183"/>
      <c r="N230" s="183"/>
      <c r="O230" s="71"/>
      <c r="P230" s="71"/>
      <c r="Q230" s="71"/>
      <c r="R230" s="71"/>
      <c r="S230" s="71"/>
      <c r="T230" s="71"/>
      <c r="U230" s="71"/>
      <c r="V230" s="71"/>
      <c r="W230" s="71"/>
      <c r="X230" s="71"/>
      <c r="Y230" s="71"/>
      <c r="Z230" s="71"/>
      <c r="AA230" s="71"/>
    </row>
    <row r="231" spans="2:27" ht="12.75" customHeight="1" x14ac:dyDescent="0.25">
      <c r="B231" s="71"/>
      <c r="C231" s="71"/>
      <c r="D231" s="71"/>
      <c r="E231" s="71"/>
      <c r="F231" s="71"/>
      <c r="G231" s="158"/>
      <c r="H231" s="158"/>
      <c r="I231" s="158"/>
      <c r="J231" s="158"/>
      <c r="K231" s="71"/>
      <c r="L231" s="183"/>
      <c r="M231" s="183"/>
      <c r="N231" s="183"/>
      <c r="O231" s="71"/>
      <c r="P231" s="71"/>
      <c r="Q231" s="71"/>
      <c r="R231" s="71"/>
      <c r="S231" s="71"/>
      <c r="T231" s="71"/>
      <c r="U231" s="71"/>
      <c r="V231" s="71"/>
      <c r="W231" s="71"/>
      <c r="X231" s="71"/>
      <c r="Y231" s="71"/>
      <c r="Z231" s="71"/>
      <c r="AA231" s="71"/>
    </row>
    <row r="232" spans="2:27" ht="12.75" customHeight="1" x14ac:dyDescent="0.25">
      <c r="B232" s="71"/>
      <c r="C232" s="71"/>
      <c r="D232" s="71"/>
      <c r="E232" s="71"/>
      <c r="F232" s="71"/>
      <c r="G232" s="158"/>
      <c r="H232" s="158"/>
      <c r="I232" s="158"/>
      <c r="J232" s="158"/>
      <c r="K232" s="71"/>
      <c r="L232" s="183"/>
      <c r="M232" s="183"/>
      <c r="N232" s="183"/>
      <c r="O232" s="71"/>
      <c r="P232" s="71"/>
      <c r="Q232" s="71"/>
      <c r="R232" s="71"/>
      <c r="S232" s="71"/>
      <c r="T232" s="71"/>
      <c r="U232" s="71"/>
      <c r="V232" s="71"/>
      <c r="W232" s="71"/>
      <c r="X232" s="71"/>
      <c r="Y232" s="71"/>
      <c r="Z232" s="71"/>
      <c r="AA232" s="71"/>
    </row>
    <row r="233" spans="2:27" ht="12.75" customHeight="1" x14ac:dyDescent="0.25">
      <c r="B233" s="71"/>
      <c r="C233" s="71"/>
      <c r="D233" s="71"/>
      <c r="E233" s="71"/>
      <c r="F233" s="71"/>
      <c r="G233" s="158"/>
      <c r="H233" s="158"/>
      <c r="I233" s="158"/>
      <c r="J233" s="158"/>
      <c r="K233" s="71"/>
      <c r="L233" s="183"/>
      <c r="M233" s="183"/>
      <c r="N233" s="183"/>
      <c r="O233" s="71"/>
      <c r="P233" s="71"/>
      <c r="Q233" s="71"/>
      <c r="R233" s="71"/>
      <c r="S233" s="71"/>
      <c r="T233" s="71"/>
      <c r="U233" s="71"/>
      <c r="V233" s="71"/>
      <c r="W233" s="71"/>
      <c r="X233" s="71"/>
      <c r="Y233" s="71"/>
      <c r="Z233" s="71"/>
      <c r="AA233" s="71"/>
    </row>
    <row r="234" spans="2:27" ht="12.75" customHeight="1" x14ac:dyDescent="0.25">
      <c r="B234" s="71"/>
      <c r="C234" s="71"/>
      <c r="D234" s="71"/>
      <c r="E234" s="71"/>
      <c r="F234" s="71"/>
      <c r="G234" s="158"/>
      <c r="H234" s="158"/>
      <c r="I234" s="158"/>
      <c r="J234" s="158"/>
      <c r="K234" s="71"/>
      <c r="L234" s="183"/>
      <c r="M234" s="183"/>
      <c r="N234" s="183"/>
      <c r="O234" s="71"/>
      <c r="P234" s="71"/>
      <c r="Q234" s="71"/>
      <c r="R234" s="71"/>
      <c r="S234" s="71"/>
      <c r="T234" s="71"/>
      <c r="U234" s="71"/>
      <c r="V234" s="71"/>
      <c r="W234" s="71"/>
      <c r="X234" s="71"/>
      <c r="Y234" s="71"/>
      <c r="Z234" s="71"/>
      <c r="AA234" s="71"/>
    </row>
    <row r="235" spans="2:27" ht="12.75" customHeight="1" x14ac:dyDescent="0.25">
      <c r="B235" s="71"/>
      <c r="C235" s="71"/>
      <c r="D235" s="71"/>
      <c r="E235" s="71"/>
      <c r="F235" s="71"/>
      <c r="G235" s="158"/>
      <c r="H235" s="158"/>
      <c r="I235" s="158"/>
      <c r="J235" s="158"/>
      <c r="K235" s="71"/>
      <c r="L235" s="183"/>
      <c r="M235" s="183"/>
      <c r="N235" s="183"/>
      <c r="O235" s="71"/>
      <c r="P235" s="71"/>
      <c r="Q235" s="71"/>
      <c r="R235" s="71"/>
      <c r="S235" s="71"/>
      <c r="T235" s="71"/>
      <c r="U235" s="71"/>
      <c r="V235" s="71"/>
      <c r="W235" s="71"/>
      <c r="X235" s="71"/>
      <c r="Y235" s="71"/>
      <c r="Z235" s="71"/>
      <c r="AA235" s="71"/>
    </row>
    <row r="236" spans="2:27" ht="12.75" customHeight="1" x14ac:dyDescent="0.25">
      <c r="B236" s="71"/>
      <c r="C236" s="71"/>
      <c r="D236" s="71"/>
      <c r="E236" s="71"/>
      <c r="F236" s="71"/>
      <c r="G236" s="158"/>
      <c r="H236" s="158"/>
      <c r="I236" s="158"/>
      <c r="J236" s="158"/>
      <c r="K236" s="71"/>
      <c r="L236" s="183"/>
      <c r="M236" s="183"/>
      <c r="N236" s="183"/>
      <c r="O236" s="71"/>
      <c r="P236" s="71"/>
      <c r="Q236" s="71"/>
      <c r="R236" s="71"/>
      <c r="S236" s="71"/>
      <c r="T236" s="71"/>
      <c r="U236" s="71"/>
      <c r="V236" s="71"/>
      <c r="W236" s="71"/>
      <c r="X236" s="71"/>
      <c r="Y236" s="71"/>
      <c r="Z236" s="71"/>
      <c r="AA236" s="71"/>
    </row>
    <row r="237" spans="2:27" ht="12.75" customHeight="1" x14ac:dyDescent="0.25">
      <c r="B237" s="71"/>
      <c r="C237" s="71"/>
      <c r="D237" s="71"/>
      <c r="E237" s="71"/>
      <c r="F237" s="71"/>
      <c r="G237" s="158"/>
      <c r="H237" s="158"/>
      <c r="I237" s="158"/>
      <c r="J237" s="158"/>
      <c r="K237" s="71"/>
      <c r="L237" s="183"/>
      <c r="M237" s="183"/>
      <c r="N237" s="183"/>
      <c r="O237" s="71"/>
      <c r="P237" s="71"/>
      <c r="Q237" s="71"/>
      <c r="R237" s="71"/>
      <c r="S237" s="71"/>
      <c r="T237" s="71"/>
      <c r="U237" s="71"/>
      <c r="V237" s="71"/>
      <c r="W237" s="71"/>
      <c r="X237" s="71"/>
      <c r="Y237" s="71"/>
      <c r="Z237" s="71"/>
      <c r="AA237" s="71"/>
    </row>
    <row r="238" spans="2:27" ht="12.75" customHeight="1" x14ac:dyDescent="0.25">
      <c r="B238" s="71"/>
      <c r="C238" s="71"/>
      <c r="D238" s="71"/>
      <c r="E238" s="71"/>
      <c r="F238" s="71"/>
      <c r="G238" s="158"/>
      <c r="H238" s="158"/>
      <c r="I238" s="158"/>
      <c r="J238" s="158"/>
      <c r="K238" s="71"/>
      <c r="L238" s="183"/>
      <c r="M238" s="183"/>
      <c r="N238" s="183"/>
      <c r="O238" s="71"/>
      <c r="P238" s="71"/>
      <c r="Q238" s="71"/>
      <c r="R238" s="71"/>
      <c r="S238" s="71"/>
      <c r="T238" s="71"/>
      <c r="U238" s="71"/>
      <c r="V238" s="71"/>
      <c r="W238" s="71"/>
      <c r="X238" s="71"/>
      <c r="Y238" s="71"/>
      <c r="Z238" s="71"/>
      <c r="AA238" s="71"/>
    </row>
    <row r="239" spans="2:27" ht="12.75" customHeight="1" x14ac:dyDescent="0.25">
      <c r="B239" s="71"/>
      <c r="C239" s="71"/>
      <c r="D239" s="71"/>
      <c r="E239" s="71"/>
      <c r="F239" s="71"/>
      <c r="G239" s="158"/>
      <c r="H239" s="158"/>
      <c r="I239" s="158"/>
      <c r="J239" s="158"/>
      <c r="K239" s="71"/>
      <c r="L239" s="183"/>
      <c r="M239" s="183"/>
      <c r="N239" s="183"/>
      <c r="O239" s="71"/>
      <c r="P239" s="71"/>
      <c r="Q239" s="71"/>
      <c r="R239" s="71"/>
      <c r="S239" s="71"/>
      <c r="T239" s="71"/>
      <c r="U239" s="71"/>
      <c r="V239" s="71"/>
      <c r="W239" s="71"/>
      <c r="X239" s="71"/>
      <c r="Y239" s="71"/>
      <c r="Z239" s="71"/>
      <c r="AA239" s="71"/>
    </row>
    <row r="240" spans="2:27" ht="12.75" customHeight="1" x14ac:dyDescent="0.25">
      <c r="B240" s="71"/>
      <c r="C240" s="71"/>
      <c r="D240" s="71"/>
      <c r="E240" s="71"/>
      <c r="F240" s="71"/>
      <c r="G240" s="158"/>
      <c r="H240" s="158"/>
      <c r="I240" s="158"/>
      <c r="J240" s="158"/>
      <c r="K240" s="71"/>
      <c r="L240" s="183"/>
      <c r="M240" s="183"/>
      <c r="N240" s="183"/>
      <c r="O240" s="71"/>
      <c r="P240" s="71"/>
      <c r="Q240" s="71"/>
      <c r="R240" s="71"/>
      <c r="S240" s="71"/>
      <c r="T240" s="71"/>
      <c r="U240" s="71"/>
      <c r="V240" s="71"/>
      <c r="W240" s="71"/>
      <c r="X240" s="71"/>
      <c r="Y240" s="71"/>
      <c r="Z240" s="71"/>
      <c r="AA240" s="71"/>
    </row>
    <row r="241" spans="2:27" ht="12.75" customHeight="1" x14ac:dyDescent="0.25">
      <c r="B241" s="71"/>
      <c r="C241" s="71"/>
      <c r="D241" s="71"/>
      <c r="E241" s="71"/>
      <c r="F241" s="71"/>
      <c r="G241" s="158"/>
      <c r="H241" s="158"/>
      <c r="I241" s="158"/>
      <c r="J241" s="158"/>
      <c r="K241" s="71"/>
      <c r="L241" s="183"/>
      <c r="M241" s="183"/>
      <c r="N241" s="183"/>
      <c r="O241" s="71"/>
      <c r="P241" s="71"/>
      <c r="Q241" s="71"/>
      <c r="R241" s="71"/>
      <c r="S241" s="71"/>
      <c r="T241" s="71"/>
      <c r="U241" s="71"/>
      <c r="V241" s="71"/>
      <c r="W241" s="71"/>
      <c r="X241" s="71"/>
      <c r="Y241" s="71"/>
      <c r="Z241" s="71"/>
      <c r="AA241" s="71"/>
    </row>
    <row r="242" spans="2:27" ht="12.75" customHeight="1" x14ac:dyDescent="0.25">
      <c r="B242" s="71"/>
      <c r="C242" s="71"/>
      <c r="D242" s="71"/>
      <c r="E242" s="71"/>
      <c r="F242" s="71"/>
      <c r="G242" s="158"/>
      <c r="H242" s="158"/>
      <c r="I242" s="158"/>
      <c r="J242" s="158"/>
      <c r="K242" s="71"/>
      <c r="L242" s="183"/>
      <c r="M242" s="183"/>
      <c r="N242" s="183"/>
      <c r="O242" s="71"/>
      <c r="P242" s="71"/>
      <c r="Q242" s="71"/>
      <c r="R242" s="71"/>
      <c r="S242" s="71"/>
      <c r="T242" s="71"/>
      <c r="U242" s="71"/>
      <c r="V242" s="71"/>
      <c r="W242" s="71"/>
      <c r="X242" s="71"/>
      <c r="Y242" s="71"/>
      <c r="Z242" s="71"/>
      <c r="AA242" s="71"/>
    </row>
    <row r="243" spans="2:27" ht="12.75" customHeight="1" x14ac:dyDescent="0.25">
      <c r="B243" s="71"/>
      <c r="C243" s="71"/>
      <c r="D243" s="71"/>
      <c r="E243" s="71"/>
      <c r="F243" s="71"/>
      <c r="G243" s="158"/>
      <c r="H243" s="158"/>
      <c r="I243" s="158"/>
      <c r="J243" s="158"/>
      <c r="K243" s="71"/>
      <c r="L243" s="183"/>
      <c r="M243" s="183"/>
      <c r="N243" s="183"/>
      <c r="O243" s="71"/>
      <c r="P243" s="71"/>
      <c r="Q243" s="71"/>
      <c r="R243" s="71"/>
      <c r="S243" s="71"/>
      <c r="T243" s="71"/>
      <c r="U243" s="71"/>
      <c r="V243" s="71"/>
      <c r="W243" s="71"/>
      <c r="X243" s="71"/>
      <c r="Y243" s="71"/>
      <c r="Z243" s="71"/>
      <c r="AA243" s="71"/>
    </row>
    <row r="244" spans="2:27" ht="12.75" customHeight="1" x14ac:dyDescent="0.25">
      <c r="B244" s="71"/>
      <c r="C244" s="71"/>
      <c r="D244" s="71"/>
      <c r="E244" s="71"/>
      <c r="F244" s="71"/>
      <c r="G244" s="158"/>
      <c r="H244" s="158"/>
      <c r="I244" s="158"/>
      <c r="J244" s="158"/>
      <c r="K244" s="71"/>
      <c r="L244" s="183"/>
      <c r="M244" s="183"/>
      <c r="N244" s="183"/>
      <c r="O244" s="71"/>
      <c r="P244" s="71"/>
      <c r="Q244" s="71"/>
      <c r="R244" s="71"/>
      <c r="S244" s="71"/>
      <c r="T244" s="71"/>
      <c r="U244" s="71"/>
      <c r="V244" s="71"/>
      <c r="W244" s="71"/>
      <c r="X244" s="71"/>
      <c r="Y244" s="71"/>
      <c r="Z244" s="71"/>
      <c r="AA244" s="71"/>
    </row>
    <row r="245" spans="2:27" ht="12.75" customHeight="1" x14ac:dyDescent="0.25">
      <c r="B245" s="71"/>
      <c r="C245" s="71"/>
      <c r="D245" s="71"/>
      <c r="E245" s="71"/>
      <c r="F245" s="71"/>
      <c r="G245" s="158"/>
      <c r="H245" s="158"/>
      <c r="I245" s="158"/>
      <c r="J245" s="158"/>
      <c r="K245" s="71"/>
      <c r="L245" s="183"/>
      <c r="M245" s="183"/>
      <c r="N245" s="183"/>
      <c r="O245" s="71"/>
      <c r="P245" s="71"/>
      <c r="Q245" s="71"/>
      <c r="R245" s="71"/>
      <c r="S245" s="71"/>
      <c r="T245" s="71"/>
      <c r="U245" s="71"/>
      <c r="V245" s="71"/>
      <c r="W245" s="71"/>
      <c r="X245" s="71"/>
      <c r="Y245" s="71"/>
      <c r="Z245" s="71"/>
      <c r="AA245" s="71"/>
    </row>
    <row r="246" spans="2:27" ht="12.75" customHeight="1" x14ac:dyDescent="0.25">
      <c r="B246" s="71"/>
      <c r="C246" s="71"/>
      <c r="D246" s="71"/>
      <c r="E246" s="71"/>
      <c r="F246" s="71"/>
      <c r="G246" s="158"/>
      <c r="H246" s="158"/>
      <c r="I246" s="158"/>
      <c r="J246" s="158"/>
      <c r="K246" s="71"/>
      <c r="L246" s="183"/>
      <c r="M246" s="183"/>
      <c r="N246" s="183"/>
      <c r="O246" s="71"/>
      <c r="P246" s="71"/>
      <c r="Q246" s="71"/>
      <c r="R246" s="71"/>
      <c r="S246" s="71"/>
      <c r="T246" s="71"/>
      <c r="U246" s="71"/>
      <c r="V246" s="71"/>
      <c r="W246" s="71"/>
      <c r="X246" s="71"/>
      <c r="Y246" s="71"/>
      <c r="Z246" s="71"/>
      <c r="AA246" s="71"/>
    </row>
    <row r="247" spans="2:27" ht="12.75" customHeight="1" x14ac:dyDescent="0.25">
      <c r="B247" s="71"/>
      <c r="C247" s="71"/>
      <c r="D247" s="71"/>
      <c r="E247" s="71"/>
      <c r="F247" s="71"/>
      <c r="G247" s="158"/>
      <c r="H247" s="158"/>
      <c r="I247" s="158"/>
      <c r="J247" s="158"/>
      <c r="K247" s="71"/>
      <c r="L247" s="183"/>
      <c r="M247" s="183"/>
      <c r="N247" s="183"/>
      <c r="O247" s="71"/>
      <c r="P247" s="71"/>
      <c r="Q247" s="71"/>
      <c r="R247" s="71"/>
      <c r="S247" s="71"/>
      <c r="T247" s="71"/>
      <c r="U247" s="71"/>
      <c r="V247" s="71"/>
      <c r="W247" s="71"/>
      <c r="X247" s="71"/>
      <c r="Y247" s="71"/>
      <c r="Z247" s="71"/>
      <c r="AA247" s="71"/>
    </row>
    <row r="248" spans="2:27" ht="12.75" customHeight="1" x14ac:dyDescent="0.25">
      <c r="B248" s="71"/>
      <c r="C248" s="71"/>
      <c r="D248" s="71"/>
      <c r="E248" s="71"/>
      <c r="F248" s="71"/>
      <c r="G248" s="158"/>
      <c r="H248" s="158"/>
      <c r="I248" s="158"/>
      <c r="J248" s="158"/>
      <c r="K248" s="71"/>
      <c r="L248" s="183"/>
      <c r="M248" s="183"/>
      <c r="N248" s="183"/>
      <c r="O248" s="71"/>
      <c r="P248" s="71"/>
      <c r="Q248" s="71"/>
      <c r="R248" s="71"/>
      <c r="S248" s="71"/>
      <c r="T248" s="71"/>
      <c r="U248" s="71"/>
      <c r="V248" s="71"/>
      <c r="W248" s="71"/>
      <c r="X248" s="71"/>
      <c r="Y248" s="71"/>
      <c r="Z248" s="71"/>
      <c r="AA248" s="71"/>
    </row>
    <row r="249" spans="2:27" ht="12.75" customHeight="1" x14ac:dyDescent="0.25">
      <c r="B249" s="71"/>
      <c r="C249" s="71"/>
      <c r="D249" s="71"/>
      <c r="E249" s="71"/>
      <c r="F249" s="71"/>
      <c r="G249" s="158"/>
      <c r="H249" s="158"/>
      <c r="I249" s="158"/>
      <c r="J249" s="158"/>
      <c r="K249" s="71"/>
      <c r="L249" s="183"/>
      <c r="M249" s="183"/>
      <c r="N249" s="183"/>
      <c r="O249" s="71"/>
      <c r="P249" s="71"/>
      <c r="Q249" s="71"/>
      <c r="R249" s="71"/>
      <c r="S249" s="71"/>
      <c r="T249" s="71"/>
      <c r="U249" s="71"/>
      <c r="V249" s="71"/>
      <c r="W249" s="71"/>
      <c r="X249" s="71"/>
      <c r="Y249" s="71"/>
      <c r="Z249" s="71"/>
      <c r="AA249" s="71"/>
    </row>
    <row r="250" spans="2:27" ht="12.75" customHeight="1" x14ac:dyDescent="0.25">
      <c r="B250" s="71"/>
      <c r="C250" s="71"/>
      <c r="D250" s="71"/>
      <c r="E250" s="71"/>
      <c r="F250" s="71"/>
      <c r="G250" s="158"/>
      <c r="H250" s="158"/>
      <c r="I250" s="158"/>
      <c r="J250" s="158"/>
      <c r="K250" s="71"/>
      <c r="L250" s="183"/>
      <c r="M250" s="183"/>
      <c r="N250" s="183"/>
      <c r="O250" s="71"/>
      <c r="P250" s="71"/>
      <c r="Q250" s="71"/>
      <c r="R250" s="71"/>
      <c r="S250" s="71"/>
      <c r="T250" s="71"/>
      <c r="U250" s="71"/>
      <c r="V250" s="71"/>
      <c r="W250" s="71"/>
      <c r="X250" s="71"/>
      <c r="Y250" s="71"/>
      <c r="Z250" s="71"/>
      <c r="AA250" s="71"/>
    </row>
    <row r="251" spans="2:27" ht="12.75" customHeight="1" x14ac:dyDescent="0.25">
      <c r="B251" s="71"/>
      <c r="C251" s="71"/>
      <c r="D251" s="71"/>
      <c r="E251" s="71"/>
      <c r="F251" s="71"/>
      <c r="G251" s="158"/>
      <c r="H251" s="158"/>
      <c r="I251" s="158"/>
      <c r="J251" s="158"/>
      <c r="K251" s="71"/>
      <c r="L251" s="183"/>
      <c r="M251" s="183"/>
      <c r="N251" s="183"/>
      <c r="O251" s="71"/>
      <c r="P251" s="71"/>
      <c r="Q251" s="71"/>
      <c r="R251" s="71"/>
      <c r="S251" s="71"/>
      <c r="T251" s="71"/>
      <c r="U251" s="71"/>
      <c r="V251" s="71"/>
      <c r="W251" s="71"/>
      <c r="X251" s="71"/>
      <c r="Y251" s="71"/>
      <c r="Z251" s="71"/>
      <c r="AA251" s="71"/>
    </row>
    <row r="252" spans="2:27" ht="12.75" customHeight="1" x14ac:dyDescent="0.25">
      <c r="B252" s="71"/>
      <c r="C252" s="71"/>
      <c r="D252" s="71"/>
      <c r="E252" s="71"/>
      <c r="F252" s="71"/>
      <c r="G252" s="158"/>
      <c r="H252" s="158"/>
      <c r="I252" s="158"/>
      <c r="J252" s="158"/>
      <c r="K252" s="71"/>
      <c r="L252" s="183"/>
      <c r="M252" s="183"/>
      <c r="N252" s="183"/>
      <c r="O252" s="71"/>
      <c r="P252" s="71"/>
      <c r="Q252" s="71"/>
      <c r="R252" s="71"/>
      <c r="S252" s="71"/>
      <c r="T252" s="71"/>
      <c r="U252" s="71"/>
      <c r="V252" s="71"/>
      <c r="W252" s="71"/>
      <c r="X252" s="71"/>
      <c r="Y252" s="71"/>
      <c r="Z252" s="71"/>
      <c r="AA252" s="71"/>
    </row>
    <row r="253" spans="2:27" ht="12.75" customHeight="1" x14ac:dyDescent="0.25">
      <c r="B253" s="71"/>
      <c r="C253" s="71"/>
      <c r="D253" s="71"/>
      <c r="E253" s="71"/>
      <c r="F253" s="71"/>
      <c r="G253" s="158"/>
      <c r="H253" s="158"/>
      <c r="I253" s="158"/>
      <c r="J253" s="158"/>
      <c r="K253" s="71"/>
      <c r="L253" s="183"/>
      <c r="M253" s="183"/>
      <c r="N253" s="183"/>
      <c r="O253" s="71"/>
      <c r="P253" s="71"/>
      <c r="Q253" s="71"/>
      <c r="R253" s="71"/>
      <c r="S253" s="71"/>
      <c r="T253" s="71"/>
      <c r="U253" s="71"/>
      <c r="V253" s="71"/>
      <c r="W253" s="71"/>
      <c r="X253" s="71"/>
      <c r="Y253" s="71"/>
      <c r="Z253" s="71"/>
      <c r="AA253" s="71"/>
    </row>
    <row r="254" spans="2:27" ht="12.75" customHeight="1" x14ac:dyDescent="0.25">
      <c r="B254" s="71"/>
      <c r="C254" s="71"/>
      <c r="D254" s="71"/>
      <c r="E254" s="71"/>
      <c r="F254" s="71"/>
      <c r="G254" s="158"/>
      <c r="H254" s="158"/>
      <c r="I254" s="158"/>
      <c r="J254" s="158"/>
      <c r="K254" s="71"/>
      <c r="L254" s="183"/>
      <c r="M254" s="183"/>
      <c r="N254" s="183"/>
      <c r="O254" s="71"/>
      <c r="P254" s="71"/>
      <c r="Q254" s="71"/>
      <c r="R254" s="71"/>
      <c r="S254" s="71"/>
      <c r="T254" s="71"/>
      <c r="U254" s="71"/>
      <c r="V254" s="71"/>
      <c r="W254" s="71"/>
      <c r="X254" s="71"/>
      <c r="Y254" s="71"/>
      <c r="Z254" s="71"/>
      <c r="AA254" s="71"/>
    </row>
    <row r="255" spans="2:27" ht="12.75" customHeight="1" x14ac:dyDescent="0.25">
      <c r="B255" s="71"/>
      <c r="C255" s="71"/>
      <c r="D255" s="71"/>
      <c r="E255" s="71"/>
      <c r="F255" s="71"/>
      <c r="G255" s="158"/>
      <c r="H255" s="158"/>
      <c r="I255" s="158"/>
      <c r="J255" s="158"/>
      <c r="K255" s="71"/>
      <c r="L255" s="183"/>
      <c r="M255" s="183"/>
      <c r="N255" s="183"/>
      <c r="O255" s="71"/>
      <c r="P255" s="71"/>
      <c r="Q255" s="71"/>
      <c r="R255" s="71"/>
      <c r="S255" s="71"/>
      <c r="T255" s="71"/>
      <c r="U255" s="71"/>
      <c r="V255" s="71"/>
      <c r="W255" s="71"/>
      <c r="X255" s="71"/>
      <c r="Y255" s="71"/>
      <c r="Z255" s="71"/>
      <c r="AA255" s="71"/>
    </row>
    <row r="256" spans="2:27" ht="12.75" customHeight="1" x14ac:dyDescent="0.25">
      <c r="B256" s="71"/>
      <c r="C256" s="71"/>
      <c r="D256" s="71"/>
      <c r="E256" s="71"/>
      <c r="F256" s="71"/>
      <c r="G256" s="158"/>
      <c r="H256" s="158"/>
      <c r="I256" s="158"/>
      <c r="J256" s="158"/>
      <c r="K256" s="71"/>
      <c r="L256" s="183"/>
      <c r="M256" s="183"/>
      <c r="N256" s="183"/>
      <c r="O256" s="71"/>
      <c r="P256" s="71"/>
      <c r="Q256" s="71"/>
      <c r="R256" s="71"/>
      <c r="S256" s="71"/>
      <c r="T256" s="71"/>
      <c r="U256" s="71"/>
      <c r="V256" s="71"/>
      <c r="W256" s="71"/>
      <c r="X256" s="71"/>
      <c r="Y256" s="71"/>
      <c r="Z256" s="71"/>
      <c r="AA256" s="71"/>
    </row>
    <row r="257" spans="2:27" ht="12.75" customHeight="1" x14ac:dyDescent="0.25">
      <c r="B257" s="71"/>
      <c r="C257" s="71"/>
      <c r="D257" s="71"/>
      <c r="E257" s="71"/>
      <c r="F257" s="71"/>
      <c r="G257" s="158"/>
      <c r="H257" s="158"/>
      <c r="I257" s="158"/>
      <c r="J257" s="158"/>
      <c r="K257" s="71"/>
      <c r="L257" s="183"/>
      <c r="M257" s="183"/>
      <c r="N257" s="183"/>
      <c r="O257" s="71"/>
      <c r="P257" s="71"/>
      <c r="Q257" s="71"/>
      <c r="R257" s="71"/>
      <c r="S257" s="71"/>
      <c r="T257" s="71"/>
      <c r="U257" s="71"/>
      <c r="V257" s="71"/>
      <c r="W257" s="71"/>
      <c r="X257" s="71"/>
      <c r="Y257" s="71"/>
      <c r="Z257" s="71"/>
      <c r="AA257" s="71"/>
    </row>
    <row r="258" spans="2:27" ht="12.75" customHeight="1" x14ac:dyDescent="0.25">
      <c r="B258" s="71"/>
      <c r="C258" s="71"/>
      <c r="D258" s="71"/>
      <c r="E258" s="71"/>
      <c r="F258" s="71"/>
      <c r="G258" s="158"/>
      <c r="H258" s="158"/>
      <c r="I258" s="158"/>
      <c r="J258" s="158"/>
      <c r="K258" s="71"/>
      <c r="L258" s="183"/>
      <c r="M258" s="183"/>
      <c r="N258" s="183"/>
      <c r="O258" s="71"/>
      <c r="P258" s="71"/>
      <c r="Q258" s="71"/>
      <c r="R258" s="71"/>
      <c r="S258" s="71"/>
      <c r="T258" s="71"/>
      <c r="U258" s="71"/>
      <c r="V258" s="71"/>
      <c r="W258" s="71"/>
      <c r="X258" s="71"/>
      <c r="Y258" s="71"/>
      <c r="Z258" s="71"/>
      <c r="AA258" s="71"/>
    </row>
    <row r="259" spans="2:27" ht="12.75" customHeight="1" x14ac:dyDescent="0.25">
      <c r="B259" s="71"/>
      <c r="C259" s="71"/>
      <c r="D259" s="71"/>
      <c r="E259" s="71"/>
      <c r="F259" s="71"/>
      <c r="G259" s="158"/>
      <c r="H259" s="158"/>
      <c r="I259" s="158"/>
      <c r="J259" s="158"/>
      <c r="K259" s="71"/>
      <c r="L259" s="183"/>
      <c r="M259" s="183"/>
      <c r="N259" s="183"/>
      <c r="O259" s="71"/>
      <c r="P259" s="71"/>
      <c r="Q259" s="71"/>
      <c r="R259" s="71"/>
      <c r="S259" s="71"/>
      <c r="T259" s="71"/>
      <c r="U259" s="71"/>
      <c r="V259" s="71"/>
      <c r="W259" s="71"/>
      <c r="X259" s="71"/>
      <c r="Y259" s="71"/>
      <c r="Z259" s="71"/>
      <c r="AA259" s="71"/>
    </row>
    <row r="260" spans="2:27" ht="12.75" customHeight="1" x14ac:dyDescent="0.25">
      <c r="B260" s="71"/>
      <c r="C260" s="71"/>
      <c r="D260" s="71"/>
      <c r="E260" s="71"/>
      <c r="F260" s="71"/>
      <c r="G260" s="158"/>
      <c r="H260" s="158"/>
      <c r="I260" s="158"/>
      <c r="J260" s="158"/>
      <c r="K260" s="71"/>
      <c r="L260" s="183"/>
      <c r="M260" s="183"/>
      <c r="N260" s="183"/>
      <c r="O260" s="71"/>
      <c r="P260" s="71"/>
      <c r="Q260" s="71"/>
      <c r="R260" s="71"/>
      <c r="S260" s="71"/>
      <c r="T260" s="71"/>
      <c r="U260" s="71"/>
      <c r="V260" s="71"/>
      <c r="W260" s="71"/>
      <c r="X260" s="71"/>
      <c r="Y260" s="71"/>
      <c r="Z260" s="71"/>
      <c r="AA260" s="71"/>
    </row>
    <row r="261" spans="2:27" ht="12.75" customHeight="1" x14ac:dyDescent="0.25">
      <c r="B261" s="71"/>
      <c r="C261" s="71"/>
      <c r="D261" s="71"/>
      <c r="E261" s="71"/>
      <c r="F261" s="71"/>
      <c r="G261" s="158"/>
      <c r="H261" s="158"/>
      <c r="I261" s="158"/>
      <c r="J261" s="158"/>
      <c r="K261" s="71"/>
      <c r="L261" s="183"/>
      <c r="M261" s="183"/>
      <c r="N261" s="183"/>
      <c r="O261" s="71"/>
      <c r="P261" s="71"/>
      <c r="Q261" s="71"/>
      <c r="R261" s="71"/>
      <c r="S261" s="71"/>
      <c r="T261" s="71"/>
      <c r="U261" s="71"/>
      <c r="V261" s="71"/>
      <c r="W261" s="71"/>
      <c r="X261" s="71"/>
      <c r="Y261" s="71"/>
      <c r="Z261" s="71"/>
      <c r="AA261" s="71"/>
    </row>
    <row r="262" spans="2:27" ht="12.75" customHeight="1" x14ac:dyDescent="0.25">
      <c r="B262" s="71"/>
      <c r="C262" s="71"/>
      <c r="D262" s="71"/>
      <c r="E262" s="71"/>
      <c r="F262" s="71"/>
      <c r="G262" s="158"/>
      <c r="H262" s="158"/>
      <c r="I262" s="158"/>
      <c r="J262" s="158"/>
      <c r="K262" s="71"/>
      <c r="L262" s="183"/>
      <c r="M262" s="183"/>
      <c r="N262" s="183"/>
      <c r="O262" s="71"/>
      <c r="P262" s="71"/>
      <c r="Q262" s="71"/>
      <c r="R262" s="71"/>
      <c r="S262" s="71"/>
      <c r="T262" s="71"/>
      <c r="U262" s="71"/>
      <c r="V262" s="71"/>
      <c r="W262" s="71"/>
      <c r="X262" s="71"/>
      <c r="Y262" s="71"/>
      <c r="Z262" s="71"/>
      <c r="AA262" s="71"/>
    </row>
    <row r="263" spans="2:27" ht="12.75" customHeight="1" x14ac:dyDescent="0.25">
      <c r="B263" s="71"/>
      <c r="C263" s="71"/>
      <c r="D263" s="71"/>
      <c r="E263" s="71"/>
      <c r="F263" s="71"/>
      <c r="G263" s="158"/>
      <c r="H263" s="158"/>
      <c r="I263" s="158"/>
      <c r="J263" s="158"/>
      <c r="K263" s="71"/>
      <c r="L263" s="183"/>
      <c r="M263" s="183"/>
      <c r="N263" s="183"/>
      <c r="O263" s="71"/>
      <c r="P263" s="71"/>
      <c r="Q263" s="71"/>
      <c r="R263" s="71"/>
      <c r="S263" s="71"/>
      <c r="T263" s="71"/>
      <c r="U263" s="71"/>
      <c r="V263" s="71"/>
      <c r="W263" s="71"/>
      <c r="X263" s="71"/>
      <c r="Y263" s="71"/>
      <c r="Z263" s="71"/>
      <c r="AA263" s="71"/>
    </row>
    <row r="264" spans="2:27" ht="12.75" customHeight="1" x14ac:dyDescent="0.25">
      <c r="B264" s="71"/>
      <c r="C264" s="71"/>
      <c r="D264" s="71"/>
      <c r="E264" s="71"/>
      <c r="F264" s="71"/>
      <c r="G264" s="158"/>
      <c r="H264" s="158"/>
      <c r="I264" s="158"/>
      <c r="J264" s="158"/>
      <c r="K264" s="71"/>
      <c r="L264" s="183"/>
      <c r="M264" s="183"/>
      <c r="N264" s="183"/>
      <c r="O264" s="71"/>
      <c r="P264" s="71"/>
      <c r="Q264" s="71"/>
      <c r="R264" s="71"/>
      <c r="S264" s="71"/>
      <c r="T264" s="71"/>
      <c r="U264" s="71"/>
      <c r="V264" s="71"/>
      <c r="W264" s="71"/>
      <c r="X264" s="71"/>
      <c r="Y264" s="71"/>
      <c r="Z264" s="71"/>
      <c r="AA264" s="71"/>
    </row>
    <row r="265" spans="2:27" ht="12.75" customHeight="1" x14ac:dyDescent="0.25">
      <c r="B265" s="71"/>
      <c r="C265" s="71"/>
      <c r="D265" s="71"/>
      <c r="E265" s="71"/>
      <c r="F265" s="71"/>
      <c r="G265" s="158"/>
      <c r="H265" s="158"/>
      <c r="I265" s="158"/>
      <c r="J265" s="158"/>
      <c r="K265" s="71"/>
      <c r="L265" s="183"/>
      <c r="M265" s="183"/>
      <c r="N265" s="183"/>
      <c r="O265" s="71"/>
      <c r="P265" s="71"/>
      <c r="Q265" s="71"/>
      <c r="R265" s="71"/>
      <c r="S265" s="71"/>
      <c r="T265" s="71"/>
      <c r="U265" s="71"/>
      <c r="V265" s="71"/>
      <c r="W265" s="71"/>
      <c r="X265" s="71"/>
      <c r="Y265" s="71"/>
      <c r="Z265" s="71"/>
      <c r="AA265" s="71"/>
    </row>
    <row r="266" spans="2:27" ht="12.75" customHeight="1" x14ac:dyDescent="0.25">
      <c r="B266" s="71"/>
      <c r="C266" s="71"/>
      <c r="D266" s="71"/>
      <c r="E266" s="71"/>
      <c r="F266" s="71"/>
      <c r="G266" s="158"/>
      <c r="H266" s="158"/>
      <c r="I266" s="158"/>
      <c r="J266" s="158"/>
      <c r="K266" s="71"/>
      <c r="L266" s="183"/>
      <c r="M266" s="183"/>
      <c r="N266" s="183"/>
      <c r="O266" s="71"/>
      <c r="P266" s="71"/>
      <c r="Q266" s="71"/>
      <c r="R266" s="71"/>
      <c r="S266" s="71"/>
      <c r="T266" s="71"/>
      <c r="U266" s="71"/>
      <c r="V266" s="71"/>
      <c r="W266" s="71"/>
      <c r="X266" s="71"/>
      <c r="Y266" s="71"/>
      <c r="Z266" s="71"/>
      <c r="AA266" s="71"/>
    </row>
    <row r="267" spans="2:27" ht="12.75" customHeight="1" x14ac:dyDescent="0.25">
      <c r="B267" s="71"/>
      <c r="C267" s="71"/>
      <c r="D267" s="71"/>
      <c r="E267" s="71"/>
      <c r="F267" s="71"/>
      <c r="G267" s="158"/>
      <c r="H267" s="158"/>
      <c r="I267" s="158"/>
      <c r="J267" s="158"/>
      <c r="K267" s="71"/>
      <c r="L267" s="183"/>
      <c r="M267" s="183"/>
      <c r="N267" s="183"/>
      <c r="O267" s="71"/>
      <c r="P267" s="71"/>
      <c r="Q267" s="71"/>
      <c r="R267" s="71"/>
      <c r="S267" s="71"/>
      <c r="T267" s="71"/>
      <c r="U267" s="71"/>
      <c r="V267" s="71"/>
      <c r="W267" s="71"/>
      <c r="X267" s="71"/>
      <c r="Y267" s="71"/>
      <c r="Z267" s="71"/>
      <c r="AA267" s="71"/>
    </row>
    <row r="268" spans="2:27" ht="12.75" customHeight="1" x14ac:dyDescent="0.25">
      <c r="B268" s="71"/>
      <c r="C268" s="71"/>
      <c r="D268" s="71"/>
      <c r="E268" s="71"/>
      <c r="F268" s="71"/>
      <c r="G268" s="158"/>
      <c r="H268" s="158"/>
      <c r="I268" s="158"/>
      <c r="J268" s="158"/>
      <c r="K268" s="71"/>
      <c r="L268" s="183"/>
      <c r="M268" s="183"/>
      <c r="N268" s="183"/>
      <c r="O268" s="71"/>
      <c r="P268" s="71"/>
      <c r="Q268" s="71"/>
      <c r="R268" s="71"/>
      <c r="S268" s="71"/>
      <c r="T268" s="71"/>
      <c r="U268" s="71"/>
      <c r="V268" s="71"/>
      <c r="W268" s="71"/>
      <c r="X268" s="71"/>
      <c r="Y268" s="71"/>
      <c r="Z268" s="71"/>
      <c r="AA268" s="71"/>
    </row>
    <row r="269" spans="2:27" ht="12.75" customHeight="1" x14ac:dyDescent="0.25">
      <c r="B269" s="71"/>
      <c r="C269" s="71"/>
      <c r="D269" s="71"/>
      <c r="E269" s="71"/>
      <c r="F269" s="71"/>
      <c r="G269" s="158"/>
      <c r="H269" s="158"/>
      <c r="I269" s="158"/>
      <c r="J269" s="158"/>
      <c r="K269" s="71"/>
      <c r="L269" s="183"/>
      <c r="M269" s="183"/>
      <c r="N269" s="183"/>
      <c r="O269" s="71"/>
      <c r="P269" s="71"/>
      <c r="Q269" s="71"/>
      <c r="R269" s="71"/>
      <c r="S269" s="71"/>
      <c r="T269" s="71"/>
      <c r="U269" s="71"/>
      <c r="V269" s="71"/>
      <c r="W269" s="71"/>
      <c r="X269" s="71"/>
      <c r="Y269" s="71"/>
      <c r="Z269" s="71"/>
      <c r="AA269" s="71"/>
    </row>
    <row r="270" spans="2:27" ht="12.75" customHeight="1" x14ac:dyDescent="0.25">
      <c r="B270" s="71"/>
      <c r="C270" s="71"/>
      <c r="D270" s="71"/>
      <c r="E270" s="71"/>
      <c r="F270" s="71"/>
      <c r="G270" s="158"/>
      <c r="H270" s="158"/>
      <c r="I270" s="158"/>
      <c r="J270" s="158"/>
      <c r="K270" s="71"/>
      <c r="L270" s="183"/>
      <c r="M270" s="183"/>
      <c r="N270" s="183"/>
      <c r="O270" s="71"/>
      <c r="P270" s="71"/>
      <c r="Q270" s="71"/>
      <c r="R270" s="71"/>
      <c r="S270" s="71"/>
      <c r="T270" s="71"/>
      <c r="U270" s="71"/>
      <c r="V270" s="71"/>
      <c r="W270" s="71"/>
      <c r="X270" s="71"/>
      <c r="Y270" s="71"/>
      <c r="Z270" s="71"/>
      <c r="AA270" s="71"/>
    </row>
    <row r="271" spans="2:27" ht="12.75" customHeight="1" x14ac:dyDescent="0.25">
      <c r="B271" s="71"/>
      <c r="C271" s="71"/>
      <c r="D271" s="71"/>
      <c r="E271" s="71"/>
      <c r="F271" s="71"/>
      <c r="G271" s="158"/>
      <c r="H271" s="158"/>
      <c r="I271" s="158"/>
      <c r="J271" s="158"/>
      <c r="K271" s="71"/>
      <c r="L271" s="183"/>
      <c r="M271" s="183"/>
      <c r="N271" s="183"/>
      <c r="O271" s="71"/>
      <c r="P271" s="71"/>
      <c r="Q271" s="71"/>
      <c r="R271" s="71"/>
      <c r="S271" s="71"/>
      <c r="T271" s="71"/>
      <c r="U271" s="71"/>
      <c r="V271" s="71"/>
      <c r="W271" s="71"/>
      <c r="X271" s="71"/>
      <c r="Y271" s="71"/>
      <c r="Z271" s="71"/>
      <c r="AA271" s="71"/>
    </row>
    <row r="272" spans="2:27" ht="12.75" customHeight="1" x14ac:dyDescent="0.25">
      <c r="B272" s="71"/>
      <c r="C272" s="71"/>
      <c r="D272" s="71"/>
      <c r="E272" s="71"/>
      <c r="F272" s="71"/>
      <c r="G272" s="158"/>
      <c r="H272" s="158"/>
      <c r="I272" s="158"/>
      <c r="J272" s="158"/>
      <c r="K272" s="71"/>
      <c r="L272" s="183"/>
      <c r="M272" s="183"/>
      <c r="N272" s="183"/>
      <c r="O272" s="71"/>
      <c r="P272" s="71"/>
      <c r="Q272" s="71"/>
      <c r="R272" s="71"/>
      <c r="S272" s="71"/>
      <c r="T272" s="71"/>
      <c r="U272" s="71"/>
      <c r="V272" s="71"/>
      <c r="W272" s="71"/>
      <c r="X272" s="71"/>
      <c r="Y272" s="71"/>
      <c r="Z272" s="71"/>
      <c r="AA272" s="71"/>
    </row>
    <row r="273" spans="2:27" ht="12.75" customHeight="1" x14ac:dyDescent="0.25">
      <c r="B273" s="71"/>
      <c r="C273" s="71"/>
      <c r="D273" s="71"/>
      <c r="E273" s="71"/>
      <c r="F273" s="71"/>
      <c r="G273" s="158"/>
      <c r="H273" s="158"/>
      <c r="I273" s="158"/>
      <c r="J273" s="158"/>
      <c r="K273" s="71"/>
      <c r="L273" s="183"/>
      <c r="M273" s="183"/>
      <c r="N273" s="183"/>
      <c r="O273" s="71"/>
      <c r="P273" s="71"/>
      <c r="Q273" s="71"/>
      <c r="R273" s="71"/>
      <c r="S273" s="71"/>
      <c r="T273" s="71"/>
      <c r="U273" s="71"/>
      <c r="V273" s="71"/>
      <c r="W273" s="71"/>
      <c r="X273" s="71"/>
      <c r="Y273" s="71"/>
      <c r="Z273" s="71"/>
      <c r="AA273" s="71"/>
    </row>
    <row r="274" spans="2:27" ht="12.75" customHeight="1" x14ac:dyDescent="0.25">
      <c r="B274" s="71"/>
      <c r="C274" s="71"/>
      <c r="D274" s="71"/>
      <c r="E274" s="71"/>
      <c r="F274" s="71"/>
      <c r="G274" s="158"/>
      <c r="H274" s="158"/>
      <c r="I274" s="158"/>
      <c r="J274" s="158"/>
      <c r="K274" s="71"/>
      <c r="L274" s="183"/>
      <c r="M274" s="183"/>
      <c r="N274" s="183"/>
      <c r="O274" s="71"/>
      <c r="P274" s="71"/>
      <c r="Q274" s="71"/>
      <c r="R274" s="71"/>
      <c r="S274" s="71"/>
      <c r="T274" s="71"/>
      <c r="U274" s="71"/>
      <c r="V274" s="71"/>
      <c r="W274" s="71"/>
      <c r="X274" s="71"/>
      <c r="Y274" s="71"/>
      <c r="Z274" s="71"/>
      <c r="AA274" s="71"/>
    </row>
    <row r="275" spans="2:27" ht="12.75" customHeight="1" x14ac:dyDescent="0.25">
      <c r="B275" s="71"/>
      <c r="C275" s="71"/>
      <c r="D275" s="71"/>
      <c r="E275" s="71"/>
      <c r="F275" s="71"/>
      <c r="G275" s="158"/>
      <c r="H275" s="158"/>
      <c r="I275" s="158"/>
      <c r="J275" s="158"/>
      <c r="K275" s="71"/>
      <c r="L275" s="183"/>
      <c r="M275" s="183"/>
      <c r="N275" s="183"/>
      <c r="O275" s="71"/>
      <c r="P275" s="71"/>
      <c r="Q275" s="71"/>
      <c r="R275" s="71"/>
      <c r="S275" s="71"/>
      <c r="T275" s="71"/>
      <c r="U275" s="71"/>
      <c r="V275" s="71"/>
      <c r="W275" s="71"/>
      <c r="X275" s="71"/>
      <c r="Y275" s="71"/>
      <c r="Z275" s="71"/>
      <c r="AA275" s="71"/>
    </row>
    <row r="276" spans="2:27" ht="12.75" customHeight="1" x14ac:dyDescent="0.25">
      <c r="B276" s="71"/>
      <c r="C276" s="71"/>
      <c r="D276" s="71"/>
      <c r="E276" s="71"/>
      <c r="F276" s="71"/>
      <c r="G276" s="158"/>
      <c r="H276" s="158"/>
      <c r="I276" s="158"/>
      <c r="J276" s="158"/>
      <c r="K276" s="71"/>
      <c r="L276" s="183"/>
      <c r="M276" s="183"/>
      <c r="N276" s="183"/>
      <c r="O276" s="71"/>
      <c r="P276" s="71"/>
      <c r="Q276" s="71"/>
      <c r="R276" s="71"/>
      <c r="S276" s="71"/>
      <c r="T276" s="71"/>
      <c r="U276" s="71"/>
      <c r="V276" s="71"/>
      <c r="W276" s="71"/>
      <c r="X276" s="71"/>
      <c r="Y276" s="71"/>
      <c r="Z276" s="71"/>
      <c r="AA276" s="71"/>
    </row>
    <row r="277" spans="2:27" ht="12.75" customHeight="1" x14ac:dyDescent="0.25">
      <c r="B277" s="71"/>
      <c r="C277" s="71"/>
      <c r="D277" s="71"/>
      <c r="E277" s="71"/>
      <c r="F277" s="71"/>
      <c r="G277" s="158"/>
      <c r="H277" s="158"/>
      <c r="I277" s="158"/>
      <c r="J277" s="158"/>
      <c r="K277" s="71"/>
      <c r="L277" s="183"/>
      <c r="M277" s="183"/>
      <c r="N277" s="183"/>
      <c r="O277" s="71"/>
      <c r="P277" s="71"/>
      <c r="Q277" s="71"/>
      <c r="R277" s="71"/>
      <c r="S277" s="71"/>
      <c r="T277" s="71"/>
      <c r="U277" s="71"/>
      <c r="V277" s="71"/>
      <c r="W277" s="71"/>
      <c r="X277" s="71"/>
      <c r="Y277" s="71"/>
      <c r="Z277" s="71"/>
      <c r="AA277" s="71"/>
    </row>
    <row r="278" spans="2:27" ht="12.75" customHeight="1" x14ac:dyDescent="0.25">
      <c r="B278" s="71"/>
      <c r="C278" s="71"/>
      <c r="D278" s="71"/>
      <c r="E278" s="71"/>
      <c r="F278" s="71"/>
      <c r="G278" s="158"/>
      <c r="H278" s="158"/>
      <c r="I278" s="158"/>
      <c r="J278" s="158"/>
      <c r="K278" s="71"/>
      <c r="L278" s="183"/>
      <c r="M278" s="183"/>
      <c r="N278" s="183"/>
      <c r="O278" s="71"/>
      <c r="P278" s="71"/>
      <c r="Q278" s="71"/>
      <c r="R278" s="71"/>
      <c r="S278" s="71"/>
      <c r="T278" s="71"/>
      <c r="U278" s="71"/>
      <c r="V278" s="71"/>
      <c r="W278" s="71"/>
      <c r="X278" s="71"/>
      <c r="Y278" s="71"/>
      <c r="Z278" s="71"/>
      <c r="AA278" s="71"/>
    </row>
    <row r="279" spans="2:27" ht="12.75" customHeight="1" x14ac:dyDescent="0.25">
      <c r="B279" s="71"/>
      <c r="C279" s="71"/>
      <c r="D279" s="71"/>
      <c r="E279" s="71"/>
      <c r="F279" s="71"/>
      <c r="G279" s="158"/>
      <c r="H279" s="158"/>
      <c r="I279" s="158"/>
      <c r="J279" s="158"/>
      <c r="K279" s="71"/>
      <c r="L279" s="183"/>
      <c r="M279" s="183"/>
      <c r="N279" s="183"/>
      <c r="O279" s="71"/>
      <c r="P279" s="71"/>
      <c r="Q279" s="71"/>
      <c r="R279" s="71"/>
      <c r="S279" s="71"/>
      <c r="T279" s="71"/>
      <c r="U279" s="71"/>
      <c r="V279" s="71"/>
      <c r="W279" s="71"/>
      <c r="X279" s="71"/>
      <c r="Y279" s="71"/>
      <c r="Z279" s="71"/>
      <c r="AA279" s="71"/>
    </row>
    <row r="280" spans="2:27" ht="12.75" customHeight="1" x14ac:dyDescent="0.25">
      <c r="B280" s="71"/>
      <c r="C280" s="71"/>
      <c r="D280" s="71"/>
      <c r="E280" s="71"/>
      <c r="F280" s="71"/>
      <c r="G280" s="158"/>
      <c r="H280" s="158"/>
      <c r="I280" s="158"/>
      <c r="J280" s="158"/>
      <c r="K280" s="71"/>
      <c r="L280" s="183"/>
      <c r="M280" s="183"/>
      <c r="N280" s="183"/>
      <c r="O280" s="71"/>
      <c r="P280" s="71"/>
      <c r="Q280" s="71"/>
      <c r="R280" s="71"/>
      <c r="S280" s="71"/>
      <c r="T280" s="71"/>
      <c r="U280" s="71"/>
      <c r="V280" s="71"/>
      <c r="W280" s="71"/>
      <c r="X280" s="71"/>
      <c r="Y280" s="71"/>
      <c r="Z280" s="71"/>
      <c r="AA280" s="71"/>
    </row>
    <row r="281" spans="2:27" ht="12.75" customHeight="1" x14ac:dyDescent="0.25">
      <c r="B281" s="71"/>
      <c r="C281" s="71"/>
      <c r="D281" s="71"/>
      <c r="E281" s="71"/>
      <c r="F281" s="71"/>
      <c r="G281" s="158"/>
      <c r="H281" s="158"/>
      <c r="I281" s="158"/>
      <c r="J281" s="158"/>
      <c r="K281" s="71"/>
      <c r="L281" s="183"/>
      <c r="M281" s="183"/>
      <c r="N281" s="183"/>
      <c r="O281" s="71"/>
      <c r="P281" s="71"/>
      <c r="Q281" s="71"/>
      <c r="R281" s="71"/>
      <c r="S281" s="71"/>
      <c r="T281" s="71"/>
      <c r="U281" s="71"/>
      <c r="V281" s="71"/>
      <c r="W281" s="71"/>
      <c r="X281" s="71"/>
      <c r="Y281" s="71"/>
      <c r="Z281" s="71"/>
      <c r="AA281" s="71"/>
    </row>
    <row r="282" spans="2:27" ht="12.75" customHeight="1" x14ac:dyDescent="0.25">
      <c r="B282" s="71"/>
      <c r="C282" s="71"/>
      <c r="D282" s="71"/>
      <c r="E282" s="71"/>
      <c r="F282" s="71"/>
      <c r="G282" s="158"/>
      <c r="H282" s="158"/>
      <c r="I282" s="158"/>
      <c r="J282" s="158"/>
      <c r="K282" s="71"/>
      <c r="L282" s="183"/>
      <c r="M282" s="183"/>
      <c r="N282" s="183"/>
      <c r="O282" s="71"/>
      <c r="P282" s="71"/>
      <c r="Q282" s="71"/>
      <c r="R282" s="71"/>
      <c r="S282" s="71"/>
      <c r="T282" s="71"/>
      <c r="U282" s="71"/>
      <c r="V282" s="71"/>
      <c r="W282" s="71"/>
      <c r="X282" s="71"/>
      <c r="Y282" s="71"/>
      <c r="Z282" s="71"/>
      <c r="AA282" s="71"/>
    </row>
    <row r="283" spans="2:27" ht="12.75" customHeight="1" x14ac:dyDescent="0.25">
      <c r="B283" s="71"/>
      <c r="C283" s="71"/>
      <c r="D283" s="71"/>
      <c r="E283" s="71"/>
      <c r="F283" s="71"/>
      <c r="G283" s="158"/>
      <c r="H283" s="158"/>
      <c r="I283" s="158"/>
      <c r="J283" s="158"/>
      <c r="K283" s="71"/>
      <c r="L283" s="183"/>
      <c r="M283" s="183"/>
      <c r="N283" s="183"/>
      <c r="O283" s="71"/>
      <c r="P283" s="71"/>
      <c r="Q283" s="71"/>
      <c r="R283" s="71"/>
      <c r="S283" s="71"/>
      <c r="T283" s="71"/>
      <c r="U283" s="71"/>
      <c r="V283" s="71"/>
      <c r="W283" s="71"/>
      <c r="X283" s="71"/>
      <c r="Y283" s="71"/>
      <c r="Z283" s="71"/>
      <c r="AA283" s="71"/>
    </row>
    <row r="284" spans="2:27" ht="12.75" customHeight="1" x14ac:dyDescent="0.25">
      <c r="B284" s="71"/>
      <c r="C284" s="71"/>
      <c r="D284" s="71"/>
      <c r="E284" s="71"/>
      <c r="F284" s="71"/>
      <c r="G284" s="158"/>
      <c r="H284" s="158"/>
      <c r="I284" s="158"/>
      <c r="J284" s="158"/>
      <c r="K284" s="71"/>
      <c r="L284" s="183"/>
      <c r="M284" s="183"/>
      <c r="N284" s="183"/>
      <c r="O284" s="71"/>
      <c r="P284" s="71"/>
      <c r="Q284" s="71"/>
      <c r="R284" s="71"/>
      <c r="S284" s="71"/>
      <c r="T284" s="71"/>
      <c r="U284" s="71"/>
      <c r="V284" s="71"/>
      <c r="W284" s="71"/>
      <c r="X284" s="71"/>
      <c r="Y284" s="71"/>
      <c r="Z284" s="71"/>
      <c r="AA284" s="71"/>
    </row>
    <row r="285" spans="2:27" ht="12.75" customHeight="1" x14ac:dyDescent="0.25">
      <c r="B285" s="71"/>
      <c r="C285" s="71"/>
      <c r="D285" s="71"/>
      <c r="E285" s="71"/>
      <c r="F285" s="71"/>
      <c r="G285" s="158"/>
      <c r="H285" s="158"/>
      <c r="I285" s="158"/>
      <c r="J285" s="158"/>
      <c r="K285" s="71"/>
      <c r="L285" s="183"/>
      <c r="M285" s="183"/>
      <c r="N285" s="183"/>
      <c r="O285" s="71"/>
      <c r="P285" s="71"/>
      <c r="Q285" s="71"/>
      <c r="R285" s="71"/>
      <c r="S285" s="71"/>
      <c r="T285" s="71"/>
      <c r="U285" s="71"/>
      <c r="V285" s="71"/>
      <c r="W285" s="71"/>
      <c r="X285" s="71"/>
      <c r="Y285" s="71"/>
      <c r="Z285" s="71"/>
      <c r="AA285" s="71"/>
    </row>
    <row r="286" spans="2:27" ht="12.75" customHeight="1" x14ac:dyDescent="0.25">
      <c r="B286" s="71"/>
      <c r="C286" s="71"/>
      <c r="D286" s="71"/>
      <c r="E286" s="71"/>
      <c r="F286" s="71"/>
      <c r="G286" s="158"/>
      <c r="H286" s="158"/>
      <c r="I286" s="158"/>
      <c r="J286" s="158"/>
      <c r="K286" s="71"/>
      <c r="L286" s="183"/>
      <c r="M286" s="183"/>
      <c r="N286" s="183"/>
      <c r="O286" s="71"/>
      <c r="P286" s="71"/>
      <c r="Q286" s="71"/>
      <c r="R286" s="71"/>
      <c r="S286" s="71"/>
      <c r="T286" s="71"/>
      <c r="U286" s="71"/>
      <c r="V286" s="71"/>
      <c r="W286" s="71"/>
      <c r="X286" s="71"/>
      <c r="Y286" s="71"/>
      <c r="Z286" s="71"/>
      <c r="AA286" s="71"/>
    </row>
    <row r="287" spans="2:27" ht="12.75" customHeight="1" x14ac:dyDescent="0.25">
      <c r="B287" s="71"/>
      <c r="C287" s="71"/>
      <c r="D287" s="71"/>
      <c r="E287" s="71"/>
      <c r="F287" s="71"/>
      <c r="G287" s="158"/>
      <c r="H287" s="158"/>
      <c r="I287" s="158"/>
      <c r="J287" s="158"/>
      <c r="K287" s="71"/>
      <c r="L287" s="183"/>
      <c r="M287" s="183"/>
      <c r="N287" s="183"/>
      <c r="O287" s="71"/>
      <c r="P287" s="71"/>
      <c r="Q287" s="71"/>
      <c r="R287" s="71"/>
      <c r="S287" s="71"/>
      <c r="T287" s="71"/>
      <c r="U287" s="71"/>
      <c r="V287" s="71"/>
      <c r="W287" s="71"/>
      <c r="X287" s="71"/>
      <c r="Y287" s="71"/>
      <c r="Z287" s="71"/>
      <c r="AA287" s="71"/>
    </row>
    <row r="288" spans="2:27" ht="12.75" customHeight="1" x14ac:dyDescent="0.25">
      <c r="B288" s="71"/>
      <c r="C288" s="71"/>
      <c r="D288" s="71"/>
      <c r="E288" s="71"/>
      <c r="F288" s="71"/>
      <c r="G288" s="158"/>
      <c r="H288" s="158"/>
      <c r="I288" s="158"/>
      <c r="J288" s="158"/>
      <c r="K288" s="71"/>
      <c r="L288" s="183"/>
      <c r="M288" s="183"/>
      <c r="N288" s="183"/>
      <c r="O288" s="71"/>
      <c r="P288" s="71"/>
      <c r="Q288" s="71"/>
      <c r="R288" s="71"/>
      <c r="S288" s="71"/>
      <c r="T288" s="71"/>
      <c r="U288" s="71"/>
      <c r="V288" s="71"/>
      <c r="W288" s="71"/>
      <c r="X288" s="71"/>
      <c r="Y288" s="71"/>
      <c r="Z288" s="71"/>
      <c r="AA288" s="71"/>
    </row>
    <row r="289" spans="2:27" ht="12.75" customHeight="1" x14ac:dyDescent="0.25">
      <c r="B289" s="71"/>
      <c r="C289" s="71"/>
      <c r="D289" s="71"/>
      <c r="E289" s="71"/>
      <c r="F289" s="71"/>
      <c r="G289" s="158"/>
      <c r="H289" s="158"/>
      <c r="I289" s="158"/>
      <c r="J289" s="158"/>
      <c r="K289" s="71"/>
      <c r="L289" s="183"/>
      <c r="M289" s="183"/>
      <c r="N289" s="183"/>
      <c r="O289" s="71"/>
      <c r="P289" s="71"/>
      <c r="Q289" s="71"/>
      <c r="R289" s="71"/>
      <c r="S289" s="71"/>
      <c r="T289" s="71"/>
      <c r="U289" s="71"/>
      <c r="V289" s="71"/>
      <c r="W289" s="71"/>
      <c r="X289" s="71"/>
      <c r="Y289" s="71"/>
      <c r="Z289" s="71"/>
      <c r="AA289" s="71"/>
    </row>
    <row r="290" spans="2:27" ht="12.75" customHeight="1" x14ac:dyDescent="0.25">
      <c r="B290" s="71"/>
      <c r="C290" s="71"/>
      <c r="D290" s="71"/>
      <c r="E290" s="71"/>
      <c r="F290" s="71"/>
      <c r="G290" s="158"/>
      <c r="H290" s="158"/>
      <c r="I290" s="158"/>
      <c r="J290" s="158"/>
      <c r="K290" s="71"/>
      <c r="L290" s="183"/>
      <c r="M290" s="183"/>
      <c r="N290" s="183"/>
      <c r="O290" s="71"/>
      <c r="P290" s="71"/>
      <c r="Q290" s="71"/>
      <c r="R290" s="71"/>
      <c r="S290" s="71"/>
      <c r="T290" s="71"/>
      <c r="U290" s="71"/>
      <c r="V290" s="71"/>
      <c r="W290" s="71"/>
      <c r="X290" s="71"/>
      <c r="Y290" s="71"/>
      <c r="Z290" s="71"/>
      <c r="AA290" s="71"/>
    </row>
    <row r="291" spans="2:27" ht="12.75" customHeight="1" x14ac:dyDescent="0.25">
      <c r="B291" s="71"/>
      <c r="C291" s="71"/>
      <c r="D291" s="71"/>
      <c r="E291" s="71"/>
      <c r="F291" s="71"/>
      <c r="G291" s="158"/>
      <c r="H291" s="158"/>
      <c r="I291" s="158"/>
      <c r="J291" s="158"/>
      <c r="K291" s="71"/>
      <c r="L291" s="183"/>
      <c r="M291" s="183"/>
      <c r="N291" s="183"/>
      <c r="O291" s="71"/>
      <c r="P291" s="71"/>
      <c r="Q291" s="71"/>
      <c r="R291" s="71"/>
      <c r="S291" s="71"/>
      <c r="T291" s="71"/>
      <c r="U291" s="71"/>
      <c r="V291" s="71"/>
      <c r="W291" s="71"/>
      <c r="X291" s="71"/>
      <c r="Y291" s="71"/>
      <c r="Z291" s="71"/>
      <c r="AA291" s="71"/>
    </row>
    <row r="292" spans="2:27" ht="12.75" customHeight="1" x14ac:dyDescent="0.25">
      <c r="B292" s="71"/>
      <c r="C292" s="71"/>
      <c r="D292" s="71"/>
      <c r="E292" s="71"/>
      <c r="F292" s="71"/>
      <c r="G292" s="158"/>
      <c r="H292" s="158"/>
      <c r="I292" s="158"/>
      <c r="J292" s="158"/>
      <c r="K292" s="71"/>
      <c r="L292" s="183"/>
      <c r="M292" s="183"/>
      <c r="N292" s="183"/>
      <c r="O292" s="71"/>
      <c r="P292" s="71"/>
      <c r="Q292" s="71"/>
      <c r="R292" s="71"/>
      <c r="S292" s="71"/>
      <c r="T292" s="71"/>
      <c r="U292" s="71"/>
      <c r="V292" s="71"/>
      <c r="W292" s="71"/>
      <c r="X292" s="71"/>
      <c r="Y292" s="71"/>
      <c r="Z292" s="71"/>
      <c r="AA292" s="71"/>
    </row>
    <row r="293" spans="2:27" ht="12.75" customHeight="1" x14ac:dyDescent="0.25">
      <c r="B293" s="71"/>
      <c r="C293" s="71"/>
      <c r="D293" s="71"/>
      <c r="E293" s="71"/>
      <c r="F293" s="71"/>
      <c r="G293" s="158"/>
      <c r="H293" s="158"/>
      <c r="I293" s="158"/>
      <c r="J293" s="158"/>
      <c r="K293" s="71"/>
      <c r="L293" s="183"/>
      <c r="M293" s="183"/>
      <c r="N293" s="183"/>
      <c r="O293" s="71"/>
      <c r="P293" s="71"/>
      <c r="Q293" s="71"/>
      <c r="R293" s="71"/>
      <c r="S293" s="71"/>
      <c r="T293" s="71"/>
      <c r="U293" s="71"/>
      <c r="V293" s="71"/>
      <c r="W293" s="71"/>
      <c r="X293" s="71"/>
      <c r="Y293" s="71"/>
      <c r="Z293" s="71"/>
      <c r="AA293" s="71"/>
    </row>
    <row r="294" spans="2:27" ht="12.75" customHeight="1" x14ac:dyDescent="0.25">
      <c r="B294" s="71"/>
      <c r="C294" s="71"/>
      <c r="D294" s="71"/>
      <c r="E294" s="71"/>
      <c r="F294" s="71"/>
      <c r="G294" s="158"/>
      <c r="H294" s="158"/>
      <c r="I294" s="158"/>
      <c r="J294" s="158"/>
      <c r="K294" s="71"/>
      <c r="L294" s="183"/>
      <c r="M294" s="183"/>
      <c r="N294" s="183"/>
      <c r="O294" s="71"/>
      <c r="P294" s="71"/>
      <c r="Q294" s="71"/>
      <c r="R294" s="71"/>
      <c r="S294" s="71"/>
      <c r="T294" s="71"/>
      <c r="U294" s="71"/>
      <c r="V294" s="71"/>
      <c r="W294" s="71"/>
      <c r="X294" s="71"/>
      <c r="Y294" s="71"/>
      <c r="Z294" s="71"/>
      <c r="AA294" s="71"/>
    </row>
    <row r="295" spans="2:27" ht="12.75" customHeight="1" x14ac:dyDescent="0.25">
      <c r="B295" s="71"/>
      <c r="C295" s="71"/>
      <c r="D295" s="71"/>
      <c r="E295" s="71"/>
      <c r="F295" s="71"/>
      <c r="G295" s="158"/>
      <c r="H295" s="158"/>
      <c r="I295" s="158"/>
      <c r="J295" s="158"/>
      <c r="K295" s="71"/>
      <c r="L295" s="183"/>
      <c r="M295" s="183"/>
      <c r="N295" s="183"/>
      <c r="O295" s="71"/>
      <c r="P295" s="71"/>
      <c r="Q295" s="71"/>
      <c r="R295" s="71"/>
      <c r="S295" s="71"/>
      <c r="T295" s="71"/>
      <c r="U295" s="71"/>
      <c r="V295" s="71"/>
      <c r="W295" s="71"/>
      <c r="X295" s="71"/>
      <c r="Y295" s="71"/>
      <c r="Z295" s="71"/>
      <c r="AA295" s="71"/>
    </row>
    <row r="296" spans="2:27" ht="12.75" customHeight="1" x14ac:dyDescent="0.25">
      <c r="B296" s="71"/>
      <c r="C296" s="71"/>
      <c r="D296" s="71"/>
      <c r="E296" s="71"/>
      <c r="F296" s="71"/>
      <c r="G296" s="158"/>
      <c r="H296" s="158"/>
      <c r="I296" s="158"/>
      <c r="J296" s="158"/>
      <c r="K296" s="71"/>
      <c r="L296" s="183"/>
      <c r="M296" s="183"/>
      <c r="N296" s="183"/>
      <c r="O296" s="71"/>
      <c r="P296" s="71"/>
      <c r="Q296" s="71"/>
      <c r="R296" s="71"/>
      <c r="S296" s="71"/>
      <c r="T296" s="71"/>
      <c r="U296" s="71"/>
      <c r="V296" s="71"/>
      <c r="W296" s="71"/>
      <c r="X296" s="71"/>
      <c r="Y296" s="71"/>
      <c r="Z296" s="71"/>
      <c r="AA296" s="71"/>
    </row>
    <row r="297" spans="2:27" ht="12.75" customHeight="1" x14ac:dyDescent="0.25">
      <c r="B297" s="71"/>
      <c r="C297" s="71"/>
      <c r="D297" s="71"/>
      <c r="E297" s="71"/>
      <c r="F297" s="71"/>
      <c r="G297" s="158"/>
      <c r="H297" s="158"/>
      <c r="I297" s="158"/>
      <c r="J297" s="158"/>
      <c r="K297" s="71"/>
      <c r="L297" s="183"/>
      <c r="M297" s="183"/>
      <c r="N297" s="183"/>
      <c r="O297" s="71"/>
      <c r="P297" s="71"/>
      <c r="Q297" s="71"/>
      <c r="R297" s="71"/>
      <c r="S297" s="71"/>
      <c r="T297" s="71"/>
      <c r="U297" s="71"/>
      <c r="V297" s="71"/>
      <c r="W297" s="71"/>
      <c r="X297" s="71"/>
      <c r="Y297" s="71"/>
      <c r="Z297" s="71"/>
      <c r="AA297" s="71"/>
    </row>
    <row r="298" spans="2:27" ht="15.75" customHeight="1" x14ac:dyDescent="0.25"/>
    <row r="299" spans="2:27" ht="15.75" customHeight="1" x14ac:dyDescent="0.25"/>
    <row r="300" spans="2:27" ht="15.75" customHeight="1" x14ac:dyDescent="0.25"/>
    <row r="301" spans="2:27" ht="15.75" customHeight="1" x14ac:dyDescent="0.25"/>
    <row r="302" spans="2:27" ht="15.75" customHeight="1" x14ac:dyDescent="0.25"/>
    <row r="303" spans="2:27" ht="15.75" customHeight="1" x14ac:dyDescent="0.25"/>
    <row r="304" spans="2:27"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4">
    <mergeCell ref="A29:A33"/>
    <mergeCell ref="A34:A38"/>
    <mergeCell ref="A39:A43"/>
    <mergeCell ref="A9:A13"/>
    <mergeCell ref="A14:A18"/>
    <mergeCell ref="A19:A23"/>
    <mergeCell ref="A24:A28"/>
    <mergeCell ref="B39:B43"/>
    <mergeCell ref="B1:C4"/>
    <mergeCell ref="B9:B13"/>
    <mergeCell ref="C9:C43"/>
    <mergeCell ref="D9:D43"/>
    <mergeCell ref="B14:B18"/>
    <mergeCell ref="B19:B23"/>
    <mergeCell ref="B24:B28"/>
    <mergeCell ref="B29:B33"/>
    <mergeCell ref="B34:B38"/>
    <mergeCell ref="D1:K1"/>
    <mergeCell ref="D2:K2"/>
    <mergeCell ref="D3:K3"/>
    <mergeCell ref="D4:J4"/>
    <mergeCell ref="G7:J7"/>
    <mergeCell ref="K7:N7"/>
    <mergeCell ref="E9:E43"/>
    <mergeCell ref="F9:F43"/>
    <mergeCell ref="G9:G43"/>
    <mergeCell ref="P7:S7"/>
    <mergeCell ref="H9:H43"/>
    <mergeCell ref="I9:I43"/>
    <mergeCell ref="J9:J43"/>
    <mergeCell ref="K9:K43"/>
    <mergeCell ref="L9:L43"/>
    <mergeCell ref="M9:M43"/>
    <mergeCell ref="N9:N43"/>
  </mergeCells>
  <dataValidations count="11">
    <dataValidation allowBlank="1" showInputMessage="1" showErrorMessage="1" prompt="Relacionar el número de la actividad  del proyecto de inversión asociadas a la meta plan de desarrollo._x000a_" sqref="A8" xr:uid="{00000000-0002-0000-0500-000000000000}"/>
    <dataValidation allowBlank="1" showInputMessage="1" showErrorMessage="1" prompt="Relacionar el nombre de la(s) actividad(s) del proyecto de inversión asociadas a la meta plan de desarrollo._x000a_Resalte en gris la actividad proyecto de inversión que le aporta  al avance físico de la meta PDD." sqref="B8" xr:uid="{00000000-0002-0000-0500-000001000000}"/>
    <dataValidation allowBlank="1" showInputMessage="1" showErrorMessage="1" prompt="Relacionar el número de la meta plan de desarrollo tal y como se aparece en el sistema SEGPLAN." sqref="C8" xr:uid="{00000000-0002-0000-0500-000002000000}"/>
    <dataValidation allowBlank="1" showInputMessage="1" showErrorMessage="1" prompt="Relacionar el nombre de la meta plan de desarrollo tal y como se aparece en el sistema SEGPLAN." sqref="D8" xr:uid="{00000000-0002-0000-0500-000003000000}"/>
    <dataValidation allowBlank="1" showInputMessage="1" showErrorMessage="1" prompt="Relacionar el número del indicador tal y como se aparece en el sistema SEGPLAN." sqref="E8" xr:uid="{00000000-0002-0000-0500-000004000000}"/>
    <dataValidation allowBlank="1" showInputMessage="1" showErrorMessage="1" prompt="Relacionar el nombre del indicador tal y como se aparece en el sistema SEGPLAN._x000a_" sqref="F8" xr:uid="{00000000-0002-0000-0500-000005000000}"/>
    <dataValidation allowBlank="1" showInputMessage="1" showErrorMessage="1" prompt="Relacionar la ejecución de la meta para el periodo de reporte, de acuerdo a la unidades de la magnitud de la meta plan de desarrollo." sqref="G8:J8" xr:uid="{00000000-0002-0000-0500-000006000000}"/>
    <dataValidation allowBlank="1" showInputMessage="1" showErrorMessage="1" prompt="Relacionar en este campo el área/dependencia/ proyecto de inversión responsable de reportar la información de avance en magnitud de la meta PDD. (No utilice siglas)" sqref="K8" xr:uid="{00000000-0002-0000-0500-000007000000}"/>
    <dataValidation allowBlank="1" showInputMessage="1" showErrorMessage="1" prompt="Tenga en cuenta que: El reporte cualitativo debe explicar las cifras reportadas.  Recuerde que un externo va a leer la información, por lo cual, evite términos técnicos, siglas. Use un lenguaje claro._x000a_" sqref="L8" xr:uid="{00000000-0002-0000-0500-000008000000}"/>
    <dataValidation allowBlank="1" showInputMessage="1" showErrorMessage="1" prompt="Relacionar las situaciones que han dificultado el logro de las actividades asociadas al cumplimiento del meta plan de desarrollo y su solución._x000a_Use un lenguaje claro." sqref="M8" xr:uid="{00000000-0002-0000-0500-000009000000}"/>
    <dataValidation allowBlank="1" showInputMessage="1" showErrorMessage="1" prompt="Relacionar los beneficios y/o impactos que se genera en la ciudad, en la ciudadanía o la Entidad de los logros y avances que se ha obtenido y adelantado al corte del reporte._x000a_Nota: Los beneficios se redactan en pasado." sqref="N8" xr:uid="{00000000-0002-0000-0500-00000A000000}"/>
  </dataValidations>
  <pageMargins left="0.70866141732283472" right="0.70866141732283472" top="0.74803149606299213" bottom="0.74803149606299213" header="0" footer="0"/>
  <pageSetup scale="41" orientation="landscape"/>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738030"/>
  </sheetPr>
  <dimension ref="A1:Z1000"/>
  <sheetViews>
    <sheetView workbookViewId="0"/>
  </sheetViews>
  <sheetFormatPr baseColWidth="10" defaultColWidth="14.42578125" defaultRowHeight="15" customHeight="1" x14ac:dyDescent="0.25"/>
  <cols>
    <col min="1" max="1" width="4.42578125" customWidth="1"/>
    <col min="2" max="2" width="3.28515625" customWidth="1"/>
    <col min="3" max="3" width="9.140625" customWidth="1"/>
    <col min="4" max="4" width="198.7109375" customWidth="1"/>
    <col min="5" max="24" width="9.140625" customWidth="1"/>
  </cols>
  <sheetData>
    <row r="1" spans="1:26" x14ac:dyDescent="0.25">
      <c r="C1" s="187"/>
      <c r="D1" s="188"/>
      <c r="E1" s="189"/>
    </row>
    <row r="2" spans="1:26" ht="14.25" customHeight="1" x14ac:dyDescent="0.25">
      <c r="A2" s="36"/>
      <c r="B2" s="723">
        <v>1</v>
      </c>
      <c r="C2" s="726" t="s">
        <v>441</v>
      </c>
      <c r="D2" s="727"/>
      <c r="E2" s="190"/>
      <c r="F2" s="36"/>
      <c r="G2" s="36"/>
      <c r="H2" s="36"/>
      <c r="I2" s="36"/>
      <c r="J2" s="36"/>
      <c r="K2" s="36"/>
      <c r="L2" s="36"/>
      <c r="M2" s="36"/>
      <c r="N2" s="36"/>
      <c r="O2" s="36"/>
      <c r="P2" s="36"/>
      <c r="Q2" s="36"/>
      <c r="R2" s="36"/>
      <c r="S2" s="36"/>
      <c r="T2" s="36"/>
      <c r="U2" s="36"/>
      <c r="V2" s="36"/>
      <c r="W2" s="36"/>
      <c r="X2" s="36"/>
      <c r="Y2" s="36"/>
      <c r="Z2" s="36"/>
    </row>
    <row r="3" spans="1:26" x14ac:dyDescent="0.25">
      <c r="A3" s="36"/>
      <c r="B3" s="724"/>
      <c r="C3" s="191">
        <v>1</v>
      </c>
      <c r="D3" s="192" t="s">
        <v>442</v>
      </c>
      <c r="E3" s="190"/>
      <c r="F3" s="36"/>
      <c r="G3" s="36"/>
      <c r="H3" s="36"/>
      <c r="I3" s="36"/>
      <c r="J3" s="36"/>
      <c r="K3" s="36"/>
      <c r="L3" s="36"/>
      <c r="M3" s="36"/>
      <c r="N3" s="36"/>
      <c r="O3" s="36"/>
      <c r="P3" s="36"/>
      <c r="Q3" s="36"/>
      <c r="R3" s="36"/>
      <c r="S3" s="36"/>
      <c r="T3" s="36"/>
      <c r="U3" s="36"/>
      <c r="V3" s="36"/>
      <c r="W3" s="36"/>
      <c r="X3" s="36"/>
      <c r="Y3" s="36"/>
      <c r="Z3" s="36"/>
    </row>
    <row r="4" spans="1:26" x14ac:dyDescent="0.25">
      <c r="A4" s="36"/>
      <c r="B4" s="724"/>
      <c r="C4" s="191">
        <v>2</v>
      </c>
      <c r="D4" s="192" t="s">
        <v>443</v>
      </c>
      <c r="E4" s="190"/>
      <c r="F4" s="36"/>
      <c r="G4" s="36"/>
      <c r="H4" s="36"/>
      <c r="I4" s="36"/>
      <c r="J4" s="36"/>
      <c r="K4" s="36"/>
      <c r="L4" s="36"/>
      <c r="M4" s="36"/>
      <c r="N4" s="36"/>
      <c r="O4" s="36"/>
      <c r="P4" s="36"/>
      <c r="Q4" s="36"/>
      <c r="R4" s="36"/>
      <c r="S4" s="36"/>
      <c r="T4" s="36"/>
      <c r="U4" s="36"/>
      <c r="V4" s="36"/>
      <c r="W4" s="36"/>
      <c r="X4" s="36"/>
      <c r="Y4" s="36"/>
      <c r="Z4" s="36"/>
    </row>
    <row r="5" spans="1:26" x14ac:dyDescent="0.25">
      <c r="A5" s="36"/>
      <c r="B5" s="724"/>
      <c r="C5" s="191">
        <v>3</v>
      </c>
      <c r="D5" s="192" t="s">
        <v>444</v>
      </c>
      <c r="E5" s="190"/>
      <c r="F5" s="36"/>
      <c r="G5" s="36"/>
      <c r="H5" s="36"/>
      <c r="I5" s="36"/>
      <c r="J5" s="36"/>
      <c r="K5" s="36"/>
      <c r="L5" s="36"/>
      <c r="M5" s="36"/>
      <c r="N5" s="36"/>
      <c r="O5" s="36"/>
      <c r="P5" s="36"/>
      <c r="Q5" s="36"/>
      <c r="R5" s="36"/>
      <c r="S5" s="36"/>
      <c r="T5" s="36"/>
      <c r="U5" s="36"/>
      <c r="V5" s="36"/>
      <c r="W5" s="36"/>
      <c r="X5" s="36"/>
      <c r="Y5" s="36"/>
      <c r="Z5" s="36"/>
    </row>
    <row r="6" spans="1:26" ht="24" x14ac:dyDescent="0.25">
      <c r="A6" s="36"/>
      <c r="B6" s="724"/>
      <c r="C6" s="191">
        <v>4</v>
      </c>
      <c r="D6" s="192" t="s">
        <v>445</v>
      </c>
      <c r="E6" s="190"/>
      <c r="F6" s="36"/>
      <c r="G6" s="36"/>
      <c r="H6" s="36"/>
      <c r="I6" s="36"/>
      <c r="J6" s="36"/>
      <c r="K6" s="36"/>
      <c r="L6" s="36"/>
      <c r="M6" s="36"/>
      <c r="N6" s="36"/>
      <c r="O6" s="36"/>
      <c r="P6" s="36"/>
      <c r="Q6" s="36"/>
      <c r="R6" s="36"/>
      <c r="S6" s="36"/>
      <c r="T6" s="36"/>
      <c r="U6" s="36"/>
      <c r="V6" s="36"/>
      <c r="W6" s="36"/>
      <c r="X6" s="36"/>
      <c r="Y6" s="36"/>
      <c r="Z6" s="36"/>
    </row>
    <row r="7" spans="1:26" ht="24" x14ac:dyDescent="0.25">
      <c r="A7" s="36"/>
      <c r="B7" s="724"/>
      <c r="C7" s="191">
        <v>5</v>
      </c>
      <c r="D7" s="192" t="s">
        <v>446</v>
      </c>
      <c r="E7" s="190"/>
      <c r="F7" s="36"/>
      <c r="G7" s="36"/>
      <c r="H7" s="36"/>
      <c r="I7" s="36"/>
      <c r="J7" s="36"/>
      <c r="K7" s="36"/>
      <c r="L7" s="36"/>
      <c r="M7" s="36"/>
      <c r="N7" s="36"/>
      <c r="O7" s="36"/>
      <c r="P7" s="36"/>
      <c r="Q7" s="36"/>
      <c r="R7" s="36"/>
      <c r="S7" s="36"/>
      <c r="T7" s="36"/>
      <c r="U7" s="36"/>
      <c r="V7" s="36"/>
      <c r="W7" s="36"/>
      <c r="X7" s="36"/>
      <c r="Y7" s="36"/>
      <c r="Z7" s="36"/>
    </row>
    <row r="8" spans="1:26" ht="24" x14ac:dyDescent="0.25">
      <c r="A8" s="36"/>
      <c r="B8" s="724"/>
      <c r="C8" s="191">
        <v>6</v>
      </c>
      <c r="D8" s="192" t="s">
        <v>447</v>
      </c>
      <c r="E8" s="190"/>
      <c r="F8" s="36"/>
      <c r="G8" s="36"/>
      <c r="H8" s="36"/>
      <c r="I8" s="36"/>
      <c r="J8" s="36"/>
      <c r="K8" s="36"/>
      <c r="L8" s="36"/>
      <c r="M8" s="36"/>
      <c r="N8" s="36"/>
      <c r="O8" s="36"/>
      <c r="P8" s="36"/>
      <c r="Q8" s="36"/>
      <c r="R8" s="36"/>
      <c r="S8" s="36"/>
      <c r="T8" s="36"/>
      <c r="U8" s="36"/>
      <c r="V8" s="36"/>
      <c r="W8" s="36"/>
      <c r="X8" s="36"/>
      <c r="Y8" s="36"/>
      <c r="Z8" s="36"/>
    </row>
    <row r="9" spans="1:26" ht="24" x14ac:dyDescent="0.25">
      <c r="A9" s="36"/>
      <c r="B9" s="725"/>
      <c r="C9" s="191">
        <v>7</v>
      </c>
      <c r="D9" s="192" t="s">
        <v>448</v>
      </c>
      <c r="E9" s="190"/>
      <c r="F9" s="36"/>
      <c r="G9" s="36"/>
      <c r="H9" s="36"/>
      <c r="I9" s="36"/>
      <c r="J9" s="36"/>
      <c r="K9" s="36"/>
      <c r="L9" s="36"/>
      <c r="M9" s="36"/>
      <c r="N9" s="36"/>
      <c r="O9" s="36"/>
      <c r="P9" s="36"/>
      <c r="Q9" s="36"/>
      <c r="R9" s="36"/>
      <c r="S9" s="36"/>
      <c r="T9" s="36"/>
      <c r="U9" s="36"/>
      <c r="V9" s="36"/>
      <c r="W9" s="36"/>
      <c r="X9" s="36"/>
      <c r="Y9" s="36"/>
      <c r="Z9" s="36"/>
    </row>
    <row r="10" spans="1:26" x14ac:dyDescent="0.25">
      <c r="A10" s="36"/>
      <c r="B10" s="723">
        <v>2</v>
      </c>
      <c r="C10" s="726" t="s">
        <v>449</v>
      </c>
      <c r="D10" s="727"/>
      <c r="E10" s="190"/>
      <c r="F10" s="36"/>
      <c r="G10" s="36"/>
      <c r="H10" s="36"/>
      <c r="I10" s="36"/>
      <c r="J10" s="36"/>
      <c r="K10" s="36"/>
      <c r="L10" s="36"/>
      <c r="M10" s="36"/>
      <c r="N10" s="36"/>
      <c r="O10" s="36"/>
      <c r="P10" s="36"/>
      <c r="Q10" s="36"/>
      <c r="R10" s="36"/>
      <c r="S10" s="36"/>
      <c r="T10" s="36"/>
      <c r="U10" s="36"/>
      <c r="V10" s="36"/>
      <c r="W10" s="36"/>
      <c r="X10" s="36"/>
      <c r="Y10" s="36"/>
      <c r="Z10" s="36"/>
    </row>
    <row r="11" spans="1:26" x14ac:dyDescent="0.25">
      <c r="A11" s="36"/>
      <c r="B11" s="724"/>
      <c r="C11" s="191">
        <v>8</v>
      </c>
      <c r="D11" s="192" t="s">
        <v>450</v>
      </c>
      <c r="E11" s="190"/>
      <c r="F11" s="36"/>
      <c r="G11" s="36"/>
      <c r="H11" s="36"/>
      <c r="I11" s="36"/>
      <c r="J11" s="36"/>
      <c r="K11" s="36"/>
      <c r="L11" s="36"/>
      <c r="M11" s="36"/>
      <c r="N11" s="36"/>
      <c r="O11" s="36"/>
      <c r="P11" s="36"/>
      <c r="Q11" s="36"/>
      <c r="R11" s="36"/>
      <c r="S11" s="36"/>
      <c r="T11" s="36"/>
      <c r="U11" s="36"/>
      <c r="V11" s="36"/>
      <c r="W11" s="36"/>
      <c r="X11" s="36"/>
      <c r="Y11" s="36"/>
      <c r="Z11" s="36"/>
    </row>
    <row r="12" spans="1:26" ht="24" x14ac:dyDescent="0.25">
      <c r="A12" s="36"/>
      <c r="B12" s="724"/>
      <c r="C12" s="191">
        <v>9</v>
      </c>
      <c r="D12" s="192" t="s">
        <v>451</v>
      </c>
      <c r="E12" s="190"/>
      <c r="F12" s="36"/>
      <c r="G12" s="36"/>
      <c r="H12" s="36"/>
      <c r="I12" s="36"/>
      <c r="J12" s="36"/>
      <c r="K12" s="36"/>
      <c r="L12" s="36"/>
      <c r="M12" s="36"/>
      <c r="N12" s="36"/>
      <c r="O12" s="36"/>
      <c r="P12" s="36"/>
      <c r="Q12" s="36"/>
      <c r="R12" s="36"/>
      <c r="S12" s="36"/>
      <c r="T12" s="36"/>
      <c r="U12" s="36"/>
      <c r="V12" s="36"/>
      <c r="W12" s="36"/>
      <c r="X12" s="36"/>
      <c r="Y12" s="36"/>
      <c r="Z12" s="36"/>
    </row>
    <row r="13" spans="1:26" ht="24" x14ac:dyDescent="0.25">
      <c r="A13" s="36"/>
      <c r="B13" s="724"/>
      <c r="C13" s="191">
        <v>10</v>
      </c>
      <c r="D13" s="192" t="s">
        <v>452</v>
      </c>
      <c r="E13" s="190"/>
      <c r="F13" s="36"/>
      <c r="G13" s="36"/>
      <c r="H13" s="36"/>
      <c r="I13" s="36"/>
      <c r="J13" s="36"/>
      <c r="K13" s="36"/>
      <c r="L13" s="36"/>
      <c r="M13" s="36"/>
      <c r="N13" s="36"/>
      <c r="O13" s="36"/>
      <c r="P13" s="36"/>
      <c r="Q13" s="36"/>
      <c r="R13" s="36"/>
      <c r="S13" s="36"/>
      <c r="T13" s="36"/>
      <c r="U13" s="36"/>
      <c r="V13" s="36"/>
      <c r="W13" s="36"/>
      <c r="X13" s="36"/>
      <c r="Y13" s="36"/>
      <c r="Z13" s="36"/>
    </row>
    <row r="14" spans="1:26" ht="24" x14ac:dyDescent="0.25">
      <c r="A14" s="36"/>
      <c r="B14" s="724"/>
      <c r="C14" s="191">
        <v>11</v>
      </c>
      <c r="D14" s="192" t="s">
        <v>453</v>
      </c>
      <c r="E14" s="190"/>
      <c r="F14" s="36"/>
      <c r="G14" s="36"/>
      <c r="H14" s="36"/>
      <c r="I14" s="36"/>
      <c r="J14" s="36"/>
      <c r="K14" s="36"/>
      <c r="L14" s="36"/>
      <c r="M14" s="36"/>
      <c r="N14" s="36"/>
      <c r="O14" s="36"/>
      <c r="P14" s="36"/>
      <c r="Q14" s="36"/>
      <c r="R14" s="36"/>
      <c r="S14" s="36"/>
      <c r="T14" s="36"/>
      <c r="U14" s="36"/>
      <c r="V14" s="36"/>
      <c r="W14" s="36"/>
      <c r="X14" s="36"/>
      <c r="Y14" s="36"/>
      <c r="Z14" s="36"/>
    </row>
    <row r="15" spans="1:26" ht="36" x14ac:dyDescent="0.25">
      <c r="A15" s="36"/>
      <c r="B15" s="724"/>
      <c r="C15" s="191">
        <v>12</v>
      </c>
      <c r="D15" s="192" t="s">
        <v>454</v>
      </c>
      <c r="E15" s="190"/>
      <c r="F15" s="36"/>
      <c r="G15" s="36"/>
      <c r="H15" s="36"/>
      <c r="I15" s="36"/>
      <c r="J15" s="36"/>
      <c r="K15" s="36"/>
      <c r="L15" s="36"/>
      <c r="M15" s="36"/>
      <c r="N15" s="36"/>
      <c r="O15" s="36"/>
      <c r="P15" s="36"/>
      <c r="Q15" s="36"/>
      <c r="R15" s="36"/>
      <c r="S15" s="36"/>
      <c r="T15" s="36"/>
      <c r="U15" s="36"/>
      <c r="V15" s="36"/>
      <c r="W15" s="36"/>
      <c r="X15" s="36"/>
      <c r="Y15" s="36"/>
      <c r="Z15" s="36"/>
    </row>
    <row r="16" spans="1:26" ht="24" x14ac:dyDescent="0.25">
      <c r="A16" s="36"/>
      <c r="B16" s="724"/>
      <c r="C16" s="191">
        <v>13</v>
      </c>
      <c r="D16" s="192" t="s">
        <v>455</v>
      </c>
      <c r="E16" s="190"/>
      <c r="F16" s="36"/>
      <c r="G16" s="36"/>
      <c r="H16" s="36"/>
      <c r="I16" s="36"/>
      <c r="J16" s="36"/>
      <c r="K16" s="36"/>
      <c r="L16" s="36"/>
      <c r="M16" s="36"/>
      <c r="N16" s="36"/>
      <c r="O16" s="36"/>
      <c r="P16" s="36"/>
      <c r="Q16" s="36"/>
      <c r="R16" s="36"/>
      <c r="S16" s="36"/>
      <c r="T16" s="36"/>
      <c r="U16" s="36"/>
      <c r="V16" s="36"/>
      <c r="W16" s="36"/>
      <c r="X16" s="36"/>
      <c r="Y16" s="36"/>
      <c r="Z16" s="36"/>
    </row>
    <row r="17" spans="1:26" ht="24" x14ac:dyDescent="0.25">
      <c r="A17" s="36"/>
      <c r="B17" s="724"/>
      <c r="C17" s="191">
        <v>14</v>
      </c>
      <c r="D17" s="192" t="s">
        <v>456</v>
      </c>
      <c r="E17" s="190"/>
      <c r="F17" s="36"/>
      <c r="G17" s="36"/>
      <c r="H17" s="36"/>
      <c r="I17" s="36"/>
      <c r="J17" s="36"/>
      <c r="K17" s="36"/>
      <c r="L17" s="36"/>
      <c r="M17" s="36"/>
      <c r="N17" s="36"/>
      <c r="O17" s="36"/>
      <c r="P17" s="36"/>
      <c r="Q17" s="36"/>
      <c r="R17" s="36"/>
      <c r="S17" s="36"/>
      <c r="T17" s="36"/>
      <c r="U17" s="36"/>
      <c r="V17" s="36"/>
      <c r="W17" s="36"/>
      <c r="X17" s="36"/>
      <c r="Y17" s="36"/>
      <c r="Z17" s="36"/>
    </row>
    <row r="18" spans="1:26" ht="24" x14ac:dyDescent="0.25">
      <c r="A18" s="36"/>
      <c r="B18" s="725"/>
      <c r="C18" s="191">
        <v>15</v>
      </c>
      <c r="D18" s="192" t="s">
        <v>457</v>
      </c>
      <c r="E18" s="190"/>
      <c r="F18" s="36"/>
      <c r="G18" s="36"/>
      <c r="H18" s="36"/>
      <c r="I18" s="36"/>
      <c r="J18" s="36"/>
      <c r="K18" s="36"/>
      <c r="L18" s="36"/>
      <c r="M18" s="36"/>
      <c r="N18" s="36"/>
      <c r="O18" s="36"/>
      <c r="P18" s="36"/>
      <c r="Q18" s="36"/>
      <c r="R18" s="36"/>
      <c r="S18" s="36"/>
      <c r="T18" s="36"/>
      <c r="U18" s="36"/>
      <c r="V18" s="36"/>
      <c r="W18" s="36"/>
      <c r="X18" s="36"/>
      <c r="Y18" s="36"/>
      <c r="Z18" s="36"/>
    </row>
    <row r="19" spans="1:26" x14ac:dyDescent="0.25">
      <c r="A19" s="36"/>
      <c r="B19" s="723">
        <v>3</v>
      </c>
      <c r="C19" s="726" t="s">
        <v>458</v>
      </c>
      <c r="D19" s="727"/>
      <c r="E19" s="190"/>
      <c r="F19" s="36"/>
      <c r="G19" s="36"/>
      <c r="H19" s="36"/>
      <c r="I19" s="36"/>
      <c r="J19" s="36"/>
      <c r="K19" s="36"/>
      <c r="L19" s="36"/>
      <c r="M19" s="36"/>
      <c r="N19" s="36"/>
      <c r="O19" s="36"/>
      <c r="P19" s="36"/>
      <c r="Q19" s="36"/>
      <c r="R19" s="36"/>
      <c r="S19" s="36"/>
      <c r="T19" s="36"/>
      <c r="U19" s="36"/>
      <c r="V19" s="36"/>
      <c r="W19" s="36"/>
      <c r="X19" s="36"/>
      <c r="Y19" s="36"/>
      <c r="Z19" s="36"/>
    </row>
    <row r="20" spans="1:26" x14ac:dyDescent="0.25">
      <c r="A20" s="36"/>
      <c r="B20" s="724"/>
      <c r="C20" s="191">
        <v>16</v>
      </c>
      <c r="D20" s="192" t="s">
        <v>459</v>
      </c>
      <c r="E20" s="190"/>
      <c r="F20" s="36"/>
      <c r="G20" s="36"/>
      <c r="H20" s="36"/>
      <c r="I20" s="36"/>
      <c r="J20" s="36"/>
      <c r="K20" s="36"/>
      <c r="L20" s="36"/>
      <c r="M20" s="36"/>
      <c r="N20" s="36"/>
      <c r="O20" s="36"/>
      <c r="P20" s="36"/>
      <c r="Q20" s="36"/>
      <c r="R20" s="36"/>
      <c r="S20" s="36"/>
      <c r="T20" s="36"/>
      <c r="U20" s="36"/>
      <c r="V20" s="36"/>
      <c r="W20" s="36"/>
      <c r="X20" s="36"/>
      <c r="Y20" s="36"/>
      <c r="Z20" s="36"/>
    </row>
    <row r="21" spans="1:26" ht="15.75" customHeight="1" x14ac:dyDescent="0.25">
      <c r="A21" s="36"/>
      <c r="B21" s="724"/>
      <c r="C21" s="191">
        <v>17</v>
      </c>
      <c r="D21" s="192" t="s">
        <v>460</v>
      </c>
      <c r="E21" s="190"/>
      <c r="F21" s="36"/>
      <c r="G21" s="36"/>
      <c r="H21" s="36"/>
      <c r="I21" s="36"/>
      <c r="J21" s="36"/>
      <c r="K21" s="36"/>
      <c r="L21" s="36"/>
      <c r="M21" s="36"/>
      <c r="N21" s="36"/>
      <c r="O21" s="36"/>
      <c r="P21" s="36"/>
      <c r="Q21" s="36"/>
      <c r="R21" s="36"/>
      <c r="S21" s="36"/>
      <c r="T21" s="36"/>
      <c r="U21" s="36"/>
      <c r="V21" s="36"/>
      <c r="W21" s="36"/>
      <c r="X21" s="36"/>
      <c r="Y21" s="36"/>
      <c r="Z21" s="36"/>
    </row>
    <row r="22" spans="1:26" ht="15.75" customHeight="1" x14ac:dyDescent="0.25">
      <c r="A22" s="36"/>
      <c r="B22" s="724"/>
      <c r="C22" s="191">
        <v>18</v>
      </c>
      <c r="D22" s="192" t="s">
        <v>461</v>
      </c>
      <c r="E22" s="190"/>
      <c r="F22" s="36"/>
      <c r="G22" s="36"/>
      <c r="H22" s="36"/>
      <c r="I22" s="36"/>
      <c r="J22" s="36"/>
      <c r="K22" s="36"/>
      <c r="L22" s="36"/>
      <c r="M22" s="36"/>
      <c r="N22" s="36"/>
      <c r="O22" s="36"/>
      <c r="P22" s="36"/>
      <c r="Q22" s="36"/>
      <c r="R22" s="36"/>
      <c r="S22" s="36"/>
      <c r="T22" s="36"/>
      <c r="U22" s="36"/>
      <c r="V22" s="36"/>
      <c r="W22" s="36"/>
      <c r="X22" s="36"/>
      <c r="Y22" s="36"/>
      <c r="Z22" s="36"/>
    </row>
    <row r="23" spans="1:26" ht="15.75" customHeight="1" x14ac:dyDescent="0.25">
      <c r="A23" s="36"/>
      <c r="B23" s="724"/>
      <c r="C23" s="191">
        <v>19</v>
      </c>
      <c r="D23" s="192" t="s">
        <v>462</v>
      </c>
      <c r="E23" s="190"/>
      <c r="F23" s="36"/>
      <c r="G23" s="36"/>
      <c r="H23" s="36"/>
      <c r="I23" s="36"/>
      <c r="J23" s="36"/>
      <c r="K23" s="36"/>
      <c r="L23" s="36"/>
      <c r="M23" s="36"/>
      <c r="N23" s="36"/>
      <c r="O23" s="36"/>
      <c r="P23" s="36"/>
      <c r="Q23" s="36"/>
      <c r="R23" s="36"/>
      <c r="S23" s="36"/>
      <c r="T23" s="36"/>
      <c r="U23" s="36"/>
      <c r="V23" s="36"/>
      <c r="W23" s="36"/>
      <c r="X23" s="36"/>
      <c r="Y23" s="36"/>
      <c r="Z23" s="36"/>
    </row>
    <row r="24" spans="1:26" ht="15.75" customHeight="1" x14ac:dyDescent="0.25">
      <c r="A24" s="36"/>
      <c r="B24" s="724"/>
      <c r="C24" s="191">
        <v>20</v>
      </c>
      <c r="D24" s="192" t="s">
        <v>463</v>
      </c>
      <c r="E24" s="190"/>
      <c r="F24" s="36"/>
      <c r="G24" s="36"/>
      <c r="H24" s="36"/>
      <c r="I24" s="36"/>
      <c r="J24" s="36"/>
      <c r="K24" s="36"/>
      <c r="L24" s="36"/>
      <c r="M24" s="36"/>
      <c r="N24" s="36"/>
      <c r="O24" s="36"/>
      <c r="P24" s="36"/>
      <c r="Q24" s="36"/>
      <c r="R24" s="36"/>
      <c r="S24" s="36"/>
      <c r="T24" s="36"/>
      <c r="U24" s="36"/>
      <c r="V24" s="36"/>
      <c r="W24" s="36"/>
      <c r="X24" s="36"/>
      <c r="Y24" s="36"/>
      <c r="Z24" s="36"/>
    </row>
    <row r="25" spans="1:26" ht="15.75" customHeight="1" x14ac:dyDescent="0.25">
      <c r="A25" s="36"/>
      <c r="B25" s="724"/>
      <c r="C25" s="193">
        <v>21</v>
      </c>
      <c r="D25" s="194" t="s">
        <v>464</v>
      </c>
      <c r="E25" s="190"/>
      <c r="F25" s="36"/>
      <c r="G25" s="36"/>
      <c r="H25" s="36"/>
      <c r="I25" s="36"/>
      <c r="J25" s="36"/>
      <c r="K25" s="36"/>
      <c r="L25" s="36"/>
      <c r="M25" s="36"/>
      <c r="N25" s="36"/>
      <c r="O25" s="36"/>
      <c r="P25" s="36"/>
      <c r="Q25" s="36"/>
      <c r="R25" s="36"/>
      <c r="S25" s="36"/>
      <c r="T25" s="36"/>
      <c r="U25" s="36"/>
      <c r="V25" s="36"/>
      <c r="W25" s="36"/>
      <c r="X25" s="36"/>
      <c r="Y25" s="36"/>
      <c r="Z25" s="36"/>
    </row>
    <row r="26" spans="1:26" ht="15.75" customHeight="1" x14ac:dyDescent="0.25">
      <c r="A26" s="36"/>
      <c r="B26" s="724"/>
      <c r="C26" s="191">
        <v>22</v>
      </c>
      <c r="D26" s="192" t="s">
        <v>465</v>
      </c>
      <c r="E26" s="190"/>
      <c r="F26" s="36"/>
      <c r="G26" s="36"/>
      <c r="H26" s="36"/>
      <c r="I26" s="36"/>
      <c r="J26" s="36"/>
      <c r="K26" s="36"/>
      <c r="L26" s="36"/>
      <c r="M26" s="36"/>
      <c r="N26" s="36"/>
      <c r="O26" s="36"/>
      <c r="P26" s="36"/>
      <c r="Q26" s="36"/>
      <c r="R26" s="36"/>
      <c r="S26" s="36"/>
      <c r="T26" s="36"/>
      <c r="U26" s="36"/>
      <c r="V26" s="36"/>
      <c r="W26" s="36"/>
      <c r="X26" s="36"/>
      <c r="Y26" s="36"/>
      <c r="Z26" s="36"/>
    </row>
    <row r="27" spans="1:26" ht="15.75" customHeight="1" x14ac:dyDescent="0.25">
      <c r="A27" s="36"/>
      <c r="B27" s="724"/>
      <c r="C27" s="191">
        <v>23</v>
      </c>
      <c r="D27" s="192" t="s">
        <v>466</v>
      </c>
      <c r="E27" s="190"/>
      <c r="F27" s="36"/>
      <c r="G27" s="36"/>
      <c r="H27" s="36"/>
      <c r="I27" s="36"/>
      <c r="J27" s="36"/>
      <c r="K27" s="36"/>
      <c r="L27" s="36"/>
      <c r="M27" s="36"/>
      <c r="N27" s="36"/>
      <c r="O27" s="36"/>
      <c r="P27" s="36"/>
      <c r="Q27" s="36"/>
      <c r="R27" s="36"/>
      <c r="S27" s="36"/>
      <c r="T27" s="36"/>
      <c r="U27" s="36"/>
      <c r="V27" s="36"/>
      <c r="W27" s="36"/>
      <c r="X27" s="36"/>
      <c r="Y27" s="36"/>
      <c r="Z27" s="36"/>
    </row>
    <row r="28" spans="1:26" ht="15.75" customHeight="1" x14ac:dyDescent="0.25">
      <c r="A28" s="36"/>
      <c r="B28" s="724"/>
      <c r="C28" s="191">
        <v>24</v>
      </c>
      <c r="D28" s="192" t="s">
        <v>467</v>
      </c>
      <c r="E28" s="190"/>
      <c r="F28" s="36"/>
      <c r="G28" s="36"/>
      <c r="H28" s="36"/>
      <c r="I28" s="36"/>
      <c r="J28" s="36"/>
      <c r="K28" s="36"/>
      <c r="L28" s="36"/>
      <c r="M28" s="36"/>
      <c r="N28" s="36"/>
      <c r="O28" s="36"/>
      <c r="P28" s="36"/>
      <c r="Q28" s="36"/>
      <c r="R28" s="36"/>
      <c r="S28" s="36"/>
      <c r="T28" s="36"/>
      <c r="U28" s="36"/>
      <c r="V28" s="36"/>
      <c r="W28" s="36"/>
      <c r="X28" s="36"/>
      <c r="Y28" s="36"/>
      <c r="Z28" s="36"/>
    </row>
    <row r="29" spans="1:26" ht="15.75" customHeight="1" x14ac:dyDescent="0.25">
      <c r="A29" s="36"/>
      <c r="B29" s="724"/>
      <c r="C29" s="191">
        <v>25</v>
      </c>
      <c r="D29" s="192" t="s">
        <v>468</v>
      </c>
      <c r="E29" s="190"/>
      <c r="F29" s="36"/>
      <c r="G29" s="36"/>
      <c r="H29" s="36"/>
      <c r="I29" s="36"/>
      <c r="J29" s="36"/>
      <c r="K29" s="36"/>
      <c r="L29" s="36"/>
      <c r="M29" s="36"/>
      <c r="N29" s="36"/>
      <c r="O29" s="36"/>
      <c r="P29" s="36"/>
      <c r="Q29" s="36"/>
      <c r="R29" s="36"/>
      <c r="S29" s="36"/>
      <c r="T29" s="36"/>
      <c r="U29" s="36"/>
      <c r="V29" s="36"/>
      <c r="W29" s="36"/>
      <c r="X29" s="36"/>
      <c r="Y29" s="36"/>
      <c r="Z29" s="36"/>
    </row>
    <row r="30" spans="1:26" ht="15.75" customHeight="1" x14ac:dyDescent="0.25">
      <c r="A30" s="36"/>
      <c r="B30" s="724"/>
      <c r="C30" s="191">
        <v>26</v>
      </c>
      <c r="D30" s="192" t="s">
        <v>469</v>
      </c>
      <c r="E30" s="190"/>
      <c r="F30" s="36"/>
      <c r="G30" s="36"/>
      <c r="H30" s="36"/>
      <c r="I30" s="36"/>
      <c r="J30" s="36"/>
      <c r="K30" s="36"/>
      <c r="L30" s="36"/>
      <c r="M30" s="36"/>
      <c r="N30" s="36"/>
      <c r="O30" s="36"/>
      <c r="P30" s="36"/>
      <c r="Q30" s="36"/>
      <c r="R30" s="36"/>
      <c r="S30" s="36"/>
      <c r="T30" s="36"/>
      <c r="U30" s="36"/>
      <c r="V30" s="36"/>
      <c r="W30" s="36"/>
      <c r="X30" s="36"/>
      <c r="Y30" s="36"/>
      <c r="Z30" s="36"/>
    </row>
    <row r="31" spans="1:26" ht="15.75" customHeight="1" x14ac:dyDescent="0.25">
      <c r="A31" s="36"/>
      <c r="B31" s="724"/>
      <c r="C31" s="191">
        <v>27</v>
      </c>
      <c r="D31" s="192" t="s">
        <v>470</v>
      </c>
      <c r="E31" s="190"/>
      <c r="F31" s="36"/>
      <c r="G31" s="36"/>
      <c r="H31" s="36"/>
      <c r="I31" s="36"/>
      <c r="J31" s="36"/>
      <c r="K31" s="36"/>
      <c r="L31" s="36"/>
      <c r="M31" s="36"/>
      <c r="N31" s="36"/>
      <c r="O31" s="36"/>
      <c r="P31" s="36"/>
      <c r="Q31" s="36"/>
      <c r="R31" s="36"/>
      <c r="S31" s="36"/>
      <c r="T31" s="36"/>
      <c r="U31" s="36"/>
      <c r="V31" s="36"/>
      <c r="W31" s="36"/>
      <c r="X31" s="36"/>
      <c r="Y31" s="36"/>
      <c r="Z31" s="36"/>
    </row>
    <row r="32" spans="1:26" ht="15.75" customHeight="1" x14ac:dyDescent="0.25">
      <c r="A32" s="36"/>
      <c r="B32" s="725"/>
      <c r="C32" s="191">
        <v>28</v>
      </c>
      <c r="D32" s="192" t="s">
        <v>471</v>
      </c>
      <c r="E32" s="190"/>
      <c r="F32" s="36"/>
      <c r="G32" s="36"/>
      <c r="H32" s="36"/>
      <c r="I32" s="36"/>
      <c r="J32" s="36"/>
      <c r="K32" s="36"/>
      <c r="L32" s="36"/>
      <c r="M32" s="36"/>
      <c r="N32" s="36"/>
      <c r="O32" s="36"/>
      <c r="P32" s="36"/>
      <c r="Q32" s="36"/>
      <c r="R32" s="36"/>
      <c r="S32" s="36"/>
      <c r="T32" s="36"/>
      <c r="U32" s="36"/>
      <c r="V32" s="36"/>
      <c r="W32" s="36"/>
      <c r="X32" s="36"/>
      <c r="Y32" s="36"/>
      <c r="Z32" s="36"/>
    </row>
    <row r="33" spans="1:26" ht="15.75" customHeight="1" x14ac:dyDescent="0.25">
      <c r="A33" s="36"/>
      <c r="B33" s="723">
        <v>4</v>
      </c>
      <c r="C33" s="726" t="s">
        <v>472</v>
      </c>
      <c r="D33" s="727"/>
      <c r="E33" s="190"/>
      <c r="F33" s="36"/>
      <c r="G33" s="36"/>
      <c r="H33" s="36"/>
      <c r="I33" s="36"/>
      <c r="J33" s="36"/>
      <c r="K33" s="36"/>
      <c r="L33" s="36"/>
      <c r="M33" s="36"/>
      <c r="N33" s="36"/>
      <c r="O33" s="36"/>
      <c r="P33" s="36"/>
      <c r="Q33" s="36"/>
      <c r="R33" s="36"/>
      <c r="S33" s="36"/>
      <c r="T33" s="36"/>
      <c r="U33" s="36"/>
      <c r="V33" s="36"/>
      <c r="W33" s="36"/>
      <c r="X33" s="36"/>
      <c r="Y33" s="36"/>
      <c r="Z33" s="36"/>
    </row>
    <row r="34" spans="1:26" ht="15.75" customHeight="1" x14ac:dyDescent="0.25">
      <c r="A34" s="36"/>
      <c r="B34" s="724"/>
      <c r="C34" s="191">
        <v>29</v>
      </c>
      <c r="D34" s="192" t="s">
        <v>473</v>
      </c>
      <c r="E34" s="190"/>
      <c r="F34" s="36"/>
      <c r="G34" s="36"/>
      <c r="H34" s="36"/>
      <c r="I34" s="36"/>
      <c r="J34" s="36"/>
      <c r="K34" s="36"/>
      <c r="L34" s="36"/>
      <c r="M34" s="36"/>
      <c r="N34" s="36"/>
      <c r="O34" s="36"/>
      <c r="P34" s="36"/>
      <c r="Q34" s="36"/>
      <c r="R34" s="36"/>
      <c r="S34" s="36"/>
      <c r="T34" s="36"/>
      <c r="U34" s="36"/>
      <c r="V34" s="36"/>
      <c r="W34" s="36"/>
      <c r="X34" s="36"/>
      <c r="Y34" s="36"/>
      <c r="Z34" s="36"/>
    </row>
    <row r="35" spans="1:26" ht="15.75" customHeight="1" x14ac:dyDescent="0.25">
      <c r="A35" s="36"/>
      <c r="B35" s="724"/>
      <c r="C35" s="191">
        <v>30</v>
      </c>
      <c r="D35" s="192" t="s">
        <v>474</v>
      </c>
      <c r="E35" s="190"/>
      <c r="F35" s="36"/>
      <c r="G35" s="36"/>
      <c r="H35" s="36"/>
      <c r="I35" s="36"/>
      <c r="J35" s="36"/>
      <c r="K35" s="36"/>
      <c r="L35" s="36"/>
      <c r="M35" s="36"/>
      <c r="N35" s="36"/>
      <c r="O35" s="36"/>
      <c r="P35" s="36"/>
      <c r="Q35" s="36"/>
      <c r="R35" s="36"/>
      <c r="S35" s="36"/>
      <c r="T35" s="36"/>
      <c r="U35" s="36"/>
      <c r="V35" s="36"/>
      <c r="W35" s="36"/>
      <c r="X35" s="36"/>
      <c r="Y35" s="36"/>
      <c r="Z35" s="36"/>
    </row>
    <row r="36" spans="1:26" ht="15.75" customHeight="1" x14ac:dyDescent="0.25">
      <c r="A36" s="36"/>
      <c r="B36" s="724"/>
      <c r="C36" s="191">
        <v>31</v>
      </c>
      <c r="D36" s="192" t="s">
        <v>475</v>
      </c>
      <c r="E36" s="190"/>
      <c r="F36" s="36"/>
      <c r="G36" s="36"/>
      <c r="H36" s="36"/>
      <c r="I36" s="36"/>
      <c r="J36" s="36"/>
      <c r="K36" s="36"/>
      <c r="L36" s="36"/>
      <c r="M36" s="36"/>
      <c r="N36" s="36"/>
      <c r="O36" s="36"/>
      <c r="P36" s="36"/>
      <c r="Q36" s="36"/>
      <c r="R36" s="36"/>
      <c r="S36" s="36"/>
      <c r="T36" s="36"/>
      <c r="U36" s="36"/>
      <c r="V36" s="36"/>
      <c r="W36" s="36"/>
      <c r="X36" s="36"/>
      <c r="Y36" s="36"/>
      <c r="Z36" s="36"/>
    </row>
    <row r="37" spans="1:26" ht="15.75" customHeight="1" x14ac:dyDescent="0.25">
      <c r="A37" s="36"/>
      <c r="B37" s="724"/>
      <c r="C37" s="191">
        <v>32</v>
      </c>
      <c r="D37" s="192" t="s">
        <v>476</v>
      </c>
      <c r="E37" s="190"/>
      <c r="F37" s="36"/>
      <c r="G37" s="36"/>
      <c r="H37" s="36"/>
      <c r="I37" s="36"/>
      <c r="J37" s="36"/>
      <c r="K37" s="36"/>
      <c r="L37" s="36"/>
      <c r="M37" s="36"/>
      <c r="N37" s="36"/>
      <c r="O37" s="36"/>
      <c r="P37" s="36"/>
      <c r="Q37" s="36"/>
      <c r="R37" s="36"/>
      <c r="S37" s="36"/>
      <c r="T37" s="36"/>
      <c r="U37" s="36"/>
      <c r="V37" s="36"/>
      <c r="W37" s="36"/>
      <c r="X37" s="36"/>
      <c r="Y37" s="36"/>
      <c r="Z37" s="36"/>
    </row>
    <row r="38" spans="1:26" ht="15.75" customHeight="1" x14ac:dyDescent="0.25">
      <c r="A38" s="36"/>
      <c r="B38" s="724"/>
      <c r="C38" s="191">
        <v>33</v>
      </c>
      <c r="D38" s="192" t="s">
        <v>477</v>
      </c>
      <c r="E38" s="190"/>
      <c r="F38" s="36"/>
      <c r="G38" s="36"/>
      <c r="H38" s="36"/>
      <c r="I38" s="36"/>
      <c r="J38" s="36"/>
      <c r="K38" s="36"/>
      <c r="L38" s="36"/>
      <c r="M38" s="36"/>
      <c r="N38" s="36"/>
      <c r="O38" s="36"/>
      <c r="P38" s="36"/>
      <c r="Q38" s="36"/>
      <c r="R38" s="36"/>
      <c r="S38" s="36"/>
      <c r="T38" s="36"/>
      <c r="U38" s="36"/>
      <c r="V38" s="36"/>
      <c r="W38" s="36"/>
      <c r="X38" s="36"/>
      <c r="Y38" s="36"/>
      <c r="Z38" s="36"/>
    </row>
    <row r="39" spans="1:26" ht="15.75" customHeight="1" x14ac:dyDescent="0.25">
      <c r="A39" s="36"/>
      <c r="B39" s="724"/>
      <c r="C39" s="191">
        <v>34</v>
      </c>
      <c r="D39" s="192" t="s">
        <v>478</v>
      </c>
      <c r="E39" s="190"/>
      <c r="F39" s="36"/>
      <c r="G39" s="36"/>
      <c r="H39" s="36"/>
      <c r="I39" s="36"/>
      <c r="J39" s="36"/>
      <c r="K39" s="36"/>
      <c r="L39" s="36"/>
      <c r="M39" s="36"/>
      <c r="N39" s="36"/>
      <c r="O39" s="36"/>
      <c r="P39" s="36"/>
      <c r="Q39" s="36"/>
      <c r="R39" s="36"/>
      <c r="S39" s="36"/>
      <c r="T39" s="36"/>
      <c r="U39" s="36"/>
      <c r="V39" s="36"/>
      <c r="W39" s="36"/>
      <c r="X39" s="36"/>
      <c r="Y39" s="36"/>
      <c r="Z39" s="36"/>
    </row>
    <row r="40" spans="1:26" ht="15.75" customHeight="1" x14ac:dyDescent="0.25">
      <c r="A40" s="36"/>
      <c r="B40" s="724"/>
      <c r="C40" s="191">
        <v>35</v>
      </c>
      <c r="D40" s="192" t="s">
        <v>479</v>
      </c>
      <c r="E40" s="190"/>
      <c r="F40" s="36"/>
      <c r="G40" s="36"/>
      <c r="H40" s="36"/>
      <c r="I40" s="36"/>
      <c r="J40" s="36"/>
      <c r="K40" s="36"/>
      <c r="L40" s="36"/>
      <c r="M40" s="36"/>
      <c r="N40" s="36"/>
      <c r="O40" s="36"/>
      <c r="P40" s="36"/>
      <c r="Q40" s="36"/>
      <c r="R40" s="36"/>
      <c r="S40" s="36"/>
      <c r="T40" s="36"/>
      <c r="U40" s="36"/>
      <c r="V40" s="36"/>
      <c r="W40" s="36"/>
      <c r="X40" s="36"/>
      <c r="Y40" s="36"/>
      <c r="Z40" s="36"/>
    </row>
    <row r="41" spans="1:26" ht="15.75" customHeight="1" x14ac:dyDescent="0.25">
      <c r="A41" s="36"/>
      <c r="B41" s="724"/>
      <c r="C41" s="191">
        <v>36</v>
      </c>
      <c r="D41" s="192" t="s">
        <v>480</v>
      </c>
      <c r="E41" s="190"/>
      <c r="F41" s="36"/>
      <c r="G41" s="36"/>
      <c r="H41" s="36"/>
      <c r="I41" s="36"/>
      <c r="J41" s="36"/>
      <c r="K41" s="36"/>
      <c r="L41" s="36"/>
      <c r="M41" s="36"/>
      <c r="N41" s="36"/>
      <c r="O41" s="36"/>
      <c r="P41" s="36"/>
      <c r="Q41" s="36"/>
      <c r="R41" s="36"/>
      <c r="S41" s="36"/>
      <c r="T41" s="36"/>
      <c r="U41" s="36"/>
      <c r="V41" s="36"/>
      <c r="W41" s="36"/>
      <c r="X41" s="36"/>
      <c r="Y41" s="36"/>
      <c r="Z41" s="36"/>
    </row>
    <row r="42" spans="1:26" ht="15.75" customHeight="1" x14ac:dyDescent="0.25">
      <c r="A42" s="36"/>
      <c r="B42" s="724"/>
      <c r="C42" s="191">
        <v>37</v>
      </c>
      <c r="D42" s="192" t="s">
        <v>481</v>
      </c>
      <c r="E42" s="190"/>
      <c r="F42" s="36"/>
      <c r="G42" s="36"/>
      <c r="H42" s="36"/>
      <c r="I42" s="36"/>
      <c r="J42" s="36"/>
      <c r="K42" s="36"/>
      <c r="L42" s="36"/>
      <c r="M42" s="36"/>
      <c r="N42" s="36"/>
      <c r="O42" s="36"/>
      <c r="P42" s="36"/>
      <c r="Q42" s="36"/>
      <c r="R42" s="36"/>
      <c r="S42" s="36"/>
      <c r="T42" s="36"/>
      <c r="U42" s="36"/>
      <c r="V42" s="36"/>
      <c r="W42" s="36"/>
      <c r="X42" s="36"/>
      <c r="Y42" s="36"/>
      <c r="Z42" s="36"/>
    </row>
    <row r="43" spans="1:26" ht="15.75" customHeight="1" x14ac:dyDescent="0.25">
      <c r="A43" s="36"/>
      <c r="B43" s="725"/>
      <c r="C43" s="191">
        <v>38</v>
      </c>
      <c r="D43" s="192" t="s">
        <v>482</v>
      </c>
      <c r="E43" s="190"/>
      <c r="F43" s="36"/>
      <c r="G43" s="36"/>
      <c r="H43" s="36"/>
      <c r="I43" s="36"/>
      <c r="J43" s="36"/>
      <c r="K43" s="36"/>
      <c r="L43" s="36"/>
      <c r="M43" s="36"/>
      <c r="N43" s="36"/>
      <c r="O43" s="36"/>
      <c r="P43" s="36"/>
      <c r="Q43" s="36"/>
      <c r="R43" s="36"/>
      <c r="S43" s="36"/>
      <c r="T43" s="36"/>
      <c r="U43" s="36"/>
      <c r="V43" s="36"/>
      <c r="W43" s="36"/>
      <c r="X43" s="36"/>
      <c r="Y43" s="36"/>
      <c r="Z43" s="36"/>
    </row>
    <row r="44" spans="1:26" ht="15.75" customHeight="1" x14ac:dyDescent="0.25">
      <c r="A44" s="36"/>
      <c r="B44" s="723">
        <v>5</v>
      </c>
      <c r="C44" s="726" t="s">
        <v>483</v>
      </c>
      <c r="D44" s="727"/>
      <c r="E44" s="190"/>
      <c r="F44" s="36"/>
      <c r="G44" s="36"/>
      <c r="H44" s="36"/>
      <c r="I44" s="36"/>
      <c r="J44" s="36"/>
      <c r="K44" s="36"/>
      <c r="L44" s="36"/>
      <c r="M44" s="36"/>
      <c r="N44" s="36"/>
      <c r="O44" s="36"/>
      <c r="P44" s="36"/>
      <c r="Q44" s="36"/>
      <c r="R44" s="36"/>
      <c r="S44" s="36"/>
      <c r="T44" s="36"/>
      <c r="U44" s="36"/>
      <c r="V44" s="36"/>
      <c r="W44" s="36"/>
      <c r="X44" s="36"/>
      <c r="Y44" s="36"/>
      <c r="Z44" s="36"/>
    </row>
    <row r="45" spans="1:26" ht="15.75" customHeight="1" x14ac:dyDescent="0.25">
      <c r="A45" s="36"/>
      <c r="B45" s="724"/>
      <c r="C45" s="191">
        <v>39</v>
      </c>
      <c r="D45" s="192" t="s">
        <v>484</v>
      </c>
      <c r="E45" s="190"/>
      <c r="F45" s="36"/>
      <c r="G45" s="36"/>
      <c r="H45" s="36"/>
      <c r="I45" s="36"/>
      <c r="J45" s="36"/>
      <c r="K45" s="36"/>
      <c r="L45" s="36"/>
      <c r="M45" s="36"/>
      <c r="N45" s="36"/>
      <c r="O45" s="36"/>
      <c r="P45" s="36"/>
      <c r="Q45" s="36"/>
      <c r="R45" s="36"/>
      <c r="S45" s="36"/>
      <c r="T45" s="36"/>
      <c r="U45" s="36"/>
      <c r="V45" s="36"/>
      <c r="W45" s="36"/>
      <c r="X45" s="36"/>
      <c r="Y45" s="36"/>
      <c r="Z45" s="36"/>
    </row>
    <row r="46" spans="1:26" ht="15.75" customHeight="1" x14ac:dyDescent="0.25">
      <c r="A46" s="36"/>
      <c r="B46" s="724"/>
      <c r="C46" s="191">
        <v>40</v>
      </c>
      <c r="D46" s="192" t="s">
        <v>485</v>
      </c>
      <c r="E46" s="190"/>
      <c r="F46" s="36"/>
      <c r="G46" s="36"/>
      <c r="H46" s="36"/>
      <c r="I46" s="36"/>
      <c r="J46" s="36"/>
      <c r="K46" s="36"/>
      <c r="L46" s="36"/>
      <c r="M46" s="36"/>
      <c r="N46" s="36"/>
      <c r="O46" s="36"/>
      <c r="P46" s="36"/>
      <c r="Q46" s="36"/>
      <c r="R46" s="36"/>
      <c r="S46" s="36"/>
      <c r="T46" s="36"/>
      <c r="U46" s="36"/>
      <c r="V46" s="36"/>
      <c r="W46" s="36"/>
      <c r="X46" s="36"/>
      <c r="Y46" s="36"/>
      <c r="Z46" s="36"/>
    </row>
    <row r="47" spans="1:26" ht="15.75" customHeight="1" x14ac:dyDescent="0.25">
      <c r="A47" s="36"/>
      <c r="B47" s="724"/>
      <c r="C47" s="191">
        <v>41</v>
      </c>
      <c r="D47" s="192" t="s">
        <v>486</v>
      </c>
      <c r="E47" s="190"/>
      <c r="F47" s="36"/>
      <c r="G47" s="36"/>
      <c r="H47" s="36"/>
      <c r="I47" s="36"/>
      <c r="J47" s="36"/>
      <c r="K47" s="36"/>
      <c r="L47" s="36"/>
      <c r="M47" s="36"/>
      <c r="N47" s="36"/>
      <c r="O47" s="36"/>
      <c r="P47" s="36"/>
      <c r="Q47" s="36"/>
      <c r="R47" s="36"/>
      <c r="S47" s="36"/>
      <c r="T47" s="36"/>
      <c r="U47" s="36"/>
      <c r="V47" s="36"/>
      <c r="W47" s="36"/>
      <c r="X47" s="36"/>
      <c r="Y47" s="36"/>
      <c r="Z47" s="36"/>
    </row>
    <row r="48" spans="1:26" ht="15.75" customHeight="1" x14ac:dyDescent="0.25">
      <c r="A48" s="36"/>
      <c r="B48" s="724"/>
      <c r="C48" s="191">
        <v>42</v>
      </c>
      <c r="D48" s="192" t="s">
        <v>487</v>
      </c>
      <c r="E48" s="190"/>
      <c r="F48" s="36"/>
      <c r="G48" s="36"/>
      <c r="H48" s="36"/>
      <c r="I48" s="36"/>
      <c r="J48" s="36"/>
      <c r="K48" s="36"/>
      <c r="L48" s="36"/>
      <c r="M48" s="36"/>
      <c r="N48" s="36"/>
      <c r="O48" s="36"/>
      <c r="P48" s="36"/>
      <c r="Q48" s="36"/>
      <c r="R48" s="36"/>
      <c r="S48" s="36"/>
      <c r="T48" s="36"/>
      <c r="U48" s="36"/>
      <c r="V48" s="36"/>
      <c r="W48" s="36"/>
      <c r="X48" s="36"/>
      <c r="Y48" s="36"/>
      <c r="Z48" s="36"/>
    </row>
    <row r="49" spans="1:26" ht="15.75" customHeight="1" x14ac:dyDescent="0.25">
      <c r="A49" s="36"/>
      <c r="B49" s="724"/>
      <c r="C49" s="191">
        <v>43</v>
      </c>
      <c r="D49" s="192" t="s">
        <v>488</v>
      </c>
      <c r="E49" s="190"/>
      <c r="F49" s="36"/>
      <c r="G49" s="36"/>
      <c r="H49" s="36"/>
      <c r="I49" s="36"/>
      <c r="J49" s="36"/>
      <c r="K49" s="36"/>
      <c r="L49" s="36"/>
      <c r="M49" s="36"/>
      <c r="N49" s="36"/>
      <c r="O49" s="36"/>
      <c r="P49" s="36"/>
      <c r="Q49" s="36"/>
      <c r="R49" s="36"/>
      <c r="S49" s="36"/>
      <c r="T49" s="36"/>
      <c r="U49" s="36"/>
      <c r="V49" s="36"/>
      <c r="W49" s="36"/>
      <c r="X49" s="36"/>
      <c r="Y49" s="36"/>
      <c r="Z49" s="36"/>
    </row>
    <row r="50" spans="1:26" ht="15.75" customHeight="1" x14ac:dyDescent="0.25">
      <c r="A50" s="36"/>
      <c r="B50" s="724"/>
      <c r="C50" s="191">
        <v>44</v>
      </c>
      <c r="D50" s="192" t="s">
        <v>489</v>
      </c>
      <c r="E50" s="190"/>
      <c r="F50" s="36"/>
      <c r="G50" s="36"/>
      <c r="H50" s="36"/>
      <c r="I50" s="36"/>
      <c r="J50" s="36"/>
      <c r="K50" s="36"/>
      <c r="L50" s="36"/>
      <c r="M50" s="36"/>
      <c r="N50" s="36"/>
      <c r="O50" s="36"/>
      <c r="P50" s="36"/>
      <c r="Q50" s="36"/>
      <c r="R50" s="36"/>
      <c r="S50" s="36"/>
      <c r="T50" s="36"/>
      <c r="U50" s="36"/>
      <c r="V50" s="36"/>
      <c r="W50" s="36"/>
      <c r="X50" s="36"/>
      <c r="Y50" s="36"/>
      <c r="Z50" s="36"/>
    </row>
    <row r="51" spans="1:26" ht="15.75" customHeight="1" x14ac:dyDescent="0.25">
      <c r="A51" s="36"/>
      <c r="B51" s="724"/>
      <c r="C51" s="191">
        <v>45</v>
      </c>
      <c r="D51" s="192" t="s">
        <v>490</v>
      </c>
      <c r="E51" s="190"/>
      <c r="F51" s="36"/>
      <c r="G51" s="36"/>
      <c r="H51" s="36"/>
      <c r="I51" s="36"/>
      <c r="J51" s="36"/>
      <c r="K51" s="36"/>
      <c r="L51" s="36"/>
      <c r="M51" s="36"/>
      <c r="N51" s="36"/>
      <c r="O51" s="36"/>
      <c r="P51" s="36"/>
      <c r="Q51" s="36"/>
      <c r="R51" s="36"/>
      <c r="S51" s="36"/>
      <c r="T51" s="36"/>
      <c r="U51" s="36"/>
      <c r="V51" s="36"/>
      <c r="W51" s="36"/>
      <c r="X51" s="36"/>
      <c r="Y51" s="36"/>
      <c r="Z51" s="36"/>
    </row>
    <row r="52" spans="1:26" ht="15.75" customHeight="1" x14ac:dyDescent="0.25">
      <c r="A52" s="36"/>
      <c r="B52" s="724"/>
      <c r="C52" s="191">
        <v>46</v>
      </c>
      <c r="D52" s="192" t="s">
        <v>491</v>
      </c>
      <c r="E52" s="190"/>
      <c r="F52" s="36"/>
      <c r="G52" s="36"/>
      <c r="H52" s="36"/>
      <c r="I52" s="36"/>
      <c r="J52" s="36"/>
      <c r="K52" s="36"/>
      <c r="L52" s="36"/>
      <c r="M52" s="36"/>
      <c r="N52" s="36"/>
      <c r="O52" s="36"/>
      <c r="P52" s="36"/>
      <c r="Q52" s="36"/>
      <c r="R52" s="36"/>
      <c r="S52" s="36"/>
      <c r="T52" s="36"/>
      <c r="U52" s="36"/>
      <c r="V52" s="36"/>
      <c r="W52" s="36"/>
      <c r="X52" s="36"/>
      <c r="Y52" s="36"/>
      <c r="Z52" s="36"/>
    </row>
    <row r="53" spans="1:26" ht="15.75" customHeight="1" x14ac:dyDescent="0.25">
      <c r="A53" s="36"/>
      <c r="B53" s="725"/>
      <c r="C53" s="191">
        <v>47</v>
      </c>
      <c r="D53" s="192" t="s">
        <v>492</v>
      </c>
      <c r="E53" s="190"/>
      <c r="F53" s="36"/>
      <c r="G53" s="36"/>
      <c r="H53" s="36"/>
      <c r="I53" s="36"/>
      <c r="J53" s="36"/>
      <c r="K53" s="36"/>
      <c r="L53" s="36"/>
      <c r="M53" s="36"/>
      <c r="N53" s="36"/>
      <c r="O53" s="36"/>
      <c r="P53" s="36"/>
      <c r="Q53" s="36"/>
      <c r="R53" s="36"/>
      <c r="S53" s="36"/>
      <c r="T53" s="36"/>
      <c r="U53" s="36"/>
      <c r="V53" s="36"/>
      <c r="W53" s="36"/>
      <c r="X53" s="36"/>
      <c r="Y53" s="36"/>
      <c r="Z53" s="36"/>
    </row>
    <row r="54" spans="1:26" ht="15.75" customHeight="1" x14ac:dyDescent="0.25">
      <c r="A54" s="36"/>
      <c r="B54" s="723">
        <v>6</v>
      </c>
      <c r="C54" s="726" t="s">
        <v>493</v>
      </c>
      <c r="D54" s="727"/>
      <c r="E54" s="190"/>
      <c r="F54" s="36"/>
      <c r="G54" s="36"/>
      <c r="H54" s="36"/>
      <c r="I54" s="36"/>
      <c r="J54" s="36"/>
      <c r="K54" s="36"/>
      <c r="L54" s="36"/>
      <c r="M54" s="36"/>
      <c r="N54" s="36"/>
      <c r="O54" s="36"/>
      <c r="P54" s="36"/>
      <c r="Q54" s="36"/>
      <c r="R54" s="36"/>
      <c r="S54" s="36"/>
      <c r="T54" s="36"/>
      <c r="U54" s="36"/>
      <c r="V54" s="36"/>
      <c r="W54" s="36"/>
      <c r="X54" s="36"/>
      <c r="Y54" s="36"/>
      <c r="Z54" s="36"/>
    </row>
    <row r="55" spans="1:26" ht="15.75" customHeight="1" x14ac:dyDescent="0.25">
      <c r="A55" s="36"/>
      <c r="B55" s="724"/>
      <c r="C55" s="191">
        <v>48</v>
      </c>
      <c r="D55" s="192" t="s">
        <v>494</v>
      </c>
      <c r="E55" s="190"/>
      <c r="F55" s="36"/>
      <c r="G55" s="36"/>
      <c r="H55" s="36"/>
      <c r="I55" s="36"/>
      <c r="J55" s="36"/>
      <c r="K55" s="36"/>
      <c r="L55" s="36"/>
      <c r="M55" s="36"/>
      <c r="N55" s="36"/>
      <c r="O55" s="36"/>
      <c r="P55" s="36"/>
      <c r="Q55" s="36"/>
      <c r="R55" s="36"/>
      <c r="S55" s="36"/>
      <c r="T55" s="36"/>
      <c r="U55" s="36"/>
      <c r="V55" s="36"/>
      <c r="W55" s="36"/>
      <c r="X55" s="36"/>
      <c r="Y55" s="36"/>
      <c r="Z55" s="36"/>
    </row>
    <row r="56" spans="1:26" ht="15.75" customHeight="1" x14ac:dyDescent="0.25">
      <c r="A56" s="36"/>
      <c r="B56" s="724"/>
      <c r="C56" s="191">
        <v>49</v>
      </c>
      <c r="D56" s="192" t="s">
        <v>495</v>
      </c>
      <c r="E56" s="190"/>
      <c r="F56" s="36"/>
      <c r="G56" s="36"/>
      <c r="H56" s="36"/>
      <c r="I56" s="36"/>
      <c r="J56" s="36"/>
      <c r="K56" s="36"/>
      <c r="L56" s="36"/>
      <c r="M56" s="36"/>
      <c r="N56" s="36"/>
      <c r="O56" s="36"/>
      <c r="P56" s="36"/>
      <c r="Q56" s="36"/>
      <c r="R56" s="36"/>
      <c r="S56" s="36"/>
      <c r="T56" s="36"/>
      <c r="U56" s="36"/>
      <c r="V56" s="36"/>
      <c r="W56" s="36"/>
      <c r="X56" s="36"/>
      <c r="Y56" s="36"/>
      <c r="Z56" s="36"/>
    </row>
    <row r="57" spans="1:26" ht="15.75" customHeight="1" x14ac:dyDescent="0.25">
      <c r="A57" s="36"/>
      <c r="B57" s="724"/>
      <c r="C57" s="191">
        <v>50</v>
      </c>
      <c r="D57" s="192" t="s">
        <v>496</v>
      </c>
      <c r="E57" s="190"/>
      <c r="F57" s="36"/>
      <c r="G57" s="36"/>
      <c r="H57" s="36"/>
      <c r="I57" s="36"/>
      <c r="J57" s="36"/>
      <c r="K57" s="36"/>
      <c r="L57" s="36"/>
      <c r="M57" s="36"/>
      <c r="N57" s="36"/>
      <c r="O57" s="36"/>
      <c r="P57" s="36"/>
      <c r="Q57" s="36"/>
      <c r="R57" s="36"/>
      <c r="S57" s="36"/>
      <c r="T57" s="36"/>
      <c r="U57" s="36"/>
      <c r="V57" s="36"/>
      <c r="W57" s="36"/>
      <c r="X57" s="36"/>
      <c r="Y57" s="36"/>
      <c r="Z57" s="36"/>
    </row>
    <row r="58" spans="1:26" ht="15.75" customHeight="1" x14ac:dyDescent="0.25">
      <c r="A58" s="36"/>
      <c r="B58" s="724"/>
      <c r="C58" s="191">
        <v>51</v>
      </c>
      <c r="D58" s="192" t="s">
        <v>497</v>
      </c>
      <c r="E58" s="190"/>
      <c r="F58" s="36"/>
      <c r="G58" s="36"/>
      <c r="H58" s="36"/>
      <c r="I58" s="36"/>
      <c r="J58" s="36"/>
      <c r="K58" s="36"/>
      <c r="L58" s="36"/>
      <c r="M58" s="36"/>
      <c r="N58" s="36"/>
      <c r="O58" s="36"/>
      <c r="P58" s="36"/>
      <c r="Q58" s="36"/>
      <c r="R58" s="36"/>
      <c r="S58" s="36"/>
      <c r="T58" s="36"/>
      <c r="U58" s="36"/>
      <c r="V58" s="36"/>
      <c r="W58" s="36"/>
      <c r="X58" s="36"/>
      <c r="Y58" s="36"/>
      <c r="Z58" s="36"/>
    </row>
    <row r="59" spans="1:26" ht="15.75" customHeight="1" x14ac:dyDescent="0.25">
      <c r="A59" s="36"/>
      <c r="B59" s="724"/>
      <c r="C59" s="191">
        <v>52</v>
      </c>
      <c r="D59" s="192" t="s">
        <v>498</v>
      </c>
      <c r="E59" s="190"/>
      <c r="F59" s="36"/>
      <c r="G59" s="36"/>
      <c r="H59" s="36"/>
      <c r="I59" s="36"/>
      <c r="J59" s="36"/>
      <c r="K59" s="36"/>
      <c r="L59" s="36"/>
      <c r="M59" s="36"/>
      <c r="N59" s="36"/>
      <c r="O59" s="36"/>
      <c r="P59" s="36"/>
      <c r="Q59" s="36"/>
      <c r="R59" s="36"/>
      <c r="S59" s="36"/>
      <c r="T59" s="36"/>
      <c r="U59" s="36"/>
      <c r="V59" s="36"/>
      <c r="W59" s="36"/>
      <c r="X59" s="36"/>
      <c r="Y59" s="36"/>
      <c r="Z59" s="36"/>
    </row>
    <row r="60" spans="1:26" ht="15.75" customHeight="1" x14ac:dyDescent="0.25">
      <c r="A60" s="36"/>
      <c r="B60" s="724"/>
      <c r="C60" s="191">
        <v>53</v>
      </c>
      <c r="D60" s="192" t="s">
        <v>499</v>
      </c>
      <c r="E60" s="190"/>
      <c r="F60" s="36"/>
      <c r="G60" s="36"/>
      <c r="H60" s="36"/>
      <c r="I60" s="36"/>
      <c r="J60" s="36"/>
      <c r="K60" s="36"/>
      <c r="L60" s="36"/>
      <c r="M60" s="36"/>
      <c r="N60" s="36"/>
      <c r="O60" s="36"/>
      <c r="P60" s="36"/>
      <c r="Q60" s="36"/>
      <c r="R60" s="36"/>
      <c r="S60" s="36"/>
      <c r="T60" s="36"/>
      <c r="U60" s="36"/>
      <c r="V60" s="36"/>
      <c r="W60" s="36"/>
      <c r="X60" s="36"/>
      <c r="Y60" s="36"/>
      <c r="Z60" s="36"/>
    </row>
    <row r="61" spans="1:26" ht="15.75" customHeight="1" x14ac:dyDescent="0.25">
      <c r="A61" s="36"/>
      <c r="B61" s="724"/>
      <c r="C61" s="191">
        <v>54</v>
      </c>
      <c r="D61" s="192" t="s">
        <v>500</v>
      </c>
      <c r="E61" s="190"/>
      <c r="F61" s="36"/>
      <c r="G61" s="36"/>
      <c r="H61" s="36"/>
      <c r="I61" s="36"/>
      <c r="J61" s="36"/>
      <c r="K61" s="36"/>
      <c r="L61" s="36"/>
      <c r="M61" s="36"/>
      <c r="N61" s="36"/>
      <c r="O61" s="36"/>
      <c r="P61" s="36"/>
      <c r="Q61" s="36"/>
      <c r="R61" s="36"/>
      <c r="S61" s="36"/>
      <c r="T61" s="36"/>
      <c r="U61" s="36"/>
      <c r="V61" s="36"/>
      <c r="W61" s="36"/>
      <c r="X61" s="36"/>
      <c r="Y61" s="36"/>
      <c r="Z61" s="36"/>
    </row>
    <row r="62" spans="1:26" ht="15.75" customHeight="1" x14ac:dyDescent="0.25">
      <c r="A62" s="36"/>
      <c r="B62" s="725"/>
      <c r="C62" s="191">
        <v>55</v>
      </c>
      <c r="D62" s="192" t="s">
        <v>501</v>
      </c>
      <c r="E62" s="190"/>
      <c r="F62" s="36"/>
      <c r="G62" s="36"/>
      <c r="H62" s="36"/>
      <c r="I62" s="36"/>
      <c r="J62" s="36"/>
      <c r="K62" s="36"/>
      <c r="L62" s="36"/>
      <c r="M62" s="36"/>
      <c r="N62" s="36"/>
      <c r="O62" s="36"/>
      <c r="P62" s="36"/>
      <c r="Q62" s="36"/>
      <c r="R62" s="36"/>
      <c r="S62" s="36"/>
      <c r="T62" s="36"/>
      <c r="U62" s="36"/>
      <c r="V62" s="36"/>
      <c r="W62" s="36"/>
      <c r="X62" s="36"/>
      <c r="Y62" s="36"/>
      <c r="Z62" s="36"/>
    </row>
    <row r="63" spans="1:26" ht="15.75" customHeight="1" x14ac:dyDescent="0.25">
      <c r="A63" s="36"/>
      <c r="B63" s="723">
        <v>7</v>
      </c>
      <c r="C63" s="726" t="s">
        <v>502</v>
      </c>
      <c r="D63" s="727"/>
      <c r="E63" s="190"/>
      <c r="F63" s="36"/>
      <c r="G63" s="36"/>
      <c r="H63" s="36"/>
      <c r="I63" s="36"/>
      <c r="J63" s="36"/>
      <c r="K63" s="36"/>
      <c r="L63" s="36"/>
      <c r="M63" s="36"/>
      <c r="N63" s="36"/>
      <c r="O63" s="36"/>
      <c r="P63" s="36"/>
      <c r="Q63" s="36"/>
      <c r="R63" s="36"/>
      <c r="S63" s="36"/>
      <c r="T63" s="36"/>
      <c r="U63" s="36"/>
      <c r="V63" s="36"/>
      <c r="W63" s="36"/>
      <c r="X63" s="36"/>
      <c r="Y63" s="36"/>
      <c r="Z63" s="36"/>
    </row>
    <row r="64" spans="1:26" ht="15.75" customHeight="1" x14ac:dyDescent="0.25">
      <c r="A64" s="36"/>
      <c r="B64" s="724"/>
      <c r="C64" s="191">
        <v>56</v>
      </c>
      <c r="D64" s="192" t="s">
        <v>503</v>
      </c>
      <c r="E64" s="190"/>
      <c r="F64" s="36"/>
      <c r="G64" s="36"/>
      <c r="H64" s="36"/>
      <c r="I64" s="36"/>
      <c r="J64" s="36"/>
      <c r="K64" s="36"/>
      <c r="L64" s="36"/>
      <c r="M64" s="36"/>
      <c r="N64" s="36"/>
      <c r="O64" s="36"/>
      <c r="P64" s="36"/>
      <c r="Q64" s="36"/>
      <c r="R64" s="36"/>
      <c r="S64" s="36"/>
      <c r="T64" s="36"/>
      <c r="U64" s="36"/>
      <c r="V64" s="36"/>
      <c r="W64" s="36"/>
      <c r="X64" s="36"/>
      <c r="Y64" s="36"/>
      <c r="Z64" s="36"/>
    </row>
    <row r="65" spans="1:26" ht="15.75" customHeight="1" x14ac:dyDescent="0.25">
      <c r="A65" s="36"/>
      <c r="B65" s="724"/>
      <c r="C65" s="191">
        <v>57</v>
      </c>
      <c r="D65" s="192" t="s">
        <v>504</v>
      </c>
      <c r="E65" s="190"/>
      <c r="F65" s="36"/>
      <c r="G65" s="36"/>
      <c r="H65" s="36"/>
      <c r="I65" s="36"/>
      <c r="J65" s="36"/>
      <c r="K65" s="36"/>
      <c r="L65" s="36"/>
      <c r="M65" s="36"/>
      <c r="N65" s="36"/>
      <c r="O65" s="36"/>
      <c r="P65" s="36"/>
      <c r="Q65" s="36"/>
      <c r="R65" s="36"/>
      <c r="S65" s="36"/>
      <c r="T65" s="36"/>
      <c r="U65" s="36"/>
      <c r="V65" s="36"/>
      <c r="W65" s="36"/>
      <c r="X65" s="36"/>
      <c r="Y65" s="36"/>
      <c r="Z65" s="36"/>
    </row>
    <row r="66" spans="1:26" ht="15.75" customHeight="1" x14ac:dyDescent="0.25">
      <c r="A66" s="36"/>
      <c r="B66" s="724"/>
      <c r="C66" s="191">
        <v>58</v>
      </c>
      <c r="D66" s="192" t="s">
        <v>505</v>
      </c>
      <c r="E66" s="190"/>
      <c r="F66" s="36"/>
      <c r="G66" s="36"/>
      <c r="H66" s="36"/>
      <c r="I66" s="36"/>
      <c r="J66" s="36"/>
      <c r="K66" s="36"/>
      <c r="L66" s="36"/>
      <c r="M66" s="36"/>
      <c r="N66" s="36"/>
      <c r="O66" s="36"/>
      <c r="P66" s="36"/>
      <c r="Q66" s="36"/>
      <c r="R66" s="36"/>
      <c r="S66" s="36"/>
      <c r="T66" s="36"/>
      <c r="U66" s="36"/>
      <c r="V66" s="36"/>
      <c r="W66" s="36"/>
      <c r="X66" s="36"/>
      <c r="Y66" s="36"/>
      <c r="Z66" s="36"/>
    </row>
    <row r="67" spans="1:26" ht="15.75" customHeight="1" x14ac:dyDescent="0.25">
      <c r="A67" s="36"/>
      <c r="B67" s="724"/>
      <c r="C67" s="191">
        <v>59</v>
      </c>
      <c r="D67" s="192" t="s">
        <v>506</v>
      </c>
      <c r="E67" s="190"/>
      <c r="F67" s="36"/>
      <c r="G67" s="36"/>
      <c r="H67" s="36"/>
      <c r="I67" s="36"/>
      <c r="J67" s="36"/>
      <c r="K67" s="36"/>
      <c r="L67" s="36"/>
      <c r="M67" s="36"/>
      <c r="N67" s="36"/>
      <c r="O67" s="36"/>
      <c r="P67" s="36"/>
      <c r="Q67" s="36"/>
      <c r="R67" s="36"/>
      <c r="S67" s="36"/>
      <c r="T67" s="36"/>
      <c r="U67" s="36"/>
      <c r="V67" s="36"/>
      <c r="W67" s="36"/>
      <c r="X67" s="36"/>
      <c r="Y67" s="36"/>
      <c r="Z67" s="36"/>
    </row>
    <row r="68" spans="1:26" ht="15.75" customHeight="1" x14ac:dyDescent="0.25">
      <c r="A68" s="36"/>
      <c r="B68" s="725"/>
      <c r="C68" s="191">
        <v>60</v>
      </c>
      <c r="D68" s="192" t="s">
        <v>507</v>
      </c>
      <c r="E68" s="190"/>
      <c r="F68" s="36"/>
      <c r="G68" s="36"/>
      <c r="H68" s="36"/>
      <c r="I68" s="36"/>
      <c r="J68" s="36"/>
      <c r="K68" s="36"/>
      <c r="L68" s="36"/>
      <c r="M68" s="36"/>
      <c r="N68" s="36"/>
      <c r="O68" s="36"/>
      <c r="P68" s="36"/>
      <c r="Q68" s="36"/>
      <c r="R68" s="36"/>
      <c r="S68" s="36"/>
      <c r="T68" s="36"/>
      <c r="U68" s="36"/>
      <c r="V68" s="36"/>
      <c r="W68" s="36"/>
      <c r="X68" s="36"/>
      <c r="Y68" s="36"/>
      <c r="Z68" s="36"/>
    </row>
    <row r="69" spans="1:26" ht="15.75" customHeight="1" x14ac:dyDescent="0.25">
      <c r="A69" s="36"/>
      <c r="B69" s="723">
        <v>8</v>
      </c>
      <c r="C69" s="726" t="s">
        <v>508</v>
      </c>
      <c r="D69" s="727"/>
      <c r="E69" s="190"/>
      <c r="F69" s="36"/>
      <c r="G69" s="36"/>
      <c r="H69" s="36"/>
      <c r="I69" s="36"/>
      <c r="J69" s="36"/>
      <c r="K69" s="36"/>
      <c r="L69" s="36"/>
      <c r="M69" s="36"/>
      <c r="N69" s="36"/>
      <c r="O69" s="36"/>
      <c r="P69" s="36"/>
      <c r="Q69" s="36"/>
      <c r="R69" s="36"/>
      <c r="S69" s="36"/>
      <c r="T69" s="36"/>
      <c r="U69" s="36"/>
      <c r="V69" s="36"/>
      <c r="W69" s="36"/>
      <c r="X69" s="36"/>
      <c r="Y69" s="36"/>
      <c r="Z69" s="36"/>
    </row>
    <row r="70" spans="1:26" ht="15.75" customHeight="1" x14ac:dyDescent="0.25">
      <c r="A70" s="36"/>
      <c r="B70" s="724"/>
      <c r="C70" s="191">
        <v>61</v>
      </c>
      <c r="D70" s="192" t="s">
        <v>509</v>
      </c>
      <c r="E70" s="190"/>
      <c r="F70" s="36"/>
      <c r="G70" s="36"/>
      <c r="H70" s="36"/>
      <c r="I70" s="36"/>
      <c r="J70" s="36"/>
      <c r="K70" s="36"/>
      <c r="L70" s="36"/>
      <c r="M70" s="36"/>
      <c r="N70" s="36"/>
      <c r="O70" s="36"/>
      <c r="P70" s="36"/>
      <c r="Q70" s="36"/>
      <c r="R70" s="36"/>
      <c r="S70" s="36"/>
      <c r="T70" s="36"/>
      <c r="U70" s="36"/>
      <c r="V70" s="36"/>
      <c r="W70" s="36"/>
      <c r="X70" s="36"/>
      <c r="Y70" s="36"/>
      <c r="Z70" s="36"/>
    </row>
    <row r="71" spans="1:26" ht="15.75" customHeight="1" x14ac:dyDescent="0.25">
      <c r="A71" s="36"/>
      <c r="B71" s="724"/>
      <c r="C71" s="191">
        <v>62</v>
      </c>
      <c r="D71" s="192" t="s">
        <v>510</v>
      </c>
      <c r="E71" s="190"/>
      <c r="F71" s="36"/>
      <c r="G71" s="36"/>
      <c r="H71" s="36"/>
      <c r="I71" s="36"/>
      <c r="J71" s="36"/>
      <c r="K71" s="36"/>
      <c r="L71" s="36"/>
      <c r="M71" s="36"/>
      <c r="N71" s="36"/>
      <c r="O71" s="36"/>
      <c r="P71" s="36"/>
      <c r="Q71" s="36"/>
      <c r="R71" s="36"/>
      <c r="S71" s="36"/>
      <c r="T71" s="36"/>
      <c r="U71" s="36"/>
      <c r="V71" s="36"/>
      <c r="W71" s="36"/>
      <c r="X71" s="36"/>
      <c r="Y71" s="36"/>
      <c r="Z71" s="36"/>
    </row>
    <row r="72" spans="1:26" ht="15.75" customHeight="1" x14ac:dyDescent="0.25">
      <c r="A72" s="36"/>
      <c r="B72" s="724"/>
      <c r="C72" s="191">
        <v>63</v>
      </c>
      <c r="D72" s="192" t="s">
        <v>511</v>
      </c>
      <c r="E72" s="190"/>
      <c r="F72" s="36"/>
      <c r="G72" s="36"/>
      <c r="H72" s="36"/>
      <c r="I72" s="36"/>
      <c r="J72" s="36"/>
      <c r="K72" s="36"/>
      <c r="L72" s="36"/>
      <c r="M72" s="36"/>
      <c r="N72" s="36"/>
      <c r="O72" s="36"/>
      <c r="P72" s="36"/>
      <c r="Q72" s="36"/>
      <c r="R72" s="36"/>
      <c r="S72" s="36"/>
      <c r="T72" s="36"/>
      <c r="U72" s="36"/>
      <c r="V72" s="36"/>
      <c r="W72" s="36"/>
      <c r="X72" s="36"/>
      <c r="Y72" s="36"/>
      <c r="Z72" s="36"/>
    </row>
    <row r="73" spans="1:26" ht="15.75" customHeight="1" x14ac:dyDescent="0.25">
      <c r="A73" s="36"/>
      <c r="B73" s="724"/>
      <c r="C73" s="191">
        <v>64</v>
      </c>
      <c r="D73" s="192" t="s">
        <v>512</v>
      </c>
      <c r="E73" s="190"/>
      <c r="F73" s="36"/>
      <c r="G73" s="36"/>
      <c r="H73" s="36"/>
      <c r="I73" s="36"/>
      <c r="J73" s="36"/>
      <c r="K73" s="36"/>
      <c r="L73" s="36"/>
      <c r="M73" s="36"/>
      <c r="N73" s="36"/>
      <c r="O73" s="36"/>
      <c r="P73" s="36"/>
      <c r="Q73" s="36"/>
      <c r="R73" s="36"/>
      <c r="S73" s="36"/>
      <c r="T73" s="36"/>
      <c r="U73" s="36"/>
      <c r="V73" s="36"/>
      <c r="W73" s="36"/>
      <c r="X73" s="36"/>
      <c r="Y73" s="36"/>
      <c r="Z73" s="36"/>
    </row>
    <row r="74" spans="1:26" ht="15.75" customHeight="1" x14ac:dyDescent="0.25">
      <c r="A74" s="36"/>
      <c r="B74" s="724"/>
      <c r="C74" s="191">
        <v>65</v>
      </c>
      <c r="D74" s="192" t="s">
        <v>513</v>
      </c>
      <c r="E74" s="190"/>
      <c r="F74" s="36"/>
      <c r="G74" s="36"/>
      <c r="H74" s="36"/>
      <c r="I74" s="36"/>
      <c r="J74" s="36"/>
      <c r="K74" s="36"/>
      <c r="L74" s="36"/>
      <c r="M74" s="36"/>
      <c r="N74" s="36"/>
      <c r="O74" s="36"/>
      <c r="P74" s="36"/>
      <c r="Q74" s="36"/>
      <c r="R74" s="36"/>
      <c r="S74" s="36"/>
      <c r="T74" s="36"/>
      <c r="U74" s="36"/>
      <c r="V74" s="36"/>
      <c r="W74" s="36"/>
      <c r="X74" s="36"/>
      <c r="Y74" s="36"/>
      <c r="Z74" s="36"/>
    </row>
    <row r="75" spans="1:26" ht="15.75" customHeight="1" x14ac:dyDescent="0.25">
      <c r="A75" s="36"/>
      <c r="B75" s="724"/>
      <c r="C75" s="191">
        <v>66</v>
      </c>
      <c r="D75" s="192" t="s">
        <v>514</v>
      </c>
      <c r="E75" s="190"/>
      <c r="F75" s="36"/>
      <c r="G75" s="36"/>
      <c r="H75" s="36"/>
      <c r="I75" s="36"/>
      <c r="J75" s="36"/>
      <c r="K75" s="36"/>
      <c r="L75" s="36"/>
      <c r="M75" s="36"/>
      <c r="N75" s="36"/>
      <c r="O75" s="36"/>
      <c r="P75" s="36"/>
      <c r="Q75" s="36"/>
      <c r="R75" s="36"/>
      <c r="S75" s="36"/>
      <c r="T75" s="36"/>
      <c r="U75" s="36"/>
      <c r="V75" s="36"/>
      <c r="W75" s="36"/>
      <c r="X75" s="36"/>
      <c r="Y75" s="36"/>
      <c r="Z75" s="36"/>
    </row>
    <row r="76" spans="1:26" ht="15.75" customHeight="1" x14ac:dyDescent="0.25">
      <c r="A76" s="36"/>
      <c r="B76" s="724"/>
      <c r="C76" s="191">
        <v>67</v>
      </c>
      <c r="D76" s="192" t="s">
        <v>515</v>
      </c>
      <c r="E76" s="190"/>
      <c r="F76" s="36"/>
      <c r="G76" s="36"/>
      <c r="H76" s="36"/>
      <c r="I76" s="36"/>
      <c r="J76" s="36"/>
      <c r="K76" s="36"/>
      <c r="L76" s="36"/>
      <c r="M76" s="36"/>
      <c r="N76" s="36"/>
      <c r="O76" s="36"/>
      <c r="P76" s="36"/>
      <c r="Q76" s="36"/>
      <c r="R76" s="36"/>
      <c r="S76" s="36"/>
      <c r="T76" s="36"/>
      <c r="U76" s="36"/>
      <c r="V76" s="36"/>
      <c r="W76" s="36"/>
      <c r="X76" s="36"/>
      <c r="Y76" s="36"/>
      <c r="Z76" s="36"/>
    </row>
    <row r="77" spans="1:26" ht="15.75" customHeight="1" x14ac:dyDescent="0.25">
      <c r="A77" s="36"/>
      <c r="B77" s="724"/>
      <c r="C77" s="191">
        <v>68</v>
      </c>
      <c r="D77" s="192" t="s">
        <v>516</v>
      </c>
      <c r="E77" s="190"/>
      <c r="F77" s="36"/>
      <c r="G77" s="36"/>
      <c r="H77" s="36"/>
      <c r="I77" s="36"/>
      <c r="J77" s="36"/>
      <c r="K77" s="36"/>
      <c r="L77" s="36"/>
      <c r="M77" s="36"/>
      <c r="N77" s="36"/>
      <c r="O77" s="36"/>
      <c r="P77" s="36"/>
      <c r="Q77" s="36"/>
      <c r="R77" s="36"/>
      <c r="S77" s="36"/>
      <c r="T77" s="36"/>
      <c r="U77" s="36"/>
      <c r="V77" s="36"/>
      <c r="W77" s="36"/>
      <c r="X77" s="36"/>
      <c r="Y77" s="36"/>
      <c r="Z77" s="36"/>
    </row>
    <row r="78" spans="1:26" ht="15.75" customHeight="1" x14ac:dyDescent="0.25">
      <c r="A78" s="36"/>
      <c r="B78" s="724"/>
      <c r="C78" s="191">
        <v>69</v>
      </c>
      <c r="D78" s="192" t="s">
        <v>517</v>
      </c>
      <c r="E78" s="190"/>
      <c r="F78" s="36"/>
      <c r="G78" s="36"/>
      <c r="H78" s="36"/>
      <c r="I78" s="36"/>
      <c r="J78" s="36"/>
      <c r="K78" s="36"/>
      <c r="L78" s="36"/>
      <c r="M78" s="36"/>
      <c r="N78" s="36"/>
      <c r="O78" s="36"/>
      <c r="P78" s="36"/>
      <c r="Q78" s="36"/>
      <c r="R78" s="36"/>
      <c r="S78" s="36"/>
      <c r="T78" s="36"/>
      <c r="U78" s="36"/>
      <c r="V78" s="36"/>
      <c r="W78" s="36"/>
      <c r="X78" s="36"/>
      <c r="Y78" s="36"/>
      <c r="Z78" s="36"/>
    </row>
    <row r="79" spans="1:26" ht="15.75" customHeight="1" x14ac:dyDescent="0.25">
      <c r="A79" s="36"/>
      <c r="B79" s="724"/>
      <c r="C79" s="191">
        <v>70</v>
      </c>
      <c r="D79" s="192" t="s">
        <v>518</v>
      </c>
      <c r="E79" s="190"/>
      <c r="F79" s="36"/>
      <c r="G79" s="36"/>
      <c r="H79" s="36"/>
      <c r="I79" s="36"/>
      <c r="J79" s="36"/>
      <c r="K79" s="36"/>
      <c r="L79" s="36"/>
      <c r="M79" s="36"/>
      <c r="N79" s="36"/>
      <c r="O79" s="36"/>
      <c r="P79" s="36"/>
      <c r="Q79" s="36"/>
      <c r="R79" s="36"/>
      <c r="S79" s="36"/>
      <c r="T79" s="36"/>
      <c r="U79" s="36"/>
      <c r="V79" s="36"/>
      <c r="W79" s="36"/>
      <c r="X79" s="36"/>
      <c r="Y79" s="36"/>
      <c r="Z79" s="36"/>
    </row>
    <row r="80" spans="1:26" ht="15.75" customHeight="1" x14ac:dyDescent="0.25">
      <c r="A80" s="36"/>
      <c r="B80" s="724"/>
      <c r="C80" s="191">
        <v>71</v>
      </c>
      <c r="D80" s="192" t="s">
        <v>519</v>
      </c>
      <c r="E80" s="190"/>
      <c r="F80" s="36"/>
      <c r="G80" s="36"/>
      <c r="H80" s="36"/>
      <c r="I80" s="36"/>
      <c r="J80" s="36"/>
      <c r="K80" s="36"/>
      <c r="L80" s="36"/>
      <c r="M80" s="36"/>
      <c r="N80" s="36"/>
      <c r="O80" s="36"/>
      <c r="P80" s="36"/>
      <c r="Q80" s="36"/>
      <c r="R80" s="36"/>
      <c r="S80" s="36"/>
      <c r="T80" s="36"/>
      <c r="U80" s="36"/>
      <c r="V80" s="36"/>
      <c r="W80" s="36"/>
      <c r="X80" s="36"/>
      <c r="Y80" s="36"/>
      <c r="Z80" s="36"/>
    </row>
    <row r="81" spans="1:26" ht="15.75" customHeight="1" x14ac:dyDescent="0.25">
      <c r="A81" s="36"/>
      <c r="B81" s="725"/>
      <c r="C81" s="191">
        <v>72</v>
      </c>
      <c r="D81" s="192" t="s">
        <v>520</v>
      </c>
      <c r="E81" s="190"/>
      <c r="F81" s="36"/>
      <c r="G81" s="36"/>
      <c r="H81" s="36"/>
      <c r="I81" s="36"/>
      <c r="J81" s="36"/>
      <c r="K81" s="36"/>
      <c r="L81" s="36"/>
      <c r="M81" s="36"/>
      <c r="N81" s="36"/>
      <c r="O81" s="36"/>
      <c r="P81" s="36"/>
      <c r="Q81" s="36"/>
      <c r="R81" s="36"/>
      <c r="S81" s="36"/>
      <c r="T81" s="36"/>
      <c r="U81" s="36"/>
      <c r="V81" s="36"/>
      <c r="W81" s="36"/>
      <c r="X81" s="36"/>
      <c r="Y81" s="36"/>
      <c r="Z81" s="36"/>
    </row>
    <row r="82" spans="1:26" ht="15.75" customHeight="1" x14ac:dyDescent="0.25">
      <c r="A82" s="36"/>
      <c r="B82" s="723">
        <v>9</v>
      </c>
      <c r="C82" s="726" t="s">
        <v>521</v>
      </c>
      <c r="D82" s="727"/>
      <c r="E82" s="190"/>
      <c r="F82" s="36"/>
      <c r="G82" s="36"/>
      <c r="H82" s="36"/>
      <c r="I82" s="36"/>
      <c r="J82" s="36"/>
      <c r="K82" s="36"/>
      <c r="L82" s="36"/>
      <c r="M82" s="36"/>
      <c r="N82" s="36"/>
      <c r="O82" s="36"/>
      <c r="P82" s="36"/>
      <c r="Q82" s="36"/>
      <c r="R82" s="36"/>
      <c r="S82" s="36"/>
      <c r="T82" s="36"/>
      <c r="U82" s="36"/>
      <c r="V82" s="36"/>
      <c r="W82" s="36"/>
      <c r="X82" s="36"/>
      <c r="Y82" s="36"/>
      <c r="Z82" s="36"/>
    </row>
    <row r="83" spans="1:26" ht="15.75" customHeight="1" x14ac:dyDescent="0.25">
      <c r="A83" s="36"/>
      <c r="B83" s="724"/>
      <c r="C83" s="191">
        <v>73</v>
      </c>
      <c r="D83" s="192" t="s">
        <v>522</v>
      </c>
      <c r="E83" s="190"/>
      <c r="F83" s="36"/>
      <c r="G83" s="36"/>
      <c r="H83" s="36"/>
      <c r="I83" s="36"/>
      <c r="J83" s="36"/>
      <c r="K83" s="36"/>
      <c r="L83" s="36"/>
      <c r="M83" s="36"/>
      <c r="N83" s="36"/>
      <c r="O83" s="36"/>
      <c r="P83" s="36"/>
      <c r="Q83" s="36"/>
      <c r="R83" s="36"/>
      <c r="S83" s="36"/>
      <c r="T83" s="36"/>
      <c r="U83" s="36"/>
      <c r="V83" s="36"/>
      <c r="W83" s="36"/>
      <c r="X83" s="36"/>
      <c r="Y83" s="36"/>
      <c r="Z83" s="36"/>
    </row>
    <row r="84" spans="1:26" ht="15.75" customHeight="1" x14ac:dyDescent="0.25">
      <c r="A84" s="36"/>
      <c r="B84" s="724"/>
      <c r="C84" s="191">
        <v>74</v>
      </c>
      <c r="D84" s="192" t="s">
        <v>523</v>
      </c>
      <c r="E84" s="190"/>
      <c r="F84" s="36"/>
      <c r="G84" s="36"/>
      <c r="H84" s="36"/>
      <c r="I84" s="36"/>
      <c r="J84" s="36"/>
      <c r="K84" s="36"/>
      <c r="L84" s="36"/>
      <c r="M84" s="36"/>
      <c r="N84" s="36"/>
      <c r="O84" s="36"/>
      <c r="P84" s="36"/>
      <c r="Q84" s="36"/>
      <c r="R84" s="36"/>
      <c r="S84" s="36"/>
      <c r="T84" s="36"/>
      <c r="U84" s="36"/>
      <c r="V84" s="36"/>
      <c r="W84" s="36"/>
      <c r="X84" s="36"/>
      <c r="Y84" s="36"/>
      <c r="Z84" s="36"/>
    </row>
    <row r="85" spans="1:26" ht="15.75" customHeight="1" x14ac:dyDescent="0.25">
      <c r="A85" s="36"/>
      <c r="B85" s="724"/>
      <c r="C85" s="191">
        <v>75</v>
      </c>
      <c r="D85" s="192" t="s">
        <v>524</v>
      </c>
      <c r="E85" s="190"/>
      <c r="F85" s="36"/>
      <c r="G85" s="36"/>
      <c r="H85" s="36"/>
      <c r="I85" s="36"/>
      <c r="J85" s="36"/>
      <c r="K85" s="36"/>
      <c r="L85" s="36"/>
      <c r="M85" s="36"/>
      <c r="N85" s="36"/>
      <c r="O85" s="36"/>
      <c r="P85" s="36"/>
      <c r="Q85" s="36"/>
      <c r="R85" s="36"/>
      <c r="S85" s="36"/>
      <c r="T85" s="36"/>
      <c r="U85" s="36"/>
      <c r="V85" s="36"/>
      <c r="W85" s="36"/>
      <c r="X85" s="36"/>
      <c r="Y85" s="36"/>
      <c r="Z85" s="36"/>
    </row>
    <row r="86" spans="1:26" ht="15.75" customHeight="1" x14ac:dyDescent="0.25">
      <c r="A86" s="36"/>
      <c r="B86" s="724"/>
      <c r="C86" s="191">
        <v>76</v>
      </c>
      <c r="D86" s="192" t="s">
        <v>525</v>
      </c>
      <c r="E86" s="190"/>
      <c r="F86" s="36"/>
      <c r="G86" s="36"/>
      <c r="H86" s="36"/>
      <c r="I86" s="36"/>
      <c r="J86" s="36"/>
      <c r="K86" s="36"/>
      <c r="L86" s="36"/>
      <c r="M86" s="36"/>
      <c r="N86" s="36"/>
      <c r="O86" s="36"/>
      <c r="P86" s="36"/>
      <c r="Q86" s="36"/>
      <c r="R86" s="36"/>
      <c r="S86" s="36"/>
      <c r="T86" s="36"/>
      <c r="U86" s="36"/>
      <c r="V86" s="36"/>
      <c r="W86" s="36"/>
      <c r="X86" s="36"/>
      <c r="Y86" s="36"/>
      <c r="Z86" s="36"/>
    </row>
    <row r="87" spans="1:26" ht="15.75" customHeight="1" x14ac:dyDescent="0.25">
      <c r="A87" s="36"/>
      <c r="B87" s="724"/>
      <c r="C87" s="191">
        <v>77</v>
      </c>
      <c r="D87" s="192" t="s">
        <v>526</v>
      </c>
      <c r="E87" s="190"/>
      <c r="F87" s="36"/>
      <c r="G87" s="36"/>
      <c r="H87" s="36"/>
      <c r="I87" s="36"/>
      <c r="J87" s="36"/>
      <c r="K87" s="36"/>
      <c r="L87" s="36"/>
      <c r="M87" s="36"/>
      <c r="N87" s="36"/>
      <c r="O87" s="36"/>
      <c r="P87" s="36"/>
      <c r="Q87" s="36"/>
      <c r="R87" s="36"/>
      <c r="S87" s="36"/>
      <c r="T87" s="36"/>
      <c r="U87" s="36"/>
      <c r="V87" s="36"/>
      <c r="W87" s="36"/>
      <c r="X87" s="36"/>
      <c r="Y87" s="36"/>
      <c r="Z87" s="36"/>
    </row>
    <row r="88" spans="1:26" ht="15.75" customHeight="1" x14ac:dyDescent="0.25">
      <c r="A88" s="36"/>
      <c r="B88" s="724"/>
      <c r="C88" s="191">
        <v>78</v>
      </c>
      <c r="D88" s="192" t="s">
        <v>527</v>
      </c>
      <c r="E88" s="190"/>
      <c r="F88" s="36"/>
      <c r="G88" s="36"/>
      <c r="H88" s="36"/>
      <c r="I88" s="36"/>
      <c r="J88" s="36"/>
      <c r="K88" s="36"/>
      <c r="L88" s="36"/>
      <c r="M88" s="36"/>
      <c r="N88" s="36"/>
      <c r="O88" s="36"/>
      <c r="P88" s="36"/>
      <c r="Q88" s="36"/>
      <c r="R88" s="36"/>
      <c r="S88" s="36"/>
      <c r="T88" s="36"/>
      <c r="U88" s="36"/>
      <c r="V88" s="36"/>
      <c r="W88" s="36"/>
      <c r="X88" s="36"/>
      <c r="Y88" s="36"/>
      <c r="Z88" s="36"/>
    </row>
    <row r="89" spans="1:26" ht="15.75" customHeight="1" x14ac:dyDescent="0.25">
      <c r="A89" s="36"/>
      <c r="B89" s="724"/>
      <c r="C89" s="191">
        <v>79</v>
      </c>
      <c r="D89" s="192" t="s">
        <v>528</v>
      </c>
      <c r="E89" s="190"/>
      <c r="F89" s="36"/>
      <c r="G89" s="36"/>
      <c r="H89" s="36"/>
      <c r="I89" s="36"/>
      <c r="J89" s="36"/>
      <c r="K89" s="36"/>
      <c r="L89" s="36"/>
      <c r="M89" s="36"/>
      <c r="N89" s="36"/>
      <c r="O89" s="36"/>
      <c r="P89" s="36"/>
      <c r="Q89" s="36"/>
      <c r="R89" s="36"/>
      <c r="S89" s="36"/>
      <c r="T89" s="36"/>
      <c r="U89" s="36"/>
      <c r="V89" s="36"/>
      <c r="W89" s="36"/>
      <c r="X89" s="36"/>
      <c r="Y89" s="36"/>
      <c r="Z89" s="36"/>
    </row>
    <row r="90" spans="1:26" ht="15.75" customHeight="1" x14ac:dyDescent="0.25">
      <c r="A90" s="36"/>
      <c r="B90" s="725"/>
      <c r="C90" s="191">
        <v>80</v>
      </c>
      <c r="D90" s="192" t="s">
        <v>529</v>
      </c>
      <c r="E90" s="190"/>
      <c r="F90" s="36"/>
      <c r="G90" s="36"/>
      <c r="H90" s="36"/>
      <c r="I90" s="36"/>
      <c r="J90" s="36"/>
      <c r="K90" s="36"/>
      <c r="L90" s="36"/>
      <c r="M90" s="36"/>
      <c r="N90" s="36"/>
      <c r="O90" s="36"/>
      <c r="P90" s="36"/>
      <c r="Q90" s="36"/>
      <c r="R90" s="36"/>
      <c r="S90" s="36"/>
      <c r="T90" s="36"/>
      <c r="U90" s="36"/>
      <c r="V90" s="36"/>
      <c r="W90" s="36"/>
      <c r="X90" s="36"/>
      <c r="Y90" s="36"/>
      <c r="Z90" s="36"/>
    </row>
    <row r="91" spans="1:26" ht="15.75" customHeight="1" x14ac:dyDescent="0.25">
      <c r="A91" s="36"/>
      <c r="B91" s="723">
        <v>10</v>
      </c>
      <c r="C91" s="726" t="s">
        <v>530</v>
      </c>
      <c r="D91" s="727"/>
      <c r="E91" s="190"/>
      <c r="F91" s="36"/>
      <c r="G91" s="36"/>
      <c r="H91" s="36"/>
      <c r="I91" s="36"/>
      <c r="J91" s="36"/>
      <c r="K91" s="36"/>
      <c r="L91" s="36"/>
      <c r="M91" s="36"/>
      <c r="N91" s="36"/>
      <c r="O91" s="36"/>
      <c r="P91" s="36"/>
      <c r="Q91" s="36"/>
      <c r="R91" s="36"/>
      <c r="S91" s="36"/>
      <c r="T91" s="36"/>
      <c r="U91" s="36"/>
      <c r="V91" s="36"/>
      <c r="W91" s="36"/>
      <c r="X91" s="36"/>
      <c r="Y91" s="36"/>
      <c r="Z91" s="36"/>
    </row>
    <row r="92" spans="1:26" ht="15.75" customHeight="1" x14ac:dyDescent="0.25">
      <c r="A92" s="36"/>
      <c r="B92" s="724"/>
      <c r="C92" s="191">
        <v>81</v>
      </c>
      <c r="D92" s="192" t="s">
        <v>531</v>
      </c>
      <c r="E92" s="190"/>
      <c r="F92" s="36"/>
      <c r="G92" s="36"/>
      <c r="H92" s="36"/>
      <c r="I92" s="36"/>
      <c r="J92" s="36"/>
      <c r="K92" s="36"/>
      <c r="L92" s="36"/>
      <c r="M92" s="36"/>
      <c r="N92" s="36"/>
      <c r="O92" s="36"/>
      <c r="P92" s="36"/>
      <c r="Q92" s="36"/>
      <c r="R92" s="36"/>
      <c r="S92" s="36"/>
      <c r="T92" s="36"/>
      <c r="U92" s="36"/>
      <c r="V92" s="36"/>
      <c r="W92" s="36"/>
      <c r="X92" s="36"/>
      <c r="Y92" s="36"/>
      <c r="Z92" s="36"/>
    </row>
    <row r="93" spans="1:26" ht="15.75" customHeight="1" x14ac:dyDescent="0.25">
      <c r="A93" s="36"/>
      <c r="B93" s="724"/>
      <c r="C93" s="191">
        <v>82</v>
      </c>
      <c r="D93" s="192" t="s">
        <v>532</v>
      </c>
      <c r="E93" s="190"/>
      <c r="F93" s="36"/>
      <c r="G93" s="36"/>
      <c r="H93" s="36"/>
      <c r="I93" s="36"/>
      <c r="J93" s="36"/>
      <c r="K93" s="36"/>
      <c r="L93" s="36"/>
      <c r="M93" s="36"/>
      <c r="N93" s="36"/>
      <c r="O93" s="36"/>
      <c r="P93" s="36"/>
      <c r="Q93" s="36"/>
      <c r="R93" s="36"/>
      <c r="S93" s="36"/>
      <c r="T93" s="36"/>
      <c r="U93" s="36"/>
      <c r="V93" s="36"/>
      <c r="W93" s="36"/>
      <c r="X93" s="36"/>
      <c r="Y93" s="36"/>
      <c r="Z93" s="36"/>
    </row>
    <row r="94" spans="1:26" ht="15.75" customHeight="1" x14ac:dyDescent="0.25">
      <c r="A94" s="36"/>
      <c r="B94" s="724"/>
      <c r="C94" s="191">
        <v>83</v>
      </c>
      <c r="D94" s="192" t="s">
        <v>533</v>
      </c>
      <c r="E94" s="190"/>
      <c r="F94" s="36"/>
      <c r="G94" s="36"/>
      <c r="H94" s="36"/>
      <c r="I94" s="36"/>
      <c r="J94" s="36"/>
      <c r="K94" s="36"/>
      <c r="L94" s="36"/>
      <c r="M94" s="36"/>
      <c r="N94" s="36"/>
      <c r="O94" s="36"/>
      <c r="P94" s="36"/>
      <c r="Q94" s="36"/>
      <c r="R94" s="36"/>
      <c r="S94" s="36"/>
      <c r="T94" s="36"/>
      <c r="U94" s="36"/>
      <c r="V94" s="36"/>
      <c r="W94" s="36"/>
      <c r="X94" s="36"/>
      <c r="Y94" s="36"/>
      <c r="Z94" s="36"/>
    </row>
    <row r="95" spans="1:26" ht="15.75" customHeight="1" x14ac:dyDescent="0.25">
      <c r="A95" s="36"/>
      <c r="B95" s="724"/>
      <c r="C95" s="191">
        <v>84</v>
      </c>
      <c r="D95" s="192" t="s">
        <v>534</v>
      </c>
      <c r="E95" s="190"/>
      <c r="F95" s="36"/>
      <c r="G95" s="36"/>
      <c r="H95" s="36"/>
      <c r="I95" s="36"/>
      <c r="J95" s="36"/>
      <c r="K95" s="36"/>
      <c r="L95" s="36"/>
      <c r="M95" s="36"/>
      <c r="N95" s="36"/>
      <c r="O95" s="36"/>
      <c r="P95" s="36"/>
      <c r="Q95" s="36"/>
      <c r="R95" s="36"/>
      <c r="S95" s="36"/>
      <c r="T95" s="36"/>
      <c r="U95" s="36"/>
      <c r="V95" s="36"/>
      <c r="W95" s="36"/>
      <c r="X95" s="36"/>
      <c r="Y95" s="36"/>
      <c r="Z95" s="36"/>
    </row>
    <row r="96" spans="1:26" ht="15.75" customHeight="1" x14ac:dyDescent="0.25">
      <c r="A96" s="36"/>
      <c r="B96" s="724"/>
      <c r="C96" s="191">
        <v>85</v>
      </c>
      <c r="D96" s="192" t="s">
        <v>535</v>
      </c>
      <c r="E96" s="190"/>
      <c r="F96" s="36"/>
      <c r="G96" s="36"/>
      <c r="H96" s="36"/>
      <c r="I96" s="36"/>
      <c r="J96" s="36"/>
      <c r="K96" s="36"/>
      <c r="L96" s="36"/>
      <c r="M96" s="36"/>
      <c r="N96" s="36"/>
      <c r="O96" s="36"/>
      <c r="P96" s="36"/>
      <c r="Q96" s="36"/>
      <c r="R96" s="36"/>
      <c r="S96" s="36"/>
      <c r="T96" s="36"/>
      <c r="U96" s="36"/>
      <c r="V96" s="36"/>
      <c r="W96" s="36"/>
      <c r="X96" s="36"/>
      <c r="Y96" s="36"/>
      <c r="Z96" s="36"/>
    </row>
    <row r="97" spans="1:26" ht="15.75" customHeight="1" x14ac:dyDescent="0.25">
      <c r="A97" s="36"/>
      <c r="B97" s="724"/>
      <c r="C97" s="191">
        <v>86</v>
      </c>
      <c r="D97" s="192" t="s">
        <v>536</v>
      </c>
      <c r="E97" s="190"/>
      <c r="F97" s="36"/>
      <c r="G97" s="36"/>
      <c r="H97" s="36"/>
      <c r="I97" s="36"/>
      <c r="J97" s="36"/>
      <c r="K97" s="36"/>
      <c r="L97" s="36"/>
      <c r="M97" s="36"/>
      <c r="N97" s="36"/>
      <c r="O97" s="36"/>
      <c r="P97" s="36"/>
      <c r="Q97" s="36"/>
      <c r="R97" s="36"/>
      <c r="S97" s="36"/>
      <c r="T97" s="36"/>
      <c r="U97" s="36"/>
      <c r="V97" s="36"/>
      <c r="W97" s="36"/>
      <c r="X97" s="36"/>
      <c r="Y97" s="36"/>
      <c r="Z97" s="36"/>
    </row>
    <row r="98" spans="1:26" ht="15.75" customHeight="1" x14ac:dyDescent="0.25">
      <c r="A98" s="36"/>
      <c r="B98" s="724"/>
      <c r="C98" s="191">
        <v>87</v>
      </c>
      <c r="D98" s="192" t="s">
        <v>537</v>
      </c>
      <c r="E98" s="190"/>
      <c r="F98" s="36"/>
      <c r="G98" s="36"/>
      <c r="H98" s="36"/>
      <c r="I98" s="36"/>
      <c r="J98" s="36"/>
      <c r="K98" s="36"/>
      <c r="L98" s="36"/>
      <c r="M98" s="36"/>
      <c r="N98" s="36"/>
      <c r="O98" s="36"/>
      <c r="P98" s="36"/>
      <c r="Q98" s="36"/>
      <c r="R98" s="36"/>
      <c r="S98" s="36"/>
      <c r="T98" s="36"/>
      <c r="U98" s="36"/>
      <c r="V98" s="36"/>
      <c r="W98" s="36"/>
      <c r="X98" s="36"/>
      <c r="Y98" s="36"/>
      <c r="Z98" s="36"/>
    </row>
    <row r="99" spans="1:26" ht="15.75" customHeight="1" x14ac:dyDescent="0.25">
      <c r="A99" s="36"/>
      <c r="B99" s="724"/>
      <c r="C99" s="191">
        <v>88</v>
      </c>
      <c r="D99" s="192" t="s">
        <v>538</v>
      </c>
      <c r="E99" s="190"/>
      <c r="F99" s="36"/>
      <c r="G99" s="36"/>
      <c r="H99" s="36"/>
      <c r="I99" s="36"/>
      <c r="J99" s="36"/>
      <c r="K99" s="36"/>
      <c r="L99" s="36"/>
      <c r="M99" s="36"/>
      <c r="N99" s="36"/>
      <c r="O99" s="36"/>
      <c r="P99" s="36"/>
      <c r="Q99" s="36"/>
      <c r="R99" s="36"/>
      <c r="S99" s="36"/>
      <c r="T99" s="36"/>
      <c r="U99" s="36"/>
      <c r="V99" s="36"/>
      <c r="W99" s="36"/>
      <c r="X99" s="36"/>
      <c r="Y99" s="36"/>
      <c r="Z99" s="36"/>
    </row>
    <row r="100" spans="1:26" ht="15.75" customHeight="1" x14ac:dyDescent="0.25">
      <c r="A100" s="36"/>
      <c r="B100" s="724"/>
      <c r="C100" s="191">
        <v>89</v>
      </c>
      <c r="D100" s="192" t="s">
        <v>539</v>
      </c>
      <c r="E100" s="190"/>
      <c r="F100" s="36"/>
      <c r="G100" s="36"/>
      <c r="H100" s="36"/>
      <c r="I100" s="36"/>
      <c r="J100" s="36"/>
      <c r="K100" s="36"/>
      <c r="L100" s="36"/>
      <c r="M100" s="36"/>
      <c r="N100" s="36"/>
      <c r="O100" s="36"/>
      <c r="P100" s="36"/>
      <c r="Q100" s="36"/>
      <c r="R100" s="36"/>
      <c r="S100" s="36"/>
      <c r="T100" s="36"/>
      <c r="U100" s="36"/>
      <c r="V100" s="36"/>
      <c r="W100" s="36"/>
      <c r="X100" s="36"/>
      <c r="Y100" s="36"/>
      <c r="Z100" s="36"/>
    </row>
    <row r="101" spans="1:26" ht="15.75" customHeight="1" x14ac:dyDescent="0.25">
      <c r="A101" s="36"/>
      <c r="B101" s="725"/>
      <c r="C101" s="191">
        <v>90</v>
      </c>
      <c r="D101" s="192" t="s">
        <v>540</v>
      </c>
      <c r="E101" s="190"/>
      <c r="F101" s="36"/>
      <c r="G101" s="36"/>
      <c r="H101" s="36"/>
      <c r="I101" s="36"/>
      <c r="J101" s="36"/>
      <c r="K101" s="36"/>
      <c r="L101" s="36"/>
      <c r="M101" s="36"/>
      <c r="N101" s="36"/>
      <c r="O101" s="36"/>
      <c r="P101" s="36"/>
      <c r="Q101" s="36"/>
      <c r="R101" s="36"/>
      <c r="S101" s="36"/>
      <c r="T101" s="36"/>
      <c r="U101" s="36"/>
      <c r="V101" s="36"/>
      <c r="W101" s="36"/>
      <c r="X101" s="36"/>
      <c r="Y101" s="36"/>
      <c r="Z101" s="36"/>
    </row>
    <row r="102" spans="1:26" ht="15.75" customHeight="1" x14ac:dyDescent="0.25">
      <c r="A102" s="36"/>
      <c r="B102" s="723">
        <v>11</v>
      </c>
      <c r="C102" s="726" t="s">
        <v>541</v>
      </c>
      <c r="D102" s="727"/>
      <c r="E102" s="190"/>
      <c r="F102" s="36"/>
      <c r="G102" s="36"/>
      <c r="H102" s="36"/>
      <c r="I102" s="36"/>
      <c r="J102" s="36"/>
      <c r="K102" s="36"/>
      <c r="L102" s="36"/>
      <c r="M102" s="36"/>
      <c r="N102" s="36"/>
      <c r="O102" s="36"/>
      <c r="P102" s="36"/>
      <c r="Q102" s="36"/>
      <c r="R102" s="36"/>
      <c r="S102" s="36"/>
      <c r="T102" s="36"/>
      <c r="U102" s="36"/>
      <c r="V102" s="36"/>
      <c r="W102" s="36"/>
      <c r="X102" s="36"/>
      <c r="Y102" s="36"/>
      <c r="Z102" s="36"/>
    </row>
    <row r="103" spans="1:26" ht="15.75" customHeight="1" x14ac:dyDescent="0.25">
      <c r="A103" s="36"/>
      <c r="B103" s="724"/>
      <c r="C103" s="193">
        <v>91</v>
      </c>
      <c r="D103" s="194" t="s">
        <v>542</v>
      </c>
      <c r="E103" s="190"/>
      <c r="F103" s="36"/>
      <c r="G103" s="36"/>
      <c r="H103" s="36"/>
      <c r="I103" s="36"/>
      <c r="J103" s="36"/>
      <c r="K103" s="36"/>
      <c r="L103" s="36"/>
      <c r="M103" s="36"/>
      <c r="N103" s="36"/>
      <c r="O103" s="36"/>
      <c r="P103" s="36"/>
      <c r="Q103" s="36"/>
      <c r="R103" s="36"/>
      <c r="S103" s="36"/>
      <c r="T103" s="36"/>
      <c r="U103" s="36"/>
      <c r="V103" s="36"/>
      <c r="W103" s="36"/>
      <c r="X103" s="36"/>
      <c r="Y103" s="36"/>
      <c r="Z103" s="36"/>
    </row>
    <row r="104" spans="1:26" ht="15.75" customHeight="1" x14ac:dyDescent="0.25">
      <c r="A104" s="36"/>
      <c r="B104" s="724"/>
      <c r="C104" s="193">
        <v>92</v>
      </c>
      <c r="D104" s="194" t="s">
        <v>543</v>
      </c>
      <c r="E104" s="190"/>
      <c r="F104" s="36"/>
      <c r="G104" s="36"/>
      <c r="H104" s="36"/>
      <c r="I104" s="36"/>
      <c r="J104" s="36"/>
      <c r="K104" s="36"/>
      <c r="L104" s="36"/>
      <c r="M104" s="36"/>
      <c r="N104" s="36"/>
      <c r="O104" s="36"/>
      <c r="P104" s="36"/>
      <c r="Q104" s="36"/>
      <c r="R104" s="36"/>
      <c r="S104" s="36"/>
      <c r="T104" s="36"/>
      <c r="U104" s="36"/>
      <c r="V104" s="36"/>
      <c r="W104" s="36"/>
      <c r="X104" s="36"/>
      <c r="Y104" s="36"/>
      <c r="Z104" s="36"/>
    </row>
    <row r="105" spans="1:26" ht="15.75" customHeight="1" x14ac:dyDescent="0.25">
      <c r="A105" s="36"/>
      <c r="B105" s="724"/>
      <c r="C105" s="191">
        <v>93</v>
      </c>
      <c r="D105" s="192" t="s">
        <v>544</v>
      </c>
      <c r="E105" s="190"/>
      <c r="F105" s="36"/>
      <c r="G105" s="36"/>
      <c r="H105" s="36"/>
      <c r="I105" s="36"/>
      <c r="J105" s="36"/>
      <c r="K105" s="36"/>
      <c r="L105" s="36"/>
      <c r="M105" s="36"/>
      <c r="N105" s="36"/>
      <c r="O105" s="36"/>
      <c r="P105" s="36"/>
      <c r="Q105" s="36"/>
      <c r="R105" s="36"/>
      <c r="S105" s="36"/>
      <c r="T105" s="36"/>
      <c r="U105" s="36"/>
      <c r="V105" s="36"/>
      <c r="W105" s="36"/>
      <c r="X105" s="36"/>
      <c r="Y105" s="36"/>
      <c r="Z105" s="36"/>
    </row>
    <row r="106" spans="1:26" ht="15.75" customHeight="1" x14ac:dyDescent="0.25">
      <c r="A106" s="36"/>
      <c r="B106" s="724"/>
      <c r="C106" s="191">
        <v>94</v>
      </c>
      <c r="D106" s="192" t="s">
        <v>545</v>
      </c>
      <c r="E106" s="190"/>
      <c r="F106" s="36"/>
      <c r="G106" s="36"/>
      <c r="H106" s="36"/>
      <c r="I106" s="36"/>
      <c r="J106" s="36"/>
      <c r="K106" s="36"/>
      <c r="L106" s="36"/>
      <c r="M106" s="36"/>
      <c r="N106" s="36"/>
      <c r="O106" s="36"/>
      <c r="P106" s="36"/>
      <c r="Q106" s="36"/>
      <c r="R106" s="36"/>
      <c r="S106" s="36"/>
      <c r="T106" s="36"/>
      <c r="U106" s="36"/>
      <c r="V106" s="36"/>
      <c r="W106" s="36"/>
      <c r="X106" s="36"/>
      <c r="Y106" s="36"/>
      <c r="Z106" s="36"/>
    </row>
    <row r="107" spans="1:26" ht="15.75" customHeight="1" x14ac:dyDescent="0.25">
      <c r="A107" s="36"/>
      <c r="B107" s="724"/>
      <c r="C107" s="191">
        <v>95</v>
      </c>
      <c r="D107" s="192" t="s">
        <v>546</v>
      </c>
      <c r="E107" s="190"/>
      <c r="F107" s="36"/>
      <c r="G107" s="36"/>
      <c r="H107" s="36"/>
      <c r="I107" s="36"/>
      <c r="J107" s="36"/>
      <c r="K107" s="36"/>
      <c r="L107" s="36"/>
      <c r="M107" s="36"/>
      <c r="N107" s="36"/>
      <c r="O107" s="36"/>
      <c r="P107" s="36"/>
      <c r="Q107" s="36"/>
      <c r="R107" s="36"/>
      <c r="S107" s="36"/>
      <c r="T107" s="36"/>
      <c r="U107" s="36"/>
      <c r="V107" s="36"/>
      <c r="W107" s="36"/>
      <c r="X107" s="36"/>
      <c r="Y107" s="36"/>
      <c r="Z107" s="36"/>
    </row>
    <row r="108" spans="1:26" ht="15.75" customHeight="1" x14ac:dyDescent="0.25">
      <c r="A108" s="36"/>
      <c r="B108" s="724"/>
      <c r="C108" s="191">
        <v>96</v>
      </c>
      <c r="D108" s="192" t="s">
        <v>547</v>
      </c>
      <c r="E108" s="190"/>
      <c r="F108" s="36"/>
      <c r="G108" s="36"/>
      <c r="H108" s="36"/>
      <c r="I108" s="36"/>
      <c r="J108" s="36"/>
      <c r="K108" s="36"/>
      <c r="L108" s="36"/>
      <c r="M108" s="36"/>
      <c r="N108" s="36"/>
      <c r="O108" s="36"/>
      <c r="P108" s="36"/>
      <c r="Q108" s="36"/>
      <c r="R108" s="36"/>
      <c r="S108" s="36"/>
      <c r="T108" s="36"/>
      <c r="U108" s="36"/>
      <c r="V108" s="36"/>
      <c r="W108" s="36"/>
      <c r="X108" s="36"/>
      <c r="Y108" s="36"/>
      <c r="Z108" s="36"/>
    </row>
    <row r="109" spans="1:26" ht="15.75" customHeight="1" x14ac:dyDescent="0.25">
      <c r="A109" s="36"/>
      <c r="B109" s="724"/>
      <c r="C109" s="191">
        <v>97</v>
      </c>
      <c r="D109" s="192" t="s">
        <v>548</v>
      </c>
      <c r="E109" s="190"/>
      <c r="F109" s="36"/>
      <c r="G109" s="36"/>
      <c r="H109" s="36"/>
      <c r="I109" s="36"/>
      <c r="J109" s="36"/>
      <c r="K109" s="36"/>
      <c r="L109" s="36"/>
      <c r="M109" s="36"/>
      <c r="N109" s="36"/>
      <c r="O109" s="36"/>
      <c r="P109" s="36"/>
      <c r="Q109" s="36"/>
      <c r="R109" s="36"/>
      <c r="S109" s="36"/>
      <c r="T109" s="36"/>
      <c r="U109" s="36"/>
      <c r="V109" s="36"/>
      <c r="W109" s="36"/>
      <c r="X109" s="36"/>
      <c r="Y109" s="36"/>
      <c r="Z109" s="36"/>
    </row>
    <row r="110" spans="1:26" ht="15.75" customHeight="1" x14ac:dyDescent="0.25">
      <c r="A110" s="36"/>
      <c r="B110" s="724"/>
      <c r="C110" s="191">
        <v>98</v>
      </c>
      <c r="D110" s="192" t="s">
        <v>549</v>
      </c>
      <c r="E110" s="190"/>
      <c r="F110" s="36"/>
      <c r="G110" s="36"/>
      <c r="H110" s="36"/>
      <c r="I110" s="36"/>
      <c r="J110" s="36"/>
      <c r="K110" s="36"/>
      <c r="L110" s="36"/>
      <c r="M110" s="36"/>
      <c r="N110" s="36"/>
      <c r="O110" s="36"/>
      <c r="P110" s="36"/>
      <c r="Q110" s="36"/>
      <c r="R110" s="36"/>
      <c r="S110" s="36"/>
      <c r="T110" s="36"/>
      <c r="U110" s="36"/>
      <c r="V110" s="36"/>
      <c r="W110" s="36"/>
      <c r="X110" s="36"/>
      <c r="Y110" s="36"/>
      <c r="Z110" s="36"/>
    </row>
    <row r="111" spans="1:26" ht="15.75" customHeight="1" x14ac:dyDescent="0.25">
      <c r="A111" s="36"/>
      <c r="B111" s="724"/>
      <c r="C111" s="191">
        <v>99</v>
      </c>
      <c r="D111" s="192" t="s">
        <v>550</v>
      </c>
      <c r="E111" s="190"/>
      <c r="F111" s="36"/>
      <c r="G111" s="36"/>
      <c r="H111" s="36"/>
      <c r="I111" s="36"/>
      <c r="J111" s="36"/>
      <c r="K111" s="36"/>
      <c r="L111" s="36"/>
      <c r="M111" s="36"/>
      <c r="N111" s="36"/>
      <c r="O111" s="36"/>
      <c r="P111" s="36"/>
      <c r="Q111" s="36"/>
      <c r="R111" s="36"/>
      <c r="S111" s="36"/>
      <c r="T111" s="36"/>
      <c r="U111" s="36"/>
      <c r="V111" s="36"/>
      <c r="W111" s="36"/>
      <c r="X111" s="36"/>
      <c r="Y111" s="36"/>
      <c r="Z111" s="36"/>
    </row>
    <row r="112" spans="1:26" ht="15.75" customHeight="1" x14ac:dyDescent="0.25">
      <c r="A112" s="36"/>
      <c r="B112" s="725"/>
      <c r="C112" s="191">
        <v>100</v>
      </c>
      <c r="D112" s="192" t="s">
        <v>551</v>
      </c>
      <c r="E112" s="190"/>
      <c r="F112" s="36"/>
      <c r="G112" s="36"/>
      <c r="H112" s="36"/>
      <c r="I112" s="36"/>
      <c r="J112" s="36"/>
      <c r="K112" s="36"/>
      <c r="L112" s="36"/>
      <c r="M112" s="36"/>
      <c r="N112" s="36"/>
      <c r="O112" s="36"/>
      <c r="P112" s="36"/>
      <c r="Q112" s="36"/>
      <c r="R112" s="36"/>
      <c r="S112" s="36"/>
      <c r="T112" s="36"/>
      <c r="U112" s="36"/>
      <c r="V112" s="36"/>
      <c r="W112" s="36"/>
      <c r="X112" s="36"/>
      <c r="Y112" s="36"/>
      <c r="Z112" s="36"/>
    </row>
    <row r="113" spans="1:26" ht="15.75" customHeight="1" x14ac:dyDescent="0.25">
      <c r="A113" s="36"/>
      <c r="B113" s="723">
        <v>12</v>
      </c>
      <c r="C113" s="726" t="s">
        <v>552</v>
      </c>
      <c r="D113" s="727"/>
      <c r="E113" s="190"/>
      <c r="F113" s="36"/>
      <c r="G113" s="36"/>
      <c r="H113" s="36"/>
      <c r="I113" s="36"/>
      <c r="J113" s="36"/>
      <c r="K113" s="36"/>
      <c r="L113" s="36"/>
      <c r="M113" s="36"/>
      <c r="N113" s="36"/>
      <c r="O113" s="36"/>
      <c r="P113" s="36"/>
      <c r="Q113" s="36"/>
      <c r="R113" s="36"/>
      <c r="S113" s="36"/>
      <c r="T113" s="36"/>
      <c r="U113" s="36"/>
      <c r="V113" s="36"/>
      <c r="W113" s="36"/>
      <c r="X113" s="36"/>
      <c r="Y113" s="36"/>
      <c r="Z113" s="36"/>
    </row>
    <row r="114" spans="1:26" ht="15.75" customHeight="1" x14ac:dyDescent="0.25">
      <c r="A114" s="36"/>
      <c r="B114" s="724"/>
      <c r="C114" s="191">
        <v>101</v>
      </c>
      <c r="D114" s="192" t="s">
        <v>553</v>
      </c>
      <c r="E114" s="190"/>
      <c r="F114" s="36"/>
      <c r="G114" s="36"/>
      <c r="H114" s="36"/>
      <c r="I114" s="36"/>
      <c r="J114" s="36"/>
      <c r="K114" s="36"/>
      <c r="L114" s="36"/>
      <c r="M114" s="36"/>
      <c r="N114" s="36"/>
      <c r="O114" s="36"/>
      <c r="P114" s="36"/>
      <c r="Q114" s="36"/>
      <c r="R114" s="36"/>
      <c r="S114" s="36"/>
      <c r="T114" s="36"/>
      <c r="U114" s="36"/>
      <c r="V114" s="36"/>
      <c r="W114" s="36"/>
      <c r="X114" s="36"/>
      <c r="Y114" s="36"/>
      <c r="Z114" s="36"/>
    </row>
    <row r="115" spans="1:26" ht="15.75" customHeight="1" x14ac:dyDescent="0.25">
      <c r="A115" s="36"/>
      <c r="B115" s="724"/>
      <c r="C115" s="191">
        <v>102</v>
      </c>
      <c r="D115" s="192" t="s">
        <v>554</v>
      </c>
      <c r="E115" s="190"/>
      <c r="F115" s="36"/>
      <c r="G115" s="36"/>
      <c r="H115" s="36"/>
      <c r="I115" s="36"/>
      <c r="J115" s="36"/>
      <c r="K115" s="36"/>
      <c r="L115" s="36"/>
      <c r="M115" s="36"/>
      <c r="N115" s="36"/>
      <c r="O115" s="36"/>
      <c r="P115" s="36"/>
      <c r="Q115" s="36"/>
      <c r="R115" s="36"/>
      <c r="S115" s="36"/>
      <c r="T115" s="36"/>
      <c r="U115" s="36"/>
      <c r="V115" s="36"/>
      <c r="W115" s="36"/>
      <c r="X115" s="36"/>
      <c r="Y115" s="36"/>
      <c r="Z115" s="36"/>
    </row>
    <row r="116" spans="1:26" ht="15.75" customHeight="1" x14ac:dyDescent="0.25">
      <c r="A116" s="36"/>
      <c r="B116" s="724"/>
      <c r="C116" s="191">
        <v>103</v>
      </c>
      <c r="D116" s="192" t="s">
        <v>555</v>
      </c>
      <c r="E116" s="190"/>
      <c r="F116" s="36"/>
      <c r="G116" s="36"/>
      <c r="H116" s="36"/>
      <c r="I116" s="36"/>
      <c r="J116" s="36"/>
      <c r="K116" s="36"/>
      <c r="L116" s="36"/>
      <c r="M116" s="36"/>
      <c r="N116" s="36"/>
      <c r="O116" s="36"/>
      <c r="P116" s="36"/>
      <c r="Q116" s="36"/>
      <c r="R116" s="36"/>
      <c r="S116" s="36"/>
      <c r="T116" s="36"/>
      <c r="U116" s="36"/>
      <c r="V116" s="36"/>
      <c r="W116" s="36"/>
      <c r="X116" s="36"/>
      <c r="Y116" s="36"/>
      <c r="Z116" s="36"/>
    </row>
    <row r="117" spans="1:26" ht="15.75" customHeight="1" x14ac:dyDescent="0.25">
      <c r="A117" s="36"/>
      <c r="B117" s="724"/>
      <c r="C117" s="191">
        <v>104</v>
      </c>
      <c r="D117" s="192" t="s">
        <v>556</v>
      </c>
      <c r="E117" s="190"/>
      <c r="F117" s="36"/>
      <c r="G117" s="36"/>
      <c r="H117" s="36"/>
      <c r="I117" s="36"/>
      <c r="J117" s="36"/>
      <c r="K117" s="36"/>
      <c r="L117" s="36"/>
      <c r="M117" s="36"/>
      <c r="N117" s="36"/>
      <c r="O117" s="36"/>
      <c r="P117" s="36"/>
      <c r="Q117" s="36"/>
      <c r="R117" s="36"/>
      <c r="S117" s="36"/>
      <c r="T117" s="36"/>
      <c r="U117" s="36"/>
      <c r="V117" s="36"/>
      <c r="W117" s="36"/>
      <c r="X117" s="36"/>
      <c r="Y117" s="36"/>
      <c r="Z117" s="36"/>
    </row>
    <row r="118" spans="1:26" ht="15.75" customHeight="1" x14ac:dyDescent="0.25">
      <c r="A118" s="36"/>
      <c r="B118" s="724"/>
      <c r="C118" s="191">
        <v>105</v>
      </c>
      <c r="D118" s="192" t="s">
        <v>557</v>
      </c>
      <c r="E118" s="190"/>
      <c r="F118" s="36"/>
      <c r="G118" s="36"/>
      <c r="H118" s="36"/>
      <c r="I118" s="36"/>
      <c r="J118" s="36"/>
      <c r="K118" s="36"/>
      <c r="L118" s="36"/>
      <c r="M118" s="36"/>
      <c r="N118" s="36"/>
      <c r="O118" s="36"/>
      <c r="P118" s="36"/>
      <c r="Q118" s="36"/>
      <c r="R118" s="36"/>
      <c r="S118" s="36"/>
      <c r="T118" s="36"/>
      <c r="U118" s="36"/>
      <c r="V118" s="36"/>
      <c r="W118" s="36"/>
      <c r="X118" s="36"/>
      <c r="Y118" s="36"/>
      <c r="Z118" s="36"/>
    </row>
    <row r="119" spans="1:26" ht="15.75" customHeight="1" x14ac:dyDescent="0.25">
      <c r="A119" s="36"/>
      <c r="B119" s="724"/>
      <c r="C119" s="191">
        <v>106</v>
      </c>
      <c r="D119" s="192" t="s">
        <v>558</v>
      </c>
      <c r="E119" s="190"/>
      <c r="F119" s="36"/>
      <c r="G119" s="36"/>
      <c r="H119" s="36"/>
      <c r="I119" s="36"/>
      <c r="J119" s="36"/>
      <c r="K119" s="36"/>
      <c r="L119" s="36"/>
      <c r="M119" s="36"/>
      <c r="N119" s="36"/>
      <c r="O119" s="36"/>
      <c r="P119" s="36"/>
      <c r="Q119" s="36"/>
      <c r="R119" s="36"/>
      <c r="S119" s="36"/>
      <c r="T119" s="36"/>
      <c r="U119" s="36"/>
      <c r="V119" s="36"/>
      <c r="W119" s="36"/>
      <c r="X119" s="36"/>
      <c r="Y119" s="36"/>
      <c r="Z119" s="36"/>
    </row>
    <row r="120" spans="1:26" ht="15.75" customHeight="1" x14ac:dyDescent="0.25">
      <c r="A120" s="36"/>
      <c r="B120" s="724"/>
      <c r="C120" s="191">
        <v>107</v>
      </c>
      <c r="D120" s="192" t="s">
        <v>559</v>
      </c>
      <c r="E120" s="190"/>
      <c r="F120" s="36"/>
      <c r="G120" s="36"/>
      <c r="H120" s="36"/>
      <c r="I120" s="36"/>
      <c r="J120" s="36"/>
      <c r="K120" s="36"/>
      <c r="L120" s="36"/>
      <c r="M120" s="36"/>
      <c r="N120" s="36"/>
      <c r="O120" s="36"/>
      <c r="P120" s="36"/>
      <c r="Q120" s="36"/>
      <c r="R120" s="36"/>
      <c r="S120" s="36"/>
      <c r="T120" s="36"/>
      <c r="U120" s="36"/>
      <c r="V120" s="36"/>
      <c r="W120" s="36"/>
      <c r="X120" s="36"/>
      <c r="Y120" s="36"/>
      <c r="Z120" s="36"/>
    </row>
    <row r="121" spans="1:26" ht="15.75" customHeight="1" x14ac:dyDescent="0.25">
      <c r="A121" s="36"/>
      <c r="B121" s="724"/>
      <c r="C121" s="191">
        <v>108</v>
      </c>
      <c r="D121" s="192" t="s">
        <v>560</v>
      </c>
      <c r="E121" s="190"/>
      <c r="F121" s="36"/>
      <c r="G121" s="36"/>
      <c r="H121" s="36"/>
      <c r="I121" s="36"/>
      <c r="J121" s="36"/>
      <c r="K121" s="36"/>
      <c r="L121" s="36"/>
      <c r="M121" s="36"/>
      <c r="N121" s="36"/>
      <c r="O121" s="36"/>
      <c r="P121" s="36"/>
      <c r="Q121" s="36"/>
      <c r="R121" s="36"/>
      <c r="S121" s="36"/>
      <c r="T121" s="36"/>
      <c r="U121" s="36"/>
      <c r="V121" s="36"/>
      <c r="W121" s="36"/>
      <c r="X121" s="36"/>
      <c r="Y121" s="36"/>
      <c r="Z121" s="36"/>
    </row>
    <row r="122" spans="1:26" ht="15.75" customHeight="1" x14ac:dyDescent="0.25">
      <c r="A122" s="36"/>
      <c r="B122" s="724"/>
      <c r="C122" s="191">
        <v>109</v>
      </c>
      <c r="D122" s="192" t="s">
        <v>561</v>
      </c>
      <c r="E122" s="190"/>
      <c r="F122" s="36"/>
      <c r="G122" s="36"/>
      <c r="H122" s="36"/>
      <c r="I122" s="36"/>
      <c r="J122" s="36"/>
      <c r="K122" s="36"/>
      <c r="L122" s="36"/>
      <c r="M122" s="36"/>
      <c r="N122" s="36"/>
      <c r="O122" s="36"/>
      <c r="P122" s="36"/>
      <c r="Q122" s="36"/>
      <c r="R122" s="36"/>
      <c r="S122" s="36"/>
      <c r="T122" s="36"/>
      <c r="U122" s="36"/>
      <c r="V122" s="36"/>
      <c r="W122" s="36"/>
      <c r="X122" s="36"/>
      <c r="Y122" s="36"/>
      <c r="Z122" s="36"/>
    </row>
    <row r="123" spans="1:26" ht="15.75" customHeight="1" x14ac:dyDescent="0.25">
      <c r="A123" s="36"/>
      <c r="B123" s="724"/>
      <c r="C123" s="191">
        <v>110</v>
      </c>
      <c r="D123" s="192" t="s">
        <v>562</v>
      </c>
      <c r="E123" s="190"/>
      <c r="F123" s="36"/>
      <c r="G123" s="36"/>
      <c r="H123" s="36"/>
      <c r="I123" s="36"/>
      <c r="J123" s="36"/>
      <c r="K123" s="36"/>
      <c r="L123" s="36"/>
      <c r="M123" s="36"/>
      <c r="N123" s="36"/>
      <c r="O123" s="36"/>
      <c r="P123" s="36"/>
      <c r="Q123" s="36"/>
      <c r="R123" s="36"/>
      <c r="S123" s="36"/>
      <c r="T123" s="36"/>
      <c r="U123" s="36"/>
      <c r="V123" s="36"/>
      <c r="W123" s="36"/>
      <c r="X123" s="36"/>
      <c r="Y123" s="36"/>
      <c r="Z123" s="36"/>
    </row>
    <row r="124" spans="1:26" ht="15.75" customHeight="1" x14ac:dyDescent="0.25">
      <c r="A124" s="36"/>
      <c r="B124" s="725"/>
      <c r="C124" s="191">
        <v>111</v>
      </c>
      <c r="D124" s="192" t="s">
        <v>563</v>
      </c>
      <c r="E124" s="190"/>
      <c r="F124" s="36"/>
      <c r="G124" s="36"/>
      <c r="H124" s="36"/>
      <c r="I124" s="36"/>
      <c r="J124" s="36"/>
      <c r="K124" s="36"/>
      <c r="L124" s="36"/>
      <c r="M124" s="36"/>
      <c r="N124" s="36"/>
      <c r="O124" s="36"/>
      <c r="P124" s="36"/>
      <c r="Q124" s="36"/>
      <c r="R124" s="36"/>
      <c r="S124" s="36"/>
      <c r="T124" s="36"/>
      <c r="U124" s="36"/>
      <c r="V124" s="36"/>
      <c r="W124" s="36"/>
      <c r="X124" s="36"/>
      <c r="Y124" s="36"/>
      <c r="Z124" s="36"/>
    </row>
    <row r="125" spans="1:26" ht="15.75" customHeight="1" x14ac:dyDescent="0.25">
      <c r="A125" s="36"/>
      <c r="B125" s="723">
        <v>13</v>
      </c>
      <c r="C125" s="726" t="s">
        <v>564</v>
      </c>
      <c r="D125" s="727"/>
      <c r="E125" s="190"/>
      <c r="F125" s="36"/>
      <c r="G125" s="36"/>
      <c r="H125" s="36"/>
      <c r="I125" s="36"/>
      <c r="J125" s="36"/>
      <c r="K125" s="36"/>
      <c r="L125" s="36"/>
      <c r="M125" s="36"/>
      <c r="N125" s="36"/>
      <c r="O125" s="36"/>
      <c r="P125" s="36"/>
      <c r="Q125" s="36"/>
      <c r="R125" s="36"/>
      <c r="S125" s="36"/>
      <c r="T125" s="36"/>
      <c r="U125" s="36"/>
      <c r="V125" s="36"/>
      <c r="W125" s="36"/>
      <c r="X125" s="36"/>
      <c r="Y125" s="36"/>
      <c r="Z125" s="36"/>
    </row>
    <row r="126" spans="1:26" ht="15.75" customHeight="1" x14ac:dyDescent="0.25">
      <c r="A126" s="36"/>
      <c r="B126" s="724"/>
      <c r="C126" s="191">
        <v>112</v>
      </c>
      <c r="D126" s="192" t="s">
        <v>565</v>
      </c>
      <c r="E126" s="190"/>
      <c r="F126" s="36"/>
      <c r="G126" s="36"/>
      <c r="H126" s="36"/>
      <c r="I126" s="36"/>
      <c r="J126" s="36"/>
      <c r="K126" s="36"/>
      <c r="L126" s="36"/>
      <c r="M126" s="36"/>
      <c r="N126" s="36"/>
      <c r="O126" s="36"/>
      <c r="P126" s="36"/>
      <c r="Q126" s="36"/>
      <c r="R126" s="36"/>
      <c r="S126" s="36"/>
      <c r="T126" s="36"/>
      <c r="U126" s="36"/>
      <c r="V126" s="36"/>
      <c r="W126" s="36"/>
      <c r="X126" s="36"/>
      <c r="Y126" s="36"/>
      <c r="Z126" s="36"/>
    </row>
    <row r="127" spans="1:26" ht="15.75" customHeight="1" x14ac:dyDescent="0.25">
      <c r="A127" s="36"/>
      <c r="B127" s="724"/>
      <c r="C127" s="191">
        <v>113</v>
      </c>
      <c r="D127" s="192" t="s">
        <v>566</v>
      </c>
      <c r="E127" s="190"/>
      <c r="F127" s="36"/>
      <c r="G127" s="36"/>
      <c r="H127" s="36"/>
      <c r="I127" s="36"/>
      <c r="J127" s="36"/>
      <c r="K127" s="36"/>
      <c r="L127" s="36"/>
      <c r="M127" s="36"/>
      <c r="N127" s="36"/>
      <c r="O127" s="36"/>
      <c r="P127" s="36"/>
      <c r="Q127" s="36"/>
      <c r="R127" s="36"/>
      <c r="S127" s="36"/>
      <c r="T127" s="36"/>
      <c r="U127" s="36"/>
      <c r="V127" s="36"/>
      <c r="W127" s="36"/>
      <c r="X127" s="36"/>
      <c r="Y127" s="36"/>
      <c r="Z127" s="36"/>
    </row>
    <row r="128" spans="1:26" ht="15.75" customHeight="1" x14ac:dyDescent="0.25">
      <c r="A128" s="36"/>
      <c r="B128" s="724"/>
      <c r="C128" s="191">
        <v>114</v>
      </c>
      <c r="D128" s="192" t="s">
        <v>567</v>
      </c>
      <c r="E128" s="190"/>
      <c r="F128" s="36"/>
      <c r="G128" s="36"/>
      <c r="H128" s="36"/>
      <c r="I128" s="36"/>
      <c r="J128" s="36"/>
      <c r="K128" s="36"/>
      <c r="L128" s="36"/>
      <c r="M128" s="36"/>
      <c r="N128" s="36"/>
      <c r="O128" s="36"/>
      <c r="P128" s="36"/>
      <c r="Q128" s="36"/>
      <c r="R128" s="36"/>
      <c r="S128" s="36"/>
      <c r="T128" s="36"/>
      <c r="U128" s="36"/>
      <c r="V128" s="36"/>
      <c r="W128" s="36"/>
      <c r="X128" s="36"/>
      <c r="Y128" s="36"/>
      <c r="Z128" s="36"/>
    </row>
    <row r="129" spans="1:26" ht="15.75" customHeight="1" x14ac:dyDescent="0.25">
      <c r="A129" s="36"/>
      <c r="B129" s="724"/>
      <c r="C129" s="191">
        <v>115</v>
      </c>
      <c r="D129" s="192" t="s">
        <v>568</v>
      </c>
      <c r="E129" s="190"/>
      <c r="F129" s="36"/>
      <c r="G129" s="36"/>
      <c r="H129" s="36"/>
      <c r="I129" s="36"/>
      <c r="J129" s="36"/>
      <c r="K129" s="36"/>
      <c r="L129" s="36"/>
      <c r="M129" s="36"/>
      <c r="N129" s="36"/>
      <c r="O129" s="36"/>
      <c r="P129" s="36"/>
      <c r="Q129" s="36"/>
      <c r="R129" s="36"/>
      <c r="S129" s="36"/>
      <c r="T129" s="36"/>
      <c r="U129" s="36"/>
      <c r="V129" s="36"/>
      <c r="W129" s="36"/>
      <c r="X129" s="36"/>
      <c r="Y129" s="36"/>
      <c r="Z129" s="36"/>
    </row>
    <row r="130" spans="1:26" ht="15.75" customHeight="1" x14ac:dyDescent="0.25">
      <c r="A130" s="36"/>
      <c r="B130" s="725"/>
      <c r="C130" s="191">
        <v>116</v>
      </c>
      <c r="D130" s="192" t="s">
        <v>569</v>
      </c>
      <c r="E130" s="190"/>
      <c r="F130" s="36"/>
      <c r="G130" s="36"/>
      <c r="H130" s="36"/>
      <c r="I130" s="36"/>
      <c r="J130" s="36"/>
      <c r="K130" s="36"/>
      <c r="L130" s="36"/>
      <c r="M130" s="36"/>
      <c r="N130" s="36"/>
      <c r="O130" s="36"/>
      <c r="P130" s="36"/>
      <c r="Q130" s="36"/>
      <c r="R130" s="36"/>
      <c r="S130" s="36"/>
      <c r="T130" s="36"/>
      <c r="U130" s="36"/>
      <c r="V130" s="36"/>
      <c r="W130" s="36"/>
      <c r="X130" s="36"/>
      <c r="Y130" s="36"/>
      <c r="Z130" s="36"/>
    </row>
    <row r="131" spans="1:26" ht="15.75" customHeight="1" x14ac:dyDescent="0.25">
      <c r="A131" s="36"/>
      <c r="B131" s="723">
        <v>14</v>
      </c>
      <c r="C131" s="726" t="s">
        <v>570</v>
      </c>
      <c r="D131" s="727"/>
      <c r="E131" s="190"/>
      <c r="F131" s="36"/>
      <c r="G131" s="36"/>
      <c r="H131" s="36"/>
      <c r="I131" s="36"/>
      <c r="J131" s="36"/>
      <c r="K131" s="36"/>
      <c r="L131" s="36"/>
      <c r="M131" s="36"/>
      <c r="N131" s="36"/>
      <c r="O131" s="36"/>
      <c r="P131" s="36"/>
      <c r="Q131" s="36"/>
      <c r="R131" s="36"/>
      <c r="S131" s="36"/>
      <c r="T131" s="36"/>
      <c r="U131" s="36"/>
      <c r="V131" s="36"/>
      <c r="W131" s="36"/>
      <c r="X131" s="36"/>
      <c r="Y131" s="36"/>
      <c r="Z131" s="36"/>
    </row>
    <row r="132" spans="1:26" ht="15.75" customHeight="1" x14ac:dyDescent="0.25">
      <c r="A132" s="36"/>
      <c r="B132" s="724"/>
      <c r="C132" s="191">
        <v>117</v>
      </c>
      <c r="D132" s="192" t="s">
        <v>571</v>
      </c>
      <c r="E132" s="190"/>
      <c r="F132" s="36"/>
      <c r="G132" s="36"/>
      <c r="H132" s="36"/>
      <c r="I132" s="36"/>
      <c r="J132" s="36"/>
      <c r="K132" s="36"/>
      <c r="L132" s="36"/>
      <c r="M132" s="36"/>
      <c r="N132" s="36"/>
      <c r="O132" s="36"/>
      <c r="P132" s="36"/>
      <c r="Q132" s="36"/>
      <c r="R132" s="36"/>
      <c r="S132" s="36"/>
      <c r="T132" s="36"/>
      <c r="U132" s="36"/>
      <c r="V132" s="36"/>
      <c r="W132" s="36"/>
      <c r="X132" s="36"/>
      <c r="Y132" s="36"/>
      <c r="Z132" s="36"/>
    </row>
    <row r="133" spans="1:26" ht="15.75" customHeight="1" x14ac:dyDescent="0.25">
      <c r="A133" s="36"/>
      <c r="B133" s="724"/>
      <c r="C133" s="191">
        <v>118</v>
      </c>
      <c r="D133" s="192" t="s">
        <v>572</v>
      </c>
      <c r="E133" s="190"/>
      <c r="F133" s="36"/>
      <c r="G133" s="36"/>
      <c r="H133" s="36"/>
      <c r="I133" s="36"/>
      <c r="J133" s="36"/>
      <c r="K133" s="36"/>
      <c r="L133" s="36"/>
      <c r="M133" s="36"/>
      <c r="N133" s="36"/>
      <c r="O133" s="36"/>
      <c r="P133" s="36"/>
      <c r="Q133" s="36"/>
      <c r="R133" s="36"/>
      <c r="S133" s="36"/>
      <c r="T133" s="36"/>
      <c r="U133" s="36"/>
      <c r="V133" s="36"/>
      <c r="W133" s="36"/>
      <c r="X133" s="36"/>
      <c r="Y133" s="36"/>
      <c r="Z133" s="36"/>
    </row>
    <row r="134" spans="1:26" ht="15.75" customHeight="1" x14ac:dyDescent="0.25">
      <c r="A134" s="36"/>
      <c r="B134" s="724"/>
      <c r="C134" s="191">
        <v>119</v>
      </c>
      <c r="D134" s="192" t="s">
        <v>573</v>
      </c>
      <c r="E134" s="190"/>
      <c r="F134" s="36"/>
      <c r="G134" s="36"/>
      <c r="H134" s="36"/>
      <c r="I134" s="36"/>
      <c r="J134" s="36"/>
      <c r="K134" s="36"/>
      <c r="L134" s="36"/>
      <c r="M134" s="36"/>
      <c r="N134" s="36"/>
      <c r="O134" s="36"/>
      <c r="P134" s="36"/>
      <c r="Q134" s="36"/>
      <c r="R134" s="36"/>
      <c r="S134" s="36"/>
      <c r="T134" s="36"/>
      <c r="U134" s="36"/>
      <c r="V134" s="36"/>
      <c r="W134" s="36"/>
      <c r="X134" s="36"/>
      <c r="Y134" s="36"/>
      <c r="Z134" s="36"/>
    </row>
    <row r="135" spans="1:26" ht="15.75" customHeight="1" x14ac:dyDescent="0.25">
      <c r="A135" s="36"/>
      <c r="B135" s="724"/>
      <c r="C135" s="191">
        <v>120</v>
      </c>
      <c r="D135" s="192" t="s">
        <v>574</v>
      </c>
      <c r="E135" s="190"/>
      <c r="F135" s="36"/>
      <c r="G135" s="36"/>
      <c r="H135" s="36"/>
      <c r="I135" s="36"/>
      <c r="J135" s="36"/>
      <c r="K135" s="36"/>
      <c r="L135" s="36"/>
      <c r="M135" s="36"/>
      <c r="N135" s="36"/>
      <c r="O135" s="36"/>
      <c r="P135" s="36"/>
      <c r="Q135" s="36"/>
      <c r="R135" s="36"/>
      <c r="S135" s="36"/>
      <c r="T135" s="36"/>
      <c r="U135" s="36"/>
      <c r="V135" s="36"/>
      <c r="W135" s="36"/>
      <c r="X135" s="36"/>
      <c r="Y135" s="36"/>
      <c r="Z135" s="36"/>
    </row>
    <row r="136" spans="1:26" ht="15.75" customHeight="1" x14ac:dyDescent="0.25">
      <c r="A136" s="36"/>
      <c r="B136" s="724"/>
      <c r="C136" s="191">
        <v>121</v>
      </c>
      <c r="D136" s="192" t="s">
        <v>575</v>
      </c>
      <c r="E136" s="190"/>
      <c r="F136" s="36"/>
      <c r="G136" s="36"/>
      <c r="H136" s="36"/>
      <c r="I136" s="36"/>
      <c r="J136" s="36"/>
      <c r="K136" s="36"/>
      <c r="L136" s="36"/>
      <c r="M136" s="36"/>
      <c r="N136" s="36"/>
      <c r="O136" s="36"/>
      <c r="P136" s="36"/>
      <c r="Q136" s="36"/>
      <c r="R136" s="36"/>
      <c r="S136" s="36"/>
      <c r="T136" s="36"/>
      <c r="U136" s="36"/>
      <c r="V136" s="36"/>
      <c r="W136" s="36"/>
      <c r="X136" s="36"/>
      <c r="Y136" s="36"/>
      <c r="Z136" s="36"/>
    </row>
    <row r="137" spans="1:26" ht="15.75" customHeight="1" x14ac:dyDescent="0.25">
      <c r="A137" s="36"/>
      <c r="B137" s="724"/>
      <c r="C137" s="191">
        <v>122</v>
      </c>
      <c r="D137" s="192" t="s">
        <v>576</v>
      </c>
      <c r="E137" s="190"/>
      <c r="F137" s="36"/>
      <c r="G137" s="36"/>
      <c r="H137" s="36"/>
      <c r="I137" s="36"/>
      <c r="J137" s="36"/>
      <c r="K137" s="36"/>
      <c r="L137" s="36"/>
      <c r="M137" s="36"/>
      <c r="N137" s="36"/>
      <c r="O137" s="36"/>
      <c r="P137" s="36"/>
      <c r="Q137" s="36"/>
      <c r="R137" s="36"/>
      <c r="S137" s="36"/>
      <c r="T137" s="36"/>
      <c r="U137" s="36"/>
      <c r="V137" s="36"/>
      <c r="W137" s="36"/>
      <c r="X137" s="36"/>
      <c r="Y137" s="36"/>
      <c r="Z137" s="36"/>
    </row>
    <row r="138" spans="1:26" ht="15.75" customHeight="1" x14ac:dyDescent="0.25">
      <c r="A138" s="36"/>
      <c r="B138" s="724"/>
      <c r="C138" s="191">
        <v>123</v>
      </c>
      <c r="D138" s="192" t="s">
        <v>577</v>
      </c>
      <c r="E138" s="190"/>
      <c r="F138" s="36"/>
      <c r="G138" s="36"/>
      <c r="H138" s="36"/>
      <c r="I138" s="36"/>
      <c r="J138" s="36"/>
      <c r="K138" s="36"/>
      <c r="L138" s="36"/>
      <c r="M138" s="36"/>
      <c r="N138" s="36"/>
      <c r="O138" s="36"/>
      <c r="P138" s="36"/>
      <c r="Q138" s="36"/>
      <c r="R138" s="36"/>
      <c r="S138" s="36"/>
      <c r="T138" s="36"/>
      <c r="U138" s="36"/>
      <c r="V138" s="36"/>
      <c r="W138" s="36"/>
      <c r="X138" s="36"/>
      <c r="Y138" s="36"/>
      <c r="Z138" s="36"/>
    </row>
    <row r="139" spans="1:26" ht="15.75" customHeight="1" x14ac:dyDescent="0.25">
      <c r="A139" s="36"/>
      <c r="B139" s="724"/>
      <c r="C139" s="191">
        <v>124</v>
      </c>
      <c r="D139" s="192" t="s">
        <v>578</v>
      </c>
      <c r="E139" s="190"/>
      <c r="F139" s="36"/>
      <c r="G139" s="36"/>
      <c r="H139" s="36"/>
      <c r="I139" s="36"/>
      <c r="J139" s="36"/>
      <c r="K139" s="36"/>
      <c r="L139" s="36"/>
      <c r="M139" s="36"/>
      <c r="N139" s="36"/>
      <c r="O139" s="36"/>
      <c r="P139" s="36"/>
      <c r="Q139" s="36"/>
      <c r="R139" s="36"/>
      <c r="S139" s="36"/>
      <c r="T139" s="36"/>
      <c r="U139" s="36"/>
      <c r="V139" s="36"/>
      <c r="W139" s="36"/>
      <c r="X139" s="36"/>
      <c r="Y139" s="36"/>
      <c r="Z139" s="36"/>
    </row>
    <row r="140" spans="1:26" ht="15.75" customHeight="1" x14ac:dyDescent="0.25">
      <c r="A140" s="36"/>
      <c r="B140" s="724"/>
      <c r="C140" s="191">
        <v>125</v>
      </c>
      <c r="D140" s="192" t="s">
        <v>579</v>
      </c>
      <c r="E140" s="190"/>
      <c r="F140" s="36"/>
      <c r="G140" s="36"/>
      <c r="H140" s="36"/>
      <c r="I140" s="36"/>
      <c r="J140" s="36"/>
      <c r="K140" s="36"/>
      <c r="L140" s="36"/>
      <c r="M140" s="36"/>
      <c r="N140" s="36"/>
      <c r="O140" s="36"/>
      <c r="P140" s="36"/>
      <c r="Q140" s="36"/>
      <c r="R140" s="36"/>
      <c r="S140" s="36"/>
      <c r="T140" s="36"/>
      <c r="U140" s="36"/>
      <c r="V140" s="36"/>
      <c r="W140" s="36"/>
      <c r="X140" s="36"/>
      <c r="Y140" s="36"/>
      <c r="Z140" s="36"/>
    </row>
    <row r="141" spans="1:26" ht="15.75" customHeight="1" x14ac:dyDescent="0.25">
      <c r="A141" s="36"/>
      <c r="B141" s="725"/>
      <c r="C141" s="191">
        <v>126</v>
      </c>
      <c r="D141" s="192" t="s">
        <v>580</v>
      </c>
      <c r="E141" s="190"/>
      <c r="F141" s="36"/>
      <c r="G141" s="36"/>
      <c r="H141" s="36"/>
      <c r="I141" s="36"/>
      <c r="J141" s="36"/>
      <c r="K141" s="36"/>
      <c r="L141" s="36"/>
      <c r="M141" s="36"/>
      <c r="N141" s="36"/>
      <c r="O141" s="36"/>
      <c r="P141" s="36"/>
      <c r="Q141" s="36"/>
      <c r="R141" s="36"/>
      <c r="S141" s="36"/>
      <c r="T141" s="36"/>
      <c r="U141" s="36"/>
      <c r="V141" s="36"/>
      <c r="W141" s="36"/>
      <c r="X141" s="36"/>
      <c r="Y141" s="36"/>
      <c r="Z141" s="36"/>
    </row>
    <row r="142" spans="1:26" ht="15.75" customHeight="1" x14ac:dyDescent="0.25">
      <c r="A142" s="36"/>
      <c r="B142" s="723">
        <v>15</v>
      </c>
      <c r="C142" s="726" t="s">
        <v>581</v>
      </c>
      <c r="D142" s="727"/>
      <c r="E142" s="190"/>
      <c r="F142" s="36"/>
      <c r="G142" s="36"/>
      <c r="H142" s="36"/>
      <c r="I142" s="36"/>
      <c r="J142" s="36"/>
      <c r="K142" s="36"/>
      <c r="L142" s="36"/>
      <c r="M142" s="36"/>
      <c r="N142" s="36"/>
      <c r="O142" s="36"/>
      <c r="P142" s="36"/>
      <c r="Q142" s="36"/>
      <c r="R142" s="36"/>
      <c r="S142" s="36"/>
      <c r="T142" s="36"/>
      <c r="U142" s="36"/>
      <c r="V142" s="36"/>
      <c r="W142" s="36"/>
      <c r="X142" s="36"/>
      <c r="Y142" s="36"/>
      <c r="Z142" s="36"/>
    </row>
    <row r="143" spans="1:26" ht="15.75" customHeight="1" x14ac:dyDescent="0.25">
      <c r="A143" s="36"/>
      <c r="B143" s="724"/>
      <c r="C143" s="191">
        <v>127</v>
      </c>
      <c r="D143" s="192" t="s">
        <v>582</v>
      </c>
      <c r="E143" s="190"/>
      <c r="F143" s="36"/>
      <c r="G143" s="36"/>
      <c r="H143" s="36"/>
      <c r="I143" s="36"/>
      <c r="J143" s="36"/>
      <c r="K143" s="36"/>
      <c r="L143" s="36"/>
      <c r="M143" s="36"/>
      <c r="N143" s="36"/>
      <c r="O143" s="36"/>
      <c r="P143" s="36"/>
      <c r="Q143" s="36"/>
      <c r="R143" s="36"/>
      <c r="S143" s="36"/>
      <c r="T143" s="36"/>
      <c r="U143" s="36"/>
      <c r="V143" s="36"/>
      <c r="W143" s="36"/>
      <c r="X143" s="36"/>
      <c r="Y143" s="36"/>
      <c r="Z143" s="36"/>
    </row>
    <row r="144" spans="1:26" ht="15.75" customHeight="1" x14ac:dyDescent="0.25">
      <c r="A144" s="36"/>
      <c r="B144" s="724"/>
      <c r="C144" s="191">
        <v>128</v>
      </c>
      <c r="D144" s="192" t="s">
        <v>583</v>
      </c>
      <c r="E144" s="190"/>
      <c r="F144" s="36"/>
      <c r="G144" s="36"/>
      <c r="H144" s="36"/>
      <c r="I144" s="36"/>
      <c r="J144" s="36"/>
      <c r="K144" s="36"/>
      <c r="L144" s="36"/>
      <c r="M144" s="36"/>
      <c r="N144" s="36"/>
      <c r="O144" s="36"/>
      <c r="P144" s="36"/>
      <c r="Q144" s="36"/>
      <c r="R144" s="36"/>
      <c r="S144" s="36"/>
      <c r="T144" s="36"/>
      <c r="U144" s="36"/>
      <c r="V144" s="36"/>
      <c r="W144" s="36"/>
      <c r="X144" s="36"/>
      <c r="Y144" s="36"/>
      <c r="Z144" s="36"/>
    </row>
    <row r="145" spans="1:26" ht="15.75" customHeight="1" x14ac:dyDescent="0.25">
      <c r="A145" s="36"/>
      <c r="B145" s="724"/>
      <c r="C145" s="191">
        <v>129</v>
      </c>
      <c r="D145" s="192" t="s">
        <v>584</v>
      </c>
      <c r="E145" s="190"/>
      <c r="F145" s="36"/>
      <c r="G145" s="36"/>
      <c r="H145" s="36"/>
      <c r="I145" s="36"/>
      <c r="J145" s="36"/>
      <c r="K145" s="36"/>
      <c r="L145" s="36"/>
      <c r="M145" s="36"/>
      <c r="N145" s="36"/>
      <c r="O145" s="36"/>
      <c r="P145" s="36"/>
      <c r="Q145" s="36"/>
      <c r="R145" s="36"/>
      <c r="S145" s="36"/>
      <c r="T145" s="36"/>
      <c r="U145" s="36"/>
      <c r="V145" s="36"/>
      <c r="W145" s="36"/>
      <c r="X145" s="36"/>
      <c r="Y145" s="36"/>
      <c r="Z145" s="36"/>
    </row>
    <row r="146" spans="1:26" ht="15.75" customHeight="1" x14ac:dyDescent="0.25">
      <c r="A146" s="36"/>
      <c r="B146" s="724"/>
      <c r="C146" s="191">
        <v>130</v>
      </c>
      <c r="D146" s="192" t="s">
        <v>585</v>
      </c>
      <c r="E146" s="190"/>
      <c r="F146" s="36"/>
      <c r="G146" s="36"/>
      <c r="H146" s="36"/>
      <c r="I146" s="36"/>
      <c r="J146" s="36"/>
      <c r="K146" s="36"/>
      <c r="L146" s="36"/>
      <c r="M146" s="36"/>
      <c r="N146" s="36"/>
      <c r="O146" s="36"/>
      <c r="P146" s="36"/>
      <c r="Q146" s="36"/>
      <c r="R146" s="36"/>
      <c r="S146" s="36"/>
      <c r="T146" s="36"/>
      <c r="U146" s="36"/>
      <c r="V146" s="36"/>
      <c r="W146" s="36"/>
      <c r="X146" s="36"/>
      <c r="Y146" s="36"/>
      <c r="Z146" s="36"/>
    </row>
    <row r="147" spans="1:26" ht="15.75" customHeight="1" x14ac:dyDescent="0.25">
      <c r="A147" s="36"/>
      <c r="B147" s="724"/>
      <c r="C147" s="191">
        <v>131</v>
      </c>
      <c r="D147" s="192" t="s">
        <v>586</v>
      </c>
      <c r="E147" s="190"/>
      <c r="F147" s="36"/>
      <c r="G147" s="36"/>
      <c r="H147" s="36"/>
      <c r="I147" s="36"/>
      <c r="J147" s="36"/>
      <c r="K147" s="36"/>
      <c r="L147" s="36"/>
      <c r="M147" s="36"/>
      <c r="N147" s="36"/>
      <c r="O147" s="36"/>
      <c r="P147" s="36"/>
      <c r="Q147" s="36"/>
      <c r="R147" s="36"/>
      <c r="S147" s="36"/>
      <c r="T147" s="36"/>
      <c r="U147" s="36"/>
      <c r="V147" s="36"/>
      <c r="W147" s="36"/>
      <c r="X147" s="36"/>
      <c r="Y147" s="36"/>
      <c r="Z147" s="36"/>
    </row>
    <row r="148" spans="1:26" ht="15.75" customHeight="1" x14ac:dyDescent="0.25">
      <c r="A148" s="36"/>
      <c r="B148" s="724"/>
      <c r="C148" s="191">
        <v>132</v>
      </c>
      <c r="D148" s="192" t="s">
        <v>587</v>
      </c>
      <c r="E148" s="190"/>
      <c r="F148" s="36"/>
      <c r="G148" s="36"/>
      <c r="H148" s="36"/>
      <c r="I148" s="36"/>
      <c r="J148" s="36"/>
      <c r="K148" s="36"/>
      <c r="L148" s="36"/>
      <c r="M148" s="36"/>
      <c r="N148" s="36"/>
      <c r="O148" s="36"/>
      <c r="P148" s="36"/>
      <c r="Q148" s="36"/>
      <c r="R148" s="36"/>
      <c r="S148" s="36"/>
      <c r="T148" s="36"/>
      <c r="U148" s="36"/>
      <c r="V148" s="36"/>
      <c r="W148" s="36"/>
      <c r="X148" s="36"/>
      <c r="Y148" s="36"/>
      <c r="Z148" s="36"/>
    </row>
    <row r="149" spans="1:26" ht="15.75" customHeight="1" x14ac:dyDescent="0.25">
      <c r="A149" s="36"/>
      <c r="B149" s="724"/>
      <c r="C149" s="191">
        <v>133</v>
      </c>
      <c r="D149" s="192" t="s">
        <v>588</v>
      </c>
      <c r="E149" s="190"/>
      <c r="F149" s="36"/>
      <c r="G149" s="36"/>
      <c r="H149" s="36"/>
      <c r="I149" s="36"/>
      <c r="J149" s="36"/>
      <c r="K149" s="36"/>
      <c r="L149" s="36"/>
      <c r="M149" s="36"/>
      <c r="N149" s="36"/>
      <c r="O149" s="36"/>
      <c r="P149" s="36"/>
      <c r="Q149" s="36"/>
      <c r="R149" s="36"/>
      <c r="S149" s="36"/>
      <c r="T149" s="36"/>
      <c r="U149" s="36"/>
      <c r="V149" s="36"/>
      <c r="W149" s="36"/>
      <c r="X149" s="36"/>
      <c r="Y149" s="36"/>
      <c r="Z149" s="36"/>
    </row>
    <row r="150" spans="1:26" ht="15.75" customHeight="1" x14ac:dyDescent="0.25">
      <c r="A150" s="36"/>
      <c r="B150" s="724"/>
      <c r="C150" s="191">
        <v>134</v>
      </c>
      <c r="D150" s="192" t="s">
        <v>589</v>
      </c>
      <c r="E150" s="190"/>
      <c r="F150" s="36"/>
      <c r="G150" s="36"/>
      <c r="H150" s="36"/>
      <c r="I150" s="36"/>
      <c r="J150" s="36"/>
      <c r="K150" s="36"/>
      <c r="L150" s="36"/>
      <c r="M150" s="36"/>
      <c r="N150" s="36"/>
      <c r="O150" s="36"/>
      <c r="P150" s="36"/>
      <c r="Q150" s="36"/>
      <c r="R150" s="36"/>
      <c r="S150" s="36"/>
      <c r="T150" s="36"/>
      <c r="U150" s="36"/>
      <c r="V150" s="36"/>
      <c r="W150" s="36"/>
      <c r="X150" s="36"/>
      <c r="Y150" s="36"/>
      <c r="Z150" s="36"/>
    </row>
    <row r="151" spans="1:26" ht="15.75" customHeight="1" x14ac:dyDescent="0.25">
      <c r="A151" s="36"/>
      <c r="B151" s="724"/>
      <c r="C151" s="191">
        <v>135</v>
      </c>
      <c r="D151" s="192" t="s">
        <v>590</v>
      </c>
      <c r="E151" s="190"/>
      <c r="F151" s="36"/>
      <c r="G151" s="36"/>
      <c r="H151" s="36"/>
      <c r="I151" s="36"/>
      <c r="J151" s="36"/>
      <c r="K151" s="36"/>
      <c r="L151" s="36"/>
      <c r="M151" s="36"/>
      <c r="N151" s="36"/>
      <c r="O151" s="36"/>
      <c r="P151" s="36"/>
      <c r="Q151" s="36"/>
      <c r="R151" s="36"/>
      <c r="S151" s="36"/>
      <c r="T151" s="36"/>
      <c r="U151" s="36"/>
      <c r="V151" s="36"/>
      <c r="W151" s="36"/>
      <c r="X151" s="36"/>
      <c r="Y151" s="36"/>
      <c r="Z151" s="36"/>
    </row>
    <row r="152" spans="1:26" ht="15.75" customHeight="1" x14ac:dyDescent="0.25">
      <c r="A152" s="36"/>
      <c r="B152" s="724"/>
      <c r="C152" s="191">
        <v>136</v>
      </c>
      <c r="D152" s="192" t="s">
        <v>591</v>
      </c>
      <c r="E152" s="190"/>
      <c r="F152" s="36"/>
      <c r="G152" s="36"/>
      <c r="H152" s="36"/>
      <c r="I152" s="36"/>
      <c r="J152" s="36"/>
      <c r="K152" s="36"/>
      <c r="L152" s="36"/>
      <c r="M152" s="36"/>
      <c r="N152" s="36"/>
      <c r="O152" s="36"/>
      <c r="P152" s="36"/>
      <c r="Q152" s="36"/>
      <c r="R152" s="36"/>
      <c r="S152" s="36"/>
      <c r="T152" s="36"/>
      <c r="U152" s="36"/>
      <c r="V152" s="36"/>
      <c r="W152" s="36"/>
      <c r="X152" s="36"/>
      <c r="Y152" s="36"/>
      <c r="Z152" s="36"/>
    </row>
    <row r="153" spans="1:26" ht="15.75" customHeight="1" x14ac:dyDescent="0.25">
      <c r="A153" s="36"/>
      <c r="B153" s="724"/>
      <c r="C153" s="191">
        <v>137</v>
      </c>
      <c r="D153" s="192" t="s">
        <v>592</v>
      </c>
      <c r="E153" s="190"/>
      <c r="F153" s="36"/>
      <c r="G153" s="36"/>
      <c r="H153" s="36"/>
      <c r="I153" s="36"/>
      <c r="J153" s="36"/>
      <c r="K153" s="36"/>
      <c r="L153" s="36"/>
      <c r="M153" s="36"/>
      <c r="N153" s="36"/>
      <c r="O153" s="36"/>
      <c r="P153" s="36"/>
      <c r="Q153" s="36"/>
      <c r="R153" s="36"/>
      <c r="S153" s="36"/>
      <c r="T153" s="36"/>
      <c r="U153" s="36"/>
      <c r="V153" s="36"/>
      <c r="W153" s="36"/>
      <c r="X153" s="36"/>
      <c r="Y153" s="36"/>
      <c r="Z153" s="36"/>
    </row>
    <row r="154" spans="1:26" ht="15.75" customHeight="1" x14ac:dyDescent="0.25">
      <c r="A154" s="36"/>
      <c r="B154" s="725"/>
      <c r="C154" s="191">
        <v>138</v>
      </c>
      <c r="D154" s="192" t="s">
        <v>593</v>
      </c>
      <c r="E154" s="190"/>
      <c r="F154" s="36"/>
      <c r="G154" s="36"/>
      <c r="H154" s="36"/>
      <c r="I154" s="36"/>
      <c r="J154" s="36"/>
      <c r="K154" s="36"/>
      <c r="L154" s="36"/>
      <c r="M154" s="36"/>
      <c r="N154" s="36"/>
      <c r="O154" s="36"/>
      <c r="P154" s="36"/>
      <c r="Q154" s="36"/>
      <c r="R154" s="36"/>
      <c r="S154" s="36"/>
      <c r="T154" s="36"/>
      <c r="U154" s="36"/>
      <c r="V154" s="36"/>
      <c r="W154" s="36"/>
      <c r="X154" s="36"/>
      <c r="Y154" s="36"/>
      <c r="Z154" s="36"/>
    </row>
    <row r="155" spans="1:26" ht="15.75" customHeight="1" x14ac:dyDescent="0.25">
      <c r="A155" s="36"/>
      <c r="B155" s="723">
        <v>16</v>
      </c>
      <c r="C155" s="726" t="s">
        <v>594</v>
      </c>
      <c r="D155" s="727"/>
      <c r="E155" s="190"/>
      <c r="F155" s="36"/>
      <c r="G155" s="36"/>
      <c r="H155" s="36"/>
      <c r="I155" s="36"/>
      <c r="J155" s="36"/>
      <c r="K155" s="36"/>
      <c r="L155" s="36"/>
      <c r="M155" s="36"/>
      <c r="N155" s="36"/>
      <c r="O155" s="36"/>
      <c r="P155" s="36"/>
      <c r="Q155" s="36"/>
      <c r="R155" s="36"/>
      <c r="S155" s="36"/>
      <c r="T155" s="36"/>
      <c r="U155" s="36"/>
      <c r="V155" s="36"/>
      <c r="W155" s="36"/>
      <c r="X155" s="36"/>
      <c r="Y155" s="36"/>
      <c r="Z155" s="36"/>
    </row>
    <row r="156" spans="1:26" ht="15.75" customHeight="1" x14ac:dyDescent="0.25">
      <c r="A156" s="36"/>
      <c r="B156" s="724"/>
      <c r="C156" s="191">
        <v>139</v>
      </c>
      <c r="D156" s="195" t="s">
        <v>595</v>
      </c>
      <c r="E156" s="190"/>
      <c r="F156" s="36"/>
      <c r="G156" s="36"/>
      <c r="H156" s="36"/>
      <c r="I156" s="36"/>
      <c r="J156" s="36"/>
      <c r="K156" s="36"/>
      <c r="L156" s="36"/>
      <c r="M156" s="36"/>
      <c r="N156" s="36"/>
      <c r="O156" s="36"/>
      <c r="P156" s="36"/>
      <c r="Q156" s="36"/>
      <c r="R156" s="36"/>
      <c r="S156" s="36"/>
      <c r="T156" s="36"/>
      <c r="U156" s="36"/>
      <c r="V156" s="36"/>
      <c r="W156" s="36"/>
      <c r="X156" s="36"/>
      <c r="Y156" s="36"/>
      <c r="Z156" s="36"/>
    </row>
    <row r="157" spans="1:26" ht="15.75" customHeight="1" x14ac:dyDescent="0.25">
      <c r="A157" s="36"/>
      <c r="B157" s="724"/>
      <c r="C157" s="191">
        <v>140</v>
      </c>
      <c r="D157" s="192" t="s">
        <v>596</v>
      </c>
      <c r="E157" s="190"/>
      <c r="F157" s="36"/>
      <c r="G157" s="36"/>
      <c r="H157" s="36"/>
      <c r="I157" s="36"/>
      <c r="J157" s="36"/>
      <c r="K157" s="36"/>
      <c r="L157" s="36"/>
      <c r="M157" s="36"/>
      <c r="N157" s="36"/>
      <c r="O157" s="36"/>
      <c r="P157" s="36"/>
      <c r="Q157" s="36"/>
      <c r="R157" s="36"/>
      <c r="S157" s="36"/>
      <c r="T157" s="36"/>
      <c r="U157" s="36"/>
      <c r="V157" s="36"/>
      <c r="W157" s="36"/>
      <c r="X157" s="36"/>
      <c r="Y157" s="36"/>
      <c r="Z157" s="36"/>
    </row>
    <row r="158" spans="1:26" ht="15.75" customHeight="1" x14ac:dyDescent="0.25">
      <c r="A158" s="36"/>
      <c r="B158" s="724"/>
      <c r="C158" s="191">
        <v>141</v>
      </c>
      <c r="D158" s="192" t="s">
        <v>597</v>
      </c>
      <c r="E158" s="190"/>
      <c r="F158" s="36"/>
      <c r="G158" s="36"/>
      <c r="H158" s="36"/>
      <c r="I158" s="36"/>
      <c r="J158" s="36"/>
      <c r="K158" s="36"/>
      <c r="L158" s="36"/>
      <c r="M158" s="36"/>
      <c r="N158" s="36"/>
      <c r="O158" s="36"/>
      <c r="P158" s="36"/>
      <c r="Q158" s="36"/>
      <c r="R158" s="36"/>
      <c r="S158" s="36"/>
      <c r="T158" s="36"/>
      <c r="U158" s="36"/>
      <c r="V158" s="36"/>
      <c r="W158" s="36"/>
      <c r="X158" s="36"/>
      <c r="Y158" s="36"/>
      <c r="Z158" s="36"/>
    </row>
    <row r="159" spans="1:26" ht="15.75" customHeight="1" x14ac:dyDescent="0.25">
      <c r="A159" s="36"/>
      <c r="B159" s="724"/>
      <c r="C159" s="191">
        <v>142</v>
      </c>
      <c r="D159" s="192" t="s">
        <v>598</v>
      </c>
      <c r="E159" s="190"/>
      <c r="F159" s="36"/>
      <c r="G159" s="36"/>
      <c r="H159" s="36"/>
      <c r="I159" s="36"/>
      <c r="J159" s="36"/>
      <c r="K159" s="36"/>
      <c r="L159" s="36"/>
      <c r="M159" s="36"/>
      <c r="N159" s="36"/>
      <c r="O159" s="36"/>
      <c r="P159" s="36"/>
      <c r="Q159" s="36"/>
      <c r="R159" s="36"/>
      <c r="S159" s="36"/>
      <c r="T159" s="36"/>
      <c r="U159" s="36"/>
      <c r="V159" s="36"/>
      <c r="W159" s="36"/>
      <c r="X159" s="36"/>
      <c r="Y159" s="36"/>
      <c r="Z159" s="36"/>
    </row>
    <row r="160" spans="1:26" ht="15.75" customHeight="1" x14ac:dyDescent="0.25">
      <c r="A160" s="36"/>
      <c r="B160" s="724"/>
      <c r="C160" s="193">
        <v>143</v>
      </c>
      <c r="D160" s="194" t="s">
        <v>599</v>
      </c>
      <c r="E160" s="190"/>
      <c r="F160" s="36"/>
      <c r="G160" s="36"/>
      <c r="H160" s="36"/>
      <c r="I160" s="36"/>
      <c r="J160" s="36"/>
      <c r="K160" s="36"/>
      <c r="L160" s="36"/>
      <c r="M160" s="36"/>
      <c r="N160" s="36"/>
      <c r="O160" s="36"/>
      <c r="P160" s="36"/>
      <c r="Q160" s="36"/>
      <c r="R160" s="36"/>
      <c r="S160" s="36"/>
      <c r="T160" s="36"/>
      <c r="U160" s="36"/>
      <c r="V160" s="36"/>
      <c r="W160" s="36"/>
      <c r="X160" s="36"/>
      <c r="Y160" s="36"/>
      <c r="Z160" s="36"/>
    </row>
    <row r="161" spans="1:26" ht="15.75" customHeight="1" x14ac:dyDescent="0.25">
      <c r="A161" s="36"/>
      <c r="B161" s="724"/>
      <c r="C161" s="193">
        <v>144</v>
      </c>
      <c r="D161" s="194" t="s">
        <v>600</v>
      </c>
      <c r="E161" s="190"/>
      <c r="F161" s="36"/>
      <c r="G161" s="36"/>
      <c r="H161" s="36"/>
      <c r="I161" s="36"/>
      <c r="J161" s="36"/>
      <c r="K161" s="36"/>
      <c r="L161" s="36"/>
      <c r="M161" s="36"/>
      <c r="N161" s="36"/>
      <c r="O161" s="36"/>
      <c r="P161" s="36"/>
      <c r="Q161" s="36"/>
      <c r="R161" s="36"/>
      <c r="S161" s="36"/>
      <c r="T161" s="36"/>
      <c r="U161" s="36"/>
      <c r="V161" s="36"/>
      <c r="W161" s="36"/>
      <c r="X161" s="36"/>
      <c r="Y161" s="36"/>
      <c r="Z161" s="36"/>
    </row>
    <row r="162" spans="1:26" ht="15.75" customHeight="1" x14ac:dyDescent="0.25">
      <c r="A162" s="36"/>
      <c r="B162" s="724"/>
      <c r="C162" s="193">
        <v>145</v>
      </c>
      <c r="D162" s="194" t="s">
        <v>601</v>
      </c>
      <c r="E162" s="190"/>
      <c r="F162" s="36"/>
      <c r="G162" s="36"/>
      <c r="H162" s="36"/>
      <c r="I162" s="36"/>
      <c r="J162" s="36"/>
      <c r="K162" s="36"/>
      <c r="L162" s="36"/>
      <c r="M162" s="36"/>
      <c r="N162" s="36"/>
      <c r="O162" s="36"/>
      <c r="P162" s="36"/>
      <c r="Q162" s="36"/>
      <c r="R162" s="36"/>
      <c r="S162" s="36"/>
      <c r="T162" s="36"/>
      <c r="U162" s="36"/>
      <c r="V162" s="36"/>
      <c r="W162" s="36"/>
      <c r="X162" s="36"/>
      <c r="Y162" s="36"/>
      <c r="Z162" s="36"/>
    </row>
    <row r="163" spans="1:26" ht="15.75" customHeight="1" x14ac:dyDescent="0.25">
      <c r="A163" s="36"/>
      <c r="B163" s="724"/>
      <c r="C163" s="191">
        <v>146</v>
      </c>
      <c r="D163" s="192" t="s">
        <v>602</v>
      </c>
      <c r="E163" s="190"/>
      <c r="F163" s="36"/>
      <c r="G163" s="36"/>
      <c r="H163" s="36"/>
      <c r="I163" s="36"/>
      <c r="J163" s="36"/>
      <c r="K163" s="36"/>
      <c r="L163" s="36"/>
      <c r="M163" s="36"/>
      <c r="N163" s="36"/>
      <c r="O163" s="36"/>
      <c r="P163" s="36"/>
      <c r="Q163" s="36"/>
      <c r="R163" s="36"/>
      <c r="S163" s="36"/>
      <c r="T163" s="36"/>
      <c r="U163" s="36"/>
      <c r="V163" s="36"/>
      <c r="W163" s="36"/>
      <c r="X163" s="36"/>
      <c r="Y163" s="36"/>
      <c r="Z163" s="36"/>
    </row>
    <row r="164" spans="1:26" ht="15.75" customHeight="1" x14ac:dyDescent="0.25">
      <c r="A164" s="36"/>
      <c r="B164" s="724"/>
      <c r="C164" s="191">
        <v>147</v>
      </c>
      <c r="D164" s="192" t="s">
        <v>603</v>
      </c>
      <c r="E164" s="190"/>
      <c r="F164" s="36"/>
      <c r="G164" s="36"/>
      <c r="H164" s="36"/>
      <c r="I164" s="36"/>
      <c r="J164" s="36"/>
      <c r="K164" s="36"/>
      <c r="L164" s="36"/>
      <c r="M164" s="36"/>
      <c r="N164" s="36"/>
      <c r="O164" s="36"/>
      <c r="P164" s="36"/>
      <c r="Q164" s="36"/>
      <c r="R164" s="36"/>
      <c r="S164" s="36"/>
      <c r="T164" s="36"/>
      <c r="U164" s="36"/>
      <c r="V164" s="36"/>
      <c r="W164" s="36"/>
      <c r="X164" s="36"/>
      <c r="Y164" s="36"/>
      <c r="Z164" s="36"/>
    </row>
    <row r="165" spans="1:26" ht="15.75" customHeight="1" x14ac:dyDescent="0.25">
      <c r="A165" s="36"/>
      <c r="B165" s="724"/>
      <c r="C165" s="193">
        <v>148</v>
      </c>
      <c r="D165" s="194" t="s">
        <v>604</v>
      </c>
      <c r="E165" s="190"/>
      <c r="F165" s="36"/>
      <c r="G165" s="36"/>
      <c r="H165" s="36"/>
      <c r="I165" s="36"/>
      <c r="J165" s="36"/>
      <c r="K165" s="36"/>
      <c r="L165" s="36"/>
      <c r="M165" s="36"/>
      <c r="N165" s="36"/>
      <c r="O165" s="36"/>
      <c r="P165" s="36"/>
      <c r="Q165" s="36"/>
      <c r="R165" s="36"/>
      <c r="S165" s="36"/>
      <c r="T165" s="36"/>
      <c r="U165" s="36"/>
      <c r="V165" s="36"/>
      <c r="W165" s="36"/>
      <c r="X165" s="36"/>
      <c r="Y165" s="36"/>
      <c r="Z165" s="36"/>
    </row>
    <row r="166" spans="1:26" ht="15.75" customHeight="1" x14ac:dyDescent="0.25">
      <c r="A166" s="36"/>
      <c r="B166" s="724"/>
      <c r="C166" s="191">
        <v>149</v>
      </c>
      <c r="D166" s="192" t="s">
        <v>605</v>
      </c>
      <c r="E166" s="190"/>
      <c r="F166" s="36"/>
      <c r="G166" s="36"/>
      <c r="H166" s="36"/>
      <c r="I166" s="36"/>
      <c r="J166" s="36"/>
      <c r="K166" s="36"/>
      <c r="L166" s="36"/>
      <c r="M166" s="36"/>
      <c r="N166" s="36"/>
      <c r="O166" s="36"/>
      <c r="P166" s="36"/>
      <c r="Q166" s="36"/>
      <c r="R166" s="36"/>
      <c r="S166" s="36"/>
      <c r="T166" s="36"/>
      <c r="U166" s="36"/>
      <c r="V166" s="36"/>
      <c r="W166" s="36"/>
      <c r="X166" s="36"/>
      <c r="Y166" s="36"/>
      <c r="Z166" s="36"/>
    </row>
    <row r="167" spans="1:26" ht="15.75" customHeight="1" x14ac:dyDescent="0.25">
      <c r="A167" s="36"/>
      <c r="B167" s="725"/>
      <c r="C167" s="191">
        <v>150</v>
      </c>
      <c r="D167" s="192" t="s">
        <v>606</v>
      </c>
      <c r="E167" s="190"/>
      <c r="F167" s="36"/>
      <c r="G167" s="36"/>
      <c r="H167" s="36"/>
      <c r="I167" s="36"/>
      <c r="J167" s="36"/>
      <c r="K167" s="36"/>
      <c r="L167" s="36"/>
      <c r="M167" s="36"/>
      <c r="N167" s="36"/>
      <c r="O167" s="36"/>
      <c r="P167" s="36"/>
      <c r="Q167" s="36"/>
      <c r="R167" s="36"/>
      <c r="S167" s="36"/>
      <c r="T167" s="36"/>
      <c r="U167" s="36"/>
      <c r="V167" s="36"/>
      <c r="W167" s="36"/>
      <c r="X167" s="36"/>
      <c r="Y167" s="36"/>
      <c r="Z167" s="36"/>
    </row>
    <row r="168" spans="1:26" ht="15.75" customHeight="1" x14ac:dyDescent="0.25">
      <c r="A168" s="36"/>
      <c r="B168" s="723">
        <v>17</v>
      </c>
      <c r="C168" s="726" t="s">
        <v>607</v>
      </c>
      <c r="D168" s="727"/>
      <c r="E168" s="190"/>
      <c r="F168" s="36"/>
      <c r="G168" s="36"/>
      <c r="H168" s="36"/>
      <c r="I168" s="36"/>
      <c r="J168" s="36"/>
      <c r="K168" s="36"/>
      <c r="L168" s="36"/>
      <c r="M168" s="36"/>
      <c r="N168" s="36"/>
      <c r="O168" s="36"/>
      <c r="P168" s="36"/>
      <c r="Q168" s="36"/>
      <c r="R168" s="36"/>
      <c r="S168" s="36"/>
      <c r="T168" s="36"/>
      <c r="U168" s="36"/>
      <c r="V168" s="36"/>
      <c r="W168" s="36"/>
      <c r="X168" s="36"/>
      <c r="Y168" s="36"/>
      <c r="Z168" s="36"/>
    </row>
    <row r="169" spans="1:26" ht="15.75" customHeight="1" x14ac:dyDescent="0.25">
      <c r="A169" s="36"/>
      <c r="B169" s="724"/>
      <c r="C169" s="191">
        <v>151</v>
      </c>
      <c r="D169" s="192" t="s">
        <v>608</v>
      </c>
      <c r="E169" s="190"/>
      <c r="F169" s="36"/>
      <c r="G169" s="36"/>
      <c r="H169" s="36"/>
      <c r="I169" s="36"/>
      <c r="J169" s="36"/>
      <c r="K169" s="36"/>
      <c r="L169" s="36"/>
      <c r="M169" s="36"/>
      <c r="N169" s="36"/>
      <c r="O169" s="36"/>
      <c r="P169" s="36"/>
      <c r="Q169" s="36"/>
      <c r="R169" s="36"/>
      <c r="S169" s="36"/>
      <c r="T169" s="36"/>
      <c r="U169" s="36"/>
      <c r="V169" s="36"/>
      <c r="W169" s="36"/>
      <c r="X169" s="36"/>
      <c r="Y169" s="36"/>
      <c r="Z169" s="36"/>
    </row>
    <row r="170" spans="1:26" ht="15.75" customHeight="1" x14ac:dyDescent="0.25">
      <c r="A170" s="36"/>
      <c r="B170" s="724"/>
      <c r="C170" s="191">
        <v>152</v>
      </c>
      <c r="D170" s="192" t="s">
        <v>609</v>
      </c>
      <c r="E170" s="190"/>
      <c r="F170" s="36"/>
      <c r="G170" s="36"/>
      <c r="H170" s="36"/>
      <c r="I170" s="36"/>
      <c r="J170" s="36"/>
      <c r="K170" s="36"/>
      <c r="L170" s="36"/>
      <c r="M170" s="36"/>
      <c r="N170" s="36"/>
      <c r="O170" s="36"/>
      <c r="P170" s="36"/>
      <c r="Q170" s="36"/>
      <c r="R170" s="36"/>
      <c r="S170" s="36"/>
      <c r="T170" s="36"/>
      <c r="U170" s="36"/>
      <c r="V170" s="36"/>
      <c r="W170" s="36"/>
      <c r="X170" s="36"/>
      <c r="Y170" s="36"/>
      <c r="Z170" s="36"/>
    </row>
    <row r="171" spans="1:26" ht="15.75" customHeight="1" x14ac:dyDescent="0.25">
      <c r="A171" s="36"/>
      <c r="B171" s="724"/>
      <c r="C171" s="191">
        <v>153</v>
      </c>
      <c r="D171" s="192" t="s">
        <v>610</v>
      </c>
      <c r="E171" s="190"/>
      <c r="F171" s="36"/>
      <c r="G171" s="36"/>
      <c r="H171" s="36"/>
      <c r="I171" s="36"/>
      <c r="J171" s="36"/>
      <c r="K171" s="36"/>
      <c r="L171" s="36"/>
      <c r="M171" s="36"/>
      <c r="N171" s="36"/>
      <c r="O171" s="36"/>
      <c r="P171" s="36"/>
      <c r="Q171" s="36"/>
      <c r="R171" s="36"/>
      <c r="S171" s="36"/>
      <c r="T171" s="36"/>
      <c r="U171" s="36"/>
      <c r="V171" s="36"/>
      <c r="W171" s="36"/>
      <c r="X171" s="36"/>
      <c r="Y171" s="36"/>
      <c r="Z171" s="36"/>
    </row>
    <row r="172" spans="1:26" ht="15.75" customHeight="1" x14ac:dyDescent="0.25">
      <c r="A172" s="36"/>
      <c r="B172" s="724"/>
      <c r="C172" s="191">
        <v>154</v>
      </c>
      <c r="D172" s="192" t="s">
        <v>611</v>
      </c>
      <c r="E172" s="190"/>
      <c r="F172" s="36"/>
      <c r="G172" s="36"/>
      <c r="H172" s="36"/>
      <c r="I172" s="36"/>
      <c r="J172" s="36"/>
      <c r="K172" s="36"/>
      <c r="L172" s="36"/>
      <c r="M172" s="36"/>
      <c r="N172" s="36"/>
      <c r="O172" s="36"/>
      <c r="P172" s="36"/>
      <c r="Q172" s="36"/>
      <c r="R172" s="36"/>
      <c r="S172" s="36"/>
      <c r="T172" s="36"/>
      <c r="U172" s="36"/>
      <c r="V172" s="36"/>
      <c r="W172" s="36"/>
      <c r="X172" s="36"/>
      <c r="Y172" s="36"/>
      <c r="Z172" s="36"/>
    </row>
    <row r="173" spans="1:26" ht="15.75" customHeight="1" x14ac:dyDescent="0.25">
      <c r="A173" s="36"/>
      <c r="B173" s="724"/>
      <c r="C173" s="191">
        <v>155</v>
      </c>
      <c r="D173" s="192" t="s">
        <v>612</v>
      </c>
      <c r="E173" s="190"/>
      <c r="F173" s="36"/>
      <c r="G173" s="36"/>
      <c r="H173" s="36"/>
      <c r="I173" s="36"/>
      <c r="J173" s="36"/>
      <c r="K173" s="36"/>
      <c r="L173" s="36"/>
      <c r="M173" s="36"/>
      <c r="N173" s="36"/>
      <c r="O173" s="36"/>
      <c r="P173" s="36"/>
      <c r="Q173" s="36"/>
      <c r="R173" s="36"/>
      <c r="S173" s="36"/>
      <c r="T173" s="36"/>
      <c r="U173" s="36"/>
      <c r="V173" s="36"/>
      <c r="W173" s="36"/>
      <c r="X173" s="36"/>
      <c r="Y173" s="36"/>
      <c r="Z173" s="36"/>
    </row>
    <row r="174" spans="1:26" ht="15.75" customHeight="1" x14ac:dyDescent="0.25">
      <c r="A174" s="36"/>
      <c r="B174" s="724"/>
      <c r="C174" s="191">
        <v>156</v>
      </c>
      <c r="D174" s="192" t="s">
        <v>613</v>
      </c>
      <c r="E174" s="190"/>
      <c r="F174" s="36"/>
      <c r="G174" s="36"/>
      <c r="H174" s="36"/>
      <c r="I174" s="36"/>
      <c r="J174" s="36"/>
      <c r="K174" s="36"/>
      <c r="L174" s="36"/>
      <c r="M174" s="36"/>
      <c r="N174" s="36"/>
      <c r="O174" s="36"/>
      <c r="P174" s="36"/>
      <c r="Q174" s="36"/>
      <c r="R174" s="36"/>
      <c r="S174" s="36"/>
      <c r="T174" s="36"/>
      <c r="U174" s="36"/>
      <c r="V174" s="36"/>
      <c r="W174" s="36"/>
      <c r="X174" s="36"/>
      <c r="Y174" s="36"/>
      <c r="Z174" s="36"/>
    </row>
    <row r="175" spans="1:26" ht="15.75" customHeight="1" x14ac:dyDescent="0.25">
      <c r="A175" s="36"/>
      <c r="B175" s="724"/>
      <c r="C175" s="191">
        <v>157</v>
      </c>
      <c r="D175" s="192" t="s">
        <v>614</v>
      </c>
      <c r="E175" s="190"/>
      <c r="F175" s="36"/>
      <c r="G175" s="36"/>
      <c r="H175" s="36"/>
      <c r="I175" s="36"/>
      <c r="J175" s="36"/>
      <c r="K175" s="36"/>
      <c r="L175" s="36"/>
      <c r="M175" s="36"/>
      <c r="N175" s="36"/>
      <c r="O175" s="36"/>
      <c r="P175" s="36"/>
      <c r="Q175" s="36"/>
      <c r="R175" s="36"/>
      <c r="S175" s="36"/>
      <c r="T175" s="36"/>
      <c r="U175" s="36"/>
      <c r="V175" s="36"/>
      <c r="W175" s="36"/>
      <c r="X175" s="36"/>
      <c r="Y175" s="36"/>
      <c r="Z175" s="36"/>
    </row>
    <row r="176" spans="1:26" ht="15.75" customHeight="1" x14ac:dyDescent="0.25">
      <c r="A176" s="36"/>
      <c r="B176" s="724"/>
      <c r="C176" s="191">
        <v>158</v>
      </c>
      <c r="D176" s="192" t="s">
        <v>615</v>
      </c>
      <c r="E176" s="190"/>
      <c r="F176" s="36"/>
      <c r="G176" s="36"/>
      <c r="H176" s="36"/>
      <c r="I176" s="36"/>
      <c r="J176" s="36"/>
      <c r="K176" s="36"/>
      <c r="L176" s="36"/>
      <c r="M176" s="36"/>
      <c r="N176" s="36"/>
      <c r="O176" s="36"/>
      <c r="P176" s="36"/>
      <c r="Q176" s="36"/>
      <c r="R176" s="36"/>
      <c r="S176" s="36"/>
      <c r="T176" s="36"/>
      <c r="U176" s="36"/>
      <c r="V176" s="36"/>
      <c r="W176" s="36"/>
      <c r="X176" s="36"/>
      <c r="Y176" s="36"/>
      <c r="Z176" s="36"/>
    </row>
    <row r="177" spans="1:26" ht="15.75" customHeight="1" x14ac:dyDescent="0.25">
      <c r="A177" s="36"/>
      <c r="B177" s="724"/>
      <c r="C177" s="191">
        <v>159</v>
      </c>
      <c r="D177" s="192" t="s">
        <v>616</v>
      </c>
      <c r="E177" s="190"/>
      <c r="F177" s="36"/>
      <c r="G177" s="36"/>
      <c r="H177" s="36"/>
      <c r="I177" s="36"/>
      <c r="J177" s="36"/>
      <c r="K177" s="36"/>
      <c r="L177" s="36"/>
      <c r="M177" s="36"/>
      <c r="N177" s="36"/>
      <c r="O177" s="36"/>
      <c r="P177" s="36"/>
      <c r="Q177" s="36"/>
      <c r="R177" s="36"/>
      <c r="S177" s="36"/>
      <c r="T177" s="36"/>
      <c r="U177" s="36"/>
      <c r="V177" s="36"/>
      <c r="W177" s="36"/>
      <c r="X177" s="36"/>
      <c r="Y177" s="36"/>
      <c r="Z177" s="36"/>
    </row>
    <row r="178" spans="1:26" ht="15.75" customHeight="1" x14ac:dyDescent="0.25">
      <c r="A178" s="36"/>
      <c r="B178" s="724"/>
      <c r="C178" s="191">
        <v>160</v>
      </c>
      <c r="D178" s="192" t="s">
        <v>617</v>
      </c>
      <c r="E178" s="190"/>
      <c r="F178" s="36"/>
      <c r="G178" s="36"/>
      <c r="H178" s="36"/>
      <c r="I178" s="36"/>
      <c r="J178" s="36"/>
      <c r="K178" s="36"/>
      <c r="L178" s="36"/>
      <c r="M178" s="36"/>
      <c r="N178" s="36"/>
      <c r="O178" s="36"/>
      <c r="P178" s="36"/>
      <c r="Q178" s="36"/>
      <c r="R178" s="36"/>
      <c r="S178" s="36"/>
      <c r="T178" s="36"/>
      <c r="U178" s="36"/>
      <c r="V178" s="36"/>
      <c r="W178" s="36"/>
      <c r="X178" s="36"/>
      <c r="Y178" s="36"/>
      <c r="Z178" s="36"/>
    </row>
    <row r="179" spans="1:26" ht="15.75" customHeight="1" x14ac:dyDescent="0.25">
      <c r="A179" s="36"/>
      <c r="B179" s="724"/>
      <c r="C179" s="191">
        <v>161</v>
      </c>
      <c r="D179" s="192" t="s">
        <v>618</v>
      </c>
      <c r="E179" s="190"/>
      <c r="F179" s="36"/>
      <c r="G179" s="36"/>
      <c r="H179" s="36"/>
      <c r="I179" s="36"/>
      <c r="J179" s="36"/>
      <c r="K179" s="36"/>
      <c r="L179" s="36"/>
      <c r="M179" s="36"/>
      <c r="N179" s="36"/>
      <c r="O179" s="36"/>
      <c r="P179" s="36"/>
      <c r="Q179" s="36"/>
      <c r="R179" s="36"/>
      <c r="S179" s="36"/>
      <c r="T179" s="36"/>
      <c r="U179" s="36"/>
      <c r="V179" s="36"/>
      <c r="W179" s="36"/>
      <c r="X179" s="36"/>
      <c r="Y179" s="36"/>
      <c r="Z179" s="36"/>
    </row>
    <row r="180" spans="1:26" ht="15.75" customHeight="1" x14ac:dyDescent="0.25">
      <c r="A180" s="36"/>
      <c r="B180" s="724"/>
      <c r="C180" s="191">
        <v>162</v>
      </c>
      <c r="D180" s="192" t="s">
        <v>619</v>
      </c>
      <c r="E180" s="190"/>
      <c r="F180" s="36"/>
      <c r="G180" s="36"/>
      <c r="H180" s="36"/>
      <c r="I180" s="36"/>
      <c r="J180" s="36"/>
      <c r="K180" s="36"/>
      <c r="L180" s="36"/>
      <c r="M180" s="36"/>
      <c r="N180" s="36"/>
      <c r="O180" s="36"/>
      <c r="P180" s="36"/>
      <c r="Q180" s="36"/>
      <c r="R180" s="36"/>
      <c r="S180" s="36"/>
      <c r="T180" s="36"/>
      <c r="U180" s="36"/>
      <c r="V180" s="36"/>
      <c r="W180" s="36"/>
      <c r="X180" s="36"/>
      <c r="Y180" s="36"/>
      <c r="Z180" s="36"/>
    </row>
    <row r="181" spans="1:26" ht="15.75" customHeight="1" x14ac:dyDescent="0.25">
      <c r="A181" s="36"/>
      <c r="B181" s="724"/>
      <c r="C181" s="191">
        <v>163</v>
      </c>
      <c r="D181" s="192" t="s">
        <v>620</v>
      </c>
      <c r="E181" s="190"/>
      <c r="F181" s="36"/>
      <c r="G181" s="36"/>
      <c r="H181" s="36"/>
      <c r="I181" s="36"/>
      <c r="J181" s="36"/>
      <c r="K181" s="36"/>
      <c r="L181" s="36"/>
      <c r="M181" s="36"/>
      <c r="N181" s="36"/>
      <c r="O181" s="36"/>
      <c r="P181" s="36"/>
      <c r="Q181" s="36"/>
      <c r="R181" s="36"/>
      <c r="S181" s="36"/>
      <c r="T181" s="36"/>
      <c r="U181" s="36"/>
      <c r="V181" s="36"/>
      <c r="W181" s="36"/>
      <c r="X181" s="36"/>
      <c r="Y181" s="36"/>
      <c r="Z181" s="36"/>
    </row>
    <row r="182" spans="1:26" ht="15.75" customHeight="1" x14ac:dyDescent="0.25">
      <c r="A182" s="36"/>
      <c r="B182" s="724"/>
      <c r="C182" s="191">
        <v>164</v>
      </c>
      <c r="D182" s="192" t="s">
        <v>621</v>
      </c>
      <c r="E182" s="190"/>
      <c r="F182" s="36"/>
      <c r="G182" s="36"/>
      <c r="H182" s="36"/>
      <c r="I182" s="36"/>
      <c r="J182" s="36"/>
      <c r="K182" s="36"/>
      <c r="L182" s="36"/>
      <c r="M182" s="36"/>
      <c r="N182" s="36"/>
      <c r="O182" s="36"/>
      <c r="P182" s="36"/>
      <c r="Q182" s="36"/>
      <c r="R182" s="36"/>
      <c r="S182" s="36"/>
      <c r="T182" s="36"/>
      <c r="U182" s="36"/>
      <c r="V182" s="36"/>
      <c r="W182" s="36"/>
      <c r="X182" s="36"/>
      <c r="Y182" s="36"/>
      <c r="Z182" s="36"/>
    </row>
    <row r="183" spans="1:26" ht="15.75" customHeight="1" x14ac:dyDescent="0.25">
      <c r="A183" s="36"/>
      <c r="B183" s="724"/>
      <c r="C183" s="191">
        <v>165</v>
      </c>
      <c r="D183" s="192" t="s">
        <v>622</v>
      </c>
      <c r="E183" s="190"/>
      <c r="F183" s="36"/>
      <c r="G183" s="36"/>
      <c r="H183" s="36"/>
      <c r="I183" s="36"/>
      <c r="J183" s="36"/>
      <c r="K183" s="36"/>
      <c r="L183" s="36"/>
      <c r="M183" s="36"/>
      <c r="N183" s="36"/>
      <c r="O183" s="36"/>
      <c r="P183" s="36"/>
      <c r="Q183" s="36"/>
      <c r="R183" s="36"/>
      <c r="S183" s="36"/>
      <c r="T183" s="36"/>
      <c r="U183" s="36"/>
      <c r="V183" s="36"/>
      <c r="W183" s="36"/>
      <c r="X183" s="36"/>
      <c r="Y183" s="36"/>
      <c r="Z183" s="36"/>
    </row>
    <row r="184" spans="1:26" ht="15.75" customHeight="1" x14ac:dyDescent="0.25">
      <c r="A184" s="36"/>
      <c r="B184" s="724"/>
      <c r="C184" s="191">
        <v>166</v>
      </c>
      <c r="D184" s="192" t="s">
        <v>623</v>
      </c>
      <c r="E184" s="190"/>
      <c r="F184" s="36"/>
      <c r="G184" s="36"/>
      <c r="H184" s="36"/>
      <c r="I184" s="36"/>
      <c r="J184" s="36"/>
      <c r="K184" s="36"/>
      <c r="L184" s="36"/>
      <c r="M184" s="36"/>
      <c r="N184" s="36"/>
      <c r="O184" s="36"/>
      <c r="P184" s="36"/>
      <c r="Q184" s="36"/>
      <c r="R184" s="36"/>
      <c r="S184" s="36"/>
      <c r="T184" s="36"/>
      <c r="U184" s="36"/>
      <c r="V184" s="36"/>
      <c r="W184" s="36"/>
      <c r="X184" s="36"/>
      <c r="Y184" s="36"/>
      <c r="Z184" s="36"/>
    </row>
    <row r="185" spans="1:26" ht="15.75" customHeight="1" x14ac:dyDescent="0.25">
      <c r="A185" s="36"/>
      <c r="B185" s="724"/>
      <c r="C185" s="191">
        <v>167</v>
      </c>
      <c r="D185" s="192" t="s">
        <v>624</v>
      </c>
      <c r="E185" s="190"/>
      <c r="F185" s="36"/>
      <c r="G185" s="36"/>
      <c r="H185" s="36"/>
      <c r="I185" s="36"/>
      <c r="J185" s="36"/>
      <c r="K185" s="36"/>
      <c r="L185" s="36"/>
      <c r="M185" s="36"/>
      <c r="N185" s="36"/>
      <c r="O185" s="36"/>
      <c r="P185" s="36"/>
      <c r="Q185" s="36"/>
      <c r="R185" s="36"/>
      <c r="S185" s="36"/>
      <c r="T185" s="36"/>
      <c r="U185" s="36"/>
      <c r="V185" s="36"/>
      <c r="W185" s="36"/>
      <c r="X185" s="36"/>
      <c r="Y185" s="36"/>
      <c r="Z185" s="36"/>
    </row>
    <row r="186" spans="1:26" ht="15.75" customHeight="1" x14ac:dyDescent="0.25">
      <c r="A186" s="36"/>
      <c r="B186" s="724"/>
      <c r="C186" s="191">
        <v>168</v>
      </c>
      <c r="D186" s="192" t="s">
        <v>625</v>
      </c>
      <c r="E186" s="190"/>
      <c r="F186" s="36"/>
      <c r="G186" s="36"/>
      <c r="H186" s="36"/>
      <c r="I186" s="36"/>
      <c r="J186" s="36"/>
      <c r="K186" s="36"/>
      <c r="L186" s="36"/>
      <c r="M186" s="36"/>
      <c r="N186" s="36"/>
      <c r="O186" s="36"/>
      <c r="P186" s="36"/>
      <c r="Q186" s="36"/>
      <c r="R186" s="36"/>
      <c r="S186" s="36"/>
      <c r="T186" s="36"/>
      <c r="U186" s="36"/>
      <c r="V186" s="36"/>
      <c r="W186" s="36"/>
      <c r="X186" s="36"/>
      <c r="Y186" s="36"/>
      <c r="Z186" s="36"/>
    </row>
    <row r="187" spans="1:26" ht="15.75" customHeight="1" x14ac:dyDescent="0.25">
      <c r="A187" s="36"/>
      <c r="B187" s="725"/>
      <c r="C187" s="191">
        <v>169</v>
      </c>
      <c r="D187" s="192" t="s">
        <v>626</v>
      </c>
      <c r="E187" s="190"/>
      <c r="F187" s="36"/>
      <c r="G187" s="36"/>
      <c r="H187" s="36"/>
      <c r="I187" s="36"/>
      <c r="J187" s="36"/>
      <c r="K187" s="36"/>
      <c r="L187" s="36"/>
      <c r="M187" s="36"/>
      <c r="N187" s="36"/>
      <c r="O187" s="36"/>
      <c r="P187" s="36"/>
      <c r="Q187" s="36"/>
      <c r="R187" s="36"/>
      <c r="S187" s="36"/>
      <c r="T187" s="36"/>
      <c r="U187" s="36"/>
      <c r="V187" s="36"/>
      <c r="W187" s="36"/>
      <c r="X187" s="36"/>
      <c r="Y187" s="36"/>
      <c r="Z187" s="36"/>
    </row>
    <row r="188" spans="1:26" ht="15.75" customHeight="1" x14ac:dyDescent="0.25">
      <c r="A188" s="36"/>
      <c r="B188" s="36"/>
      <c r="C188" s="196"/>
      <c r="D188" s="197"/>
      <c r="E188" s="190"/>
      <c r="F188" s="36"/>
      <c r="G188" s="36"/>
      <c r="H188" s="36"/>
      <c r="I188" s="36"/>
      <c r="J188" s="36"/>
      <c r="K188" s="36"/>
      <c r="L188" s="36"/>
      <c r="M188" s="36"/>
      <c r="N188" s="36"/>
      <c r="O188" s="36"/>
      <c r="P188" s="36"/>
      <c r="Q188" s="36"/>
      <c r="R188" s="36"/>
      <c r="S188" s="36"/>
      <c r="T188" s="36"/>
      <c r="U188" s="36"/>
      <c r="V188" s="36"/>
      <c r="W188" s="36"/>
      <c r="X188" s="36"/>
      <c r="Y188" s="36"/>
      <c r="Z188" s="36"/>
    </row>
    <row r="189" spans="1:26" ht="15.75" customHeight="1" x14ac:dyDescent="0.25">
      <c r="A189" s="36"/>
      <c r="B189" s="36"/>
      <c r="C189" s="196"/>
      <c r="D189" s="197"/>
      <c r="E189" s="190"/>
      <c r="F189" s="36"/>
      <c r="G189" s="36"/>
      <c r="H189" s="36"/>
      <c r="I189" s="36"/>
      <c r="J189" s="36"/>
      <c r="K189" s="36"/>
      <c r="L189" s="36"/>
      <c r="M189" s="36"/>
      <c r="N189" s="36"/>
      <c r="O189" s="36"/>
      <c r="P189" s="36"/>
      <c r="Q189" s="36"/>
      <c r="R189" s="36"/>
      <c r="S189" s="36"/>
      <c r="T189" s="36"/>
      <c r="U189" s="36"/>
      <c r="V189" s="36"/>
      <c r="W189" s="36"/>
      <c r="X189" s="36"/>
      <c r="Y189" s="36"/>
      <c r="Z189" s="36"/>
    </row>
    <row r="190" spans="1:26" ht="15.75" customHeight="1" x14ac:dyDescent="0.25">
      <c r="A190" s="36"/>
      <c r="B190" s="36"/>
      <c r="C190" s="196"/>
      <c r="D190" s="197"/>
      <c r="E190" s="190"/>
      <c r="F190" s="36"/>
      <c r="G190" s="36"/>
      <c r="H190" s="36"/>
      <c r="I190" s="36"/>
      <c r="J190" s="36"/>
      <c r="K190" s="36"/>
      <c r="L190" s="36"/>
      <c r="M190" s="36"/>
      <c r="N190" s="36"/>
      <c r="O190" s="36"/>
      <c r="P190" s="36"/>
      <c r="Q190" s="36"/>
      <c r="R190" s="36"/>
      <c r="S190" s="36"/>
      <c r="T190" s="36"/>
      <c r="U190" s="36"/>
      <c r="V190" s="36"/>
      <c r="W190" s="36"/>
      <c r="X190" s="36"/>
      <c r="Y190" s="36"/>
      <c r="Z190" s="36"/>
    </row>
    <row r="191" spans="1:26" ht="15.75" customHeight="1" x14ac:dyDescent="0.25">
      <c r="A191" s="36"/>
      <c r="B191" s="36"/>
      <c r="C191" s="196"/>
      <c r="D191" s="197"/>
      <c r="E191" s="190"/>
      <c r="F191" s="36"/>
      <c r="G191" s="36"/>
      <c r="H191" s="36"/>
      <c r="I191" s="36"/>
      <c r="J191" s="36"/>
      <c r="K191" s="36"/>
      <c r="L191" s="36"/>
      <c r="M191" s="36"/>
      <c r="N191" s="36"/>
      <c r="O191" s="36"/>
      <c r="P191" s="36"/>
      <c r="Q191" s="36"/>
      <c r="R191" s="36"/>
      <c r="S191" s="36"/>
      <c r="T191" s="36"/>
      <c r="U191" s="36"/>
      <c r="V191" s="36"/>
      <c r="W191" s="36"/>
      <c r="X191" s="36"/>
      <c r="Y191" s="36"/>
      <c r="Z191" s="36"/>
    </row>
    <row r="192" spans="1:26" ht="15.75" customHeight="1" x14ac:dyDescent="0.25">
      <c r="A192" s="36"/>
      <c r="B192" s="36"/>
      <c r="C192" s="196"/>
      <c r="D192" s="197"/>
      <c r="E192" s="190"/>
      <c r="F192" s="36"/>
      <c r="G192" s="36"/>
      <c r="H192" s="36"/>
      <c r="I192" s="36"/>
      <c r="J192" s="36"/>
      <c r="K192" s="36"/>
      <c r="L192" s="36"/>
      <c r="M192" s="36"/>
      <c r="N192" s="36"/>
      <c r="O192" s="36"/>
      <c r="P192" s="36"/>
      <c r="Q192" s="36"/>
      <c r="R192" s="36"/>
      <c r="S192" s="36"/>
      <c r="T192" s="36"/>
      <c r="U192" s="36"/>
      <c r="V192" s="36"/>
      <c r="W192" s="36"/>
      <c r="X192" s="36"/>
      <c r="Y192" s="36"/>
      <c r="Z192" s="36"/>
    </row>
    <row r="193" spans="1:26" ht="15.75" customHeight="1" x14ac:dyDescent="0.25">
      <c r="A193" s="36"/>
      <c r="B193" s="36"/>
      <c r="C193" s="196"/>
      <c r="D193" s="197"/>
      <c r="E193" s="190"/>
      <c r="F193" s="36"/>
      <c r="G193" s="36"/>
      <c r="H193" s="36"/>
      <c r="I193" s="36"/>
      <c r="J193" s="36"/>
      <c r="K193" s="36"/>
      <c r="L193" s="36"/>
      <c r="M193" s="36"/>
      <c r="N193" s="36"/>
      <c r="O193" s="36"/>
      <c r="P193" s="36"/>
      <c r="Q193" s="36"/>
      <c r="R193" s="36"/>
      <c r="S193" s="36"/>
      <c r="T193" s="36"/>
      <c r="U193" s="36"/>
      <c r="V193" s="36"/>
      <c r="W193" s="36"/>
      <c r="X193" s="36"/>
      <c r="Y193" s="36"/>
      <c r="Z193" s="36"/>
    </row>
    <row r="194" spans="1:26" ht="15.75" customHeight="1" x14ac:dyDescent="0.25">
      <c r="A194" s="36"/>
      <c r="B194" s="36"/>
      <c r="C194" s="196"/>
      <c r="D194" s="197"/>
      <c r="E194" s="190"/>
      <c r="F194" s="36"/>
      <c r="G194" s="36"/>
      <c r="H194" s="36"/>
      <c r="I194" s="36"/>
      <c r="J194" s="36"/>
      <c r="K194" s="36"/>
      <c r="L194" s="36"/>
      <c r="M194" s="36"/>
      <c r="N194" s="36"/>
      <c r="O194" s="36"/>
      <c r="P194" s="36"/>
      <c r="Q194" s="36"/>
      <c r="R194" s="36"/>
      <c r="S194" s="36"/>
      <c r="T194" s="36"/>
      <c r="U194" s="36"/>
      <c r="V194" s="36"/>
      <c r="W194" s="36"/>
      <c r="X194" s="36"/>
      <c r="Y194" s="36"/>
      <c r="Z194" s="36"/>
    </row>
    <row r="195" spans="1:26" ht="15.75" customHeight="1" x14ac:dyDescent="0.25">
      <c r="A195" s="36"/>
      <c r="B195" s="36"/>
      <c r="C195" s="196"/>
      <c r="D195" s="197"/>
      <c r="E195" s="190"/>
      <c r="F195" s="36"/>
      <c r="G195" s="36"/>
      <c r="H195" s="36"/>
      <c r="I195" s="36"/>
      <c r="J195" s="36"/>
      <c r="K195" s="36"/>
      <c r="L195" s="36"/>
      <c r="M195" s="36"/>
      <c r="N195" s="36"/>
      <c r="O195" s="36"/>
      <c r="P195" s="36"/>
      <c r="Q195" s="36"/>
      <c r="R195" s="36"/>
      <c r="S195" s="36"/>
      <c r="T195" s="36"/>
      <c r="U195" s="36"/>
      <c r="V195" s="36"/>
      <c r="W195" s="36"/>
      <c r="X195" s="36"/>
      <c r="Y195" s="36"/>
      <c r="Z195" s="36"/>
    </row>
    <row r="196" spans="1:26" ht="15.75" customHeight="1" x14ac:dyDescent="0.25">
      <c r="A196" s="36"/>
      <c r="B196" s="36"/>
      <c r="C196" s="196"/>
      <c r="D196" s="197"/>
      <c r="E196" s="190"/>
      <c r="F196" s="36"/>
      <c r="G196" s="36"/>
      <c r="H196" s="36"/>
      <c r="I196" s="36"/>
      <c r="J196" s="36"/>
      <c r="K196" s="36"/>
      <c r="L196" s="36"/>
      <c r="M196" s="36"/>
      <c r="N196" s="36"/>
      <c r="O196" s="36"/>
      <c r="P196" s="36"/>
      <c r="Q196" s="36"/>
      <c r="R196" s="36"/>
      <c r="S196" s="36"/>
      <c r="T196" s="36"/>
      <c r="U196" s="36"/>
      <c r="V196" s="36"/>
      <c r="W196" s="36"/>
      <c r="X196" s="36"/>
      <c r="Y196" s="36"/>
      <c r="Z196" s="36"/>
    </row>
    <row r="197" spans="1:26" ht="15.75" customHeight="1" x14ac:dyDescent="0.25">
      <c r="A197" s="36"/>
      <c r="B197" s="36"/>
      <c r="C197" s="196"/>
      <c r="D197" s="197"/>
      <c r="E197" s="190"/>
      <c r="F197" s="36"/>
      <c r="G197" s="36"/>
      <c r="H197" s="36"/>
      <c r="I197" s="36"/>
      <c r="J197" s="36"/>
      <c r="K197" s="36"/>
      <c r="L197" s="36"/>
      <c r="M197" s="36"/>
      <c r="N197" s="36"/>
      <c r="O197" s="36"/>
      <c r="P197" s="36"/>
      <c r="Q197" s="36"/>
      <c r="R197" s="36"/>
      <c r="S197" s="36"/>
      <c r="T197" s="36"/>
      <c r="U197" s="36"/>
      <c r="V197" s="36"/>
      <c r="W197" s="36"/>
      <c r="X197" s="36"/>
      <c r="Y197" s="36"/>
      <c r="Z197" s="36"/>
    </row>
    <row r="198" spans="1:26" ht="15.75" customHeight="1" x14ac:dyDescent="0.25">
      <c r="A198" s="36"/>
      <c r="B198" s="36"/>
      <c r="C198" s="196"/>
      <c r="D198" s="197"/>
      <c r="E198" s="190"/>
      <c r="F198" s="36"/>
      <c r="G198" s="36"/>
      <c r="H198" s="36"/>
      <c r="I198" s="36"/>
      <c r="J198" s="36"/>
      <c r="K198" s="36"/>
      <c r="L198" s="36"/>
      <c r="M198" s="36"/>
      <c r="N198" s="36"/>
      <c r="O198" s="36"/>
      <c r="P198" s="36"/>
      <c r="Q198" s="36"/>
      <c r="R198" s="36"/>
      <c r="S198" s="36"/>
      <c r="T198" s="36"/>
      <c r="U198" s="36"/>
      <c r="V198" s="36"/>
      <c r="W198" s="36"/>
      <c r="X198" s="36"/>
      <c r="Y198" s="36"/>
      <c r="Z198" s="36"/>
    </row>
    <row r="199" spans="1:26" ht="15.75" customHeight="1" x14ac:dyDescent="0.25">
      <c r="A199" s="36"/>
      <c r="B199" s="36"/>
      <c r="C199" s="196"/>
      <c r="D199" s="197"/>
      <c r="E199" s="190"/>
      <c r="F199" s="36"/>
      <c r="G199" s="36"/>
      <c r="H199" s="36"/>
      <c r="I199" s="36"/>
      <c r="J199" s="36"/>
      <c r="K199" s="36"/>
      <c r="L199" s="36"/>
      <c r="M199" s="36"/>
      <c r="N199" s="36"/>
      <c r="O199" s="36"/>
      <c r="P199" s="36"/>
      <c r="Q199" s="36"/>
      <c r="R199" s="36"/>
      <c r="S199" s="36"/>
      <c r="T199" s="36"/>
      <c r="U199" s="36"/>
      <c r="V199" s="36"/>
      <c r="W199" s="36"/>
      <c r="X199" s="36"/>
      <c r="Y199" s="36"/>
      <c r="Z199" s="36"/>
    </row>
    <row r="200" spans="1:26" ht="15.75" customHeight="1" x14ac:dyDescent="0.25">
      <c r="A200" s="36"/>
      <c r="B200" s="36"/>
      <c r="C200" s="196"/>
      <c r="D200" s="197"/>
      <c r="E200" s="190"/>
      <c r="F200" s="36"/>
      <c r="G200" s="36"/>
      <c r="H200" s="36"/>
      <c r="I200" s="36"/>
      <c r="J200" s="36"/>
      <c r="K200" s="36"/>
      <c r="L200" s="36"/>
      <c r="M200" s="36"/>
      <c r="N200" s="36"/>
      <c r="O200" s="36"/>
      <c r="P200" s="36"/>
      <c r="Q200" s="36"/>
      <c r="R200" s="36"/>
      <c r="S200" s="36"/>
      <c r="T200" s="36"/>
      <c r="U200" s="36"/>
      <c r="V200" s="36"/>
      <c r="W200" s="36"/>
      <c r="X200" s="36"/>
      <c r="Y200" s="36"/>
      <c r="Z200" s="36"/>
    </row>
    <row r="201" spans="1:26" ht="15.75" customHeight="1" x14ac:dyDescent="0.25">
      <c r="A201" s="36"/>
      <c r="B201" s="36"/>
      <c r="C201" s="196"/>
      <c r="D201" s="197"/>
      <c r="E201" s="190"/>
      <c r="F201" s="36"/>
      <c r="G201" s="36"/>
      <c r="H201" s="36"/>
      <c r="I201" s="36"/>
      <c r="J201" s="36"/>
      <c r="K201" s="36"/>
      <c r="L201" s="36"/>
      <c r="M201" s="36"/>
      <c r="N201" s="36"/>
      <c r="O201" s="36"/>
      <c r="P201" s="36"/>
      <c r="Q201" s="36"/>
      <c r="R201" s="36"/>
      <c r="S201" s="36"/>
      <c r="T201" s="36"/>
      <c r="U201" s="36"/>
      <c r="V201" s="36"/>
      <c r="W201" s="36"/>
      <c r="X201" s="36"/>
      <c r="Y201" s="36"/>
      <c r="Z201" s="36"/>
    </row>
    <row r="202" spans="1:26" ht="15.75" customHeight="1" x14ac:dyDescent="0.25">
      <c r="A202" s="36"/>
      <c r="B202" s="36"/>
      <c r="C202" s="196"/>
      <c r="D202" s="197"/>
      <c r="E202" s="190"/>
      <c r="F202" s="36"/>
      <c r="G202" s="36"/>
      <c r="H202" s="36"/>
      <c r="I202" s="36"/>
      <c r="J202" s="36"/>
      <c r="K202" s="36"/>
      <c r="L202" s="36"/>
      <c r="M202" s="36"/>
      <c r="N202" s="36"/>
      <c r="O202" s="36"/>
      <c r="P202" s="36"/>
      <c r="Q202" s="36"/>
      <c r="R202" s="36"/>
      <c r="S202" s="36"/>
      <c r="T202" s="36"/>
      <c r="U202" s="36"/>
      <c r="V202" s="36"/>
      <c r="W202" s="36"/>
      <c r="X202" s="36"/>
      <c r="Y202" s="36"/>
      <c r="Z202" s="36"/>
    </row>
    <row r="203" spans="1:26" ht="15.75" customHeight="1" x14ac:dyDescent="0.25">
      <c r="A203" s="36"/>
      <c r="B203" s="36"/>
      <c r="C203" s="196"/>
      <c r="D203" s="197"/>
      <c r="E203" s="190"/>
      <c r="F203" s="36"/>
      <c r="G203" s="36"/>
      <c r="H203" s="36"/>
      <c r="I203" s="36"/>
      <c r="J203" s="36"/>
      <c r="K203" s="36"/>
      <c r="L203" s="36"/>
      <c r="M203" s="36"/>
      <c r="N203" s="36"/>
      <c r="O203" s="36"/>
      <c r="P203" s="36"/>
      <c r="Q203" s="36"/>
      <c r="R203" s="36"/>
      <c r="S203" s="36"/>
      <c r="T203" s="36"/>
      <c r="U203" s="36"/>
      <c r="V203" s="36"/>
      <c r="W203" s="36"/>
      <c r="X203" s="36"/>
      <c r="Y203" s="36"/>
      <c r="Z203" s="36"/>
    </row>
    <row r="204" spans="1:26" ht="15.75" customHeight="1" x14ac:dyDescent="0.25">
      <c r="A204" s="36"/>
      <c r="B204" s="36"/>
      <c r="C204" s="196"/>
      <c r="D204" s="197"/>
      <c r="E204" s="190"/>
      <c r="F204" s="36"/>
      <c r="G204" s="36"/>
      <c r="H204" s="36"/>
      <c r="I204" s="36"/>
      <c r="J204" s="36"/>
      <c r="K204" s="36"/>
      <c r="L204" s="36"/>
      <c r="M204" s="36"/>
      <c r="N204" s="36"/>
      <c r="O204" s="36"/>
      <c r="P204" s="36"/>
      <c r="Q204" s="36"/>
      <c r="R204" s="36"/>
      <c r="S204" s="36"/>
      <c r="T204" s="36"/>
      <c r="U204" s="36"/>
      <c r="V204" s="36"/>
      <c r="W204" s="36"/>
      <c r="X204" s="36"/>
      <c r="Y204" s="36"/>
      <c r="Z204" s="36"/>
    </row>
    <row r="205" spans="1:26" ht="15.75" customHeight="1" x14ac:dyDescent="0.25">
      <c r="A205" s="36"/>
      <c r="B205" s="36"/>
      <c r="C205" s="196"/>
      <c r="D205" s="197"/>
      <c r="E205" s="190"/>
      <c r="F205" s="36"/>
      <c r="G205" s="36"/>
      <c r="H205" s="36"/>
      <c r="I205" s="36"/>
      <c r="J205" s="36"/>
      <c r="K205" s="36"/>
      <c r="L205" s="36"/>
      <c r="M205" s="36"/>
      <c r="N205" s="36"/>
      <c r="O205" s="36"/>
      <c r="P205" s="36"/>
      <c r="Q205" s="36"/>
      <c r="R205" s="36"/>
      <c r="S205" s="36"/>
      <c r="T205" s="36"/>
      <c r="U205" s="36"/>
      <c r="V205" s="36"/>
      <c r="W205" s="36"/>
      <c r="X205" s="36"/>
      <c r="Y205" s="36"/>
      <c r="Z205" s="36"/>
    </row>
    <row r="206" spans="1:26" ht="15.75" customHeight="1" x14ac:dyDescent="0.25">
      <c r="A206" s="36"/>
      <c r="B206" s="36"/>
      <c r="C206" s="196"/>
      <c r="D206" s="197"/>
      <c r="E206" s="190"/>
      <c r="F206" s="36"/>
      <c r="G206" s="36"/>
      <c r="H206" s="36"/>
      <c r="I206" s="36"/>
      <c r="J206" s="36"/>
      <c r="K206" s="36"/>
      <c r="L206" s="36"/>
      <c r="M206" s="36"/>
      <c r="N206" s="36"/>
      <c r="O206" s="36"/>
      <c r="P206" s="36"/>
      <c r="Q206" s="36"/>
      <c r="R206" s="36"/>
      <c r="S206" s="36"/>
      <c r="T206" s="36"/>
      <c r="U206" s="36"/>
      <c r="V206" s="36"/>
      <c r="W206" s="36"/>
      <c r="X206" s="36"/>
      <c r="Y206" s="36"/>
      <c r="Z206" s="36"/>
    </row>
    <row r="207" spans="1:26" ht="15.75" customHeight="1" x14ac:dyDescent="0.25">
      <c r="A207" s="36"/>
      <c r="B207" s="36"/>
      <c r="C207" s="196"/>
      <c r="D207" s="197"/>
      <c r="E207" s="190"/>
      <c r="F207" s="36"/>
      <c r="G207" s="36"/>
      <c r="H207" s="36"/>
      <c r="I207" s="36"/>
      <c r="J207" s="36"/>
      <c r="K207" s="36"/>
      <c r="L207" s="36"/>
      <c r="M207" s="36"/>
      <c r="N207" s="36"/>
      <c r="O207" s="36"/>
      <c r="P207" s="36"/>
      <c r="Q207" s="36"/>
      <c r="R207" s="36"/>
      <c r="S207" s="36"/>
      <c r="T207" s="36"/>
      <c r="U207" s="36"/>
      <c r="V207" s="36"/>
      <c r="W207" s="36"/>
      <c r="X207" s="36"/>
      <c r="Y207" s="36"/>
      <c r="Z207" s="36"/>
    </row>
    <row r="208" spans="1:26" ht="15.75" customHeight="1" x14ac:dyDescent="0.25">
      <c r="A208" s="36"/>
      <c r="B208" s="36"/>
      <c r="C208" s="196"/>
      <c r="D208" s="197"/>
      <c r="E208" s="190"/>
      <c r="F208" s="36"/>
      <c r="G208" s="36"/>
      <c r="H208" s="36"/>
      <c r="I208" s="36"/>
      <c r="J208" s="36"/>
      <c r="K208" s="36"/>
      <c r="L208" s="36"/>
      <c r="M208" s="36"/>
      <c r="N208" s="36"/>
      <c r="O208" s="36"/>
      <c r="P208" s="36"/>
      <c r="Q208" s="36"/>
      <c r="R208" s="36"/>
      <c r="S208" s="36"/>
      <c r="T208" s="36"/>
      <c r="U208" s="36"/>
      <c r="V208" s="36"/>
      <c r="W208" s="36"/>
      <c r="X208" s="36"/>
      <c r="Y208" s="36"/>
      <c r="Z208" s="36"/>
    </row>
    <row r="209" spans="1:26" ht="15.75" customHeight="1" x14ac:dyDescent="0.25">
      <c r="A209" s="36"/>
      <c r="B209" s="36"/>
      <c r="C209" s="196"/>
      <c r="D209" s="197"/>
      <c r="E209" s="190"/>
      <c r="F209" s="36"/>
      <c r="G209" s="36"/>
      <c r="H209" s="36"/>
      <c r="I209" s="36"/>
      <c r="J209" s="36"/>
      <c r="K209" s="36"/>
      <c r="L209" s="36"/>
      <c r="M209" s="36"/>
      <c r="N209" s="36"/>
      <c r="O209" s="36"/>
      <c r="P209" s="36"/>
      <c r="Q209" s="36"/>
      <c r="R209" s="36"/>
      <c r="S209" s="36"/>
      <c r="T209" s="36"/>
      <c r="U209" s="36"/>
      <c r="V209" s="36"/>
      <c r="W209" s="36"/>
      <c r="X209" s="36"/>
      <c r="Y209" s="36"/>
      <c r="Z209" s="36"/>
    </row>
    <row r="210" spans="1:26" ht="15.75" customHeight="1" x14ac:dyDescent="0.25">
      <c r="A210" s="36"/>
      <c r="B210" s="36"/>
      <c r="C210" s="196"/>
      <c r="D210" s="197"/>
      <c r="E210" s="190"/>
      <c r="F210" s="36"/>
      <c r="G210" s="36"/>
      <c r="H210" s="36"/>
      <c r="I210" s="36"/>
      <c r="J210" s="36"/>
      <c r="K210" s="36"/>
      <c r="L210" s="36"/>
      <c r="M210" s="36"/>
      <c r="N210" s="36"/>
      <c r="O210" s="36"/>
      <c r="P210" s="36"/>
      <c r="Q210" s="36"/>
      <c r="R210" s="36"/>
      <c r="S210" s="36"/>
      <c r="T210" s="36"/>
      <c r="U210" s="36"/>
      <c r="V210" s="36"/>
      <c r="W210" s="36"/>
      <c r="X210" s="36"/>
      <c r="Y210" s="36"/>
      <c r="Z210" s="36"/>
    </row>
    <row r="211" spans="1:26" ht="15.75" customHeight="1" x14ac:dyDescent="0.25">
      <c r="A211" s="36"/>
      <c r="B211" s="36"/>
      <c r="C211" s="196"/>
      <c r="D211" s="197"/>
      <c r="E211" s="190"/>
      <c r="F211" s="36"/>
      <c r="G211" s="36"/>
      <c r="H211" s="36"/>
      <c r="I211" s="36"/>
      <c r="J211" s="36"/>
      <c r="K211" s="36"/>
      <c r="L211" s="36"/>
      <c r="M211" s="36"/>
      <c r="N211" s="36"/>
      <c r="O211" s="36"/>
      <c r="P211" s="36"/>
      <c r="Q211" s="36"/>
      <c r="R211" s="36"/>
      <c r="S211" s="36"/>
      <c r="T211" s="36"/>
      <c r="U211" s="36"/>
      <c r="V211" s="36"/>
      <c r="W211" s="36"/>
      <c r="X211" s="36"/>
      <c r="Y211" s="36"/>
      <c r="Z211" s="36"/>
    </row>
    <row r="212" spans="1:26" ht="15.75" customHeight="1" x14ac:dyDescent="0.25">
      <c r="A212" s="36"/>
      <c r="B212" s="36"/>
      <c r="C212" s="196"/>
      <c r="D212" s="197"/>
      <c r="E212" s="190"/>
      <c r="F212" s="36"/>
      <c r="G212" s="36"/>
      <c r="H212" s="36"/>
      <c r="I212" s="36"/>
      <c r="J212" s="36"/>
      <c r="K212" s="36"/>
      <c r="L212" s="36"/>
      <c r="M212" s="36"/>
      <c r="N212" s="36"/>
      <c r="O212" s="36"/>
      <c r="P212" s="36"/>
      <c r="Q212" s="36"/>
      <c r="R212" s="36"/>
      <c r="S212" s="36"/>
      <c r="T212" s="36"/>
      <c r="U212" s="36"/>
      <c r="V212" s="36"/>
      <c r="W212" s="36"/>
      <c r="X212" s="36"/>
      <c r="Y212" s="36"/>
      <c r="Z212" s="36"/>
    </row>
    <row r="213" spans="1:26" ht="15.75" customHeight="1" x14ac:dyDescent="0.25">
      <c r="A213" s="36"/>
      <c r="B213" s="36"/>
      <c r="C213" s="196"/>
      <c r="D213" s="197"/>
      <c r="E213" s="190"/>
      <c r="F213" s="36"/>
      <c r="G213" s="36"/>
      <c r="H213" s="36"/>
      <c r="I213" s="36"/>
      <c r="J213" s="36"/>
      <c r="K213" s="36"/>
      <c r="L213" s="36"/>
      <c r="M213" s="36"/>
      <c r="N213" s="36"/>
      <c r="O213" s="36"/>
      <c r="P213" s="36"/>
      <c r="Q213" s="36"/>
      <c r="R213" s="36"/>
      <c r="S213" s="36"/>
      <c r="T213" s="36"/>
      <c r="U213" s="36"/>
      <c r="V213" s="36"/>
      <c r="W213" s="36"/>
      <c r="X213" s="36"/>
      <c r="Y213" s="36"/>
      <c r="Z213" s="36"/>
    </row>
    <row r="214" spans="1:26" ht="15.75" customHeight="1" x14ac:dyDescent="0.25">
      <c r="A214" s="36"/>
      <c r="B214" s="36"/>
      <c r="C214" s="196"/>
      <c r="D214" s="197"/>
      <c r="E214" s="190"/>
      <c r="F214" s="36"/>
      <c r="G214" s="36"/>
      <c r="H214" s="36"/>
      <c r="I214" s="36"/>
      <c r="J214" s="36"/>
      <c r="K214" s="36"/>
      <c r="L214" s="36"/>
      <c r="M214" s="36"/>
      <c r="N214" s="36"/>
      <c r="O214" s="36"/>
      <c r="P214" s="36"/>
      <c r="Q214" s="36"/>
      <c r="R214" s="36"/>
      <c r="S214" s="36"/>
      <c r="T214" s="36"/>
      <c r="U214" s="36"/>
      <c r="V214" s="36"/>
      <c r="W214" s="36"/>
      <c r="X214" s="36"/>
      <c r="Y214" s="36"/>
      <c r="Z214" s="36"/>
    </row>
    <row r="215" spans="1:26" ht="15.75" customHeight="1" x14ac:dyDescent="0.25">
      <c r="A215" s="36"/>
      <c r="B215" s="36"/>
      <c r="C215" s="196"/>
      <c r="D215" s="197"/>
      <c r="E215" s="190"/>
      <c r="F215" s="36"/>
      <c r="G215" s="36"/>
      <c r="H215" s="36"/>
      <c r="I215" s="36"/>
      <c r="J215" s="36"/>
      <c r="K215" s="36"/>
      <c r="L215" s="36"/>
      <c r="M215" s="36"/>
      <c r="N215" s="36"/>
      <c r="O215" s="36"/>
      <c r="P215" s="36"/>
      <c r="Q215" s="36"/>
      <c r="R215" s="36"/>
      <c r="S215" s="36"/>
      <c r="T215" s="36"/>
      <c r="U215" s="36"/>
      <c r="V215" s="36"/>
      <c r="W215" s="36"/>
      <c r="X215" s="36"/>
      <c r="Y215" s="36"/>
      <c r="Z215" s="36"/>
    </row>
    <row r="216" spans="1:26" ht="15.75" customHeight="1" x14ac:dyDescent="0.25">
      <c r="A216" s="36"/>
      <c r="B216" s="36"/>
      <c r="C216" s="196"/>
      <c r="D216" s="197"/>
      <c r="E216" s="190"/>
      <c r="F216" s="36"/>
      <c r="G216" s="36"/>
      <c r="H216" s="36"/>
      <c r="I216" s="36"/>
      <c r="J216" s="36"/>
      <c r="K216" s="36"/>
      <c r="L216" s="36"/>
      <c r="M216" s="36"/>
      <c r="N216" s="36"/>
      <c r="O216" s="36"/>
      <c r="P216" s="36"/>
      <c r="Q216" s="36"/>
      <c r="R216" s="36"/>
      <c r="S216" s="36"/>
      <c r="T216" s="36"/>
      <c r="U216" s="36"/>
      <c r="V216" s="36"/>
      <c r="W216" s="36"/>
      <c r="X216" s="36"/>
      <c r="Y216" s="36"/>
      <c r="Z216" s="36"/>
    </row>
    <row r="217" spans="1:26" ht="15.75" customHeight="1" x14ac:dyDescent="0.25">
      <c r="A217" s="36"/>
      <c r="B217" s="36"/>
      <c r="C217" s="196"/>
      <c r="D217" s="197"/>
      <c r="E217" s="190"/>
      <c r="F217" s="36"/>
      <c r="G217" s="36"/>
      <c r="H217" s="36"/>
      <c r="I217" s="36"/>
      <c r="J217" s="36"/>
      <c r="K217" s="36"/>
      <c r="L217" s="36"/>
      <c r="M217" s="36"/>
      <c r="N217" s="36"/>
      <c r="O217" s="36"/>
      <c r="P217" s="36"/>
      <c r="Q217" s="36"/>
      <c r="R217" s="36"/>
      <c r="S217" s="36"/>
      <c r="T217" s="36"/>
      <c r="U217" s="36"/>
      <c r="V217" s="36"/>
      <c r="W217" s="36"/>
      <c r="X217" s="36"/>
      <c r="Y217" s="36"/>
      <c r="Z217" s="36"/>
    </row>
    <row r="218" spans="1:26" ht="15.75" customHeight="1" x14ac:dyDescent="0.25">
      <c r="A218" s="36"/>
      <c r="B218" s="36"/>
      <c r="C218" s="196"/>
      <c r="D218" s="197"/>
      <c r="E218" s="190"/>
      <c r="F218" s="36"/>
      <c r="G218" s="36"/>
      <c r="H218" s="36"/>
      <c r="I218" s="36"/>
      <c r="J218" s="36"/>
      <c r="K218" s="36"/>
      <c r="L218" s="36"/>
      <c r="M218" s="36"/>
      <c r="N218" s="36"/>
      <c r="O218" s="36"/>
      <c r="P218" s="36"/>
      <c r="Q218" s="36"/>
      <c r="R218" s="36"/>
      <c r="S218" s="36"/>
      <c r="T218" s="36"/>
      <c r="U218" s="36"/>
      <c r="V218" s="36"/>
      <c r="W218" s="36"/>
      <c r="X218" s="36"/>
      <c r="Y218" s="36"/>
      <c r="Z218" s="36"/>
    </row>
    <row r="219" spans="1:26" ht="15.75" customHeight="1" x14ac:dyDescent="0.25">
      <c r="A219" s="36"/>
      <c r="B219" s="36"/>
      <c r="C219" s="196"/>
      <c r="D219" s="197"/>
      <c r="E219" s="190"/>
      <c r="F219" s="36"/>
      <c r="G219" s="36"/>
      <c r="H219" s="36"/>
      <c r="I219" s="36"/>
      <c r="J219" s="36"/>
      <c r="K219" s="36"/>
      <c r="L219" s="36"/>
      <c r="M219" s="36"/>
      <c r="N219" s="36"/>
      <c r="O219" s="36"/>
      <c r="P219" s="36"/>
      <c r="Q219" s="36"/>
      <c r="R219" s="36"/>
      <c r="S219" s="36"/>
      <c r="T219" s="36"/>
      <c r="U219" s="36"/>
      <c r="V219" s="36"/>
      <c r="W219" s="36"/>
      <c r="X219" s="36"/>
      <c r="Y219" s="36"/>
      <c r="Z219" s="36"/>
    </row>
    <row r="220" spans="1:26" ht="15.75" customHeight="1" x14ac:dyDescent="0.25">
      <c r="A220" s="36"/>
      <c r="B220" s="36"/>
      <c r="C220" s="196"/>
      <c r="D220" s="197"/>
      <c r="E220" s="190"/>
      <c r="F220" s="36"/>
      <c r="G220" s="36"/>
      <c r="H220" s="36"/>
      <c r="I220" s="36"/>
      <c r="J220" s="36"/>
      <c r="K220" s="36"/>
      <c r="L220" s="36"/>
      <c r="M220" s="36"/>
      <c r="N220" s="36"/>
      <c r="O220" s="36"/>
      <c r="P220" s="36"/>
      <c r="Q220" s="36"/>
      <c r="R220" s="36"/>
      <c r="S220" s="36"/>
      <c r="T220" s="36"/>
      <c r="U220" s="36"/>
      <c r="V220" s="36"/>
      <c r="W220" s="36"/>
      <c r="X220" s="36"/>
      <c r="Y220" s="36"/>
      <c r="Z220" s="36"/>
    </row>
    <row r="221" spans="1:26" ht="15.75" customHeight="1" x14ac:dyDescent="0.25">
      <c r="A221" s="36"/>
      <c r="B221" s="36"/>
      <c r="C221" s="196"/>
      <c r="D221" s="197"/>
      <c r="E221" s="190"/>
      <c r="F221" s="36"/>
      <c r="G221" s="36"/>
      <c r="H221" s="36"/>
      <c r="I221" s="36"/>
      <c r="J221" s="36"/>
      <c r="K221" s="36"/>
      <c r="L221" s="36"/>
      <c r="M221" s="36"/>
      <c r="N221" s="36"/>
      <c r="O221" s="36"/>
      <c r="P221" s="36"/>
      <c r="Q221" s="36"/>
      <c r="R221" s="36"/>
      <c r="S221" s="36"/>
      <c r="T221" s="36"/>
      <c r="U221" s="36"/>
      <c r="V221" s="36"/>
      <c r="W221" s="36"/>
      <c r="X221" s="36"/>
      <c r="Y221" s="36"/>
      <c r="Z221" s="36"/>
    </row>
    <row r="222" spans="1:26" ht="15.75" customHeight="1" x14ac:dyDescent="0.25">
      <c r="A222" s="36"/>
      <c r="B222" s="36"/>
      <c r="C222" s="196"/>
      <c r="D222" s="197"/>
      <c r="E222" s="190"/>
      <c r="F222" s="36"/>
      <c r="G222" s="36"/>
      <c r="H222" s="36"/>
      <c r="I222" s="36"/>
      <c r="J222" s="36"/>
      <c r="K222" s="36"/>
      <c r="L222" s="36"/>
      <c r="M222" s="36"/>
      <c r="N222" s="36"/>
      <c r="O222" s="36"/>
      <c r="P222" s="36"/>
      <c r="Q222" s="36"/>
      <c r="R222" s="36"/>
      <c r="S222" s="36"/>
      <c r="T222" s="36"/>
      <c r="U222" s="36"/>
      <c r="V222" s="36"/>
      <c r="W222" s="36"/>
      <c r="X222" s="36"/>
      <c r="Y222" s="36"/>
      <c r="Z222" s="36"/>
    </row>
    <row r="223" spans="1:26" ht="15.75" customHeight="1" x14ac:dyDescent="0.25">
      <c r="A223" s="36"/>
      <c r="B223" s="36"/>
      <c r="C223" s="196"/>
      <c r="D223" s="197"/>
      <c r="E223" s="190"/>
      <c r="F223" s="36"/>
      <c r="G223" s="36"/>
      <c r="H223" s="36"/>
      <c r="I223" s="36"/>
      <c r="J223" s="36"/>
      <c r="K223" s="36"/>
      <c r="L223" s="36"/>
      <c r="M223" s="36"/>
      <c r="N223" s="36"/>
      <c r="O223" s="36"/>
      <c r="P223" s="36"/>
      <c r="Q223" s="36"/>
      <c r="R223" s="36"/>
      <c r="S223" s="36"/>
      <c r="T223" s="36"/>
      <c r="U223" s="36"/>
      <c r="V223" s="36"/>
      <c r="W223" s="36"/>
      <c r="X223" s="36"/>
      <c r="Y223" s="36"/>
      <c r="Z223" s="36"/>
    </row>
    <row r="224" spans="1:26" ht="15.75" customHeight="1" x14ac:dyDescent="0.25">
      <c r="A224" s="36"/>
      <c r="B224" s="36"/>
      <c r="C224" s="196"/>
      <c r="D224" s="197"/>
      <c r="E224" s="190"/>
      <c r="F224" s="36"/>
      <c r="G224" s="36"/>
      <c r="H224" s="36"/>
      <c r="I224" s="36"/>
      <c r="J224" s="36"/>
      <c r="K224" s="36"/>
      <c r="L224" s="36"/>
      <c r="M224" s="36"/>
      <c r="N224" s="36"/>
      <c r="O224" s="36"/>
      <c r="P224" s="36"/>
      <c r="Q224" s="36"/>
      <c r="R224" s="36"/>
      <c r="S224" s="36"/>
      <c r="T224" s="36"/>
      <c r="U224" s="36"/>
      <c r="V224" s="36"/>
      <c r="W224" s="36"/>
      <c r="X224" s="36"/>
      <c r="Y224" s="36"/>
      <c r="Z224" s="36"/>
    </row>
    <row r="225" spans="1:26" ht="15.75" customHeight="1" x14ac:dyDescent="0.25">
      <c r="A225" s="36"/>
      <c r="B225" s="36"/>
      <c r="C225" s="196"/>
      <c r="D225" s="197"/>
      <c r="E225" s="190"/>
      <c r="F225" s="36"/>
      <c r="G225" s="36"/>
      <c r="H225" s="36"/>
      <c r="I225" s="36"/>
      <c r="J225" s="36"/>
      <c r="K225" s="36"/>
      <c r="L225" s="36"/>
      <c r="M225" s="36"/>
      <c r="N225" s="36"/>
      <c r="O225" s="36"/>
      <c r="P225" s="36"/>
      <c r="Q225" s="36"/>
      <c r="R225" s="36"/>
      <c r="S225" s="36"/>
      <c r="T225" s="36"/>
      <c r="U225" s="36"/>
      <c r="V225" s="36"/>
      <c r="W225" s="36"/>
      <c r="X225" s="36"/>
      <c r="Y225" s="36"/>
      <c r="Z225" s="36"/>
    </row>
    <row r="226" spans="1:26" ht="15.75" customHeight="1" x14ac:dyDescent="0.25">
      <c r="A226" s="36"/>
      <c r="B226" s="36"/>
      <c r="C226" s="196"/>
      <c r="D226" s="197"/>
      <c r="E226" s="190"/>
      <c r="F226" s="36"/>
      <c r="G226" s="36"/>
      <c r="H226" s="36"/>
      <c r="I226" s="36"/>
      <c r="J226" s="36"/>
      <c r="K226" s="36"/>
      <c r="L226" s="36"/>
      <c r="M226" s="36"/>
      <c r="N226" s="36"/>
      <c r="O226" s="36"/>
      <c r="P226" s="36"/>
      <c r="Q226" s="36"/>
      <c r="R226" s="36"/>
      <c r="S226" s="36"/>
      <c r="T226" s="36"/>
      <c r="U226" s="36"/>
      <c r="V226" s="36"/>
      <c r="W226" s="36"/>
      <c r="X226" s="36"/>
      <c r="Y226" s="36"/>
      <c r="Z226" s="36"/>
    </row>
    <row r="227" spans="1:26" ht="15.75" customHeight="1" x14ac:dyDescent="0.25">
      <c r="A227" s="36"/>
      <c r="B227" s="36"/>
      <c r="C227" s="196"/>
      <c r="D227" s="197"/>
      <c r="E227" s="190"/>
      <c r="F227" s="36"/>
      <c r="G227" s="36"/>
      <c r="H227" s="36"/>
      <c r="I227" s="36"/>
      <c r="J227" s="36"/>
      <c r="K227" s="36"/>
      <c r="L227" s="36"/>
      <c r="M227" s="36"/>
      <c r="N227" s="36"/>
      <c r="O227" s="36"/>
      <c r="P227" s="36"/>
      <c r="Q227" s="36"/>
      <c r="R227" s="36"/>
      <c r="S227" s="36"/>
      <c r="T227" s="36"/>
      <c r="U227" s="36"/>
      <c r="V227" s="36"/>
      <c r="W227" s="36"/>
      <c r="X227" s="36"/>
      <c r="Y227" s="36"/>
      <c r="Z227" s="36"/>
    </row>
    <row r="228" spans="1:26" ht="15.75" customHeight="1" x14ac:dyDescent="0.25">
      <c r="A228" s="36"/>
      <c r="B228" s="36"/>
      <c r="C228" s="196"/>
      <c r="D228" s="197"/>
      <c r="E228" s="190"/>
      <c r="F228" s="36"/>
      <c r="G228" s="36"/>
      <c r="H228" s="36"/>
      <c r="I228" s="36"/>
      <c r="J228" s="36"/>
      <c r="K228" s="36"/>
      <c r="L228" s="36"/>
      <c r="M228" s="36"/>
      <c r="N228" s="36"/>
      <c r="O228" s="36"/>
      <c r="P228" s="36"/>
      <c r="Q228" s="36"/>
      <c r="R228" s="36"/>
      <c r="S228" s="36"/>
      <c r="T228" s="36"/>
      <c r="U228" s="36"/>
      <c r="V228" s="36"/>
      <c r="W228" s="36"/>
      <c r="X228" s="36"/>
      <c r="Y228" s="36"/>
      <c r="Z228" s="36"/>
    </row>
    <row r="229" spans="1:26" ht="15.75" customHeight="1" x14ac:dyDescent="0.25">
      <c r="A229" s="36"/>
      <c r="B229" s="36"/>
      <c r="C229" s="196"/>
      <c r="D229" s="197"/>
      <c r="E229" s="190"/>
      <c r="F229" s="36"/>
      <c r="G229" s="36"/>
      <c r="H229" s="36"/>
      <c r="I229" s="36"/>
      <c r="J229" s="36"/>
      <c r="K229" s="36"/>
      <c r="L229" s="36"/>
      <c r="M229" s="36"/>
      <c r="N229" s="36"/>
      <c r="O229" s="36"/>
      <c r="P229" s="36"/>
      <c r="Q229" s="36"/>
      <c r="R229" s="36"/>
      <c r="S229" s="36"/>
      <c r="T229" s="36"/>
      <c r="U229" s="36"/>
      <c r="V229" s="36"/>
      <c r="W229" s="36"/>
      <c r="X229" s="36"/>
      <c r="Y229" s="36"/>
      <c r="Z229" s="36"/>
    </row>
    <row r="230" spans="1:26" ht="15.75" customHeight="1" x14ac:dyDescent="0.25">
      <c r="A230" s="36"/>
      <c r="B230" s="36"/>
      <c r="C230" s="196"/>
      <c r="D230" s="197"/>
      <c r="E230" s="190"/>
      <c r="F230" s="36"/>
      <c r="G230" s="36"/>
      <c r="H230" s="36"/>
      <c r="I230" s="36"/>
      <c r="J230" s="36"/>
      <c r="K230" s="36"/>
      <c r="L230" s="36"/>
      <c r="M230" s="36"/>
      <c r="N230" s="36"/>
      <c r="O230" s="36"/>
      <c r="P230" s="36"/>
      <c r="Q230" s="36"/>
      <c r="R230" s="36"/>
      <c r="S230" s="36"/>
      <c r="T230" s="36"/>
      <c r="U230" s="36"/>
      <c r="V230" s="36"/>
      <c r="W230" s="36"/>
      <c r="X230" s="36"/>
      <c r="Y230" s="36"/>
      <c r="Z230" s="36"/>
    </row>
    <row r="231" spans="1:26" ht="15.75" customHeight="1" x14ac:dyDescent="0.25">
      <c r="A231" s="36"/>
      <c r="B231" s="36"/>
      <c r="C231" s="196"/>
      <c r="D231" s="197"/>
      <c r="E231" s="190"/>
      <c r="F231" s="36"/>
      <c r="G231" s="36"/>
      <c r="H231" s="36"/>
      <c r="I231" s="36"/>
      <c r="J231" s="36"/>
      <c r="K231" s="36"/>
      <c r="L231" s="36"/>
      <c r="M231" s="36"/>
      <c r="N231" s="36"/>
      <c r="O231" s="36"/>
      <c r="P231" s="36"/>
      <c r="Q231" s="36"/>
      <c r="R231" s="36"/>
      <c r="S231" s="36"/>
      <c r="T231" s="36"/>
      <c r="U231" s="36"/>
      <c r="V231" s="36"/>
      <c r="W231" s="36"/>
      <c r="X231" s="36"/>
      <c r="Y231" s="36"/>
      <c r="Z231" s="36"/>
    </row>
    <row r="232" spans="1:26" ht="15.75" customHeight="1" x14ac:dyDescent="0.25">
      <c r="A232" s="36"/>
      <c r="B232" s="36"/>
      <c r="C232" s="196"/>
      <c r="D232" s="197"/>
      <c r="E232" s="190"/>
      <c r="F232" s="36"/>
      <c r="G232" s="36"/>
      <c r="H232" s="36"/>
      <c r="I232" s="36"/>
      <c r="J232" s="36"/>
      <c r="K232" s="36"/>
      <c r="L232" s="36"/>
      <c r="M232" s="36"/>
      <c r="N232" s="36"/>
      <c r="O232" s="36"/>
      <c r="P232" s="36"/>
      <c r="Q232" s="36"/>
      <c r="R232" s="36"/>
      <c r="S232" s="36"/>
      <c r="T232" s="36"/>
      <c r="U232" s="36"/>
      <c r="V232" s="36"/>
      <c r="W232" s="36"/>
      <c r="X232" s="36"/>
      <c r="Y232" s="36"/>
      <c r="Z232" s="36"/>
    </row>
    <row r="233" spans="1:26" ht="15.75" customHeight="1" x14ac:dyDescent="0.25">
      <c r="A233" s="36"/>
      <c r="B233" s="36"/>
      <c r="C233" s="196"/>
      <c r="D233" s="197"/>
      <c r="E233" s="190"/>
      <c r="F233" s="36"/>
      <c r="G233" s="36"/>
      <c r="H233" s="36"/>
      <c r="I233" s="36"/>
      <c r="J233" s="36"/>
      <c r="K233" s="36"/>
      <c r="L233" s="36"/>
      <c r="M233" s="36"/>
      <c r="N233" s="36"/>
      <c r="O233" s="36"/>
      <c r="P233" s="36"/>
      <c r="Q233" s="36"/>
      <c r="R233" s="36"/>
      <c r="S233" s="36"/>
      <c r="T233" s="36"/>
      <c r="U233" s="36"/>
      <c r="V233" s="36"/>
      <c r="W233" s="36"/>
      <c r="X233" s="36"/>
      <c r="Y233" s="36"/>
      <c r="Z233" s="36"/>
    </row>
    <row r="234" spans="1:26" ht="15.75" customHeight="1" x14ac:dyDescent="0.25">
      <c r="A234" s="36"/>
      <c r="B234" s="36"/>
      <c r="C234" s="196"/>
      <c r="D234" s="197"/>
      <c r="E234" s="190"/>
      <c r="F234" s="36"/>
      <c r="G234" s="36"/>
      <c r="H234" s="36"/>
      <c r="I234" s="36"/>
      <c r="J234" s="36"/>
      <c r="K234" s="36"/>
      <c r="L234" s="36"/>
      <c r="M234" s="36"/>
      <c r="N234" s="36"/>
      <c r="O234" s="36"/>
      <c r="P234" s="36"/>
      <c r="Q234" s="36"/>
      <c r="R234" s="36"/>
      <c r="S234" s="36"/>
      <c r="T234" s="36"/>
      <c r="U234" s="36"/>
      <c r="V234" s="36"/>
      <c r="W234" s="36"/>
      <c r="X234" s="36"/>
      <c r="Y234" s="36"/>
      <c r="Z234" s="36"/>
    </row>
    <row r="235" spans="1:26" ht="15.75" customHeight="1" x14ac:dyDescent="0.25">
      <c r="A235" s="36"/>
      <c r="B235" s="36"/>
      <c r="C235" s="196"/>
      <c r="D235" s="197"/>
      <c r="E235" s="190"/>
      <c r="F235" s="36"/>
      <c r="G235" s="36"/>
      <c r="H235" s="36"/>
      <c r="I235" s="36"/>
      <c r="J235" s="36"/>
      <c r="K235" s="36"/>
      <c r="L235" s="36"/>
      <c r="M235" s="36"/>
      <c r="N235" s="36"/>
      <c r="O235" s="36"/>
      <c r="P235" s="36"/>
      <c r="Q235" s="36"/>
      <c r="R235" s="36"/>
      <c r="S235" s="36"/>
      <c r="T235" s="36"/>
      <c r="U235" s="36"/>
      <c r="V235" s="36"/>
      <c r="W235" s="36"/>
      <c r="X235" s="36"/>
      <c r="Y235" s="36"/>
      <c r="Z235" s="36"/>
    </row>
    <row r="236" spans="1:26" ht="15.75" customHeight="1" x14ac:dyDescent="0.25">
      <c r="A236" s="36"/>
      <c r="B236" s="36"/>
      <c r="C236" s="196"/>
      <c r="D236" s="197"/>
      <c r="E236" s="190"/>
      <c r="F236" s="36"/>
      <c r="G236" s="36"/>
      <c r="H236" s="36"/>
      <c r="I236" s="36"/>
      <c r="J236" s="36"/>
      <c r="K236" s="36"/>
      <c r="L236" s="36"/>
      <c r="M236" s="36"/>
      <c r="N236" s="36"/>
      <c r="O236" s="36"/>
      <c r="P236" s="36"/>
      <c r="Q236" s="36"/>
      <c r="R236" s="36"/>
      <c r="S236" s="36"/>
      <c r="T236" s="36"/>
      <c r="U236" s="36"/>
      <c r="V236" s="36"/>
      <c r="W236" s="36"/>
      <c r="X236" s="36"/>
      <c r="Y236" s="36"/>
      <c r="Z236" s="36"/>
    </row>
    <row r="237" spans="1:26" ht="15.75" customHeight="1" x14ac:dyDescent="0.25">
      <c r="A237" s="36"/>
      <c r="B237" s="36"/>
      <c r="C237" s="196"/>
      <c r="D237" s="197"/>
      <c r="E237" s="190"/>
      <c r="F237" s="36"/>
      <c r="G237" s="36"/>
      <c r="H237" s="36"/>
      <c r="I237" s="36"/>
      <c r="J237" s="36"/>
      <c r="K237" s="36"/>
      <c r="L237" s="36"/>
      <c r="M237" s="36"/>
      <c r="N237" s="36"/>
      <c r="O237" s="36"/>
      <c r="P237" s="36"/>
      <c r="Q237" s="36"/>
      <c r="R237" s="36"/>
      <c r="S237" s="36"/>
      <c r="T237" s="36"/>
      <c r="U237" s="36"/>
      <c r="V237" s="36"/>
      <c r="W237" s="36"/>
      <c r="X237" s="36"/>
      <c r="Y237" s="36"/>
      <c r="Z237" s="36"/>
    </row>
    <row r="238" spans="1:26" ht="15.75" customHeight="1" x14ac:dyDescent="0.25">
      <c r="A238" s="36"/>
      <c r="B238" s="36"/>
      <c r="C238" s="196"/>
      <c r="D238" s="197"/>
      <c r="E238" s="190"/>
      <c r="F238" s="36"/>
      <c r="G238" s="36"/>
      <c r="H238" s="36"/>
      <c r="I238" s="36"/>
      <c r="J238" s="36"/>
      <c r="K238" s="36"/>
      <c r="L238" s="36"/>
      <c r="M238" s="36"/>
      <c r="N238" s="36"/>
      <c r="O238" s="36"/>
      <c r="P238" s="36"/>
      <c r="Q238" s="36"/>
      <c r="R238" s="36"/>
      <c r="S238" s="36"/>
      <c r="T238" s="36"/>
      <c r="U238" s="36"/>
      <c r="V238" s="36"/>
      <c r="W238" s="36"/>
      <c r="X238" s="36"/>
      <c r="Y238" s="36"/>
      <c r="Z238" s="36"/>
    </row>
    <row r="239" spans="1:26" ht="15.75" customHeight="1" x14ac:dyDescent="0.25">
      <c r="A239" s="36"/>
      <c r="B239" s="36"/>
      <c r="C239" s="196"/>
      <c r="D239" s="197"/>
      <c r="E239" s="190"/>
      <c r="F239" s="36"/>
      <c r="G239" s="36"/>
      <c r="H239" s="36"/>
      <c r="I239" s="36"/>
      <c r="J239" s="36"/>
      <c r="K239" s="36"/>
      <c r="L239" s="36"/>
      <c r="M239" s="36"/>
      <c r="N239" s="36"/>
      <c r="O239" s="36"/>
      <c r="P239" s="36"/>
      <c r="Q239" s="36"/>
      <c r="R239" s="36"/>
      <c r="S239" s="36"/>
      <c r="T239" s="36"/>
      <c r="U239" s="36"/>
      <c r="V239" s="36"/>
      <c r="W239" s="36"/>
      <c r="X239" s="36"/>
      <c r="Y239" s="36"/>
      <c r="Z239" s="36"/>
    </row>
    <row r="240" spans="1:26" ht="15.75" customHeight="1" x14ac:dyDescent="0.25">
      <c r="A240" s="36"/>
      <c r="B240" s="36"/>
      <c r="C240" s="187"/>
      <c r="D240" s="188"/>
      <c r="E240" s="189"/>
    </row>
    <row r="241" spans="1:5" ht="15.75" customHeight="1" x14ac:dyDescent="0.25">
      <c r="A241" s="36"/>
      <c r="B241" s="36"/>
      <c r="C241" s="187"/>
      <c r="D241" s="188"/>
      <c r="E241" s="189"/>
    </row>
    <row r="242" spans="1:5" ht="15.75" customHeight="1" x14ac:dyDescent="0.25">
      <c r="A242" s="36"/>
      <c r="B242" s="36"/>
      <c r="C242" s="187"/>
      <c r="D242" s="188"/>
      <c r="E242" s="189"/>
    </row>
    <row r="243" spans="1:5" ht="15.75" customHeight="1" x14ac:dyDescent="0.25">
      <c r="A243" s="36"/>
      <c r="B243" s="36"/>
      <c r="C243" s="187"/>
      <c r="D243" s="188"/>
      <c r="E243" s="189"/>
    </row>
    <row r="244" spans="1:5" ht="15.75" customHeight="1" x14ac:dyDescent="0.25">
      <c r="A244" s="36"/>
      <c r="B244" s="36"/>
      <c r="C244" s="187"/>
      <c r="D244" s="188"/>
      <c r="E244" s="189"/>
    </row>
    <row r="245" spans="1:5" ht="15.75" customHeight="1" x14ac:dyDescent="0.25">
      <c r="A245" s="36"/>
      <c r="B245" s="36"/>
      <c r="C245" s="187"/>
      <c r="D245" s="188"/>
      <c r="E245" s="189"/>
    </row>
    <row r="246" spans="1:5" ht="15.75" customHeight="1" x14ac:dyDescent="0.25">
      <c r="A246" s="36"/>
      <c r="B246" s="36"/>
      <c r="C246" s="187"/>
      <c r="D246" s="188"/>
      <c r="E246" s="189"/>
    </row>
    <row r="247" spans="1:5" ht="15.75" customHeight="1" x14ac:dyDescent="0.25">
      <c r="A247" s="36"/>
      <c r="B247" s="36"/>
      <c r="C247" s="187"/>
      <c r="D247" s="188"/>
      <c r="E247" s="189"/>
    </row>
    <row r="248" spans="1:5" ht="15.75" customHeight="1" x14ac:dyDescent="0.25">
      <c r="A248" s="36"/>
      <c r="B248" s="36"/>
      <c r="C248" s="187"/>
      <c r="D248" s="188"/>
      <c r="E248" s="189"/>
    </row>
    <row r="249" spans="1:5" ht="15.75" customHeight="1" x14ac:dyDescent="0.25">
      <c r="A249" s="36"/>
      <c r="B249" s="36"/>
      <c r="C249" s="187"/>
      <c r="D249" s="188"/>
      <c r="E249" s="189"/>
    </row>
    <row r="250" spans="1:5" ht="15.75" customHeight="1" x14ac:dyDescent="0.25">
      <c r="A250" s="36"/>
      <c r="B250" s="36"/>
      <c r="C250" s="187"/>
      <c r="D250" s="188"/>
      <c r="E250" s="189"/>
    </row>
    <row r="251" spans="1:5" ht="15.75" customHeight="1" x14ac:dyDescent="0.25">
      <c r="A251" s="36"/>
      <c r="B251" s="36"/>
      <c r="C251" s="187"/>
      <c r="D251" s="188"/>
      <c r="E251" s="189"/>
    </row>
    <row r="252" spans="1:5" ht="15.75" customHeight="1" x14ac:dyDescent="0.25">
      <c r="A252" s="36"/>
      <c r="B252" s="36"/>
      <c r="C252" s="187"/>
      <c r="D252" s="188"/>
      <c r="E252" s="189"/>
    </row>
    <row r="253" spans="1:5" ht="15.75" customHeight="1" x14ac:dyDescent="0.25">
      <c r="A253" s="36"/>
      <c r="B253" s="36"/>
      <c r="C253" s="187"/>
      <c r="D253" s="188"/>
      <c r="E253" s="189"/>
    </row>
    <row r="254" spans="1:5" ht="15.75" customHeight="1" x14ac:dyDescent="0.25">
      <c r="A254" s="36"/>
      <c r="B254" s="36"/>
      <c r="C254" s="187"/>
      <c r="D254" s="188"/>
      <c r="E254" s="189"/>
    </row>
    <row r="255" spans="1:5" ht="15.75" customHeight="1" x14ac:dyDescent="0.25">
      <c r="A255" s="36"/>
      <c r="B255" s="36"/>
      <c r="C255" s="187"/>
      <c r="D255" s="188"/>
      <c r="E255" s="189"/>
    </row>
    <row r="256" spans="1:5" ht="15.75" customHeight="1" x14ac:dyDescent="0.25">
      <c r="A256" s="36"/>
      <c r="B256" s="36"/>
      <c r="C256" s="187"/>
      <c r="D256" s="188"/>
      <c r="E256" s="189"/>
    </row>
    <row r="257" spans="1:5" ht="15.75" customHeight="1" x14ac:dyDescent="0.25">
      <c r="A257" s="36"/>
      <c r="B257" s="36"/>
      <c r="C257" s="187"/>
      <c r="D257" s="188"/>
      <c r="E257" s="189"/>
    </row>
    <row r="258" spans="1:5" ht="15.75" customHeight="1" x14ac:dyDescent="0.25">
      <c r="A258" s="36"/>
      <c r="B258" s="36"/>
      <c r="C258" s="187"/>
      <c r="D258" s="188"/>
      <c r="E258" s="189"/>
    </row>
    <row r="259" spans="1:5" ht="15.75" customHeight="1" x14ac:dyDescent="0.25">
      <c r="A259" s="36"/>
      <c r="B259" s="36"/>
      <c r="C259" s="187"/>
      <c r="D259" s="188"/>
      <c r="E259" s="189"/>
    </row>
    <row r="260" spans="1:5" ht="15.75" customHeight="1" x14ac:dyDescent="0.25">
      <c r="A260" s="36"/>
      <c r="B260" s="36"/>
      <c r="C260" s="187"/>
      <c r="D260" s="188"/>
      <c r="E260" s="189"/>
    </row>
    <row r="261" spans="1:5" ht="15.75" customHeight="1" x14ac:dyDescent="0.25">
      <c r="A261" s="36"/>
      <c r="B261" s="36"/>
      <c r="C261" s="187"/>
      <c r="D261" s="188"/>
      <c r="E261" s="189"/>
    </row>
    <row r="262" spans="1:5" ht="15.75" customHeight="1" x14ac:dyDescent="0.25">
      <c r="A262" s="36"/>
      <c r="B262" s="36"/>
      <c r="C262" s="187"/>
      <c r="D262" s="188"/>
      <c r="E262" s="189"/>
    </row>
    <row r="263" spans="1:5" ht="15.75" customHeight="1" x14ac:dyDescent="0.25">
      <c r="A263" s="36"/>
      <c r="B263" s="36"/>
      <c r="C263" s="187"/>
      <c r="D263" s="188"/>
      <c r="E263" s="189"/>
    </row>
    <row r="264" spans="1:5" ht="15.75" customHeight="1" x14ac:dyDescent="0.25">
      <c r="A264" s="36"/>
      <c r="B264" s="36"/>
      <c r="C264" s="187"/>
      <c r="D264" s="188"/>
      <c r="E264" s="189"/>
    </row>
    <row r="265" spans="1:5" ht="15.75" customHeight="1" x14ac:dyDescent="0.25">
      <c r="A265" s="36"/>
      <c r="B265" s="36"/>
      <c r="C265" s="187"/>
      <c r="D265" s="188"/>
      <c r="E265" s="189"/>
    </row>
    <row r="266" spans="1:5" ht="15.75" customHeight="1" x14ac:dyDescent="0.25">
      <c r="A266" s="36"/>
      <c r="B266" s="36"/>
      <c r="C266" s="187"/>
      <c r="D266" s="188"/>
      <c r="E266" s="189"/>
    </row>
    <row r="267" spans="1:5" ht="15.75" customHeight="1" x14ac:dyDescent="0.25">
      <c r="A267" s="36"/>
      <c r="B267" s="36"/>
      <c r="C267" s="187"/>
      <c r="D267" s="188"/>
      <c r="E267" s="189"/>
    </row>
    <row r="268" spans="1:5" ht="15.75" customHeight="1" x14ac:dyDescent="0.25">
      <c r="A268" s="36"/>
      <c r="B268" s="36"/>
      <c r="C268" s="187"/>
      <c r="D268" s="188"/>
      <c r="E268" s="189"/>
    </row>
    <row r="269" spans="1:5" ht="15.75" customHeight="1" x14ac:dyDescent="0.25">
      <c r="A269" s="36"/>
      <c r="B269" s="36"/>
      <c r="C269" s="187"/>
      <c r="D269" s="188"/>
      <c r="E269" s="189"/>
    </row>
    <row r="270" spans="1:5" ht="15.75" customHeight="1" x14ac:dyDescent="0.25">
      <c r="A270" s="36"/>
      <c r="B270" s="36"/>
      <c r="C270" s="187"/>
      <c r="D270" s="188"/>
      <c r="E270" s="189"/>
    </row>
    <row r="271" spans="1:5" ht="15.75" customHeight="1" x14ac:dyDescent="0.25">
      <c r="A271" s="36"/>
      <c r="B271" s="36"/>
      <c r="C271" s="187"/>
      <c r="D271" s="188"/>
      <c r="E271" s="189"/>
    </row>
    <row r="272" spans="1:5" ht="15.75" customHeight="1" x14ac:dyDescent="0.25">
      <c r="A272" s="36"/>
      <c r="B272" s="36"/>
      <c r="C272" s="187"/>
      <c r="D272" s="188"/>
      <c r="E272" s="189"/>
    </row>
    <row r="273" spans="1:5" ht="15.75" customHeight="1" x14ac:dyDescent="0.25">
      <c r="A273" s="36"/>
      <c r="B273" s="36"/>
      <c r="C273" s="187"/>
      <c r="D273" s="188"/>
      <c r="E273" s="189"/>
    </row>
    <row r="274" spans="1:5" ht="15.75" customHeight="1" x14ac:dyDescent="0.25">
      <c r="A274" s="36"/>
      <c r="B274" s="36"/>
      <c r="C274" s="187"/>
      <c r="D274" s="188"/>
      <c r="E274" s="189"/>
    </row>
    <row r="275" spans="1:5" ht="15.75" customHeight="1" x14ac:dyDescent="0.25">
      <c r="A275" s="36"/>
      <c r="B275" s="36"/>
      <c r="C275" s="187"/>
      <c r="D275" s="188"/>
      <c r="E275" s="189"/>
    </row>
    <row r="276" spans="1:5" ht="15.75" customHeight="1" x14ac:dyDescent="0.25">
      <c r="A276" s="36"/>
      <c r="B276" s="36"/>
      <c r="C276" s="187"/>
      <c r="D276" s="188"/>
      <c r="E276" s="189"/>
    </row>
    <row r="277" spans="1:5" ht="15.75" customHeight="1" x14ac:dyDescent="0.25">
      <c r="A277" s="36"/>
      <c r="B277" s="36"/>
      <c r="C277" s="187"/>
      <c r="D277" s="188"/>
      <c r="E277" s="189"/>
    </row>
    <row r="278" spans="1:5" ht="15.75" customHeight="1" x14ac:dyDescent="0.25">
      <c r="A278" s="36"/>
      <c r="B278" s="36"/>
      <c r="C278" s="187"/>
      <c r="D278" s="188"/>
      <c r="E278" s="189"/>
    </row>
    <row r="279" spans="1:5" ht="15.75" customHeight="1" x14ac:dyDescent="0.25">
      <c r="A279" s="36"/>
      <c r="B279" s="36"/>
      <c r="C279" s="187"/>
      <c r="D279" s="188"/>
      <c r="E279" s="189"/>
    </row>
    <row r="280" spans="1:5" ht="15.75" customHeight="1" x14ac:dyDescent="0.25">
      <c r="A280" s="36"/>
      <c r="B280" s="36"/>
      <c r="C280" s="187"/>
      <c r="D280" s="188"/>
      <c r="E280" s="189"/>
    </row>
    <row r="281" spans="1:5" ht="15.75" customHeight="1" x14ac:dyDescent="0.25">
      <c r="A281" s="36"/>
      <c r="B281" s="36"/>
      <c r="C281" s="187"/>
      <c r="D281" s="188"/>
      <c r="E281" s="189"/>
    </row>
    <row r="282" spans="1:5" ht="15.75" customHeight="1" x14ac:dyDescent="0.25">
      <c r="A282" s="36"/>
      <c r="B282" s="36"/>
      <c r="C282" s="187"/>
      <c r="D282" s="188"/>
      <c r="E282" s="189"/>
    </row>
    <row r="283" spans="1:5" ht="15.75" customHeight="1" x14ac:dyDescent="0.25">
      <c r="A283" s="36"/>
      <c r="B283" s="36"/>
      <c r="C283" s="187"/>
      <c r="D283" s="188"/>
      <c r="E283" s="189"/>
    </row>
    <row r="284" spans="1:5" ht="15.75" customHeight="1" x14ac:dyDescent="0.25">
      <c r="A284" s="36"/>
      <c r="B284" s="36"/>
      <c r="C284" s="187"/>
      <c r="D284" s="188"/>
      <c r="E284" s="189"/>
    </row>
    <row r="285" spans="1:5" ht="15.75" customHeight="1" x14ac:dyDescent="0.25">
      <c r="A285" s="36"/>
      <c r="B285" s="36"/>
      <c r="C285" s="187"/>
      <c r="D285" s="188"/>
      <c r="E285" s="189"/>
    </row>
    <row r="286" spans="1:5" ht="15.75" customHeight="1" x14ac:dyDescent="0.25">
      <c r="A286" s="36"/>
      <c r="B286" s="36"/>
      <c r="C286" s="187"/>
      <c r="D286" s="188"/>
      <c r="E286" s="189"/>
    </row>
    <row r="287" spans="1:5" ht="15.75" customHeight="1" x14ac:dyDescent="0.25">
      <c r="A287" s="36"/>
      <c r="B287" s="36"/>
      <c r="C287" s="187"/>
      <c r="D287" s="188"/>
      <c r="E287" s="189"/>
    </row>
    <row r="288" spans="1:5" ht="15.75" customHeight="1" x14ac:dyDescent="0.25">
      <c r="A288" s="36"/>
      <c r="B288" s="36"/>
      <c r="C288" s="187"/>
      <c r="D288" s="188"/>
      <c r="E288" s="189"/>
    </row>
    <row r="289" spans="1:5" ht="15.75" customHeight="1" x14ac:dyDescent="0.25">
      <c r="A289" s="36"/>
      <c r="B289" s="36"/>
      <c r="C289" s="187"/>
      <c r="D289" s="188"/>
      <c r="E289" s="189"/>
    </row>
    <row r="290" spans="1:5" ht="15.75" customHeight="1" x14ac:dyDescent="0.25">
      <c r="A290" s="36"/>
      <c r="B290" s="36"/>
      <c r="C290" s="187"/>
      <c r="D290" s="188"/>
      <c r="E290" s="189"/>
    </row>
    <row r="291" spans="1:5" ht="15.75" customHeight="1" x14ac:dyDescent="0.25">
      <c r="A291" s="36"/>
      <c r="B291" s="36"/>
      <c r="C291" s="187"/>
      <c r="D291" s="188"/>
      <c r="E291" s="189"/>
    </row>
    <row r="292" spans="1:5" ht="15.75" customHeight="1" x14ac:dyDescent="0.25">
      <c r="A292" s="36"/>
      <c r="B292" s="36"/>
      <c r="C292" s="187"/>
      <c r="D292" s="188"/>
      <c r="E292" s="189"/>
    </row>
    <row r="293" spans="1:5" ht="15.75" customHeight="1" x14ac:dyDescent="0.25">
      <c r="A293" s="36"/>
      <c r="B293" s="36"/>
      <c r="C293" s="187"/>
      <c r="D293" s="188"/>
      <c r="E293" s="189"/>
    </row>
    <row r="294" spans="1:5" ht="15.75" customHeight="1" x14ac:dyDescent="0.25">
      <c r="A294" s="36"/>
      <c r="B294" s="36"/>
      <c r="C294" s="187"/>
      <c r="D294" s="188"/>
      <c r="E294" s="189"/>
    </row>
    <row r="295" spans="1:5" ht="15.75" customHeight="1" x14ac:dyDescent="0.25">
      <c r="A295" s="36"/>
      <c r="B295" s="36"/>
      <c r="C295" s="187"/>
      <c r="D295" s="188"/>
      <c r="E295" s="189"/>
    </row>
    <row r="296" spans="1:5" ht="15.75" customHeight="1" x14ac:dyDescent="0.25">
      <c r="A296" s="36"/>
      <c r="B296" s="36"/>
      <c r="C296" s="187"/>
      <c r="D296" s="188"/>
      <c r="E296" s="189"/>
    </row>
    <row r="297" spans="1:5" ht="15.75" customHeight="1" x14ac:dyDescent="0.25">
      <c r="A297" s="36"/>
      <c r="B297" s="36"/>
      <c r="C297" s="187"/>
      <c r="D297" s="188"/>
      <c r="E297" s="189"/>
    </row>
    <row r="298" spans="1:5" ht="15.75" customHeight="1" x14ac:dyDescent="0.25">
      <c r="A298" s="36"/>
      <c r="B298" s="36"/>
      <c r="C298" s="187"/>
      <c r="D298" s="188"/>
      <c r="E298" s="189"/>
    </row>
    <row r="299" spans="1:5" ht="15.75" customHeight="1" x14ac:dyDescent="0.25">
      <c r="A299" s="36"/>
      <c r="B299" s="36"/>
      <c r="C299" s="187"/>
      <c r="D299" s="188"/>
      <c r="E299" s="189"/>
    </row>
    <row r="300" spans="1:5" ht="15.75" customHeight="1" x14ac:dyDescent="0.25">
      <c r="A300" s="36"/>
      <c r="B300" s="36"/>
      <c r="C300" s="187"/>
      <c r="D300" s="188"/>
      <c r="E300" s="189"/>
    </row>
    <row r="301" spans="1:5" ht="15.75" customHeight="1" x14ac:dyDescent="0.25">
      <c r="A301" s="36"/>
      <c r="B301" s="36"/>
      <c r="C301" s="187"/>
      <c r="D301" s="188"/>
      <c r="E301" s="189"/>
    </row>
    <row r="302" spans="1:5" ht="15.75" customHeight="1" x14ac:dyDescent="0.25">
      <c r="A302" s="36"/>
      <c r="B302" s="36"/>
      <c r="C302" s="187"/>
      <c r="D302" s="188"/>
      <c r="E302" s="189"/>
    </row>
    <row r="303" spans="1:5" ht="15.75" customHeight="1" x14ac:dyDescent="0.25">
      <c r="A303" s="36"/>
      <c r="B303" s="36"/>
      <c r="C303" s="187"/>
      <c r="D303" s="188"/>
      <c r="E303" s="189"/>
    </row>
    <row r="304" spans="1:5" ht="15.75" customHeight="1" x14ac:dyDescent="0.25">
      <c r="A304" s="36"/>
      <c r="B304" s="36"/>
      <c r="C304" s="187"/>
      <c r="D304" s="188"/>
      <c r="E304" s="189"/>
    </row>
    <row r="305" spans="1:5" ht="15.75" customHeight="1" x14ac:dyDescent="0.25">
      <c r="A305" s="36"/>
      <c r="B305" s="36"/>
      <c r="C305" s="187"/>
      <c r="D305" s="188"/>
      <c r="E305" s="189"/>
    </row>
    <row r="306" spans="1:5" ht="15.75" customHeight="1" x14ac:dyDescent="0.25">
      <c r="A306" s="36"/>
      <c r="B306" s="36"/>
      <c r="C306" s="187"/>
      <c r="D306" s="188"/>
      <c r="E306" s="189"/>
    </row>
    <row r="307" spans="1:5" ht="15.75" customHeight="1" x14ac:dyDescent="0.25">
      <c r="A307" s="36"/>
      <c r="B307" s="36"/>
      <c r="C307" s="187"/>
      <c r="D307" s="188"/>
      <c r="E307" s="189"/>
    </row>
    <row r="308" spans="1:5" ht="15.75" customHeight="1" x14ac:dyDescent="0.25">
      <c r="A308" s="36"/>
      <c r="B308" s="36"/>
      <c r="C308" s="187"/>
      <c r="D308" s="188"/>
      <c r="E308" s="189"/>
    </row>
    <row r="309" spans="1:5" ht="15.75" customHeight="1" x14ac:dyDescent="0.25">
      <c r="A309" s="36"/>
      <c r="B309" s="36"/>
      <c r="C309" s="187"/>
      <c r="D309" s="188"/>
      <c r="E309" s="189"/>
    </row>
    <row r="310" spans="1:5" ht="15.75" customHeight="1" x14ac:dyDescent="0.25">
      <c r="A310" s="36"/>
      <c r="B310" s="36"/>
      <c r="C310" s="187"/>
      <c r="D310" s="188"/>
      <c r="E310" s="189"/>
    </row>
    <row r="311" spans="1:5" ht="15.75" customHeight="1" x14ac:dyDescent="0.25">
      <c r="A311" s="36"/>
      <c r="B311" s="36"/>
      <c r="C311" s="187"/>
      <c r="D311" s="188"/>
      <c r="E311" s="189"/>
    </row>
    <row r="312" spans="1:5" ht="15.75" customHeight="1" x14ac:dyDescent="0.25">
      <c r="A312" s="36"/>
      <c r="B312" s="36"/>
      <c r="C312" s="187"/>
      <c r="D312" s="188"/>
      <c r="E312" s="189"/>
    </row>
    <row r="313" spans="1:5" ht="15.75" customHeight="1" x14ac:dyDescent="0.25">
      <c r="A313" s="36"/>
      <c r="B313" s="36"/>
      <c r="C313" s="187"/>
      <c r="D313" s="188"/>
      <c r="E313" s="189"/>
    </row>
    <row r="314" spans="1:5" ht="15.75" customHeight="1" x14ac:dyDescent="0.25">
      <c r="A314" s="36"/>
      <c r="B314" s="36"/>
      <c r="C314" s="187"/>
      <c r="D314" s="188"/>
      <c r="E314" s="189"/>
    </row>
    <row r="315" spans="1:5" ht="15.75" customHeight="1" x14ac:dyDescent="0.25">
      <c r="A315" s="36"/>
      <c r="B315" s="36"/>
      <c r="C315" s="187"/>
      <c r="D315" s="188"/>
      <c r="E315" s="189"/>
    </row>
    <row r="316" spans="1:5" ht="15.75" customHeight="1" x14ac:dyDescent="0.25">
      <c r="A316" s="36"/>
      <c r="B316" s="36"/>
      <c r="C316" s="187"/>
      <c r="D316" s="188"/>
      <c r="E316" s="189"/>
    </row>
    <row r="317" spans="1:5" ht="15.75" customHeight="1" x14ac:dyDescent="0.25">
      <c r="A317" s="36"/>
      <c r="B317" s="36"/>
      <c r="C317" s="187"/>
      <c r="D317" s="188"/>
      <c r="E317" s="189"/>
    </row>
    <row r="318" spans="1:5" ht="15.75" customHeight="1" x14ac:dyDescent="0.25">
      <c r="A318" s="36"/>
      <c r="B318" s="36"/>
      <c r="C318" s="187"/>
      <c r="D318" s="188"/>
      <c r="E318" s="189"/>
    </row>
    <row r="319" spans="1:5" ht="15.75" customHeight="1" x14ac:dyDescent="0.25">
      <c r="A319" s="36"/>
      <c r="B319" s="36"/>
      <c r="C319" s="187"/>
      <c r="D319" s="188"/>
      <c r="E319" s="189"/>
    </row>
    <row r="320" spans="1:5" ht="15.75" customHeight="1" x14ac:dyDescent="0.25">
      <c r="A320" s="36"/>
      <c r="B320" s="36"/>
      <c r="C320" s="187"/>
      <c r="D320" s="188"/>
      <c r="E320" s="189"/>
    </row>
    <row r="321" spans="1:5" ht="15.75" customHeight="1" x14ac:dyDescent="0.25">
      <c r="A321" s="36"/>
      <c r="B321" s="36"/>
      <c r="C321" s="187"/>
      <c r="D321" s="188"/>
      <c r="E321" s="189"/>
    </row>
    <row r="322" spans="1:5" ht="15.75" customHeight="1" x14ac:dyDescent="0.25">
      <c r="A322" s="36"/>
      <c r="B322" s="36"/>
      <c r="C322" s="187"/>
      <c r="D322" s="188"/>
      <c r="E322" s="189"/>
    </row>
    <row r="323" spans="1:5" ht="15.75" customHeight="1" x14ac:dyDescent="0.25">
      <c r="A323" s="36"/>
      <c r="B323" s="36"/>
      <c r="C323" s="187"/>
      <c r="D323" s="188"/>
      <c r="E323" s="189"/>
    </row>
    <row r="324" spans="1:5" ht="15.75" customHeight="1" x14ac:dyDescent="0.25">
      <c r="A324" s="36"/>
      <c r="B324" s="36"/>
      <c r="C324" s="187"/>
      <c r="D324" s="188"/>
      <c r="E324" s="189"/>
    </row>
    <row r="325" spans="1:5" ht="15.75" customHeight="1" x14ac:dyDescent="0.25">
      <c r="A325" s="36"/>
      <c r="B325" s="36"/>
      <c r="C325" s="187"/>
      <c r="D325" s="188"/>
      <c r="E325" s="189"/>
    </row>
    <row r="326" spans="1:5" ht="15.75" customHeight="1" x14ac:dyDescent="0.25">
      <c r="A326" s="36"/>
      <c r="B326" s="36"/>
      <c r="C326" s="187"/>
      <c r="D326" s="188"/>
      <c r="E326" s="189"/>
    </row>
    <row r="327" spans="1:5" ht="15.75" customHeight="1" x14ac:dyDescent="0.25">
      <c r="A327" s="36"/>
      <c r="B327" s="36"/>
      <c r="C327" s="187"/>
      <c r="D327" s="188"/>
      <c r="E327" s="189"/>
    </row>
    <row r="328" spans="1:5" ht="15.75" customHeight="1" x14ac:dyDescent="0.25">
      <c r="A328" s="36"/>
      <c r="B328" s="36"/>
      <c r="C328" s="187"/>
      <c r="D328" s="188"/>
      <c r="E328" s="189"/>
    </row>
    <row r="329" spans="1:5" ht="15.75" customHeight="1" x14ac:dyDescent="0.25">
      <c r="A329" s="36"/>
      <c r="B329" s="36"/>
      <c r="C329" s="187"/>
      <c r="D329" s="188"/>
      <c r="E329" s="189"/>
    </row>
    <row r="330" spans="1:5" ht="15.75" customHeight="1" x14ac:dyDescent="0.25">
      <c r="A330" s="36"/>
      <c r="B330" s="36"/>
      <c r="C330" s="187"/>
      <c r="D330" s="188"/>
      <c r="E330" s="189"/>
    </row>
    <row r="331" spans="1:5" ht="15.75" customHeight="1" x14ac:dyDescent="0.25">
      <c r="A331" s="36"/>
      <c r="B331" s="36"/>
      <c r="C331" s="187"/>
      <c r="D331" s="188"/>
      <c r="E331" s="189"/>
    </row>
    <row r="332" spans="1:5" ht="15.75" customHeight="1" x14ac:dyDescent="0.25">
      <c r="A332" s="36"/>
      <c r="B332" s="36"/>
      <c r="C332" s="187"/>
      <c r="D332" s="188"/>
      <c r="E332" s="189"/>
    </row>
    <row r="333" spans="1:5" ht="15.75" customHeight="1" x14ac:dyDescent="0.25">
      <c r="A333" s="36"/>
      <c r="B333" s="36"/>
      <c r="C333" s="187"/>
      <c r="D333" s="188"/>
      <c r="E333" s="189"/>
    </row>
    <row r="334" spans="1:5" ht="15.75" customHeight="1" x14ac:dyDescent="0.25">
      <c r="A334" s="36"/>
      <c r="B334" s="36"/>
      <c r="C334" s="187"/>
      <c r="D334" s="188"/>
      <c r="E334" s="189"/>
    </row>
    <row r="335" spans="1:5" ht="15.75" customHeight="1" x14ac:dyDescent="0.25">
      <c r="A335" s="36"/>
      <c r="B335" s="36"/>
      <c r="C335" s="187"/>
      <c r="D335" s="188"/>
      <c r="E335" s="189"/>
    </row>
    <row r="336" spans="1:5" ht="15.75" customHeight="1" x14ac:dyDescent="0.25">
      <c r="A336" s="36"/>
      <c r="B336" s="36"/>
      <c r="C336" s="187"/>
      <c r="D336" s="188"/>
      <c r="E336" s="189"/>
    </row>
    <row r="337" spans="1:5" ht="15.75" customHeight="1" x14ac:dyDescent="0.25">
      <c r="A337" s="36"/>
      <c r="B337" s="36"/>
      <c r="C337" s="187"/>
      <c r="D337" s="188"/>
      <c r="E337" s="189"/>
    </row>
    <row r="338" spans="1:5" ht="15.75" customHeight="1" x14ac:dyDescent="0.25">
      <c r="A338" s="36"/>
      <c r="B338" s="36"/>
      <c r="C338" s="187"/>
      <c r="D338" s="188"/>
      <c r="E338" s="189"/>
    </row>
    <row r="339" spans="1:5" ht="15.75" customHeight="1" x14ac:dyDescent="0.25">
      <c r="A339" s="36"/>
      <c r="B339" s="36"/>
      <c r="C339" s="187"/>
      <c r="D339" s="188"/>
      <c r="E339" s="189"/>
    </row>
    <row r="340" spans="1:5" ht="15.75" customHeight="1" x14ac:dyDescent="0.25">
      <c r="A340" s="36"/>
      <c r="B340" s="36"/>
      <c r="C340" s="187"/>
      <c r="D340" s="188"/>
      <c r="E340" s="189"/>
    </row>
    <row r="341" spans="1:5" ht="15.75" customHeight="1" x14ac:dyDescent="0.25">
      <c r="A341" s="36"/>
      <c r="B341" s="36"/>
      <c r="C341" s="187"/>
      <c r="D341" s="188"/>
      <c r="E341" s="189"/>
    </row>
    <row r="342" spans="1:5" ht="15.75" customHeight="1" x14ac:dyDescent="0.25">
      <c r="A342" s="36"/>
      <c r="B342" s="36"/>
      <c r="C342" s="187"/>
      <c r="D342" s="188"/>
      <c r="E342" s="189"/>
    </row>
    <row r="343" spans="1:5" ht="15.75" customHeight="1" x14ac:dyDescent="0.25">
      <c r="A343" s="36"/>
      <c r="B343" s="36"/>
      <c r="C343" s="187"/>
      <c r="D343" s="188"/>
      <c r="E343" s="189"/>
    </row>
    <row r="344" spans="1:5" ht="15.75" customHeight="1" x14ac:dyDescent="0.25">
      <c r="A344" s="36"/>
      <c r="B344" s="36"/>
      <c r="C344" s="187"/>
      <c r="D344" s="188"/>
      <c r="E344" s="189"/>
    </row>
    <row r="345" spans="1:5" ht="15.75" customHeight="1" x14ac:dyDescent="0.25">
      <c r="A345" s="36"/>
      <c r="B345" s="36"/>
      <c r="C345" s="187"/>
      <c r="D345" s="188"/>
      <c r="E345" s="189"/>
    </row>
    <row r="346" spans="1:5" ht="15.75" customHeight="1" x14ac:dyDescent="0.25">
      <c r="A346" s="36"/>
      <c r="B346" s="36"/>
      <c r="C346" s="187"/>
      <c r="D346" s="188"/>
      <c r="E346" s="189"/>
    </row>
    <row r="347" spans="1:5" ht="15.75" customHeight="1" x14ac:dyDescent="0.25">
      <c r="A347" s="36"/>
      <c r="B347" s="36"/>
      <c r="C347" s="187"/>
      <c r="D347" s="188"/>
      <c r="E347" s="189"/>
    </row>
    <row r="348" spans="1:5" ht="15.75" customHeight="1" x14ac:dyDescent="0.25">
      <c r="A348" s="36"/>
      <c r="B348" s="36"/>
      <c r="C348" s="187"/>
      <c r="D348" s="188"/>
      <c r="E348" s="189"/>
    </row>
    <row r="349" spans="1:5" ht="15.75" customHeight="1" x14ac:dyDescent="0.25">
      <c r="A349" s="36"/>
      <c r="B349" s="36"/>
      <c r="C349" s="187"/>
      <c r="D349" s="188"/>
      <c r="E349" s="189"/>
    </row>
    <row r="350" spans="1:5" ht="15.75" customHeight="1" x14ac:dyDescent="0.25">
      <c r="A350" s="36"/>
      <c r="B350" s="36"/>
      <c r="C350" s="187"/>
      <c r="D350" s="188"/>
      <c r="E350" s="189"/>
    </row>
    <row r="351" spans="1:5" ht="15.75" customHeight="1" x14ac:dyDescent="0.25">
      <c r="A351" s="36"/>
      <c r="B351" s="36"/>
      <c r="C351" s="187"/>
      <c r="D351" s="188"/>
      <c r="E351" s="189"/>
    </row>
    <row r="352" spans="1:5" ht="15.75" customHeight="1" x14ac:dyDescent="0.25">
      <c r="A352" s="36"/>
      <c r="B352" s="36"/>
      <c r="C352" s="187"/>
      <c r="D352" s="188"/>
      <c r="E352" s="189"/>
    </row>
    <row r="353" spans="1:5" ht="15.75" customHeight="1" x14ac:dyDescent="0.25">
      <c r="A353" s="36"/>
      <c r="B353" s="36"/>
      <c r="C353" s="187"/>
      <c r="D353" s="188"/>
      <c r="E353" s="189"/>
    </row>
    <row r="354" spans="1:5" ht="15.75" customHeight="1" x14ac:dyDescent="0.25">
      <c r="A354" s="36"/>
      <c r="B354" s="36"/>
      <c r="C354" s="187"/>
      <c r="D354" s="188"/>
      <c r="E354" s="189"/>
    </row>
    <row r="355" spans="1:5" ht="15.75" customHeight="1" x14ac:dyDescent="0.25">
      <c r="A355" s="36"/>
      <c r="B355" s="36"/>
      <c r="C355" s="187"/>
      <c r="D355" s="188"/>
      <c r="E355" s="189"/>
    </row>
    <row r="356" spans="1:5" ht="15.75" customHeight="1" x14ac:dyDescent="0.25">
      <c r="A356" s="36"/>
      <c r="B356" s="36"/>
      <c r="C356" s="187"/>
      <c r="D356" s="188"/>
      <c r="E356" s="189"/>
    </row>
    <row r="357" spans="1:5" ht="15.75" customHeight="1" x14ac:dyDescent="0.25">
      <c r="A357" s="36"/>
      <c r="B357" s="36"/>
      <c r="C357" s="187"/>
      <c r="D357" s="188"/>
      <c r="E357" s="189"/>
    </row>
    <row r="358" spans="1:5" ht="15.75" customHeight="1" x14ac:dyDescent="0.25">
      <c r="A358" s="36"/>
      <c r="B358" s="36"/>
      <c r="C358" s="187"/>
      <c r="D358" s="188"/>
      <c r="E358" s="189"/>
    </row>
    <row r="359" spans="1:5" ht="15.75" customHeight="1" x14ac:dyDescent="0.25">
      <c r="A359" s="36"/>
      <c r="B359" s="36"/>
      <c r="C359" s="187"/>
      <c r="D359" s="188"/>
      <c r="E359" s="189"/>
    </row>
    <row r="360" spans="1:5" ht="15.75" customHeight="1" x14ac:dyDescent="0.25">
      <c r="A360" s="36"/>
      <c r="B360" s="36"/>
      <c r="C360" s="187"/>
      <c r="D360" s="188"/>
      <c r="E360" s="189"/>
    </row>
    <row r="361" spans="1:5" ht="15.75" customHeight="1" x14ac:dyDescent="0.25">
      <c r="A361" s="36"/>
      <c r="B361" s="36"/>
      <c r="C361" s="187"/>
      <c r="D361" s="188"/>
      <c r="E361" s="189"/>
    </row>
    <row r="362" spans="1:5" ht="15.75" customHeight="1" x14ac:dyDescent="0.25">
      <c r="A362" s="36"/>
      <c r="B362" s="36"/>
      <c r="C362" s="187"/>
      <c r="D362" s="188"/>
      <c r="E362" s="189"/>
    </row>
    <row r="363" spans="1:5" ht="15.75" customHeight="1" x14ac:dyDescent="0.25">
      <c r="A363" s="36"/>
      <c r="B363" s="36"/>
      <c r="C363" s="187"/>
      <c r="D363" s="188"/>
      <c r="E363" s="189"/>
    </row>
    <row r="364" spans="1:5" ht="15.75" customHeight="1" x14ac:dyDescent="0.25">
      <c r="A364" s="36"/>
      <c r="B364" s="36"/>
      <c r="C364" s="187"/>
      <c r="D364" s="188"/>
      <c r="E364" s="189"/>
    </row>
    <row r="365" spans="1:5" ht="15.75" customHeight="1" x14ac:dyDescent="0.25">
      <c r="A365" s="36"/>
      <c r="B365" s="36"/>
      <c r="C365" s="187"/>
      <c r="D365" s="188"/>
      <c r="E365" s="189"/>
    </row>
    <row r="366" spans="1:5" ht="15.75" customHeight="1" x14ac:dyDescent="0.25">
      <c r="A366" s="36"/>
      <c r="B366" s="36"/>
      <c r="C366" s="187"/>
      <c r="D366" s="188"/>
      <c r="E366" s="189"/>
    </row>
    <row r="367" spans="1:5" ht="15.75" customHeight="1" x14ac:dyDescent="0.25">
      <c r="A367" s="36"/>
      <c r="B367" s="36"/>
      <c r="C367" s="187"/>
      <c r="D367" s="188"/>
      <c r="E367" s="189"/>
    </row>
    <row r="368" spans="1:5" ht="15.75" customHeight="1" x14ac:dyDescent="0.25">
      <c r="A368" s="36"/>
      <c r="B368" s="36"/>
      <c r="C368" s="187"/>
      <c r="D368" s="188"/>
      <c r="E368" s="189"/>
    </row>
    <row r="369" spans="1:5" ht="15.75" customHeight="1" x14ac:dyDescent="0.25">
      <c r="A369" s="36"/>
      <c r="B369" s="36"/>
      <c r="C369" s="187"/>
      <c r="D369" s="188"/>
      <c r="E369" s="189"/>
    </row>
    <row r="370" spans="1:5" ht="15.75" customHeight="1" x14ac:dyDescent="0.25">
      <c r="A370" s="36"/>
      <c r="B370" s="36"/>
      <c r="C370" s="187"/>
      <c r="D370" s="188"/>
      <c r="E370" s="189"/>
    </row>
    <row r="371" spans="1:5" ht="15.75" customHeight="1" x14ac:dyDescent="0.25">
      <c r="A371" s="36"/>
      <c r="B371" s="36"/>
      <c r="C371" s="187"/>
      <c r="D371" s="188"/>
      <c r="E371" s="189"/>
    </row>
    <row r="372" spans="1:5" ht="15.75" customHeight="1" x14ac:dyDescent="0.25">
      <c r="A372" s="36"/>
      <c r="B372" s="36"/>
      <c r="C372" s="187"/>
      <c r="D372" s="188"/>
      <c r="E372" s="189"/>
    </row>
    <row r="373" spans="1:5" ht="15.75" customHeight="1" x14ac:dyDescent="0.25">
      <c r="A373" s="36"/>
      <c r="B373" s="36"/>
      <c r="C373" s="187"/>
      <c r="D373" s="188"/>
      <c r="E373" s="189"/>
    </row>
    <row r="374" spans="1:5" ht="15.75" customHeight="1" x14ac:dyDescent="0.25">
      <c r="A374" s="36"/>
      <c r="B374" s="36"/>
      <c r="C374" s="187"/>
      <c r="D374" s="188"/>
      <c r="E374" s="189"/>
    </row>
    <row r="375" spans="1:5" ht="15.75" customHeight="1" x14ac:dyDescent="0.25">
      <c r="A375" s="36"/>
      <c r="B375" s="36"/>
      <c r="C375" s="187"/>
      <c r="D375" s="188"/>
      <c r="E375" s="189"/>
    </row>
    <row r="376" spans="1:5" ht="15.75" customHeight="1" x14ac:dyDescent="0.25">
      <c r="A376" s="36"/>
      <c r="B376" s="36"/>
      <c r="C376" s="187"/>
      <c r="D376" s="188"/>
      <c r="E376" s="189"/>
    </row>
    <row r="377" spans="1:5" ht="15.75" customHeight="1" x14ac:dyDescent="0.25">
      <c r="A377" s="36"/>
      <c r="B377" s="36"/>
      <c r="C377" s="187"/>
      <c r="D377" s="188"/>
      <c r="E377" s="189"/>
    </row>
    <row r="378" spans="1:5" ht="15.75" customHeight="1" x14ac:dyDescent="0.25">
      <c r="A378" s="36"/>
      <c r="B378" s="36"/>
      <c r="C378" s="187"/>
      <c r="D378" s="188"/>
      <c r="E378" s="189"/>
    </row>
    <row r="379" spans="1:5" ht="15.75" customHeight="1" x14ac:dyDescent="0.25">
      <c r="A379" s="36"/>
      <c r="B379" s="36"/>
      <c r="C379" s="187"/>
      <c r="D379" s="188"/>
      <c r="E379" s="189"/>
    </row>
    <row r="380" spans="1:5" ht="15.75" customHeight="1" x14ac:dyDescent="0.25">
      <c r="A380" s="36"/>
      <c r="B380" s="36"/>
      <c r="C380" s="187"/>
      <c r="D380" s="188"/>
      <c r="E380" s="189"/>
    </row>
    <row r="381" spans="1:5" ht="15.75" customHeight="1" x14ac:dyDescent="0.25">
      <c r="A381" s="36"/>
      <c r="B381" s="36"/>
      <c r="C381" s="187"/>
      <c r="D381" s="188"/>
      <c r="E381" s="189"/>
    </row>
    <row r="382" spans="1:5" ht="15.75" customHeight="1" x14ac:dyDescent="0.25">
      <c r="A382" s="36"/>
      <c r="B382" s="36"/>
      <c r="C382" s="187"/>
      <c r="D382" s="188"/>
      <c r="E382" s="189"/>
    </row>
    <row r="383" spans="1:5" ht="15.75" customHeight="1" x14ac:dyDescent="0.25">
      <c r="A383" s="36"/>
      <c r="B383" s="36"/>
      <c r="C383" s="187"/>
      <c r="D383" s="188"/>
      <c r="E383" s="189"/>
    </row>
    <row r="384" spans="1:5" ht="15.75" customHeight="1" x14ac:dyDescent="0.25">
      <c r="A384" s="36"/>
      <c r="B384" s="36"/>
      <c r="C384" s="187"/>
      <c r="D384" s="188"/>
      <c r="E384" s="189"/>
    </row>
    <row r="385" spans="1:5" ht="15.75" customHeight="1" x14ac:dyDescent="0.25">
      <c r="A385" s="36"/>
      <c r="B385" s="36"/>
      <c r="C385" s="187"/>
      <c r="D385" s="188"/>
      <c r="E385" s="189"/>
    </row>
    <row r="386" spans="1:5" ht="15.75" customHeight="1" x14ac:dyDescent="0.25">
      <c r="A386" s="36"/>
      <c r="B386" s="36"/>
      <c r="C386" s="187"/>
      <c r="D386" s="188"/>
      <c r="E386" s="189"/>
    </row>
    <row r="387" spans="1:5" ht="15.75" customHeight="1" x14ac:dyDescent="0.25">
      <c r="A387" s="36"/>
      <c r="B387" s="36"/>
      <c r="C387" s="187"/>
      <c r="D387" s="188"/>
      <c r="E387" s="189"/>
    </row>
    <row r="388" spans="1:5" ht="15.75" customHeight="1" x14ac:dyDescent="0.25"/>
    <row r="389" spans="1:5" ht="15.75" customHeight="1" x14ac:dyDescent="0.25"/>
    <row r="390" spans="1:5" ht="15.75" customHeight="1" x14ac:dyDescent="0.25"/>
    <row r="391" spans="1:5" ht="15.75" customHeight="1" x14ac:dyDescent="0.25"/>
    <row r="392" spans="1:5" ht="15.75" customHeight="1" x14ac:dyDescent="0.25"/>
    <row r="393" spans="1:5" ht="15.75" customHeight="1" x14ac:dyDescent="0.25"/>
    <row r="394" spans="1:5" ht="15.75" customHeight="1" x14ac:dyDescent="0.25"/>
    <row r="395" spans="1:5" ht="15.75" customHeight="1" x14ac:dyDescent="0.25"/>
    <row r="396" spans="1:5" ht="15.75" customHeight="1" x14ac:dyDescent="0.25"/>
    <row r="397" spans="1:5" ht="15.75" customHeight="1" x14ac:dyDescent="0.25"/>
    <row r="398" spans="1:5" ht="15.75" customHeight="1" x14ac:dyDescent="0.25"/>
    <row r="399" spans="1:5" ht="15.75" customHeight="1" x14ac:dyDescent="0.25"/>
    <row r="400" spans="1:5"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34">
    <mergeCell ref="C142:D142"/>
    <mergeCell ref="C155:D155"/>
    <mergeCell ref="C168:D168"/>
    <mergeCell ref="C44:D44"/>
    <mergeCell ref="C54:D54"/>
    <mergeCell ref="C63:D63"/>
    <mergeCell ref="C69:D69"/>
    <mergeCell ref="C82:D82"/>
    <mergeCell ref="C91:D91"/>
    <mergeCell ref="C102:D102"/>
    <mergeCell ref="B142:B154"/>
    <mergeCell ref="B155:B167"/>
    <mergeCell ref="B168:B187"/>
    <mergeCell ref="B33:B43"/>
    <mergeCell ref="B44:B53"/>
    <mergeCell ref="B54:B62"/>
    <mergeCell ref="B63:B68"/>
    <mergeCell ref="B69:B81"/>
    <mergeCell ref="B82:B90"/>
    <mergeCell ref="B91:B101"/>
    <mergeCell ref="C33:D33"/>
    <mergeCell ref="B102:B112"/>
    <mergeCell ref="B113:B124"/>
    <mergeCell ref="B125:B130"/>
    <mergeCell ref="B131:B141"/>
    <mergeCell ref="C113:D113"/>
    <mergeCell ref="C125:D125"/>
    <mergeCell ref="C131:D131"/>
    <mergeCell ref="B2:B9"/>
    <mergeCell ref="C2:D2"/>
    <mergeCell ref="B10:B18"/>
    <mergeCell ref="C10:D10"/>
    <mergeCell ref="B19:B32"/>
    <mergeCell ref="C19:D19"/>
  </mergeCells>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738030"/>
  </sheetPr>
  <dimension ref="A1:Z1000"/>
  <sheetViews>
    <sheetView topLeftCell="B1063" workbookViewId="0">
      <selection activeCell="E1065" sqref="E1065"/>
    </sheetView>
  </sheetViews>
  <sheetFormatPr baseColWidth="10" defaultColWidth="14.42578125" defaultRowHeight="15" customHeight="1" x14ac:dyDescent="0.25"/>
  <cols>
    <col min="1" max="1" width="65.28515625" customWidth="1"/>
    <col min="2" max="2" width="11.42578125" customWidth="1"/>
    <col min="3" max="3" width="63.42578125" customWidth="1"/>
    <col min="4" max="5" width="11.42578125" customWidth="1"/>
    <col min="6" max="6" width="18.85546875" customWidth="1"/>
    <col min="7" max="7" width="11.42578125" customWidth="1"/>
    <col min="8" max="11" width="20.7109375" customWidth="1"/>
    <col min="12" max="12" width="35" customWidth="1"/>
    <col min="13" max="16" width="11.42578125" customWidth="1"/>
    <col min="17" max="17" width="15.85546875" customWidth="1"/>
    <col min="18" max="20" width="11.42578125" customWidth="1"/>
    <col min="21" max="26" width="10.7109375" customWidth="1"/>
  </cols>
  <sheetData>
    <row r="1" spans="1:26" ht="16.5" customHeight="1" x14ac:dyDescent="0.3">
      <c r="A1" s="198" t="s">
        <v>627</v>
      </c>
      <c r="B1" s="199"/>
      <c r="C1" s="198" t="s">
        <v>628</v>
      </c>
      <c r="D1" s="200"/>
      <c r="E1" s="201" t="s">
        <v>629</v>
      </c>
      <c r="F1" s="201" t="s">
        <v>630</v>
      </c>
      <c r="G1" s="199"/>
      <c r="H1" s="734" t="s">
        <v>631</v>
      </c>
      <c r="I1" s="570"/>
      <c r="J1" s="570"/>
      <c r="K1" s="571"/>
      <c r="L1" s="735" t="s">
        <v>632</v>
      </c>
      <c r="M1" s="570"/>
      <c r="N1" s="570"/>
      <c r="O1" s="571"/>
      <c r="P1" s="202"/>
      <c r="Q1" s="736" t="s">
        <v>633</v>
      </c>
      <c r="R1" s="570"/>
      <c r="S1" s="570"/>
      <c r="T1" s="571"/>
      <c r="U1" s="199"/>
      <c r="V1" s="199"/>
      <c r="W1" s="199"/>
      <c r="X1" s="199"/>
      <c r="Y1" s="199"/>
      <c r="Z1" s="199"/>
    </row>
    <row r="2" spans="1:26" ht="12" customHeight="1" x14ac:dyDescent="0.3">
      <c r="A2" s="203" t="s">
        <v>634</v>
      </c>
      <c r="B2" s="199"/>
      <c r="C2" s="204" t="s">
        <v>635</v>
      </c>
      <c r="D2" s="200"/>
      <c r="E2" s="205">
        <v>1</v>
      </c>
      <c r="F2" s="205" t="s">
        <v>636</v>
      </c>
      <c r="G2" s="199"/>
      <c r="H2" s="728" t="s">
        <v>637</v>
      </c>
      <c r="I2" s="729"/>
      <c r="J2" s="729"/>
      <c r="K2" s="730"/>
      <c r="L2" s="199"/>
      <c r="M2" s="201">
        <v>2012</v>
      </c>
      <c r="N2" s="201"/>
      <c r="O2" s="201"/>
      <c r="P2" s="199"/>
      <c r="Q2" s="201"/>
      <c r="R2" s="206" t="s">
        <v>638</v>
      </c>
      <c r="S2" s="206" t="s">
        <v>639</v>
      </c>
      <c r="T2" s="206" t="s">
        <v>640</v>
      </c>
      <c r="U2" s="199"/>
      <c r="V2" s="199"/>
      <c r="W2" s="199"/>
      <c r="X2" s="199"/>
      <c r="Y2" s="199"/>
      <c r="Z2" s="199"/>
    </row>
    <row r="3" spans="1:26" ht="12" customHeight="1" x14ac:dyDescent="0.3">
      <c r="A3" s="203" t="s">
        <v>641</v>
      </c>
      <c r="B3" s="199"/>
      <c r="C3" s="204" t="s">
        <v>642</v>
      </c>
      <c r="D3" s="200"/>
      <c r="E3" s="205"/>
      <c r="F3" s="205"/>
      <c r="G3" s="199"/>
      <c r="H3" s="207"/>
      <c r="I3" s="208"/>
      <c r="J3" s="208"/>
      <c r="K3" s="209"/>
      <c r="L3" s="199"/>
      <c r="M3" s="201"/>
      <c r="N3" s="201"/>
      <c r="O3" s="201"/>
      <c r="P3" s="199"/>
      <c r="Q3" s="201"/>
      <c r="R3" s="206"/>
      <c r="S3" s="206"/>
      <c r="T3" s="206"/>
      <c r="U3" s="199"/>
      <c r="V3" s="199"/>
      <c r="W3" s="199"/>
      <c r="X3" s="199"/>
      <c r="Y3" s="199"/>
      <c r="Z3" s="199"/>
    </row>
    <row r="4" spans="1:26" ht="12" customHeight="1" x14ac:dyDescent="0.3">
      <c r="A4" s="203" t="s">
        <v>643</v>
      </c>
      <c r="B4" s="199"/>
      <c r="C4" s="204" t="s">
        <v>644</v>
      </c>
      <c r="D4" s="200"/>
      <c r="E4" s="205"/>
      <c r="F4" s="205"/>
      <c r="G4" s="199"/>
      <c r="H4" s="207"/>
      <c r="I4" s="208"/>
      <c r="J4" s="208"/>
      <c r="K4" s="209"/>
      <c r="L4" s="199"/>
      <c r="M4" s="201"/>
      <c r="N4" s="201"/>
      <c r="O4" s="201"/>
      <c r="P4" s="199"/>
      <c r="Q4" s="201"/>
      <c r="R4" s="206"/>
      <c r="S4" s="206"/>
      <c r="T4" s="206"/>
      <c r="U4" s="199"/>
      <c r="V4" s="199"/>
      <c r="W4" s="199"/>
      <c r="X4" s="199"/>
      <c r="Y4" s="199"/>
      <c r="Z4" s="199"/>
    </row>
    <row r="5" spans="1:26" ht="12" customHeight="1" x14ac:dyDescent="0.3">
      <c r="A5" s="203" t="s">
        <v>645</v>
      </c>
      <c r="B5" s="199"/>
      <c r="C5" s="204" t="s">
        <v>646</v>
      </c>
      <c r="D5" s="200"/>
      <c r="E5" s="205">
        <v>2</v>
      </c>
      <c r="F5" s="205" t="s">
        <v>647</v>
      </c>
      <c r="G5" s="199"/>
      <c r="H5" s="737" t="s">
        <v>648</v>
      </c>
      <c r="I5" s="210">
        <v>2017</v>
      </c>
      <c r="J5" s="211"/>
      <c r="K5" s="212"/>
      <c r="L5" s="199"/>
      <c r="M5" s="213" t="s">
        <v>638</v>
      </c>
      <c r="N5" s="213" t="s">
        <v>639</v>
      </c>
      <c r="O5" s="213" t="s">
        <v>640</v>
      </c>
      <c r="P5" s="199"/>
      <c r="Q5" s="214" t="s">
        <v>649</v>
      </c>
      <c r="R5" s="215">
        <v>479830</v>
      </c>
      <c r="S5" s="215">
        <v>222331</v>
      </c>
      <c r="T5" s="215">
        <v>257499</v>
      </c>
      <c r="U5" s="199"/>
      <c r="V5" s="199"/>
      <c r="W5" s="199"/>
      <c r="X5" s="199"/>
      <c r="Y5" s="199"/>
      <c r="Z5" s="199"/>
    </row>
    <row r="6" spans="1:26" ht="12" customHeight="1" x14ac:dyDescent="0.3">
      <c r="A6" s="203" t="s">
        <v>650</v>
      </c>
      <c r="B6" s="199"/>
      <c r="C6" s="204" t="s">
        <v>651</v>
      </c>
      <c r="D6" s="200"/>
      <c r="E6" s="205">
        <v>3</v>
      </c>
      <c r="F6" s="205" t="s">
        <v>652</v>
      </c>
      <c r="G6" s="199"/>
      <c r="H6" s="738"/>
      <c r="I6" s="216" t="s">
        <v>638</v>
      </c>
      <c r="J6" s="217" t="s">
        <v>639</v>
      </c>
      <c r="K6" s="218" t="s">
        <v>640</v>
      </c>
      <c r="L6" s="199"/>
      <c r="M6" s="215">
        <v>7571345</v>
      </c>
      <c r="N6" s="215">
        <v>3653868</v>
      </c>
      <c r="O6" s="215">
        <v>3917477</v>
      </c>
      <c r="P6" s="199"/>
      <c r="Q6" s="214" t="s">
        <v>653</v>
      </c>
      <c r="R6" s="215">
        <v>135160</v>
      </c>
      <c r="S6" s="215">
        <v>62795</v>
      </c>
      <c r="T6" s="215">
        <v>72365</v>
      </c>
      <c r="U6" s="199"/>
      <c r="V6" s="199"/>
      <c r="W6" s="199"/>
      <c r="X6" s="199"/>
      <c r="Y6" s="199"/>
      <c r="Z6" s="199"/>
    </row>
    <row r="7" spans="1:26" ht="12.75" customHeight="1" x14ac:dyDescent="0.3">
      <c r="A7" s="199"/>
      <c r="B7" s="199"/>
      <c r="C7" s="204" t="s">
        <v>654</v>
      </c>
      <c r="D7" s="200"/>
      <c r="E7" s="205">
        <v>4</v>
      </c>
      <c r="F7" s="205" t="s">
        <v>655</v>
      </c>
      <c r="G7" s="199"/>
      <c r="H7" s="219" t="s">
        <v>656</v>
      </c>
      <c r="I7" s="220"/>
      <c r="J7" s="221"/>
      <c r="K7" s="222"/>
      <c r="L7" s="199"/>
      <c r="M7" s="223">
        <v>120482</v>
      </c>
      <c r="N7" s="223">
        <v>61704</v>
      </c>
      <c r="O7" s="223">
        <v>58778</v>
      </c>
      <c r="P7" s="199"/>
      <c r="Q7" s="214" t="s">
        <v>657</v>
      </c>
      <c r="R7" s="215">
        <v>109955</v>
      </c>
      <c r="S7" s="215">
        <v>55153</v>
      </c>
      <c r="T7" s="215">
        <v>54802</v>
      </c>
      <c r="U7" s="199"/>
      <c r="V7" s="199"/>
      <c r="W7" s="199"/>
      <c r="X7" s="199"/>
      <c r="Y7" s="199"/>
      <c r="Z7" s="199"/>
    </row>
    <row r="8" spans="1:26" ht="12" customHeight="1" x14ac:dyDescent="0.3">
      <c r="A8" s="198" t="s">
        <v>658</v>
      </c>
      <c r="B8" s="199"/>
      <c r="C8" s="204" t="s">
        <v>659</v>
      </c>
      <c r="D8" s="200"/>
      <c r="E8" s="205">
        <v>5</v>
      </c>
      <c r="F8" s="205" t="s">
        <v>660</v>
      </c>
      <c r="G8" s="199"/>
      <c r="H8" s="224" t="s">
        <v>638</v>
      </c>
      <c r="I8" s="225">
        <v>8080734</v>
      </c>
      <c r="J8" s="225">
        <v>3912910</v>
      </c>
      <c r="K8" s="225">
        <v>4167824</v>
      </c>
      <c r="L8" s="199"/>
      <c r="M8" s="223">
        <v>120064</v>
      </c>
      <c r="N8" s="223">
        <v>61454</v>
      </c>
      <c r="O8" s="223">
        <v>58610</v>
      </c>
      <c r="P8" s="199"/>
      <c r="Q8" s="214" t="s">
        <v>661</v>
      </c>
      <c r="R8" s="215">
        <v>409257</v>
      </c>
      <c r="S8" s="215">
        <v>199566</v>
      </c>
      <c r="T8" s="215">
        <v>209691</v>
      </c>
      <c r="U8" s="199"/>
      <c r="V8" s="199"/>
      <c r="W8" s="199"/>
      <c r="X8" s="199"/>
      <c r="Y8" s="199"/>
      <c r="Z8" s="199"/>
    </row>
    <row r="9" spans="1:26" ht="12" customHeight="1" x14ac:dyDescent="0.3">
      <c r="A9" s="214" t="s">
        <v>662</v>
      </c>
      <c r="B9" s="199"/>
      <c r="C9" s="199"/>
      <c r="D9" s="200"/>
      <c r="E9" s="205">
        <v>6</v>
      </c>
      <c r="F9" s="205" t="s">
        <v>663</v>
      </c>
      <c r="G9" s="199"/>
      <c r="H9" s="226" t="s">
        <v>664</v>
      </c>
      <c r="I9" s="227">
        <v>607390</v>
      </c>
      <c r="J9" s="227">
        <v>312062</v>
      </c>
      <c r="K9" s="227">
        <v>295328</v>
      </c>
      <c r="L9" s="199"/>
      <c r="M9" s="223">
        <v>119780</v>
      </c>
      <c r="N9" s="223">
        <v>61272</v>
      </c>
      <c r="O9" s="223">
        <v>58508</v>
      </c>
      <c r="P9" s="199"/>
      <c r="Q9" s="214" t="s">
        <v>665</v>
      </c>
      <c r="R9" s="215">
        <v>400686</v>
      </c>
      <c r="S9" s="215">
        <v>197911</v>
      </c>
      <c r="T9" s="215">
        <v>202775</v>
      </c>
      <c r="U9" s="199"/>
      <c r="V9" s="199"/>
      <c r="W9" s="199"/>
      <c r="X9" s="199"/>
      <c r="Y9" s="199"/>
      <c r="Z9" s="199"/>
    </row>
    <row r="10" spans="1:26" ht="12" customHeight="1" x14ac:dyDescent="0.3">
      <c r="A10" s="214" t="s">
        <v>666</v>
      </c>
      <c r="B10" s="199"/>
      <c r="C10" s="199"/>
      <c r="D10" s="200"/>
      <c r="E10" s="205">
        <v>7</v>
      </c>
      <c r="F10" s="205" t="s">
        <v>667</v>
      </c>
      <c r="G10" s="199"/>
      <c r="H10" s="226" t="s">
        <v>668</v>
      </c>
      <c r="I10" s="227">
        <v>601914</v>
      </c>
      <c r="J10" s="227">
        <v>308936</v>
      </c>
      <c r="K10" s="227">
        <v>292978</v>
      </c>
      <c r="L10" s="199"/>
      <c r="M10" s="223">
        <v>119273</v>
      </c>
      <c r="N10" s="223">
        <v>61064</v>
      </c>
      <c r="O10" s="223">
        <v>58209</v>
      </c>
      <c r="P10" s="199"/>
      <c r="Q10" s="214" t="s">
        <v>669</v>
      </c>
      <c r="R10" s="215">
        <v>201593</v>
      </c>
      <c r="S10" s="215">
        <v>99557</v>
      </c>
      <c r="T10" s="215">
        <v>102036</v>
      </c>
      <c r="U10" s="199"/>
      <c r="V10" s="199"/>
      <c r="W10" s="199"/>
      <c r="X10" s="199"/>
      <c r="Y10" s="199"/>
      <c r="Z10" s="199"/>
    </row>
    <row r="11" spans="1:26" ht="12" customHeight="1" x14ac:dyDescent="0.3">
      <c r="A11" s="214" t="s">
        <v>670</v>
      </c>
      <c r="B11" s="199"/>
      <c r="C11" s="198" t="s">
        <v>671</v>
      </c>
      <c r="D11" s="200"/>
      <c r="E11" s="205">
        <v>8</v>
      </c>
      <c r="F11" s="205" t="s">
        <v>672</v>
      </c>
      <c r="G11" s="199"/>
      <c r="H11" s="226" t="s">
        <v>673</v>
      </c>
      <c r="I11" s="227">
        <v>602967</v>
      </c>
      <c r="J11" s="227">
        <v>308654</v>
      </c>
      <c r="K11" s="227">
        <v>294313</v>
      </c>
      <c r="L11" s="199"/>
      <c r="M11" s="223">
        <v>118935</v>
      </c>
      <c r="N11" s="223">
        <v>60931</v>
      </c>
      <c r="O11" s="223">
        <v>58004</v>
      </c>
      <c r="P11" s="199"/>
      <c r="Q11" s="214" t="s">
        <v>674</v>
      </c>
      <c r="R11" s="215">
        <v>597522</v>
      </c>
      <c r="S11" s="215">
        <v>292176</v>
      </c>
      <c r="T11" s="215">
        <v>305346</v>
      </c>
      <c r="U11" s="199"/>
      <c r="V11" s="199"/>
      <c r="W11" s="199"/>
      <c r="X11" s="199"/>
      <c r="Y11" s="199"/>
      <c r="Z11" s="199"/>
    </row>
    <row r="12" spans="1:26" ht="12" customHeight="1" x14ac:dyDescent="0.3">
      <c r="A12" s="214" t="s">
        <v>675</v>
      </c>
      <c r="B12" s="199"/>
      <c r="C12" s="204" t="s">
        <v>676</v>
      </c>
      <c r="D12" s="200"/>
      <c r="E12" s="205">
        <v>9</v>
      </c>
      <c r="F12" s="205" t="s">
        <v>677</v>
      </c>
      <c r="G12" s="199"/>
      <c r="H12" s="226" t="s">
        <v>678</v>
      </c>
      <c r="I12" s="227">
        <v>632370</v>
      </c>
      <c r="J12" s="227">
        <v>321173</v>
      </c>
      <c r="K12" s="227">
        <v>311197</v>
      </c>
      <c r="L12" s="199"/>
      <c r="M12" s="223">
        <v>118833</v>
      </c>
      <c r="N12" s="223">
        <v>60903</v>
      </c>
      <c r="O12" s="223">
        <v>57930</v>
      </c>
      <c r="P12" s="199"/>
      <c r="Q12" s="214" t="s">
        <v>679</v>
      </c>
      <c r="R12" s="215">
        <v>1030623</v>
      </c>
      <c r="S12" s="215">
        <v>502287</v>
      </c>
      <c r="T12" s="215">
        <v>528336</v>
      </c>
      <c r="U12" s="199"/>
      <c r="V12" s="199"/>
      <c r="W12" s="199"/>
      <c r="X12" s="199"/>
      <c r="Y12" s="199"/>
      <c r="Z12" s="199"/>
    </row>
    <row r="13" spans="1:26" ht="12" customHeight="1" x14ac:dyDescent="0.3">
      <c r="A13" s="214" t="s">
        <v>680</v>
      </c>
      <c r="B13" s="199"/>
      <c r="C13" s="204" t="s">
        <v>681</v>
      </c>
      <c r="D13" s="200"/>
      <c r="E13" s="205">
        <v>10</v>
      </c>
      <c r="F13" s="205" t="s">
        <v>682</v>
      </c>
      <c r="G13" s="199"/>
      <c r="H13" s="226" t="s">
        <v>683</v>
      </c>
      <c r="I13" s="227">
        <v>672749</v>
      </c>
      <c r="J13" s="227">
        <v>339928</v>
      </c>
      <c r="K13" s="227">
        <v>332821</v>
      </c>
      <c r="L13" s="199"/>
      <c r="M13" s="223">
        <v>118730</v>
      </c>
      <c r="N13" s="223">
        <v>60874</v>
      </c>
      <c r="O13" s="223">
        <v>57856</v>
      </c>
      <c r="P13" s="199"/>
      <c r="Q13" s="214" t="s">
        <v>684</v>
      </c>
      <c r="R13" s="215">
        <v>353859</v>
      </c>
      <c r="S13" s="215">
        <v>167533</v>
      </c>
      <c r="T13" s="215">
        <v>186326</v>
      </c>
      <c r="U13" s="199"/>
      <c r="V13" s="199"/>
      <c r="W13" s="199"/>
      <c r="X13" s="199"/>
      <c r="Y13" s="199"/>
      <c r="Z13" s="199"/>
    </row>
    <row r="14" spans="1:26" ht="12" customHeight="1" x14ac:dyDescent="0.3">
      <c r="A14" s="214" t="s">
        <v>685</v>
      </c>
      <c r="B14" s="199"/>
      <c r="C14" s="204" t="s">
        <v>686</v>
      </c>
      <c r="D14" s="200"/>
      <c r="E14" s="205">
        <v>11</v>
      </c>
      <c r="F14" s="205" t="s">
        <v>687</v>
      </c>
      <c r="G14" s="199"/>
      <c r="H14" s="226" t="s">
        <v>688</v>
      </c>
      <c r="I14" s="227">
        <v>650902</v>
      </c>
      <c r="J14" s="227">
        <v>329064</v>
      </c>
      <c r="K14" s="227">
        <v>321838</v>
      </c>
      <c r="L14" s="199"/>
      <c r="M14" s="223">
        <v>118696</v>
      </c>
      <c r="N14" s="223">
        <v>60878</v>
      </c>
      <c r="O14" s="223">
        <v>57818</v>
      </c>
      <c r="P14" s="199"/>
      <c r="Q14" s="214" t="s">
        <v>689</v>
      </c>
      <c r="R14" s="215">
        <v>851299</v>
      </c>
      <c r="S14" s="215">
        <v>406597</v>
      </c>
      <c r="T14" s="215">
        <v>444702</v>
      </c>
      <c r="U14" s="199"/>
      <c r="V14" s="199"/>
      <c r="W14" s="199"/>
      <c r="X14" s="199"/>
      <c r="Y14" s="199"/>
      <c r="Z14" s="199"/>
    </row>
    <row r="15" spans="1:26" ht="12" customHeight="1" x14ac:dyDescent="0.3">
      <c r="A15" s="214" t="s">
        <v>690</v>
      </c>
      <c r="B15" s="199"/>
      <c r="C15" s="204" t="s">
        <v>691</v>
      </c>
      <c r="D15" s="200"/>
      <c r="E15" s="205">
        <v>12</v>
      </c>
      <c r="F15" s="205" t="s">
        <v>692</v>
      </c>
      <c r="G15" s="199"/>
      <c r="H15" s="226" t="s">
        <v>693</v>
      </c>
      <c r="I15" s="227">
        <v>651442</v>
      </c>
      <c r="J15" s="227">
        <v>316050</v>
      </c>
      <c r="K15" s="227">
        <v>335392</v>
      </c>
      <c r="L15" s="199"/>
      <c r="M15" s="223">
        <v>119101</v>
      </c>
      <c r="N15" s="223">
        <v>61076</v>
      </c>
      <c r="O15" s="223">
        <v>58025</v>
      </c>
      <c r="P15" s="199"/>
      <c r="Q15" s="214" t="s">
        <v>694</v>
      </c>
      <c r="R15" s="215">
        <v>1094488</v>
      </c>
      <c r="S15" s="215">
        <v>518960</v>
      </c>
      <c r="T15" s="215">
        <v>575528</v>
      </c>
      <c r="U15" s="199"/>
      <c r="V15" s="199"/>
      <c r="W15" s="199"/>
      <c r="X15" s="199"/>
      <c r="Y15" s="199"/>
      <c r="Z15" s="199"/>
    </row>
    <row r="16" spans="1:26" ht="12" customHeight="1" x14ac:dyDescent="0.3">
      <c r="A16" s="214" t="s">
        <v>695</v>
      </c>
      <c r="B16" s="199"/>
      <c r="C16" s="204" t="s">
        <v>696</v>
      </c>
      <c r="D16" s="200"/>
      <c r="E16" s="205">
        <v>13</v>
      </c>
      <c r="F16" s="205" t="s">
        <v>697</v>
      </c>
      <c r="G16" s="199"/>
      <c r="H16" s="226" t="s">
        <v>698</v>
      </c>
      <c r="I16" s="227">
        <v>640060</v>
      </c>
      <c r="J16" s="227">
        <v>303971</v>
      </c>
      <c r="K16" s="227">
        <v>336089</v>
      </c>
      <c r="L16" s="199"/>
      <c r="M16" s="223">
        <v>119856</v>
      </c>
      <c r="N16" s="223">
        <v>61418</v>
      </c>
      <c r="O16" s="223">
        <v>58438</v>
      </c>
      <c r="P16" s="199"/>
      <c r="Q16" s="214" t="s">
        <v>699</v>
      </c>
      <c r="R16" s="215">
        <v>234948</v>
      </c>
      <c r="S16" s="215">
        <v>112703</v>
      </c>
      <c r="T16" s="215">
        <v>122245</v>
      </c>
      <c r="U16" s="199"/>
      <c r="V16" s="199"/>
      <c r="W16" s="199"/>
      <c r="X16" s="199"/>
      <c r="Y16" s="199"/>
      <c r="Z16" s="199"/>
    </row>
    <row r="17" spans="1:26" ht="12" customHeight="1" x14ac:dyDescent="0.3">
      <c r="A17" s="214" t="s">
        <v>700</v>
      </c>
      <c r="B17" s="199"/>
      <c r="C17" s="204" t="s">
        <v>701</v>
      </c>
      <c r="D17" s="200"/>
      <c r="E17" s="205">
        <v>14</v>
      </c>
      <c r="F17" s="205" t="s">
        <v>702</v>
      </c>
      <c r="G17" s="199"/>
      <c r="H17" s="226" t="s">
        <v>703</v>
      </c>
      <c r="I17" s="227">
        <v>563389</v>
      </c>
      <c r="J17" s="227">
        <v>268367</v>
      </c>
      <c r="K17" s="227">
        <v>295022</v>
      </c>
      <c r="L17" s="199"/>
      <c r="M17" s="223">
        <v>121019</v>
      </c>
      <c r="N17" s="223">
        <v>61921</v>
      </c>
      <c r="O17" s="223">
        <v>59098</v>
      </c>
      <c r="P17" s="199"/>
      <c r="Q17" s="214" t="s">
        <v>704</v>
      </c>
      <c r="R17" s="215">
        <v>147933</v>
      </c>
      <c r="S17" s="215">
        <v>68544</v>
      </c>
      <c r="T17" s="215">
        <v>79389</v>
      </c>
      <c r="U17" s="199"/>
      <c r="V17" s="199"/>
      <c r="W17" s="199"/>
      <c r="X17" s="199"/>
      <c r="Y17" s="199"/>
      <c r="Z17" s="199"/>
    </row>
    <row r="18" spans="1:26" ht="12" customHeight="1" x14ac:dyDescent="0.3">
      <c r="A18" s="214" t="s">
        <v>320</v>
      </c>
      <c r="B18" s="199"/>
      <c r="C18" s="204" t="s">
        <v>705</v>
      </c>
      <c r="D18" s="200"/>
      <c r="E18" s="205">
        <v>15</v>
      </c>
      <c r="F18" s="205" t="s">
        <v>706</v>
      </c>
      <c r="G18" s="199"/>
      <c r="H18" s="226" t="s">
        <v>707</v>
      </c>
      <c r="I18" s="227">
        <v>519261</v>
      </c>
      <c r="J18" s="227">
        <v>244556</v>
      </c>
      <c r="K18" s="227">
        <v>274705</v>
      </c>
      <c r="L18" s="199"/>
      <c r="M18" s="223">
        <v>122272</v>
      </c>
      <c r="N18" s="223">
        <v>62471</v>
      </c>
      <c r="O18" s="223">
        <v>59801</v>
      </c>
      <c r="P18" s="199"/>
      <c r="Q18" s="214" t="s">
        <v>708</v>
      </c>
      <c r="R18" s="215">
        <v>98209</v>
      </c>
      <c r="S18" s="215">
        <v>49277</v>
      </c>
      <c r="T18" s="215">
        <v>48932</v>
      </c>
      <c r="U18" s="199"/>
      <c r="V18" s="199"/>
      <c r="W18" s="199"/>
      <c r="X18" s="199"/>
      <c r="Y18" s="199"/>
      <c r="Z18" s="199"/>
    </row>
    <row r="19" spans="1:26" ht="12" customHeight="1" x14ac:dyDescent="0.3">
      <c r="A19" s="198" t="s">
        <v>709</v>
      </c>
      <c r="B19" s="199"/>
      <c r="C19" s="204" t="s">
        <v>710</v>
      </c>
      <c r="D19" s="200"/>
      <c r="E19" s="205">
        <v>16</v>
      </c>
      <c r="F19" s="205" t="s">
        <v>711</v>
      </c>
      <c r="G19" s="199"/>
      <c r="H19" s="226" t="s">
        <v>712</v>
      </c>
      <c r="I19" s="227">
        <v>503389</v>
      </c>
      <c r="J19" s="227">
        <v>233302</v>
      </c>
      <c r="K19" s="227">
        <v>270087</v>
      </c>
      <c r="L19" s="199"/>
      <c r="M19" s="223">
        <v>123722</v>
      </c>
      <c r="N19" s="223">
        <v>63080</v>
      </c>
      <c r="O19" s="223">
        <v>60642</v>
      </c>
      <c r="P19" s="199"/>
      <c r="Q19" s="214" t="s">
        <v>713</v>
      </c>
      <c r="R19" s="215">
        <v>108457</v>
      </c>
      <c r="S19" s="215">
        <v>52580</v>
      </c>
      <c r="T19" s="215">
        <v>55877</v>
      </c>
      <c r="U19" s="199"/>
      <c r="V19" s="199"/>
      <c r="W19" s="199"/>
      <c r="X19" s="199"/>
      <c r="Y19" s="199"/>
      <c r="Z19" s="199"/>
    </row>
    <row r="20" spans="1:26" ht="12" customHeight="1" x14ac:dyDescent="0.3">
      <c r="A20" s="228" t="s">
        <v>714</v>
      </c>
      <c r="B20" s="199"/>
      <c r="C20" s="204" t="s">
        <v>715</v>
      </c>
      <c r="D20" s="200"/>
      <c r="E20" s="205">
        <v>17</v>
      </c>
      <c r="F20" s="205" t="s">
        <v>716</v>
      </c>
      <c r="G20" s="199"/>
      <c r="H20" s="226" t="s">
        <v>717</v>
      </c>
      <c r="I20" s="227">
        <v>439872</v>
      </c>
      <c r="J20" s="227">
        <v>200142</v>
      </c>
      <c r="K20" s="227">
        <v>239730</v>
      </c>
      <c r="L20" s="199"/>
      <c r="M20" s="223">
        <v>125124</v>
      </c>
      <c r="N20" s="223">
        <v>63639</v>
      </c>
      <c r="O20" s="223">
        <v>61485</v>
      </c>
      <c r="P20" s="199"/>
      <c r="Q20" s="214" t="s">
        <v>718</v>
      </c>
      <c r="R20" s="215">
        <v>258212</v>
      </c>
      <c r="S20" s="215">
        <v>125944</v>
      </c>
      <c r="T20" s="215">
        <v>132268</v>
      </c>
      <c r="U20" s="199"/>
      <c r="V20" s="199"/>
      <c r="W20" s="199"/>
      <c r="X20" s="199"/>
      <c r="Y20" s="199"/>
      <c r="Z20" s="199"/>
    </row>
    <row r="21" spans="1:26" ht="12" customHeight="1" x14ac:dyDescent="0.3">
      <c r="A21" s="228" t="s">
        <v>719</v>
      </c>
      <c r="B21" s="199"/>
      <c r="C21" s="204" t="s">
        <v>720</v>
      </c>
      <c r="D21" s="200"/>
      <c r="E21" s="205">
        <v>18</v>
      </c>
      <c r="F21" s="205" t="s">
        <v>721</v>
      </c>
      <c r="G21" s="199"/>
      <c r="H21" s="226" t="s">
        <v>722</v>
      </c>
      <c r="I21" s="227">
        <v>341916</v>
      </c>
      <c r="J21" s="227">
        <v>152813</v>
      </c>
      <c r="K21" s="227">
        <v>189103</v>
      </c>
      <c r="L21" s="199"/>
      <c r="M21" s="223">
        <v>126598</v>
      </c>
      <c r="N21" s="223">
        <v>64282</v>
      </c>
      <c r="O21" s="223">
        <v>62316</v>
      </c>
      <c r="P21" s="199"/>
      <c r="Q21" s="214" t="s">
        <v>723</v>
      </c>
      <c r="R21" s="215">
        <v>24160</v>
      </c>
      <c r="S21" s="215">
        <v>12726</v>
      </c>
      <c r="T21" s="215">
        <v>11434</v>
      </c>
      <c r="U21" s="199"/>
      <c r="V21" s="199"/>
      <c r="W21" s="199"/>
      <c r="X21" s="199"/>
      <c r="Y21" s="199"/>
      <c r="Z21" s="199"/>
    </row>
    <row r="22" spans="1:26" ht="12" customHeight="1" x14ac:dyDescent="0.3">
      <c r="A22" s="228" t="s">
        <v>724</v>
      </c>
      <c r="B22" s="199"/>
      <c r="C22" s="204" t="s">
        <v>725</v>
      </c>
      <c r="D22" s="200"/>
      <c r="E22" s="205">
        <v>19</v>
      </c>
      <c r="F22" s="205" t="s">
        <v>726</v>
      </c>
      <c r="G22" s="199"/>
      <c r="H22" s="226" t="s">
        <v>727</v>
      </c>
      <c r="I22" s="227">
        <v>253646</v>
      </c>
      <c r="J22" s="227">
        <v>111646</v>
      </c>
      <c r="K22" s="227">
        <v>142000</v>
      </c>
      <c r="L22" s="199"/>
      <c r="M22" s="223">
        <v>128143</v>
      </c>
      <c r="N22" s="223">
        <v>65043</v>
      </c>
      <c r="O22" s="223">
        <v>63100</v>
      </c>
      <c r="P22" s="199"/>
      <c r="Q22" s="214" t="s">
        <v>728</v>
      </c>
      <c r="R22" s="215">
        <v>377272</v>
      </c>
      <c r="S22" s="215">
        <v>184951</v>
      </c>
      <c r="T22" s="215">
        <v>192321</v>
      </c>
      <c r="U22" s="199"/>
      <c r="V22" s="199"/>
      <c r="W22" s="199"/>
      <c r="X22" s="199"/>
      <c r="Y22" s="199"/>
      <c r="Z22" s="199"/>
    </row>
    <row r="23" spans="1:26" ht="12" customHeight="1" x14ac:dyDescent="0.3">
      <c r="A23" s="228" t="s">
        <v>729</v>
      </c>
      <c r="B23" s="199"/>
      <c r="C23" s="204" t="s">
        <v>730</v>
      </c>
      <c r="D23" s="200"/>
      <c r="E23" s="205">
        <v>20</v>
      </c>
      <c r="F23" s="205" t="s">
        <v>731</v>
      </c>
      <c r="G23" s="199"/>
      <c r="H23" s="226" t="s">
        <v>732</v>
      </c>
      <c r="I23" s="227">
        <v>177853</v>
      </c>
      <c r="J23" s="227">
        <v>76747</v>
      </c>
      <c r="K23" s="227">
        <v>101106</v>
      </c>
      <c r="L23" s="199"/>
      <c r="M23" s="223">
        <v>129625</v>
      </c>
      <c r="N23" s="223">
        <v>65820</v>
      </c>
      <c r="O23" s="223">
        <v>63805</v>
      </c>
      <c r="P23" s="199"/>
      <c r="Q23" s="214" t="s">
        <v>733</v>
      </c>
      <c r="R23" s="215">
        <v>651586</v>
      </c>
      <c r="S23" s="215">
        <v>319009</v>
      </c>
      <c r="T23" s="215">
        <v>332577</v>
      </c>
      <c r="U23" s="199"/>
      <c r="V23" s="199"/>
      <c r="W23" s="199"/>
      <c r="X23" s="199"/>
      <c r="Y23" s="199"/>
      <c r="Z23" s="199"/>
    </row>
    <row r="24" spans="1:26" ht="12" customHeight="1" x14ac:dyDescent="0.3">
      <c r="A24" s="228" t="s">
        <v>734</v>
      </c>
      <c r="B24" s="199"/>
      <c r="C24" s="204" t="s">
        <v>735</v>
      </c>
      <c r="D24" s="200"/>
      <c r="E24" s="205">
        <v>55</v>
      </c>
      <c r="F24" s="205" t="s">
        <v>736</v>
      </c>
      <c r="G24" s="199"/>
      <c r="H24" s="226" t="s">
        <v>737</v>
      </c>
      <c r="I24" s="227">
        <v>113108</v>
      </c>
      <c r="J24" s="227">
        <v>45521</v>
      </c>
      <c r="K24" s="227">
        <v>67587</v>
      </c>
      <c r="L24" s="199"/>
      <c r="M24" s="223">
        <v>131107</v>
      </c>
      <c r="N24" s="223">
        <v>66558</v>
      </c>
      <c r="O24" s="223">
        <v>64549</v>
      </c>
      <c r="P24" s="199"/>
      <c r="Q24" s="214" t="s">
        <v>738</v>
      </c>
      <c r="R24" s="215">
        <v>6296</v>
      </c>
      <c r="S24" s="215">
        <v>3268</v>
      </c>
      <c r="T24" s="215">
        <v>3028</v>
      </c>
      <c r="U24" s="199"/>
      <c r="V24" s="199"/>
      <c r="W24" s="199"/>
      <c r="X24" s="199"/>
      <c r="Y24" s="199"/>
      <c r="Z24" s="199"/>
    </row>
    <row r="25" spans="1:26" ht="12" customHeight="1" x14ac:dyDescent="0.3">
      <c r="A25" s="228" t="s">
        <v>739</v>
      </c>
      <c r="B25" s="199"/>
      <c r="C25" s="228" t="s">
        <v>740</v>
      </c>
      <c r="D25" s="200"/>
      <c r="E25" s="205">
        <v>66</v>
      </c>
      <c r="F25" s="205" t="s">
        <v>741</v>
      </c>
      <c r="G25" s="199"/>
      <c r="H25" s="226" t="s">
        <v>742</v>
      </c>
      <c r="I25" s="227">
        <v>108506</v>
      </c>
      <c r="J25" s="227">
        <v>39978</v>
      </c>
      <c r="K25" s="227">
        <v>68528</v>
      </c>
      <c r="L25" s="199"/>
      <c r="M25" s="223">
        <v>132790</v>
      </c>
      <c r="N25" s="223">
        <v>67353</v>
      </c>
      <c r="O25" s="223">
        <v>65437</v>
      </c>
      <c r="P25" s="199"/>
      <c r="Q25" s="229" t="s">
        <v>638</v>
      </c>
      <c r="R25" s="223">
        <f t="shared" ref="R25:T25" si="0">SUM(R5:R24)</f>
        <v>7571345</v>
      </c>
      <c r="S25" s="223">
        <f t="shared" si="0"/>
        <v>3653868</v>
      </c>
      <c r="T25" s="223">
        <f t="shared" si="0"/>
        <v>3917477</v>
      </c>
      <c r="U25" s="199"/>
      <c r="V25" s="199"/>
      <c r="W25" s="199"/>
      <c r="X25" s="199"/>
      <c r="Y25" s="199"/>
      <c r="Z25" s="199"/>
    </row>
    <row r="26" spans="1:26" ht="12" customHeight="1" x14ac:dyDescent="0.3">
      <c r="A26" s="228" t="s">
        <v>743</v>
      </c>
      <c r="B26" s="199"/>
      <c r="C26" s="204" t="s">
        <v>744</v>
      </c>
      <c r="D26" s="200"/>
      <c r="E26" s="205">
        <v>77</v>
      </c>
      <c r="F26" s="205" t="s">
        <v>745</v>
      </c>
      <c r="G26" s="199"/>
      <c r="H26" s="199"/>
      <c r="I26" s="199"/>
      <c r="J26" s="199"/>
      <c r="K26" s="199"/>
      <c r="L26" s="199"/>
      <c r="M26" s="223">
        <v>133340</v>
      </c>
      <c r="N26" s="223">
        <v>67602</v>
      </c>
      <c r="O26" s="223">
        <v>65738</v>
      </c>
      <c r="P26" s="199"/>
      <c r="Q26" s="199"/>
      <c r="R26" s="199"/>
      <c r="S26" s="199"/>
      <c r="T26" s="199"/>
      <c r="U26" s="199"/>
      <c r="V26" s="199"/>
      <c r="W26" s="199"/>
      <c r="X26" s="199"/>
      <c r="Y26" s="199"/>
      <c r="Z26" s="199"/>
    </row>
    <row r="27" spans="1:26" ht="12" customHeight="1" x14ac:dyDescent="0.3">
      <c r="A27" s="228" t="s">
        <v>746</v>
      </c>
      <c r="B27" s="199"/>
      <c r="C27" s="204" t="s">
        <v>747</v>
      </c>
      <c r="D27" s="200"/>
      <c r="E27" s="205">
        <v>88</v>
      </c>
      <c r="F27" s="205" t="s">
        <v>748</v>
      </c>
      <c r="G27" s="199"/>
      <c r="H27" s="199"/>
      <c r="I27" s="199"/>
      <c r="J27" s="199"/>
      <c r="K27" s="199"/>
      <c r="L27" s="199"/>
      <c r="M27" s="223">
        <v>132165</v>
      </c>
      <c r="N27" s="223">
        <v>67024</v>
      </c>
      <c r="O27" s="223">
        <v>65141</v>
      </c>
      <c r="P27" s="199"/>
      <c r="Q27" s="739" t="s">
        <v>749</v>
      </c>
      <c r="R27" s="740"/>
      <c r="S27" s="740"/>
      <c r="T27" s="741"/>
      <c r="U27" s="199"/>
      <c r="V27" s="199"/>
      <c r="W27" s="199"/>
      <c r="X27" s="199"/>
      <c r="Y27" s="199"/>
      <c r="Z27" s="199"/>
    </row>
    <row r="28" spans="1:26" ht="12" customHeight="1" x14ac:dyDescent="0.3">
      <c r="A28" s="230" t="s">
        <v>750</v>
      </c>
      <c r="B28" s="199"/>
      <c r="C28" s="204" t="s">
        <v>751</v>
      </c>
      <c r="D28" s="200"/>
      <c r="E28" s="205">
        <v>98</v>
      </c>
      <c r="F28" s="205" t="s">
        <v>752</v>
      </c>
      <c r="G28" s="199"/>
      <c r="H28" s="199"/>
      <c r="I28" s="199"/>
      <c r="J28" s="199"/>
      <c r="K28" s="199"/>
      <c r="L28" s="199"/>
      <c r="M28" s="223">
        <v>129957</v>
      </c>
      <c r="N28" s="223">
        <v>65924</v>
      </c>
      <c r="O28" s="223">
        <v>64033</v>
      </c>
      <c r="P28" s="199"/>
      <c r="Q28" s="728" t="s">
        <v>637</v>
      </c>
      <c r="R28" s="729"/>
      <c r="S28" s="729"/>
      <c r="T28" s="730"/>
      <c r="U28" s="199"/>
      <c r="V28" s="199"/>
      <c r="W28" s="199"/>
      <c r="X28" s="199"/>
      <c r="Y28" s="199"/>
      <c r="Z28" s="199"/>
    </row>
    <row r="29" spans="1:26" ht="12" customHeight="1" x14ac:dyDescent="0.3">
      <c r="A29" s="231" t="s">
        <v>753</v>
      </c>
      <c r="B29" s="199"/>
      <c r="C29" s="204" t="s">
        <v>754</v>
      </c>
      <c r="D29" s="200"/>
      <c r="E29" s="232"/>
      <c r="F29" s="232"/>
      <c r="G29" s="199"/>
      <c r="H29" s="199"/>
      <c r="I29" s="199"/>
      <c r="J29" s="199"/>
      <c r="K29" s="199"/>
      <c r="L29" s="199"/>
      <c r="M29" s="223">
        <v>127797</v>
      </c>
      <c r="N29" s="223">
        <v>64838</v>
      </c>
      <c r="O29" s="223">
        <v>62959</v>
      </c>
      <c r="P29" s="199"/>
      <c r="Q29" s="737" t="s">
        <v>648</v>
      </c>
      <c r="R29" s="731">
        <v>2015</v>
      </c>
      <c r="S29" s="732"/>
      <c r="T29" s="733"/>
      <c r="U29" s="199"/>
      <c r="V29" s="199"/>
      <c r="W29" s="199"/>
      <c r="X29" s="199"/>
      <c r="Y29" s="199"/>
      <c r="Z29" s="199"/>
    </row>
    <row r="30" spans="1:26" ht="12" customHeight="1" x14ac:dyDescent="0.3">
      <c r="A30" s="231" t="s">
        <v>755</v>
      </c>
      <c r="B30" s="199"/>
      <c r="C30" s="204" t="s">
        <v>756</v>
      </c>
      <c r="D30" s="200"/>
      <c r="E30" s="232"/>
      <c r="F30" s="232"/>
      <c r="G30" s="199"/>
      <c r="H30" s="199"/>
      <c r="I30" s="199"/>
      <c r="J30" s="199"/>
      <c r="K30" s="199"/>
      <c r="L30" s="199"/>
      <c r="M30" s="223">
        <v>125232</v>
      </c>
      <c r="N30" s="223">
        <v>63602</v>
      </c>
      <c r="O30" s="223">
        <v>61630</v>
      </c>
      <c r="P30" s="199"/>
      <c r="Q30" s="738"/>
      <c r="R30" s="216" t="s">
        <v>638</v>
      </c>
      <c r="S30" s="217" t="s">
        <v>639</v>
      </c>
      <c r="T30" s="218" t="s">
        <v>640</v>
      </c>
      <c r="U30" s="199"/>
      <c r="V30" s="199"/>
      <c r="W30" s="199"/>
      <c r="X30" s="199"/>
      <c r="Y30" s="199"/>
      <c r="Z30" s="199"/>
    </row>
    <row r="31" spans="1:26" ht="12" customHeight="1" x14ac:dyDescent="0.3">
      <c r="A31" s="231" t="s">
        <v>757</v>
      </c>
      <c r="B31" s="199"/>
      <c r="C31" s="204" t="s">
        <v>758</v>
      </c>
      <c r="D31" s="200"/>
      <c r="E31" s="232"/>
      <c r="F31" s="232"/>
      <c r="G31" s="199"/>
      <c r="H31" s="199"/>
      <c r="I31" s="199"/>
      <c r="J31" s="199"/>
      <c r="K31" s="199"/>
      <c r="L31" s="199"/>
      <c r="M31" s="223">
        <v>124055</v>
      </c>
      <c r="N31" s="223">
        <v>62761</v>
      </c>
      <c r="O31" s="223">
        <v>61294</v>
      </c>
      <c r="P31" s="199"/>
      <c r="Q31" s="219" t="s">
        <v>656</v>
      </c>
      <c r="R31" s="220"/>
      <c r="S31" s="221"/>
      <c r="T31" s="222"/>
      <c r="U31" s="199"/>
      <c r="V31" s="199"/>
      <c r="W31" s="199"/>
      <c r="X31" s="199"/>
      <c r="Y31" s="199"/>
      <c r="Z31" s="199"/>
    </row>
    <row r="32" spans="1:26" ht="12" customHeight="1" x14ac:dyDescent="0.3">
      <c r="A32" s="231" t="s">
        <v>759</v>
      </c>
      <c r="B32" s="199"/>
      <c r="C32" s="204" t="s">
        <v>760</v>
      </c>
      <c r="D32" s="200"/>
      <c r="E32" s="232"/>
      <c r="F32" s="232"/>
      <c r="G32" s="199"/>
      <c r="H32" s="199"/>
      <c r="I32" s="199"/>
      <c r="J32" s="199"/>
      <c r="K32" s="199"/>
      <c r="L32" s="199"/>
      <c r="M32" s="223">
        <v>125190</v>
      </c>
      <c r="N32" s="223">
        <v>62619</v>
      </c>
      <c r="O32" s="223">
        <v>62571</v>
      </c>
      <c r="P32" s="199"/>
      <c r="Q32" s="233" t="s">
        <v>638</v>
      </c>
      <c r="R32" s="234">
        <v>7878783</v>
      </c>
      <c r="S32" s="235">
        <v>3810013</v>
      </c>
      <c r="T32" s="236">
        <v>4068770</v>
      </c>
      <c r="U32" s="199"/>
      <c r="V32" s="199"/>
      <c r="W32" s="199"/>
      <c r="X32" s="199"/>
      <c r="Y32" s="199"/>
      <c r="Z32" s="199"/>
    </row>
    <row r="33" spans="1:26" ht="12" customHeight="1" x14ac:dyDescent="0.3">
      <c r="A33" s="230" t="s">
        <v>761</v>
      </c>
      <c r="B33" s="199"/>
      <c r="C33" s="204" t="s">
        <v>762</v>
      </c>
      <c r="D33" s="200"/>
      <c r="E33" s="232"/>
      <c r="F33" s="232"/>
      <c r="G33" s="199"/>
      <c r="H33" s="199"/>
      <c r="I33" s="199"/>
      <c r="J33" s="199"/>
      <c r="K33" s="199"/>
      <c r="L33" s="199"/>
      <c r="M33" s="223">
        <v>127692</v>
      </c>
      <c r="N33" s="223">
        <v>62895</v>
      </c>
      <c r="O33" s="223">
        <v>64797</v>
      </c>
      <c r="P33" s="199"/>
      <c r="Q33" s="237" t="s">
        <v>664</v>
      </c>
      <c r="R33" s="238">
        <v>603230</v>
      </c>
      <c r="S33" s="239">
        <v>309432</v>
      </c>
      <c r="T33" s="240">
        <v>293798</v>
      </c>
      <c r="U33" s="199"/>
      <c r="V33" s="199"/>
      <c r="W33" s="199"/>
      <c r="X33" s="199"/>
      <c r="Y33" s="199"/>
      <c r="Z33" s="199"/>
    </row>
    <row r="34" spans="1:26" ht="12" customHeight="1" x14ac:dyDescent="0.3">
      <c r="A34" s="241" t="s">
        <v>763</v>
      </c>
      <c r="B34" s="199"/>
      <c r="C34" s="204" t="s">
        <v>764</v>
      </c>
      <c r="D34" s="200"/>
      <c r="E34" s="232"/>
      <c r="F34" s="232"/>
      <c r="G34" s="199"/>
      <c r="H34" s="199"/>
      <c r="I34" s="199"/>
      <c r="J34" s="199"/>
      <c r="K34" s="199"/>
      <c r="L34" s="199"/>
      <c r="M34" s="223">
        <v>129742</v>
      </c>
      <c r="N34" s="223">
        <v>62993</v>
      </c>
      <c r="O34" s="223">
        <v>66749</v>
      </c>
      <c r="P34" s="199"/>
      <c r="Q34" s="237" t="s">
        <v>668</v>
      </c>
      <c r="R34" s="238">
        <v>598182</v>
      </c>
      <c r="S34" s="239">
        <v>306434</v>
      </c>
      <c r="T34" s="240">
        <v>291748</v>
      </c>
      <c r="U34" s="199"/>
      <c r="V34" s="199"/>
      <c r="W34" s="199"/>
      <c r="X34" s="199"/>
      <c r="Y34" s="199"/>
      <c r="Z34" s="199"/>
    </row>
    <row r="35" spans="1:26" ht="12" customHeight="1" x14ac:dyDescent="0.3">
      <c r="A35" s="241" t="s">
        <v>765</v>
      </c>
      <c r="B35" s="199"/>
      <c r="C35" s="198" t="s">
        <v>766</v>
      </c>
      <c r="D35" s="200"/>
      <c r="E35" s="232"/>
      <c r="F35" s="232"/>
      <c r="G35" s="199"/>
      <c r="H35" s="199"/>
      <c r="I35" s="199"/>
      <c r="J35" s="199"/>
      <c r="K35" s="199"/>
      <c r="L35" s="199"/>
      <c r="M35" s="223">
        <v>131768</v>
      </c>
      <c r="N35" s="223">
        <v>63030</v>
      </c>
      <c r="O35" s="223">
        <v>68738</v>
      </c>
      <c r="P35" s="199"/>
      <c r="Q35" s="237" t="s">
        <v>673</v>
      </c>
      <c r="R35" s="238">
        <v>605068</v>
      </c>
      <c r="S35" s="239">
        <v>309819</v>
      </c>
      <c r="T35" s="240">
        <v>295249</v>
      </c>
      <c r="U35" s="199"/>
      <c r="V35" s="199"/>
      <c r="W35" s="199"/>
      <c r="X35" s="199"/>
      <c r="Y35" s="199"/>
      <c r="Z35" s="199"/>
    </row>
    <row r="36" spans="1:26" ht="12" customHeight="1" x14ac:dyDescent="0.3">
      <c r="A36" s="241" t="s">
        <v>767</v>
      </c>
      <c r="B36" s="199"/>
      <c r="C36" s="204" t="s">
        <v>659</v>
      </c>
      <c r="D36" s="200"/>
      <c r="E36" s="232"/>
      <c r="F36" s="232"/>
      <c r="G36" s="199"/>
      <c r="H36" s="199"/>
      <c r="I36" s="199"/>
      <c r="J36" s="199"/>
      <c r="K36" s="199"/>
      <c r="L36" s="199"/>
      <c r="M36" s="223">
        <v>132712</v>
      </c>
      <c r="N36" s="223">
        <v>62862</v>
      </c>
      <c r="O36" s="223">
        <v>69850</v>
      </c>
      <c r="P36" s="199"/>
      <c r="Q36" s="237" t="s">
        <v>678</v>
      </c>
      <c r="R36" s="238">
        <v>642476</v>
      </c>
      <c r="S36" s="239">
        <v>325752</v>
      </c>
      <c r="T36" s="240">
        <v>316724</v>
      </c>
      <c r="U36" s="199"/>
      <c r="V36" s="199"/>
      <c r="W36" s="199"/>
      <c r="X36" s="199"/>
      <c r="Y36" s="199"/>
      <c r="Z36" s="199"/>
    </row>
    <row r="37" spans="1:26" ht="12" customHeight="1" x14ac:dyDescent="0.3">
      <c r="A37" s="241" t="s">
        <v>768</v>
      </c>
      <c r="B37" s="199"/>
      <c r="C37" s="204" t="s">
        <v>769</v>
      </c>
      <c r="D37" s="200"/>
      <c r="E37" s="232"/>
      <c r="F37" s="232"/>
      <c r="G37" s="199"/>
      <c r="H37" s="199"/>
      <c r="I37" s="199"/>
      <c r="J37" s="199"/>
      <c r="K37" s="199"/>
      <c r="L37" s="199"/>
      <c r="M37" s="223">
        <v>131882</v>
      </c>
      <c r="N37" s="223">
        <v>62354</v>
      </c>
      <c r="O37" s="223">
        <v>69528</v>
      </c>
      <c r="P37" s="199"/>
      <c r="Q37" s="237" t="s">
        <v>683</v>
      </c>
      <c r="R37" s="238">
        <v>669960</v>
      </c>
      <c r="S37" s="239">
        <v>338888</v>
      </c>
      <c r="T37" s="240">
        <v>331072</v>
      </c>
      <c r="U37" s="199"/>
      <c r="V37" s="199"/>
      <c r="W37" s="199"/>
      <c r="X37" s="199"/>
      <c r="Y37" s="199"/>
      <c r="Z37" s="199"/>
    </row>
    <row r="38" spans="1:26" ht="12" customHeight="1" x14ac:dyDescent="0.3">
      <c r="A38" s="241" t="s">
        <v>770</v>
      </c>
      <c r="B38" s="199"/>
      <c r="C38" s="204" t="s">
        <v>771</v>
      </c>
      <c r="D38" s="200"/>
      <c r="E38" s="232"/>
      <c r="F38" s="232"/>
      <c r="G38" s="199"/>
      <c r="H38" s="199"/>
      <c r="I38" s="199"/>
      <c r="J38" s="199"/>
      <c r="K38" s="199"/>
      <c r="L38" s="199"/>
      <c r="M38" s="223">
        <v>129823</v>
      </c>
      <c r="N38" s="223">
        <v>61588</v>
      </c>
      <c r="O38" s="223">
        <v>68235</v>
      </c>
      <c r="P38" s="199"/>
      <c r="Q38" s="237" t="s">
        <v>688</v>
      </c>
      <c r="R38" s="238">
        <v>635633</v>
      </c>
      <c r="S38" s="239">
        <v>319048</v>
      </c>
      <c r="T38" s="240">
        <v>316585</v>
      </c>
      <c r="U38" s="199"/>
      <c r="V38" s="199"/>
      <c r="W38" s="199"/>
      <c r="X38" s="199"/>
      <c r="Y38" s="199"/>
      <c r="Z38" s="199"/>
    </row>
    <row r="39" spans="1:26" ht="12" customHeight="1" x14ac:dyDescent="0.3">
      <c r="A39" s="241" t="s">
        <v>772</v>
      </c>
      <c r="B39" s="199"/>
      <c r="C39" s="204" t="s">
        <v>773</v>
      </c>
      <c r="D39" s="242"/>
      <c r="E39" s="232"/>
      <c r="F39" s="232"/>
      <c r="G39" s="199"/>
      <c r="H39" s="199"/>
      <c r="I39" s="199"/>
      <c r="J39" s="199"/>
      <c r="K39" s="199"/>
      <c r="L39" s="199"/>
      <c r="M39" s="223">
        <v>127922</v>
      </c>
      <c r="N39" s="223">
        <v>60850</v>
      </c>
      <c r="O39" s="223">
        <v>67072</v>
      </c>
      <c r="P39" s="199"/>
      <c r="Q39" s="237" t="s">
        <v>693</v>
      </c>
      <c r="R39" s="238">
        <v>657874</v>
      </c>
      <c r="S39" s="239">
        <v>313458</v>
      </c>
      <c r="T39" s="240">
        <v>344416</v>
      </c>
      <c r="U39" s="199"/>
      <c r="V39" s="199"/>
      <c r="W39" s="199"/>
      <c r="X39" s="199"/>
      <c r="Y39" s="199"/>
      <c r="Z39" s="199"/>
    </row>
    <row r="40" spans="1:26" ht="12" customHeight="1" x14ac:dyDescent="0.3">
      <c r="A40" s="198" t="s">
        <v>774</v>
      </c>
      <c r="B40" s="199"/>
      <c r="C40" s="204" t="s">
        <v>775</v>
      </c>
      <c r="D40" s="200"/>
      <c r="E40" s="232"/>
      <c r="F40" s="232"/>
      <c r="G40" s="199"/>
      <c r="H40" s="199"/>
      <c r="I40" s="199"/>
      <c r="J40" s="199"/>
      <c r="K40" s="199"/>
      <c r="L40" s="199"/>
      <c r="M40" s="223">
        <v>126082</v>
      </c>
      <c r="N40" s="223">
        <v>60165</v>
      </c>
      <c r="O40" s="223">
        <v>65917</v>
      </c>
      <c r="P40" s="199"/>
      <c r="Q40" s="237" t="s">
        <v>698</v>
      </c>
      <c r="R40" s="238">
        <v>614779</v>
      </c>
      <c r="S40" s="239">
        <v>293158</v>
      </c>
      <c r="T40" s="240">
        <v>321621</v>
      </c>
      <c r="U40" s="199"/>
      <c r="V40" s="199"/>
      <c r="W40" s="199"/>
      <c r="X40" s="199"/>
      <c r="Y40" s="199"/>
      <c r="Z40" s="199"/>
    </row>
    <row r="41" spans="1:26" ht="12" customHeight="1" x14ac:dyDescent="0.3">
      <c r="A41" s="204" t="s">
        <v>776</v>
      </c>
      <c r="B41" s="199"/>
      <c r="C41" s="243" t="s">
        <v>777</v>
      </c>
      <c r="D41" s="200"/>
      <c r="E41" s="232"/>
      <c r="F41" s="232"/>
      <c r="G41" s="199"/>
      <c r="H41" s="199"/>
      <c r="I41" s="199"/>
      <c r="J41" s="199"/>
      <c r="K41" s="199"/>
      <c r="L41" s="199"/>
      <c r="M41" s="223"/>
      <c r="N41" s="223"/>
      <c r="O41" s="223"/>
      <c r="P41" s="199"/>
      <c r="Q41" s="237"/>
      <c r="R41" s="238"/>
      <c r="S41" s="239"/>
      <c r="T41" s="240"/>
      <c r="U41" s="199"/>
      <c r="V41" s="199"/>
      <c r="W41" s="199"/>
      <c r="X41" s="199"/>
      <c r="Y41" s="199"/>
      <c r="Z41" s="199"/>
    </row>
    <row r="42" spans="1:26" ht="12" customHeight="1" x14ac:dyDescent="0.3">
      <c r="A42" s="204" t="s">
        <v>778</v>
      </c>
      <c r="B42" s="199"/>
      <c r="C42" s="244" t="s">
        <v>779</v>
      </c>
      <c r="D42" s="200"/>
      <c r="E42" s="232"/>
      <c r="F42" s="232"/>
      <c r="G42" s="199"/>
      <c r="H42" s="199"/>
      <c r="I42" s="199"/>
      <c r="J42" s="199"/>
      <c r="K42" s="199"/>
      <c r="L42" s="199"/>
      <c r="M42" s="223"/>
      <c r="N42" s="223"/>
      <c r="O42" s="223"/>
      <c r="P42" s="199"/>
      <c r="Q42" s="237"/>
      <c r="R42" s="238"/>
      <c r="S42" s="239"/>
      <c r="T42" s="240"/>
      <c r="U42" s="199"/>
      <c r="V42" s="199"/>
      <c r="W42" s="199"/>
      <c r="X42" s="199"/>
      <c r="Y42" s="199"/>
      <c r="Z42" s="199"/>
    </row>
    <row r="43" spans="1:26" ht="12" customHeight="1" x14ac:dyDescent="0.3">
      <c r="A43" s="204" t="s">
        <v>780</v>
      </c>
      <c r="B43" s="199"/>
      <c r="C43" s="200"/>
      <c r="D43" s="200"/>
      <c r="E43" s="232"/>
      <c r="F43" s="232"/>
      <c r="G43" s="199"/>
      <c r="H43" s="199"/>
      <c r="I43" s="199"/>
      <c r="J43" s="199"/>
      <c r="K43" s="199"/>
      <c r="L43" s="199"/>
      <c r="M43" s="223"/>
      <c r="N43" s="223"/>
      <c r="O43" s="223"/>
      <c r="P43" s="199"/>
      <c r="Q43" s="237"/>
      <c r="R43" s="238"/>
      <c r="S43" s="239"/>
      <c r="T43" s="240"/>
      <c r="U43" s="199"/>
      <c r="V43" s="199"/>
      <c r="W43" s="199"/>
      <c r="X43" s="199"/>
      <c r="Y43" s="199"/>
      <c r="Z43" s="199"/>
    </row>
    <row r="44" spans="1:26" ht="12" customHeight="1" x14ac:dyDescent="0.3">
      <c r="A44" s="204" t="s">
        <v>781</v>
      </c>
      <c r="B44" s="199"/>
      <c r="C44" s="200"/>
      <c r="D44" s="200"/>
      <c r="E44" s="232"/>
      <c r="F44" s="232"/>
      <c r="G44" s="199"/>
      <c r="H44" s="199"/>
      <c r="I44" s="199"/>
      <c r="J44" s="199"/>
      <c r="K44" s="199"/>
      <c r="L44" s="199"/>
      <c r="M44" s="223"/>
      <c r="N44" s="223"/>
      <c r="O44" s="223"/>
      <c r="P44" s="199"/>
      <c r="Q44" s="237"/>
      <c r="R44" s="238"/>
      <c r="S44" s="239"/>
      <c r="T44" s="240"/>
      <c r="U44" s="199"/>
      <c r="V44" s="199"/>
      <c r="W44" s="199"/>
      <c r="X44" s="199"/>
      <c r="Y44" s="199"/>
      <c r="Z44" s="199"/>
    </row>
    <row r="45" spans="1:26" ht="12" customHeight="1" x14ac:dyDescent="0.3">
      <c r="A45" s="204" t="s">
        <v>782</v>
      </c>
      <c r="B45" s="199"/>
      <c r="C45" s="199"/>
      <c r="D45" s="200"/>
      <c r="E45" s="232"/>
      <c r="F45" s="232"/>
      <c r="G45" s="199"/>
      <c r="H45" s="199"/>
      <c r="I45" s="199"/>
      <c r="J45" s="199"/>
      <c r="K45" s="199"/>
      <c r="L45" s="199"/>
      <c r="M45" s="223">
        <v>123600</v>
      </c>
      <c r="N45" s="223">
        <v>59117</v>
      </c>
      <c r="O45" s="223">
        <v>64483</v>
      </c>
      <c r="P45" s="199"/>
      <c r="Q45" s="237" t="s">
        <v>703</v>
      </c>
      <c r="R45" s="238">
        <v>536343</v>
      </c>
      <c r="S45" s="239">
        <v>254902</v>
      </c>
      <c r="T45" s="240">
        <v>281441</v>
      </c>
      <c r="U45" s="199"/>
      <c r="V45" s="199"/>
      <c r="W45" s="199"/>
      <c r="X45" s="199"/>
      <c r="Y45" s="199"/>
      <c r="Z45" s="199"/>
    </row>
    <row r="46" spans="1:26" ht="12" customHeight="1" x14ac:dyDescent="0.3">
      <c r="A46" s="198" t="s">
        <v>783</v>
      </c>
      <c r="B46" s="199"/>
      <c r="C46" s="199"/>
      <c r="D46" s="200"/>
      <c r="E46" s="232"/>
      <c r="F46" s="232"/>
      <c r="G46" s="199"/>
      <c r="H46" s="199"/>
      <c r="I46" s="199"/>
      <c r="J46" s="199"/>
      <c r="K46" s="199"/>
      <c r="L46" s="199"/>
      <c r="M46" s="223"/>
      <c r="N46" s="223"/>
      <c r="O46" s="223"/>
      <c r="P46" s="199"/>
      <c r="Q46" s="237"/>
      <c r="R46" s="238"/>
      <c r="S46" s="239"/>
      <c r="T46" s="240"/>
      <c r="U46" s="199"/>
      <c r="V46" s="199"/>
      <c r="W46" s="199"/>
      <c r="X46" s="199"/>
      <c r="Y46" s="199"/>
      <c r="Z46" s="199"/>
    </row>
    <row r="47" spans="1:26" ht="12" customHeight="1" x14ac:dyDescent="0.3">
      <c r="A47" s="204" t="s">
        <v>784</v>
      </c>
      <c r="B47" s="199"/>
      <c r="C47" s="199"/>
      <c r="D47" s="200"/>
      <c r="E47" s="232"/>
      <c r="F47" s="232"/>
      <c r="G47" s="199"/>
      <c r="H47" s="199"/>
      <c r="I47" s="199"/>
      <c r="J47" s="199"/>
      <c r="K47" s="199"/>
      <c r="L47" s="199"/>
      <c r="M47" s="223"/>
      <c r="N47" s="223"/>
      <c r="O47" s="223"/>
      <c r="P47" s="199"/>
      <c r="Q47" s="237"/>
      <c r="R47" s="238"/>
      <c r="S47" s="239"/>
      <c r="T47" s="240"/>
      <c r="U47" s="199"/>
      <c r="V47" s="199"/>
      <c r="W47" s="199"/>
      <c r="X47" s="199"/>
      <c r="Y47" s="199"/>
      <c r="Z47" s="199"/>
    </row>
    <row r="48" spans="1:26" ht="12" customHeight="1" x14ac:dyDescent="0.3">
      <c r="A48" s="204" t="s">
        <v>785</v>
      </c>
      <c r="B48" s="199"/>
      <c r="C48" s="199"/>
      <c r="D48" s="200"/>
      <c r="E48" s="232"/>
      <c r="F48" s="232"/>
      <c r="G48" s="199"/>
      <c r="H48" s="199"/>
      <c r="I48" s="199"/>
      <c r="J48" s="199"/>
      <c r="K48" s="199"/>
      <c r="L48" s="199"/>
      <c r="M48" s="223"/>
      <c r="N48" s="223"/>
      <c r="O48" s="223"/>
      <c r="P48" s="199"/>
      <c r="Q48" s="237"/>
      <c r="R48" s="238"/>
      <c r="S48" s="239"/>
      <c r="T48" s="240"/>
      <c r="U48" s="199"/>
      <c r="V48" s="199"/>
      <c r="W48" s="199"/>
      <c r="X48" s="199"/>
      <c r="Y48" s="199"/>
      <c r="Z48" s="199"/>
    </row>
    <row r="49" spans="1:26" ht="12" customHeight="1" x14ac:dyDescent="0.3">
      <c r="A49" s="245" t="s">
        <v>786</v>
      </c>
      <c r="B49" s="199"/>
      <c r="C49" s="199"/>
      <c r="D49" s="200"/>
      <c r="E49" s="232"/>
      <c r="F49" s="232"/>
      <c r="G49" s="199"/>
      <c r="H49" s="199"/>
      <c r="I49" s="199"/>
      <c r="J49" s="199"/>
      <c r="K49" s="199"/>
      <c r="L49" s="199"/>
      <c r="M49" s="223">
        <v>120324</v>
      </c>
      <c r="N49" s="223">
        <v>57551</v>
      </c>
      <c r="O49" s="223">
        <v>62773</v>
      </c>
      <c r="P49" s="199"/>
      <c r="Q49" s="237" t="s">
        <v>707</v>
      </c>
      <c r="R49" s="238">
        <v>516837</v>
      </c>
      <c r="S49" s="239">
        <v>242123</v>
      </c>
      <c r="T49" s="240">
        <v>274714</v>
      </c>
      <c r="U49" s="199"/>
      <c r="V49" s="199"/>
      <c r="W49" s="199"/>
      <c r="X49" s="199"/>
      <c r="Y49" s="199"/>
      <c r="Z49" s="199"/>
    </row>
    <row r="50" spans="1:26" ht="12" customHeight="1" x14ac:dyDescent="0.3">
      <c r="A50" s="214" t="s">
        <v>787</v>
      </c>
      <c r="B50" s="199"/>
      <c r="C50" s="200"/>
      <c r="D50" s="200"/>
      <c r="E50" s="232"/>
      <c r="F50" s="232"/>
      <c r="G50" s="199"/>
      <c r="H50" s="199"/>
      <c r="I50" s="199"/>
      <c r="J50" s="199"/>
      <c r="K50" s="199"/>
      <c r="L50" s="199"/>
      <c r="M50" s="223">
        <v>116606</v>
      </c>
      <c r="N50" s="223">
        <v>55686</v>
      </c>
      <c r="O50" s="223">
        <v>60920</v>
      </c>
      <c r="P50" s="199"/>
      <c r="Q50" s="237" t="s">
        <v>712</v>
      </c>
      <c r="R50" s="238">
        <v>489703</v>
      </c>
      <c r="S50" s="239">
        <v>225926</v>
      </c>
      <c r="T50" s="240">
        <v>263777</v>
      </c>
      <c r="U50" s="199"/>
      <c r="V50" s="199"/>
      <c r="W50" s="199"/>
      <c r="X50" s="199"/>
      <c r="Y50" s="199"/>
      <c r="Z50" s="199"/>
    </row>
    <row r="51" spans="1:26" ht="12" customHeight="1" x14ac:dyDescent="0.3">
      <c r="A51" s="214" t="s">
        <v>788</v>
      </c>
      <c r="B51" s="199"/>
      <c r="C51" s="200"/>
      <c r="D51" s="200"/>
      <c r="E51" s="232"/>
      <c r="F51" s="232"/>
      <c r="G51" s="199"/>
      <c r="H51" s="199"/>
      <c r="I51" s="199"/>
      <c r="J51" s="199"/>
      <c r="K51" s="199"/>
      <c r="L51" s="199"/>
      <c r="M51" s="223">
        <v>112852</v>
      </c>
      <c r="N51" s="223">
        <v>53849</v>
      </c>
      <c r="O51" s="223">
        <v>59003</v>
      </c>
      <c r="P51" s="199"/>
      <c r="Q51" s="237" t="s">
        <v>717</v>
      </c>
      <c r="R51" s="238">
        <v>406084</v>
      </c>
      <c r="S51" s="239">
        <v>183930</v>
      </c>
      <c r="T51" s="240">
        <v>222154</v>
      </c>
      <c r="U51" s="199"/>
      <c r="V51" s="199"/>
      <c r="W51" s="199"/>
      <c r="X51" s="199"/>
      <c r="Y51" s="199"/>
      <c r="Z51" s="199"/>
    </row>
    <row r="52" spans="1:26" ht="12" customHeight="1" x14ac:dyDescent="0.3">
      <c r="A52" s="198" t="s">
        <v>789</v>
      </c>
      <c r="B52" s="199"/>
      <c r="C52" s="200"/>
      <c r="D52" s="200"/>
      <c r="E52" s="232"/>
      <c r="F52" s="232"/>
      <c r="G52" s="199"/>
      <c r="H52" s="199"/>
      <c r="I52" s="199"/>
      <c r="J52" s="199"/>
      <c r="K52" s="199"/>
      <c r="L52" s="199"/>
      <c r="M52" s="223">
        <v>97001</v>
      </c>
      <c r="N52" s="223">
        <v>44730</v>
      </c>
      <c r="O52" s="223">
        <v>52271</v>
      </c>
      <c r="P52" s="199"/>
      <c r="Q52" s="199"/>
      <c r="R52" s="199"/>
      <c r="S52" s="199"/>
      <c r="T52" s="199"/>
      <c r="U52" s="199"/>
      <c r="V52" s="199"/>
      <c r="W52" s="199"/>
      <c r="X52" s="199"/>
      <c r="Y52" s="199"/>
      <c r="Z52" s="199"/>
    </row>
    <row r="53" spans="1:26" ht="12" customHeight="1" x14ac:dyDescent="0.3">
      <c r="A53" s="245" t="s">
        <v>790</v>
      </c>
      <c r="B53" s="199"/>
      <c r="C53" s="200"/>
      <c r="D53" s="200"/>
      <c r="E53" s="232"/>
      <c r="F53" s="232"/>
      <c r="G53" s="199"/>
      <c r="H53" s="199"/>
      <c r="I53" s="199"/>
      <c r="J53" s="199"/>
      <c r="K53" s="199"/>
      <c r="L53" s="199"/>
      <c r="M53" s="223">
        <v>93445</v>
      </c>
      <c r="N53" s="223">
        <v>42931</v>
      </c>
      <c r="O53" s="223">
        <v>50514</v>
      </c>
      <c r="P53" s="199"/>
      <c r="Q53" s="199"/>
      <c r="R53" s="199"/>
      <c r="S53" s="199"/>
      <c r="T53" s="199"/>
      <c r="U53" s="199"/>
      <c r="V53" s="199"/>
      <c r="W53" s="199"/>
      <c r="X53" s="199"/>
      <c r="Y53" s="199"/>
      <c r="Z53" s="199"/>
    </row>
    <row r="54" spans="1:26" ht="12" customHeight="1" x14ac:dyDescent="0.3">
      <c r="A54" s="245" t="s">
        <v>791</v>
      </c>
      <c r="B54" s="199"/>
      <c r="C54" s="200"/>
      <c r="D54" s="200"/>
      <c r="E54" s="232"/>
      <c r="F54" s="232"/>
      <c r="G54" s="199"/>
      <c r="H54" s="199"/>
      <c r="I54" s="199"/>
      <c r="J54" s="199"/>
      <c r="K54" s="199"/>
      <c r="L54" s="199"/>
      <c r="M54" s="223">
        <v>89853</v>
      </c>
      <c r="N54" s="223">
        <v>41126</v>
      </c>
      <c r="O54" s="223">
        <v>48727</v>
      </c>
      <c r="P54" s="199"/>
      <c r="Q54" s="199"/>
      <c r="R54" s="199"/>
      <c r="S54" s="199"/>
      <c r="T54" s="199"/>
      <c r="U54" s="199"/>
      <c r="V54" s="199"/>
      <c r="W54" s="199"/>
      <c r="X54" s="199"/>
      <c r="Y54" s="199"/>
      <c r="Z54" s="199"/>
    </row>
    <row r="55" spans="1:26" ht="12" customHeight="1" x14ac:dyDescent="0.3">
      <c r="A55" s="198" t="s">
        <v>792</v>
      </c>
      <c r="B55" s="199"/>
      <c r="C55" s="200"/>
      <c r="D55" s="200"/>
      <c r="E55" s="232"/>
      <c r="F55" s="232"/>
      <c r="G55" s="199"/>
      <c r="H55" s="199"/>
      <c r="I55" s="199"/>
      <c r="J55" s="199"/>
      <c r="K55" s="199"/>
      <c r="L55" s="199"/>
      <c r="M55" s="223">
        <v>66807</v>
      </c>
      <c r="N55" s="223">
        <v>30117</v>
      </c>
      <c r="O55" s="223">
        <v>36690</v>
      </c>
      <c r="P55" s="199"/>
      <c r="Q55" s="199"/>
      <c r="R55" s="199"/>
      <c r="S55" s="199"/>
      <c r="T55" s="199"/>
      <c r="U55" s="199"/>
      <c r="V55" s="199"/>
      <c r="W55" s="199"/>
      <c r="X55" s="199"/>
      <c r="Y55" s="199"/>
      <c r="Z55" s="199"/>
    </row>
    <row r="56" spans="1:26" ht="12" customHeight="1" x14ac:dyDescent="0.3">
      <c r="A56" s="245" t="s">
        <v>793</v>
      </c>
      <c r="B56" s="199"/>
      <c r="C56" s="200"/>
      <c r="D56" s="200"/>
      <c r="E56" s="232"/>
      <c r="F56" s="232"/>
      <c r="G56" s="199"/>
      <c r="H56" s="199"/>
      <c r="I56" s="199"/>
      <c r="J56" s="199"/>
      <c r="K56" s="199"/>
      <c r="L56" s="199"/>
      <c r="M56" s="223">
        <v>63071</v>
      </c>
      <c r="N56" s="223">
        <v>28387</v>
      </c>
      <c r="O56" s="223">
        <v>34684</v>
      </c>
      <c r="P56" s="199"/>
      <c r="Q56" s="199"/>
      <c r="R56" s="199"/>
      <c r="S56" s="199"/>
      <c r="T56" s="199"/>
      <c r="U56" s="199"/>
      <c r="V56" s="199"/>
      <c r="W56" s="199"/>
      <c r="X56" s="199"/>
      <c r="Y56" s="199"/>
      <c r="Z56" s="199"/>
    </row>
    <row r="57" spans="1:26" ht="12" customHeight="1" x14ac:dyDescent="0.3">
      <c r="A57" s="245" t="s">
        <v>794</v>
      </c>
      <c r="B57" s="199"/>
      <c r="C57" s="200"/>
      <c r="D57" s="200"/>
      <c r="E57" s="232"/>
      <c r="F57" s="232"/>
      <c r="G57" s="199"/>
      <c r="H57" s="199"/>
      <c r="I57" s="199"/>
      <c r="J57" s="199"/>
      <c r="K57" s="199"/>
      <c r="L57" s="199"/>
      <c r="M57" s="223">
        <v>59761</v>
      </c>
      <c r="N57" s="223">
        <v>26856</v>
      </c>
      <c r="O57" s="223">
        <v>32905</v>
      </c>
      <c r="P57" s="199"/>
      <c r="Q57" s="199"/>
      <c r="R57" s="199"/>
      <c r="S57" s="199"/>
      <c r="T57" s="199"/>
      <c r="U57" s="199"/>
      <c r="V57" s="199"/>
      <c r="W57" s="199"/>
      <c r="X57" s="199"/>
      <c r="Y57" s="199"/>
      <c r="Z57" s="199"/>
    </row>
    <row r="58" spans="1:26" ht="12" customHeight="1" x14ac:dyDescent="0.3">
      <c r="A58" s="245" t="s">
        <v>795</v>
      </c>
      <c r="B58" s="199"/>
      <c r="C58" s="200"/>
      <c r="D58" s="200"/>
      <c r="E58" s="232"/>
      <c r="F58" s="232"/>
      <c r="G58" s="199"/>
      <c r="H58" s="199"/>
      <c r="I58" s="199"/>
      <c r="J58" s="199"/>
      <c r="K58" s="199"/>
      <c r="L58" s="199"/>
      <c r="M58" s="223">
        <v>56749</v>
      </c>
      <c r="N58" s="223">
        <v>25466</v>
      </c>
      <c r="O58" s="223">
        <v>31283</v>
      </c>
      <c r="P58" s="199"/>
      <c r="Q58" s="199"/>
      <c r="R58" s="199"/>
      <c r="S58" s="199"/>
      <c r="T58" s="199"/>
      <c r="U58" s="199"/>
      <c r="V58" s="199"/>
      <c r="W58" s="199"/>
      <c r="X58" s="199"/>
      <c r="Y58" s="199"/>
      <c r="Z58" s="199"/>
    </row>
    <row r="59" spans="1:26" ht="16.5" customHeight="1" x14ac:dyDescent="0.3">
      <c r="A59" s="199"/>
      <c r="B59" s="199"/>
      <c r="C59" s="200"/>
      <c r="D59" s="200"/>
      <c r="E59" s="232"/>
      <c r="F59" s="232"/>
      <c r="G59" s="199"/>
      <c r="H59" s="199"/>
      <c r="I59" s="199"/>
      <c r="J59" s="199"/>
      <c r="K59" s="199"/>
      <c r="L59" s="199"/>
      <c r="M59" s="223">
        <v>53748</v>
      </c>
      <c r="N59" s="223">
        <v>24086</v>
      </c>
      <c r="O59" s="223">
        <v>29662</v>
      </c>
      <c r="P59" s="199"/>
      <c r="Q59" s="199"/>
      <c r="R59" s="199"/>
      <c r="S59" s="199"/>
      <c r="T59" s="199"/>
      <c r="U59" s="199"/>
      <c r="V59" s="199"/>
      <c r="W59" s="199"/>
      <c r="X59" s="199"/>
      <c r="Y59" s="199"/>
      <c r="Z59" s="199"/>
    </row>
    <row r="60" spans="1:26" ht="16.5" customHeight="1" x14ac:dyDescent="0.3">
      <c r="A60" s="199"/>
      <c r="B60" s="199"/>
      <c r="C60" s="200"/>
      <c r="D60" s="200"/>
      <c r="E60" s="232"/>
      <c r="F60" s="232"/>
      <c r="G60" s="199"/>
      <c r="H60" s="199"/>
      <c r="I60" s="199"/>
      <c r="J60" s="199"/>
      <c r="K60" s="199"/>
      <c r="L60" s="199"/>
      <c r="M60" s="223">
        <v>50833</v>
      </c>
      <c r="N60" s="223">
        <v>22745</v>
      </c>
      <c r="O60" s="223">
        <v>28088</v>
      </c>
      <c r="P60" s="199"/>
      <c r="Q60" s="199"/>
      <c r="R60" s="199"/>
      <c r="S60" s="199"/>
      <c r="T60" s="199"/>
      <c r="U60" s="199"/>
      <c r="V60" s="199"/>
      <c r="W60" s="199"/>
      <c r="X60" s="199"/>
      <c r="Y60" s="199"/>
      <c r="Z60" s="199"/>
    </row>
    <row r="61" spans="1:26" ht="16.5" customHeight="1" x14ac:dyDescent="0.3">
      <c r="A61" s="199"/>
      <c r="B61" s="199"/>
      <c r="C61" s="200"/>
      <c r="D61" s="200"/>
      <c r="E61" s="232"/>
      <c r="F61" s="232"/>
      <c r="G61" s="199"/>
      <c r="H61" s="199"/>
      <c r="I61" s="199"/>
      <c r="J61" s="199"/>
      <c r="K61" s="199"/>
      <c r="L61" s="199"/>
      <c r="M61" s="223">
        <v>47916</v>
      </c>
      <c r="N61" s="223">
        <v>21407</v>
      </c>
      <c r="O61" s="223">
        <v>26509</v>
      </c>
      <c r="P61" s="199"/>
      <c r="Q61" s="199"/>
      <c r="R61" s="199"/>
      <c r="S61" s="199"/>
      <c r="T61" s="199"/>
      <c r="U61" s="199"/>
      <c r="V61" s="199"/>
      <c r="W61" s="199"/>
      <c r="X61" s="199"/>
      <c r="Y61" s="199"/>
      <c r="Z61" s="199"/>
    </row>
    <row r="62" spans="1:26" ht="16.5" customHeight="1" x14ac:dyDescent="0.3">
      <c r="A62" s="199"/>
      <c r="B62" s="199"/>
      <c r="C62" s="200"/>
      <c r="D62" s="200"/>
      <c r="E62" s="232"/>
      <c r="F62" s="232"/>
      <c r="G62" s="199"/>
      <c r="H62" s="199"/>
      <c r="I62" s="199"/>
      <c r="J62" s="199"/>
      <c r="K62" s="199"/>
      <c r="L62" s="199"/>
      <c r="M62" s="223">
        <v>44929</v>
      </c>
      <c r="N62" s="223">
        <v>20042</v>
      </c>
      <c r="O62" s="223">
        <v>24887</v>
      </c>
      <c r="P62" s="199"/>
      <c r="Q62" s="199"/>
      <c r="R62" s="199"/>
      <c r="S62" s="199"/>
      <c r="T62" s="199"/>
      <c r="U62" s="199"/>
      <c r="V62" s="199"/>
      <c r="W62" s="199"/>
      <c r="X62" s="199"/>
      <c r="Y62" s="199"/>
      <c r="Z62" s="199"/>
    </row>
    <row r="63" spans="1:26" ht="16.5" customHeight="1" x14ac:dyDescent="0.3">
      <c r="A63" s="199"/>
      <c r="B63" s="199"/>
      <c r="C63" s="200"/>
      <c r="D63" s="200"/>
      <c r="E63" s="232"/>
      <c r="F63" s="232"/>
      <c r="G63" s="199"/>
      <c r="H63" s="199"/>
      <c r="I63" s="199"/>
      <c r="J63" s="199"/>
      <c r="K63" s="199"/>
      <c r="L63" s="199"/>
      <c r="M63" s="223">
        <v>41939</v>
      </c>
      <c r="N63" s="223">
        <v>18676</v>
      </c>
      <c r="O63" s="223">
        <v>23263</v>
      </c>
      <c r="P63" s="199"/>
      <c r="Q63" s="199"/>
      <c r="R63" s="199"/>
      <c r="S63" s="199"/>
      <c r="T63" s="199"/>
      <c r="U63" s="199"/>
      <c r="V63" s="199"/>
      <c r="W63" s="199"/>
      <c r="X63" s="199"/>
      <c r="Y63" s="199"/>
      <c r="Z63" s="199"/>
    </row>
    <row r="64" spans="1:26" ht="16.5" customHeight="1" x14ac:dyDescent="0.3">
      <c r="A64" s="199"/>
      <c r="B64" s="199"/>
      <c r="C64" s="200"/>
      <c r="D64" s="200"/>
      <c r="E64" s="232"/>
      <c r="F64" s="232"/>
      <c r="G64" s="199"/>
      <c r="H64" s="199"/>
      <c r="I64" s="199"/>
      <c r="J64" s="199"/>
      <c r="K64" s="199"/>
      <c r="L64" s="199"/>
      <c r="M64" s="223">
        <v>39086</v>
      </c>
      <c r="N64" s="223">
        <v>17369</v>
      </c>
      <c r="O64" s="223">
        <v>21717</v>
      </c>
      <c r="P64" s="199"/>
      <c r="Q64" s="199"/>
      <c r="R64" s="199"/>
      <c r="S64" s="199"/>
      <c r="T64" s="199"/>
      <c r="U64" s="199"/>
      <c r="V64" s="199"/>
      <c r="W64" s="199"/>
      <c r="X64" s="199"/>
      <c r="Y64" s="199"/>
      <c r="Z64" s="199"/>
    </row>
    <row r="65" spans="1:26" ht="16.5" customHeight="1" x14ac:dyDescent="0.3">
      <c r="A65" s="199"/>
      <c r="B65" s="199"/>
      <c r="C65" s="200"/>
      <c r="D65" s="200"/>
      <c r="E65" s="232"/>
      <c r="F65" s="232"/>
      <c r="G65" s="199"/>
      <c r="H65" s="199"/>
      <c r="I65" s="199"/>
      <c r="J65" s="199"/>
      <c r="K65" s="199"/>
      <c r="L65" s="199"/>
      <c r="M65" s="223">
        <v>36348</v>
      </c>
      <c r="N65" s="223">
        <v>16117</v>
      </c>
      <c r="O65" s="223">
        <v>20231</v>
      </c>
      <c r="P65" s="199"/>
      <c r="Q65" s="199"/>
      <c r="R65" s="199"/>
      <c r="S65" s="199"/>
      <c r="T65" s="199"/>
      <c r="U65" s="199"/>
      <c r="V65" s="199"/>
      <c r="W65" s="199"/>
      <c r="X65" s="199"/>
      <c r="Y65" s="199"/>
      <c r="Z65" s="199"/>
    </row>
    <row r="66" spans="1:26" ht="16.5" customHeight="1" x14ac:dyDescent="0.3">
      <c r="A66" s="199"/>
      <c r="B66" s="199"/>
      <c r="C66" s="200"/>
      <c r="D66" s="200"/>
      <c r="E66" s="232"/>
      <c r="F66" s="232"/>
      <c r="G66" s="199"/>
      <c r="H66" s="199"/>
      <c r="I66" s="199"/>
      <c r="J66" s="199"/>
      <c r="K66" s="199"/>
      <c r="L66" s="199"/>
      <c r="M66" s="223">
        <v>33755</v>
      </c>
      <c r="N66" s="223">
        <v>14898</v>
      </c>
      <c r="O66" s="223">
        <v>18857</v>
      </c>
      <c r="P66" s="199"/>
      <c r="Q66" s="199"/>
      <c r="R66" s="199"/>
      <c r="S66" s="199"/>
      <c r="T66" s="199"/>
      <c r="U66" s="199"/>
      <c r="V66" s="199"/>
      <c r="W66" s="199"/>
      <c r="X66" s="199"/>
      <c r="Y66" s="199"/>
      <c r="Z66" s="199"/>
    </row>
    <row r="67" spans="1:26" ht="16.5" customHeight="1" x14ac:dyDescent="0.3">
      <c r="A67" s="199"/>
      <c r="B67" s="199"/>
      <c r="C67" s="200"/>
      <c r="D67" s="200"/>
      <c r="E67" s="232"/>
      <c r="F67" s="232"/>
      <c r="G67" s="199"/>
      <c r="H67" s="199"/>
      <c r="I67" s="199"/>
      <c r="J67" s="199"/>
      <c r="K67" s="199"/>
      <c r="L67" s="199"/>
      <c r="M67" s="223">
        <v>31333</v>
      </c>
      <c r="N67" s="223">
        <v>13708</v>
      </c>
      <c r="O67" s="223">
        <v>17625</v>
      </c>
      <c r="P67" s="199"/>
      <c r="Q67" s="199"/>
      <c r="R67" s="199"/>
      <c r="S67" s="199"/>
      <c r="T67" s="199"/>
      <c r="U67" s="199"/>
      <c r="V67" s="199"/>
      <c r="W67" s="199"/>
      <c r="X67" s="199"/>
      <c r="Y67" s="199"/>
      <c r="Z67" s="199"/>
    </row>
    <row r="68" spans="1:26" ht="16.5" customHeight="1" x14ac:dyDescent="0.3">
      <c r="A68" s="199"/>
      <c r="B68" s="199"/>
      <c r="C68" s="200"/>
      <c r="D68" s="200"/>
      <c r="E68" s="232"/>
      <c r="F68" s="232"/>
      <c r="G68" s="199"/>
      <c r="H68" s="199"/>
      <c r="I68" s="199"/>
      <c r="J68" s="199"/>
      <c r="K68" s="199"/>
      <c r="L68" s="199"/>
      <c r="M68" s="223">
        <v>28832</v>
      </c>
      <c r="N68" s="223">
        <v>12440</v>
      </c>
      <c r="O68" s="223">
        <v>16392</v>
      </c>
      <c r="P68" s="199"/>
      <c r="Q68" s="199"/>
      <c r="R68" s="199"/>
      <c r="S68" s="199"/>
      <c r="T68" s="199"/>
      <c r="U68" s="199"/>
      <c r="V68" s="199"/>
      <c r="W68" s="199"/>
      <c r="X68" s="199"/>
      <c r="Y68" s="199"/>
      <c r="Z68" s="199"/>
    </row>
    <row r="69" spans="1:26" ht="16.5" customHeight="1" x14ac:dyDescent="0.3">
      <c r="A69" s="199"/>
      <c r="B69" s="199"/>
      <c r="C69" s="200"/>
      <c r="D69" s="200"/>
      <c r="E69" s="232"/>
      <c r="F69" s="232"/>
      <c r="G69" s="199"/>
      <c r="H69" s="199"/>
      <c r="I69" s="199"/>
      <c r="J69" s="199"/>
      <c r="K69" s="199"/>
      <c r="L69" s="199"/>
      <c r="M69" s="223">
        <v>26662</v>
      </c>
      <c r="N69" s="223">
        <v>11342</v>
      </c>
      <c r="O69" s="223">
        <v>15320</v>
      </c>
      <c r="P69" s="199"/>
      <c r="Q69" s="199"/>
      <c r="R69" s="199"/>
      <c r="S69" s="199"/>
      <c r="T69" s="199"/>
      <c r="U69" s="199"/>
      <c r="V69" s="199"/>
      <c r="W69" s="199"/>
      <c r="X69" s="199"/>
      <c r="Y69" s="199"/>
      <c r="Z69" s="199"/>
    </row>
    <row r="70" spans="1:26" ht="16.5" customHeight="1" x14ac:dyDescent="0.3">
      <c r="A70" s="199"/>
      <c r="B70" s="199"/>
      <c r="C70" s="200"/>
      <c r="D70" s="200"/>
      <c r="E70" s="232"/>
      <c r="F70" s="232"/>
      <c r="G70" s="199"/>
      <c r="H70" s="199"/>
      <c r="I70" s="199"/>
      <c r="J70" s="199"/>
      <c r="K70" s="199"/>
      <c r="L70" s="199"/>
      <c r="M70" s="223">
        <v>24625</v>
      </c>
      <c r="N70" s="223">
        <v>10306</v>
      </c>
      <c r="O70" s="223">
        <v>14319</v>
      </c>
      <c r="P70" s="199"/>
      <c r="Q70" s="199"/>
      <c r="R70" s="199"/>
      <c r="S70" s="199"/>
      <c r="T70" s="199"/>
      <c r="U70" s="199"/>
      <c r="V70" s="199"/>
      <c r="W70" s="199"/>
      <c r="X70" s="199"/>
      <c r="Y70" s="199"/>
      <c r="Z70" s="199"/>
    </row>
    <row r="71" spans="1:26" ht="16.5" customHeight="1" x14ac:dyDescent="0.3">
      <c r="A71" s="199"/>
      <c r="B71" s="199"/>
      <c r="C71" s="200"/>
      <c r="D71" s="200"/>
      <c r="E71" s="232"/>
      <c r="F71" s="232"/>
      <c r="G71" s="199"/>
      <c r="H71" s="199"/>
      <c r="I71" s="199"/>
      <c r="J71" s="199"/>
      <c r="K71" s="199"/>
      <c r="L71" s="199"/>
      <c r="M71" s="223">
        <v>22734</v>
      </c>
      <c r="N71" s="223">
        <v>9334</v>
      </c>
      <c r="O71" s="223">
        <v>13400</v>
      </c>
      <c r="P71" s="199"/>
      <c r="Q71" s="199"/>
      <c r="R71" s="199"/>
      <c r="S71" s="199"/>
      <c r="T71" s="199"/>
      <c r="U71" s="199"/>
      <c r="V71" s="199"/>
      <c r="W71" s="199"/>
      <c r="X71" s="199"/>
      <c r="Y71" s="199"/>
      <c r="Z71" s="199"/>
    </row>
    <row r="72" spans="1:26" ht="16.5" customHeight="1" x14ac:dyDescent="0.3">
      <c r="A72" s="199"/>
      <c r="B72" s="199"/>
      <c r="C72" s="200"/>
      <c r="D72" s="200"/>
      <c r="E72" s="232"/>
      <c r="F72" s="232"/>
      <c r="G72" s="199"/>
      <c r="H72" s="199"/>
      <c r="I72" s="199"/>
      <c r="J72" s="199"/>
      <c r="K72" s="199"/>
      <c r="L72" s="199"/>
      <c r="M72" s="223">
        <v>20994</v>
      </c>
      <c r="N72" s="223">
        <v>8432</v>
      </c>
      <c r="O72" s="223">
        <v>12562</v>
      </c>
      <c r="P72" s="199"/>
      <c r="Q72" s="199"/>
      <c r="R72" s="199"/>
      <c r="S72" s="199"/>
      <c r="T72" s="199"/>
      <c r="U72" s="199"/>
      <c r="V72" s="199"/>
      <c r="W72" s="199"/>
      <c r="X72" s="199"/>
      <c r="Y72" s="199"/>
      <c r="Z72" s="199"/>
    </row>
    <row r="73" spans="1:26" ht="16.5" customHeight="1" x14ac:dyDescent="0.3">
      <c r="A73" s="199"/>
      <c r="B73" s="199"/>
      <c r="C73" s="200"/>
      <c r="D73" s="200"/>
      <c r="E73" s="232"/>
      <c r="F73" s="232"/>
      <c r="G73" s="199"/>
      <c r="H73" s="199"/>
      <c r="I73" s="199"/>
      <c r="J73" s="199"/>
      <c r="K73" s="199"/>
      <c r="L73" s="199"/>
      <c r="M73" s="223">
        <v>19408</v>
      </c>
      <c r="N73" s="223">
        <v>7603</v>
      </c>
      <c r="O73" s="223">
        <v>11805</v>
      </c>
      <c r="P73" s="199"/>
      <c r="Q73" s="199"/>
      <c r="R73" s="199"/>
      <c r="S73" s="199"/>
      <c r="T73" s="199"/>
      <c r="U73" s="199"/>
      <c r="V73" s="199"/>
      <c r="W73" s="199"/>
      <c r="X73" s="199"/>
      <c r="Y73" s="199"/>
      <c r="Z73" s="199"/>
    </row>
    <row r="74" spans="1:26" ht="16.5" customHeight="1" x14ac:dyDescent="0.3">
      <c r="A74" s="199"/>
      <c r="B74" s="199"/>
      <c r="C74" s="200"/>
      <c r="D74" s="200"/>
      <c r="E74" s="232"/>
      <c r="F74" s="232"/>
      <c r="G74" s="199"/>
      <c r="H74" s="199"/>
      <c r="I74" s="199"/>
      <c r="J74" s="199"/>
      <c r="K74" s="199"/>
      <c r="L74" s="199"/>
      <c r="M74" s="223">
        <v>17988</v>
      </c>
      <c r="N74" s="223">
        <v>7002</v>
      </c>
      <c r="O74" s="223">
        <v>10986</v>
      </c>
      <c r="P74" s="199"/>
      <c r="Q74" s="199"/>
      <c r="R74" s="199"/>
      <c r="S74" s="199"/>
      <c r="T74" s="199"/>
      <c r="U74" s="199"/>
      <c r="V74" s="199"/>
      <c r="W74" s="199"/>
      <c r="X74" s="199"/>
      <c r="Y74" s="199"/>
      <c r="Z74" s="199"/>
    </row>
    <row r="75" spans="1:26" ht="16.5" customHeight="1" x14ac:dyDescent="0.3">
      <c r="A75" s="199"/>
      <c r="B75" s="199"/>
      <c r="C75" s="200"/>
      <c r="D75" s="200"/>
      <c r="E75" s="232"/>
      <c r="F75" s="232"/>
      <c r="G75" s="199"/>
      <c r="H75" s="199"/>
      <c r="I75" s="199"/>
      <c r="J75" s="199"/>
      <c r="K75" s="199"/>
      <c r="L75" s="199"/>
      <c r="M75" s="223">
        <v>16675</v>
      </c>
      <c r="N75" s="223">
        <v>6510</v>
      </c>
      <c r="O75" s="223">
        <v>10165</v>
      </c>
      <c r="P75" s="199"/>
      <c r="Q75" s="199"/>
      <c r="R75" s="199"/>
      <c r="S75" s="199"/>
      <c r="T75" s="199"/>
      <c r="U75" s="199"/>
      <c r="V75" s="199"/>
      <c r="W75" s="199"/>
      <c r="X75" s="199"/>
      <c r="Y75" s="199"/>
      <c r="Z75" s="199"/>
    </row>
    <row r="76" spans="1:26" ht="16.5" customHeight="1" x14ac:dyDescent="0.3">
      <c r="A76" s="199"/>
      <c r="B76" s="199"/>
      <c r="C76" s="200"/>
      <c r="D76" s="200"/>
      <c r="E76" s="232"/>
      <c r="F76" s="232"/>
      <c r="G76" s="199"/>
      <c r="H76" s="199"/>
      <c r="I76" s="199"/>
      <c r="J76" s="199"/>
      <c r="K76" s="199"/>
      <c r="L76" s="199"/>
      <c r="M76" s="223">
        <v>15472</v>
      </c>
      <c r="N76" s="223">
        <v>6134</v>
      </c>
      <c r="O76" s="223">
        <v>9338</v>
      </c>
      <c r="P76" s="199"/>
      <c r="Q76" s="199"/>
      <c r="R76" s="199"/>
      <c r="S76" s="199"/>
      <c r="T76" s="199"/>
      <c r="U76" s="199"/>
      <c r="V76" s="199"/>
      <c r="W76" s="199"/>
      <c r="X76" s="199"/>
      <c r="Y76" s="199"/>
      <c r="Z76" s="199"/>
    </row>
    <row r="77" spans="1:26" ht="16.5" customHeight="1" x14ac:dyDescent="0.3">
      <c r="A77" s="199"/>
      <c r="B77" s="199"/>
      <c r="C77" s="200"/>
      <c r="D77" s="200"/>
      <c r="E77" s="232"/>
      <c r="F77" s="232"/>
      <c r="G77" s="199"/>
      <c r="H77" s="199"/>
      <c r="I77" s="199"/>
      <c r="J77" s="199"/>
      <c r="K77" s="199"/>
      <c r="L77" s="199"/>
      <c r="M77" s="214">
        <v>89747</v>
      </c>
      <c r="N77" s="214">
        <v>33084</v>
      </c>
      <c r="O77" s="214">
        <v>56663</v>
      </c>
      <c r="P77" s="199"/>
      <c r="Q77" s="199"/>
      <c r="R77" s="199"/>
      <c r="S77" s="199"/>
      <c r="T77" s="199"/>
      <c r="U77" s="199"/>
      <c r="V77" s="199"/>
      <c r="W77" s="199"/>
      <c r="X77" s="199"/>
      <c r="Y77" s="199"/>
      <c r="Z77" s="199"/>
    </row>
    <row r="78" spans="1:26" ht="16.5" customHeight="1" x14ac:dyDescent="0.3">
      <c r="A78" s="199"/>
      <c r="B78" s="199"/>
      <c r="C78" s="200"/>
      <c r="D78" s="200"/>
      <c r="E78" s="232"/>
      <c r="F78" s="232"/>
      <c r="G78" s="199"/>
      <c r="H78" s="199"/>
      <c r="I78" s="199"/>
      <c r="J78" s="199"/>
      <c r="K78" s="199"/>
      <c r="L78" s="199"/>
      <c r="M78" s="199"/>
      <c r="N78" s="199"/>
      <c r="O78" s="199"/>
      <c r="P78" s="199"/>
      <c r="Q78" s="199"/>
      <c r="R78" s="199"/>
      <c r="S78" s="199"/>
      <c r="T78" s="199"/>
      <c r="U78" s="199"/>
      <c r="V78" s="199"/>
      <c r="W78" s="199"/>
      <c r="X78" s="199"/>
      <c r="Y78" s="199"/>
      <c r="Z78" s="199"/>
    </row>
    <row r="79" spans="1:26" ht="16.5" customHeight="1" x14ac:dyDescent="0.3">
      <c r="A79" s="199"/>
      <c r="B79" s="199"/>
      <c r="C79" s="200"/>
      <c r="D79" s="200"/>
      <c r="E79" s="232"/>
      <c r="F79" s="232"/>
      <c r="G79" s="199"/>
      <c r="H79" s="199"/>
      <c r="I79" s="199"/>
      <c r="J79" s="199"/>
      <c r="K79" s="199"/>
      <c r="L79" s="199"/>
      <c r="M79" s="199"/>
      <c r="N79" s="199"/>
      <c r="O79" s="199"/>
      <c r="P79" s="199"/>
      <c r="Q79" s="199"/>
      <c r="R79" s="199"/>
      <c r="S79" s="199"/>
      <c r="T79" s="199"/>
      <c r="U79" s="199"/>
      <c r="V79" s="199"/>
      <c r="W79" s="199"/>
      <c r="X79" s="199"/>
      <c r="Y79" s="199"/>
      <c r="Z79" s="199"/>
    </row>
    <row r="80" spans="1:26" ht="16.5" customHeight="1" x14ac:dyDescent="0.3">
      <c r="A80" s="199"/>
      <c r="B80" s="199"/>
      <c r="C80" s="200"/>
      <c r="D80" s="200"/>
      <c r="E80" s="232"/>
      <c r="F80" s="232"/>
      <c r="G80" s="199"/>
      <c r="H80" s="199"/>
      <c r="I80" s="199"/>
      <c r="J80" s="199"/>
      <c r="K80" s="199"/>
      <c r="L80" s="199"/>
      <c r="M80" s="199"/>
      <c r="N80" s="199"/>
      <c r="O80" s="199"/>
      <c r="P80" s="199"/>
      <c r="Q80" s="199"/>
      <c r="R80" s="199"/>
      <c r="S80" s="199"/>
      <c r="T80" s="199"/>
      <c r="U80" s="199"/>
      <c r="V80" s="199"/>
      <c r="W80" s="199"/>
      <c r="X80" s="199"/>
      <c r="Y80" s="199"/>
      <c r="Z80" s="199"/>
    </row>
    <row r="81" spans="1:26" ht="16.5" customHeight="1" x14ac:dyDescent="0.3">
      <c r="A81" s="199"/>
      <c r="B81" s="199"/>
      <c r="C81" s="200"/>
      <c r="D81" s="200"/>
      <c r="E81" s="232"/>
      <c r="F81" s="232"/>
      <c r="G81" s="199"/>
      <c r="H81" s="199"/>
      <c r="I81" s="199"/>
      <c r="J81" s="199"/>
      <c r="K81" s="199"/>
      <c r="L81" s="199"/>
      <c r="M81" s="199"/>
      <c r="N81" s="199"/>
      <c r="O81" s="199"/>
      <c r="P81" s="199"/>
      <c r="Q81" s="199"/>
      <c r="R81" s="199"/>
      <c r="S81" s="199"/>
      <c r="T81" s="199"/>
      <c r="U81" s="199"/>
      <c r="V81" s="199"/>
      <c r="W81" s="199"/>
      <c r="X81" s="199"/>
      <c r="Y81" s="199"/>
      <c r="Z81" s="199"/>
    </row>
    <row r="82" spans="1:26" ht="16.5" customHeight="1" x14ac:dyDescent="0.3">
      <c r="A82" s="199"/>
      <c r="B82" s="199"/>
      <c r="C82" s="200"/>
      <c r="D82" s="200"/>
      <c r="E82" s="232"/>
      <c r="F82" s="232"/>
      <c r="G82" s="199"/>
      <c r="H82" s="199"/>
      <c r="I82" s="199"/>
      <c r="J82" s="199"/>
      <c r="K82" s="199"/>
      <c r="L82" s="199"/>
      <c r="M82" s="199"/>
      <c r="N82" s="199"/>
      <c r="O82" s="199"/>
      <c r="P82" s="199"/>
      <c r="Q82" s="199"/>
      <c r="R82" s="199"/>
      <c r="S82" s="199"/>
      <c r="T82" s="199"/>
      <c r="U82" s="199"/>
      <c r="V82" s="199"/>
      <c r="W82" s="199"/>
      <c r="X82" s="199"/>
      <c r="Y82" s="199"/>
      <c r="Z82" s="199"/>
    </row>
    <row r="83" spans="1:26" ht="16.5" customHeight="1" x14ac:dyDescent="0.3">
      <c r="A83" s="199"/>
      <c r="B83" s="199"/>
      <c r="C83" s="200"/>
      <c r="D83" s="200"/>
      <c r="E83" s="232"/>
      <c r="F83" s="232"/>
      <c r="G83" s="199"/>
      <c r="H83" s="199"/>
      <c r="I83" s="199"/>
      <c r="J83" s="199"/>
      <c r="K83" s="199"/>
      <c r="L83" s="199"/>
      <c r="M83" s="199"/>
      <c r="N83" s="199"/>
      <c r="O83" s="199"/>
      <c r="P83" s="199"/>
      <c r="Q83" s="199"/>
      <c r="R83" s="199"/>
      <c r="S83" s="199"/>
      <c r="T83" s="199"/>
      <c r="U83" s="199"/>
      <c r="V83" s="199"/>
      <c r="W83" s="199"/>
      <c r="X83" s="199"/>
      <c r="Y83" s="199"/>
      <c r="Z83" s="199"/>
    </row>
    <row r="84" spans="1:26" ht="16.5" customHeight="1" x14ac:dyDescent="0.3">
      <c r="A84" s="199"/>
      <c r="B84" s="199"/>
      <c r="C84" s="200"/>
      <c r="D84" s="200"/>
      <c r="E84" s="232"/>
      <c r="F84" s="232"/>
      <c r="G84" s="199"/>
      <c r="H84" s="199"/>
      <c r="I84" s="199"/>
      <c r="J84" s="199"/>
      <c r="K84" s="199"/>
      <c r="L84" s="199"/>
      <c r="M84" s="199"/>
      <c r="N84" s="199"/>
      <c r="O84" s="199"/>
      <c r="P84" s="199"/>
      <c r="Q84" s="199"/>
      <c r="R84" s="199"/>
      <c r="S84" s="199"/>
      <c r="T84" s="199"/>
      <c r="U84" s="199"/>
      <c r="V84" s="199"/>
      <c r="W84" s="199"/>
      <c r="X84" s="199"/>
      <c r="Y84" s="199"/>
      <c r="Z84" s="199"/>
    </row>
    <row r="85" spans="1:26" ht="16.5" customHeight="1" x14ac:dyDescent="0.3">
      <c r="A85" s="199"/>
      <c r="B85" s="199"/>
      <c r="C85" s="200"/>
      <c r="D85" s="200"/>
      <c r="E85" s="232"/>
      <c r="F85" s="232"/>
      <c r="G85" s="199"/>
      <c r="H85" s="199"/>
      <c r="I85" s="199"/>
      <c r="J85" s="199"/>
      <c r="K85" s="199"/>
      <c r="L85" s="199"/>
      <c r="M85" s="199"/>
      <c r="N85" s="199"/>
      <c r="O85" s="199"/>
      <c r="P85" s="199"/>
      <c r="Q85" s="199"/>
      <c r="R85" s="199"/>
      <c r="S85" s="199"/>
      <c r="T85" s="199"/>
      <c r="U85" s="199"/>
      <c r="V85" s="199"/>
      <c r="W85" s="199"/>
      <c r="X85" s="199"/>
      <c r="Y85" s="199"/>
      <c r="Z85" s="199"/>
    </row>
    <row r="86" spans="1:26" ht="16.5" customHeight="1" x14ac:dyDescent="0.3">
      <c r="A86" s="199"/>
      <c r="B86" s="199"/>
      <c r="C86" s="200"/>
      <c r="D86" s="200"/>
      <c r="E86" s="232"/>
      <c r="F86" s="232"/>
      <c r="G86" s="199"/>
      <c r="H86" s="199"/>
      <c r="I86" s="199"/>
      <c r="J86" s="199"/>
      <c r="K86" s="199"/>
      <c r="L86" s="199"/>
      <c r="M86" s="199"/>
      <c r="N86" s="199"/>
      <c r="O86" s="199"/>
      <c r="P86" s="199"/>
      <c r="Q86" s="199"/>
      <c r="R86" s="199"/>
      <c r="S86" s="199"/>
      <c r="T86" s="199"/>
      <c r="U86" s="199"/>
      <c r="V86" s="199"/>
      <c r="W86" s="199"/>
      <c r="X86" s="199"/>
      <c r="Y86" s="199"/>
      <c r="Z86" s="199"/>
    </row>
    <row r="87" spans="1:26" ht="16.5" customHeight="1" x14ac:dyDescent="0.3">
      <c r="A87" s="199"/>
      <c r="B87" s="199"/>
      <c r="C87" s="200"/>
      <c r="D87" s="200"/>
      <c r="E87" s="232"/>
      <c r="F87" s="232"/>
      <c r="G87" s="199"/>
      <c r="H87" s="199"/>
      <c r="I87" s="199"/>
      <c r="J87" s="199"/>
      <c r="K87" s="199"/>
      <c r="L87" s="199"/>
      <c r="M87" s="199"/>
      <c r="N87" s="199"/>
      <c r="O87" s="199"/>
      <c r="P87" s="199"/>
      <c r="Q87" s="199"/>
      <c r="R87" s="199"/>
      <c r="S87" s="199"/>
      <c r="T87" s="199"/>
      <c r="U87" s="199"/>
      <c r="V87" s="199"/>
      <c r="W87" s="199"/>
      <c r="X87" s="199"/>
      <c r="Y87" s="199"/>
      <c r="Z87" s="199"/>
    </row>
    <row r="88" spans="1:26" ht="16.5" customHeight="1" x14ac:dyDescent="0.3">
      <c r="A88" s="199"/>
      <c r="B88" s="199"/>
      <c r="C88" s="200"/>
      <c r="D88" s="200"/>
      <c r="E88" s="232"/>
      <c r="F88" s="232"/>
      <c r="G88" s="199"/>
      <c r="H88" s="199"/>
      <c r="I88" s="199"/>
      <c r="J88" s="199"/>
      <c r="K88" s="199"/>
      <c r="L88" s="199"/>
      <c r="M88" s="199"/>
      <c r="N88" s="199"/>
      <c r="O88" s="199"/>
      <c r="P88" s="199"/>
      <c r="Q88" s="199"/>
      <c r="R88" s="199"/>
      <c r="S88" s="199"/>
      <c r="T88" s="199"/>
      <c r="U88" s="199"/>
      <c r="V88" s="199"/>
      <c r="W88" s="199"/>
      <c r="X88" s="199"/>
      <c r="Y88" s="199"/>
      <c r="Z88" s="199"/>
    </row>
    <row r="89" spans="1:26" ht="16.5" customHeight="1" x14ac:dyDescent="0.3">
      <c r="A89" s="199"/>
      <c r="B89" s="199"/>
      <c r="C89" s="200"/>
      <c r="D89" s="200"/>
      <c r="E89" s="232"/>
      <c r="F89" s="232"/>
      <c r="G89" s="199"/>
      <c r="H89" s="199"/>
      <c r="I89" s="199"/>
      <c r="J89" s="199"/>
      <c r="K89" s="199"/>
      <c r="L89" s="199"/>
      <c r="M89" s="199"/>
      <c r="N89" s="199"/>
      <c r="O89" s="199"/>
      <c r="P89" s="199"/>
      <c r="Q89" s="199"/>
      <c r="R89" s="199"/>
      <c r="S89" s="199"/>
      <c r="T89" s="199"/>
      <c r="U89" s="199"/>
      <c r="V89" s="199"/>
      <c r="W89" s="199"/>
      <c r="X89" s="199"/>
      <c r="Y89" s="199"/>
      <c r="Z89" s="199"/>
    </row>
    <row r="90" spans="1:26" ht="16.5" customHeight="1" x14ac:dyDescent="0.3">
      <c r="A90" s="199"/>
      <c r="B90" s="199"/>
      <c r="C90" s="200"/>
      <c r="D90" s="200"/>
      <c r="E90" s="232"/>
      <c r="F90" s="232"/>
      <c r="G90" s="199"/>
      <c r="H90" s="199"/>
      <c r="I90" s="199"/>
      <c r="J90" s="199"/>
      <c r="K90" s="199"/>
      <c r="L90" s="199"/>
      <c r="M90" s="199"/>
      <c r="N90" s="199"/>
      <c r="O90" s="199"/>
      <c r="P90" s="199"/>
      <c r="Q90" s="199"/>
      <c r="R90" s="199"/>
      <c r="S90" s="199"/>
      <c r="T90" s="199"/>
      <c r="U90" s="199"/>
      <c r="V90" s="199"/>
      <c r="W90" s="199"/>
      <c r="X90" s="199"/>
      <c r="Y90" s="199"/>
      <c r="Z90" s="199"/>
    </row>
    <row r="91" spans="1:26" ht="16.5" customHeight="1" x14ac:dyDescent="0.3">
      <c r="A91" s="199"/>
      <c r="B91" s="199"/>
      <c r="C91" s="200"/>
      <c r="D91" s="200"/>
      <c r="E91" s="232"/>
      <c r="F91" s="232"/>
      <c r="G91" s="199"/>
      <c r="H91" s="199"/>
      <c r="I91" s="199"/>
      <c r="J91" s="199"/>
      <c r="K91" s="199"/>
      <c r="L91" s="199"/>
      <c r="M91" s="199"/>
      <c r="N91" s="199"/>
      <c r="O91" s="199"/>
      <c r="P91" s="199"/>
      <c r="Q91" s="199"/>
      <c r="R91" s="199"/>
      <c r="S91" s="199"/>
      <c r="T91" s="199"/>
      <c r="U91" s="199"/>
      <c r="V91" s="199"/>
      <c r="W91" s="199"/>
      <c r="X91" s="199"/>
      <c r="Y91" s="199"/>
      <c r="Z91" s="199"/>
    </row>
    <row r="92" spans="1:26" ht="16.5" customHeight="1" x14ac:dyDescent="0.3">
      <c r="A92" s="199"/>
      <c r="B92" s="199"/>
      <c r="C92" s="200"/>
      <c r="D92" s="200"/>
      <c r="E92" s="232"/>
      <c r="F92" s="232"/>
      <c r="G92" s="199"/>
      <c r="H92" s="199"/>
      <c r="I92" s="199"/>
      <c r="J92" s="199"/>
      <c r="K92" s="199"/>
      <c r="L92" s="199"/>
      <c r="M92" s="199"/>
      <c r="N92" s="199"/>
      <c r="O92" s="199"/>
      <c r="P92" s="199"/>
      <c r="Q92" s="199"/>
      <c r="R92" s="199"/>
      <c r="S92" s="199"/>
      <c r="T92" s="199"/>
      <c r="U92" s="199"/>
      <c r="V92" s="199"/>
      <c r="W92" s="199"/>
      <c r="X92" s="199"/>
      <c r="Y92" s="199"/>
      <c r="Z92" s="199"/>
    </row>
    <row r="93" spans="1:26" ht="16.5" customHeight="1" x14ac:dyDescent="0.3">
      <c r="A93" s="199"/>
      <c r="B93" s="199"/>
      <c r="C93" s="200"/>
      <c r="D93" s="200"/>
      <c r="E93" s="232"/>
      <c r="F93" s="232"/>
      <c r="G93" s="199"/>
      <c r="H93" s="199"/>
      <c r="I93" s="199"/>
      <c r="J93" s="199"/>
      <c r="K93" s="199"/>
      <c r="L93" s="199"/>
      <c r="M93" s="199"/>
      <c r="N93" s="199"/>
      <c r="O93" s="199"/>
      <c r="P93" s="199"/>
      <c r="Q93" s="199"/>
      <c r="R93" s="199"/>
      <c r="S93" s="199"/>
      <c r="T93" s="199"/>
      <c r="U93" s="199"/>
      <c r="V93" s="199"/>
      <c r="W93" s="199"/>
      <c r="X93" s="199"/>
      <c r="Y93" s="199"/>
      <c r="Z93" s="199"/>
    </row>
    <row r="94" spans="1:26" ht="16.5" customHeight="1" x14ac:dyDescent="0.3">
      <c r="A94" s="199"/>
      <c r="B94" s="199"/>
      <c r="C94" s="200"/>
      <c r="D94" s="200"/>
      <c r="E94" s="232"/>
      <c r="F94" s="232"/>
      <c r="G94" s="199"/>
      <c r="H94" s="199"/>
      <c r="I94" s="199"/>
      <c r="J94" s="199"/>
      <c r="K94" s="199"/>
      <c r="L94" s="199"/>
      <c r="M94" s="199"/>
      <c r="N94" s="199"/>
      <c r="O94" s="199"/>
      <c r="P94" s="199"/>
      <c r="Q94" s="199"/>
      <c r="R94" s="199"/>
      <c r="S94" s="199"/>
      <c r="T94" s="199"/>
      <c r="U94" s="199"/>
      <c r="V94" s="199"/>
      <c r="W94" s="199"/>
      <c r="X94" s="199"/>
      <c r="Y94" s="199"/>
      <c r="Z94" s="199"/>
    </row>
    <row r="95" spans="1:26" ht="16.5" customHeight="1" x14ac:dyDescent="0.3">
      <c r="A95" s="199"/>
      <c r="B95" s="199"/>
      <c r="C95" s="200"/>
      <c r="D95" s="200"/>
      <c r="E95" s="232"/>
      <c r="F95" s="232"/>
      <c r="G95" s="199"/>
      <c r="H95" s="199"/>
      <c r="I95" s="199"/>
      <c r="J95" s="199"/>
      <c r="K95" s="199"/>
      <c r="L95" s="199"/>
      <c r="M95" s="199"/>
      <c r="N95" s="199"/>
      <c r="O95" s="199"/>
      <c r="P95" s="199"/>
      <c r="Q95" s="199"/>
      <c r="R95" s="199"/>
      <c r="S95" s="199"/>
      <c r="T95" s="199"/>
      <c r="U95" s="199"/>
      <c r="V95" s="199"/>
      <c r="W95" s="199"/>
      <c r="X95" s="199"/>
      <c r="Y95" s="199"/>
      <c r="Z95" s="199"/>
    </row>
    <row r="96" spans="1:26" ht="16.5" customHeight="1" x14ac:dyDescent="0.3">
      <c r="A96" s="199"/>
      <c r="B96" s="199"/>
      <c r="C96" s="200"/>
      <c r="D96" s="200"/>
      <c r="E96" s="232"/>
      <c r="F96" s="232"/>
      <c r="G96" s="199"/>
      <c r="H96" s="199"/>
      <c r="I96" s="199"/>
      <c r="J96" s="199"/>
      <c r="K96" s="199"/>
      <c r="L96" s="199"/>
      <c r="M96" s="199"/>
      <c r="N96" s="199"/>
      <c r="O96" s="199"/>
      <c r="P96" s="199"/>
      <c r="Q96" s="199"/>
      <c r="R96" s="199"/>
      <c r="S96" s="199"/>
      <c r="T96" s="199"/>
      <c r="U96" s="199"/>
      <c r="V96" s="199"/>
      <c r="W96" s="199"/>
      <c r="X96" s="199"/>
      <c r="Y96" s="199"/>
      <c r="Z96" s="199"/>
    </row>
    <row r="97" spans="1:26" ht="16.5" customHeight="1" x14ac:dyDescent="0.3">
      <c r="A97" s="199"/>
      <c r="B97" s="199"/>
      <c r="C97" s="200"/>
      <c r="D97" s="200"/>
      <c r="E97" s="232"/>
      <c r="F97" s="232"/>
      <c r="G97" s="199"/>
      <c r="H97" s="199"/>
      <c r="I97" s="199"/>
      <c r="J97" s="199"/>
      <c r="K97" s="199"/>
      <c r="L97" s="199"/>
      <c r="M97" s="199"/>
      <c r="N97" s="199"/>
      <c r="O97" s="199"/>
      <c r="P97" s="199"/>
      <c r="Q97" s="199"/>
      <c r="R97" s="199"/>
      <c r="S97" s="199"/>
      <c r="T97" s="199"/>
      <c r="U97" s="199"/>
      <c r="V97" s="199"/>
      <c r="W97" s="199"/>
      <c r="X97" s="199"/>
      <c r="Y97" s="199"/>
      <c r="Z97" s="199"/>
    </row>
    <row r="98" spans="1:26" ht="16.5" customHeight="1" x14ac:dyDescent="0.3">
      <c r="A98" s="199"/>
      <c r="B98" s="199"/>
      <c r="C98" s="200"/>
      <c r="D98" s="200"/>
      <c r="E98" s="232"/>
      <c r="F98" s="232"/>
      <c r="G98" s="199"/>
      <c r="H98" s="199"/>
      <c r="I98" s="199"/>
      <c r="J98" s="199"/>
      <c r="K98" s="199"/>
      <c r="L98" s="199"/>
      <c r="M98" s="199"/>
      <c r="N98" s="199"/>
      <c r="O98" s="199"/>
      <c r="P98" s="199"/>
      <c r="Q98" s="199"/>
      <c r="R98" s="199"/>
      <c r="S98" s="199"/>
      <c r="T98" s="199"/>
      <c r="U98" s="199"/>
      <c r="V98" s="199"/>
      <c r="W98" s="199"/>
      <c r="X98" s="199"/>
      <c r="Y98" s="199"/>
      <c r="Z98" s="199"/>
    </row>
    <row r="99" spans="1:26" ht="16.5" customHeight="1" x14ac:dyDescent="0.3">
      <c r="A99" s="199"/>
      <c r="B99" s="199"/>
      <c r="C99" s="200"/>
      <c r="D99" s="200"/>
      <c r="E99" s="232"/>
      <c r="F99" s="232"/>
      <c r="G99" s="199"/>
      <c r="H99" s="199"/>
      <c r="I99" s="199"/>
      <c r="J99" s="199"/>
      <c r="K99" s="199"/>
      <c r="L99" s="199"/>
      <c r="M99" s="199"/>
      <c r="N99" s="199"/>
      <c r="O99" s="199"/>
      <c r="P99" s="199"/>
      <c r="Q99" s="199"/>
      <c r="R99" s="199"/>
      <c r="S99" s="199"/>
      <c r="T99" s="199"/>
      <c r="U99" s="199"/>
      <c r="V99" s="199"/>
      <c r="W99" s="199"/>
      <c r="X99" s="199"/>
      <c r="Y99" s="199"/>
      <c r="Z99" s="199"/>
    </row>
    <row r="100" spans="1:26" ht="16.5" customHeight="1" x14ac:dyDescent="0.3">
      <c r="A100" s="199"/>
      <c r="B100" s="199"/>
      <c r="C100" s="200"/>
      <c r="D100" s="200"/>
      <c r="E100" s="232"/>
      <c r="F100" s="232"/>
      <c r="G100" s="199"/>
      <c r="H100" s="199"/>
      <c r="I100" s="199"/>
      <c r="J100" s="199"/>
      <c r="K100" s="199"/>
      <c r="L100" s="199"/>
      <c r="M100" s="199"/>
      <c r="N100" s="199"/>
      <c r="O100" s="199"/>
      <c r="P100" s="199"/>
      <c r="Q100" s="199"/>
      <c r="R100" s="199"/>
      <c r="S100" s="199"/>
      <c r="T100" s="199"/>
      <c r="U100" s="199"/>
      <c r="V100" s="199"/>
      <c r="W100" s="199"/>
      <c r="X100" s="199"/>
      <c r="Y100" s="199"/>
      <c r="Z100" s="199"/>
    </row>
    <row r="101" spans="1:26" ht="16.5" customHeight="1" x14ac:dyDescent="0.3">
      <c r="A101" s="199"/>
      <c r="B101" s="199"/>
      <c r="C101" s="200"/>
      <c r="D101" s="200"/>
      <c r="E101" s="232"/>
      <c r="F101" s="232"/>
      <c r="G101" s="199"/>
      <c r="H101" s="199"/>
      <c r="I101" s="199"/>
      <c r="J101" s="199"/>
      <c r="K101" s="199"/>
      <c r="L101" s="199"/>
      <c r="M101" s="199"/>
      <c r="N101" s="199"/>
      <c r="O101" s="199"/>
      <c r="P101" s="199"/>
      <c r="Q101" s="199"/>
      <c r="R101" s="199"/>
      <c r="S101" s="199"/>
      <c r="T101" s="199"/>
      <c r="U101" s="199"/>
      <c r="V101" s="199"/>
      <c r="W101" s="199"/>
      <c r="X101" s="199"/>
      <c r="Y101" s="199"/>
      <c r="Z101" s="199"/>
    </row>
    <row r="102" spans="1:26" ht="16.5" customHeight="1" x14ac:dyDescent="0.3">
      <c r="A102" s="199"/>
      <c r="B102" s="199"/>
      <c r="C102" s="200"/>
      <c r="D102" s="200"/>
      <c r="E102" s="232"/>
      <c r="F102" s="232"/>
      <c r="G102" s="199"/>
      <c r="H102" s="199"/>
      <c r="I102" s="199"/>
      <c r="J102" s="199"/>
      <c r="K102" s="199"/>
      <c r="L102" s="199"/>
      <c r="M102" s="199"/>
      <c r="N102" s="199"/>
      <c r="O102" s="199"/>
      <c r="P102" s="199"/>
      <c r="Q102" s="199"/>
      <c r="R102" s="199"/>
      <c r="S102" s="199"/>
      <c r="T102" s="199"/>
      <c r="U102" s="199"/>
      <c r="V102" s="199"/>
      <c r="W102" s="199"/>
      <c r="X102" s="199"/>
      <c r="Y102" s="199"/>
      <c r="Z102" s="199"/>
    </row>
    <row r="103" spans="1:26" ht="16.5" customHeight="1" x14ac:dyDescent="0.3">
      <c r="A103" s="199"/>
      <c r="B103" s="199"/>
      <c r="C103" s="200"/>
      <c r="D103" s="200"/>
      <c r="E103" s="232"/>
      <c r="F103" s="232"/>
      <c r="G103" s="199"/>
      <c r="H103" s="199"/>
      <c r="I103" s="199"/>
      <c r="J103" s="199"/>
      <c r="K103" s="199"/>
      <c r="L103" s="199"/>
      <c r="M103" s="199"/>
      <c r="N103" s="199"/>
      <c r="O103" s="199"/>
      <c r="P103" s="199"/>
      <c r="Q103" s="199"/>
      <c r="R103" s="199"/>
      <c r="S103" s="199"/>
      <c r="T103" s="199"/>
      <c r="U103" s="199"/>
      <c r="V103" s="199"/>
      <c r="W103" s="199"/>
      <c r="X103" s="199"/>
      <c r="Y103" s="199"/>
      <c r="Z103" s="199"/>
    </row>
    <row r="104" spans="1:26" ht="16.5" customHeight="1" x14ac:dyDescent="0.3">
      <c r="A104" s="199"/>
      <c r="B104" s="199"/>
      <c r="C104" s="200"/>
      <c r="D104" s="200"/>
      <c r="E104" s="232"/>
      <c r="F104" s="232"/>
      <c r="G104" s="199"/>
      <c r="H104" s="199"/>
      <c r="I104" s="199"/>
      <c r="J104" s="199"/>
      <c r="K104" s="199"/>
      <c r="L104" s="199"/>
      <c r="M104" s="199"/>
      <c r="N104" s="199"/>
      <c r="O104" s="199"/>
      <c r="P104" s="199"/>
      <c r="Q104" s="199"/>
      <c r="R104" s="199"/>
      <c r="S104" s="199"/>
      <c r="T104" s="199"/>
      <c r="U104" s="199"/>
      <c r="V104" s="199"/>
      <c r="W104" s="199"/>
      <c r="X104" s="199"/>
      <c r="Y104" s="199"/>
      <c r="Z104" s="199"/>
    </row>
    <row r="105" spans="1:26" ht="16.5" customHeight="1" x14ac:dyDescent="0.3">
      <c r="A105" s="199"/>
      <c r="B105" s="199"/>
      <c r="C105" s="200"/>
      <c r="D105" s="200"/>
      <c r="E105" s="232"/>
      <c r="F105" s="232"/>
      <c r="G105" s="199"/>
      <c r="H105" s="199"/>
      <c r="I105" s="199"/>
      <c r="J105" s="199"/>
      <c r="K105" s="199"/>
      <c r="L105" s="199"/>
      <c r="M105" s="199"/>
      <c r="N105" s="199"/>
      <c r="O105" s="199"/>
      <c r="P105" s="199"/>
      <c r="Q105" s="199"/>
      <c r="R105" s="199"/>
      <c r="S105" s="199"/>
      <c r="T105" s="199"/>
      <c r="U105" s="199"/>
      <c r="V105" s="199"/>
      <c r="W105" s="199"/>
      <c r="X105" s="199"/>
      <c r="Y105" s="199"/>
      <c r="Z105" s="199"/>
    </row>
    <row r="106" spans="1:26" ht="16.5" customHeight="1" x14ac:dyDescent="0.3">
      <c r="A106" s="199"/>
      <c r="B106" s="199"/>
      <c r="C106" s="200"/>
      <c r="D106" s="200"/>
      <c r="E106" s="232"/>
      <c r="F106" s="232"/>
      <c r="G106" s="199"/>
      <c r="H106" s="199"/>
      <c r="I106" s="199"/>
      <c r="J106" s="199"/>
      <c r="K106" s="199"/>
      <c r="L106" s="199"/>
      <c r="M106" s="199"/>
      <c r="N106" s="199"/>
      <c r="O106" s="199"/>
      <c r="P106" s="199"/>
      <c r="Q106" s="199"/>
      <c r="R106" s="199"/>
      <c r="S106" s="199"/>
      <c r="T106" s="199"/>
      <c r="U106" s="199"/>
      <c r="V106" s="199"/>
      <c r="W106" s="199"/>
      <c r="X106" s="199"/>
      <c r="Y106" s="199"/>
      <c r="Z106" s="199"/>
    </row>
    <row r="107" spans="1:26" ht="16.5" customHeight="1" x14ac:dyDescent="0.3">
      <c r="A107" s="199"/>
      <c r="B107" s="199"/>
      <c r="C107" s="200"/>
      <c r="D107" s="200"/>
      <c r="E107" s="232"/>
      <c r="F107" s="232"/>
      <c r="G107" s="199"/>
      <c r="H107" s="199"/>
      <c r="I107" s="199"/>
      <c r="J107" s="199"/>
      <c r="K107" s="199"/>
      <c r="L107" s="199"/>
      <c r="M107" s="199"/>
      <c r="N107" s="199"/>
      <c r="O107" s="199"/>
      <c r="P107" s="199"/>
      <c r="Q107" s="199"/>
      <c r="R107" s="199"/>
      <c r="S107" s="199"/>
      <c r="T107" s="199"/>
      <c r="U107" s="199"/>
      <c r="V107" s="199"/>
      <c r="W107" s="199"/>
      <c r="X107" s="199"/>
      <c r="Y107" s="199"/>
      <c r="Z107" s="199"/>
    </row>
    <row r="108" spans="1:26" ht="16.5" customHeight="1" x14ac:dyDescent="0.3">
      <c r="A108" s="199"/>
      <c r="B108" s="199"/>
      <c r="C108" s="200"/>
      <c r="D108" s="200"/>
      <c r="E108" s="232"/>
      <c r="F108" s="232"/>
      <c r="G108" s="199"/>
      <c r="H108" s="199"/>
      <c r="I108" s="199"/>
      <c r="J108" s="199"/>
      <c r="K108" s="199"/>
      <c r="L108" s="199"/>
      <c r="M108" s="199"/>
      <c r="N108" s="199"/>
      <c r="O108" s="199"/>
      <c r="P108" s="199"/>
      <c r="Q108" s="199"/>
      <c r="R108" s="199"/>
      <c r="S108" s="199"/>
      <c r="T108" s="199"/>
      <c r="U108" s="199"/>
      <c r="V108" s="199"/>
      <c r="W108" s="199"/>
      <c r="X108" s="199"/>
      <c r="Y108" s="199"/>
      <c r="Z108" s="199"/>
    </row>
    <row r="109" spans="1:26" ht="16.5" customHeight="1" x14ac:dyDescent="0.3">
      <c r="A109" s="199"/>
      <c r="B109" s="199"/>
      <c r="C109" s="200"/>
      <c r="D109" s="200"/>
      <c r="E109" s="232"/>
      <c r="F109" s="232"/>
      <c r="G109" s="199"/>
      <c r="H109" s="199"/>
      <c r="I109" s="199"/>
      <c r="J109" s="199"/>
      <c r="K109" s="199"/>
      <c r="L109" s="199"/>
      <c r="M109" s="199"/>
      <c r="N109" s="199"/>
      <c r="O109" s="199"/>
      <c r="P109" s="199"/>
      <c r="Q109" s="199"/>
      <c r="R109" s="199"/>
      <c r="S109" s="199"/>
      <c r="T109" s="199"/>
      <c r="U109" s="199"/>
      <c r="V109" s="199"/>
      <c r="W109" s="199"/>
      <c r="X109" s="199"/>
      <c r="Y109" s="199"/>
      <c r="Z109" s="199"/>
    </row>
    <row r="110" spans="1:26" ht="16.5" customHeight="1" x14ac:dyDescent="0.3">
      <c r="A110" s="199"/>
      <c r="B110" s="199"/>
      <c r="C110" s="200"/>
      <c r="D110" s="200"/>
      <c r="E110" s="232"/>
      <c r="F110" s="232"/>
      <c r="G110" s="199"/>
      <c r="H110" s="199"/>
      <c r="I110" s="199"/>
      <c r="J110" s="199"/>
      <c r="K110" s="199"/>
      <c r="L110" s="199"/>
      <c r="M110" s="199"/>
      <c r="N110" s="199"/>
      <c r="O110" s="199"/>
      <c r="P110" s="199"/>
      <c r="Q110" s="199"/>
      <c r="R110" s="199"/>
      <c r="S110" s="199"/>
      <c r="T110" s="199"/>
      <c r="U110" s="199"/>
      <c r="V110" s="199"/>
      <c r="W110" s="199"/>
      <c r="X110" s="199"/>
      <c r="Y110" s="199"/>
      <c r="Z110" s="199"/>
    </row>
    <row r="111" spans="1:26" ht="16.5" customHeight="1" x14ac:dyDescent="0.3">
      <c r="A111" s="199"/>
      <c r="B111" s="199"/>
      <c r="C111" s="200"/>
      <c r="D111" s="200"/>
      <c r="E111" s="232"/>
      <c r="F111" s="232"/>
      <c r="G111" s="199"/>
      <c r="H111" s="199"/>
      <c r="I111" s="199"/>
      <c r="J111" s="199"/>
      <c r="K111" s="199"/>
      <c r="L111" s="199"/>
      <c r="M111" s="199"/>
      <c r="N111" s="199"/>
      <c r="O111" s="199"/>
      <c r="P111" s="199"/>
      <c r="Q111" s="199"/>
      <c r="R111" s="199"/>
      <c r="S111" s="199"/>
      <c r="T111" s="199"/>
      <c r="U111" s="199"/>
      <c r="V111" s="199"/>
      <c r="W111" s="199"/>
      <c r="X111" s="199"/>
      <c r="Y111" s="199"/>
      <c r="Z111" s="199"/>
    </row>
    <row r="112" spans="1:26" ht="16.5" customHeight="1" x14ac:dyDescent="0.3">
      <c r="A112" s="199"/>
      <c r="B112" s="199"/>
      <c r="C112" s="200"/>
      <c r="D112" s="200"/>
      <c r="E112" s="232"/>
      <c r="F112" s="232"/>
      <c r="G112" s="199"/>
      <c r="H112" s="199"/>
      <c r="I112" s="199"/>
      <c r="J112" s="199"/>
      <c r="K112" s="199"/>
      <c r="L112" s="199"/>
      <c r="M112" s="199"/>
      <c r="N112" s="199"/>
      <c r="O112" s="199"/>
      <c r="P112" s="199"/>
      <c r="Q112" s="199"/>
      <c r="R112" s="199"/>
      <c r="S112" s="199"/>
      <c r="T112" s="199"/>
      <c r="U112" s="199"/>
      <c r="V112" s="199"/>
      <c r="W112" s="199"/>
      <c r="X112" s="199"/>
      <c r="Y112" s="199"/>
      <c r="Z112" s="199"/>
    </row>
    <row r="113" spans="1:26" ht="16.5" customHeight="1" x14ac:dyDescent="0.3">
      <c r="A113" s="199"/>
      <c r="B113" s="199"/>
      <c r="C113" s="200"/>
      <c r="D113" s="200"/>
      <c r="E113" s="232"/>
      <c r="F113" s="232"/>
      <c r="G113" s="199"/>
      <c r="H113" s="199"/>
      <c r="I113" s="199"/>
      <c r="J113" s="199"/>
      <c r="K113" s="199"/>
      <c r="L113" s="199"/>
      <c r="M113" s="199"/>
      <c r="N113" s="199"/>
      <c r="O113" s="199"/>
      <c r="P113" s="199"/>
      <c r="Q113" s="199"/>
      <c r="R113" s="199"/>
      <c r="S113" s="199"/>
      <c r="T113" s="199"/>
      <c r="U113" s="199"/>
      <c r="V113" s="199"/>
      <c r="W113" s="199"/>
      <c r="X113" s="199"/>
      <c r="Y113" s="199"/>
      <c r="Z113" s="199"/>
    </row>
    <row r="114" spans="1:26" ht="16.5" customHeight="1" x14ac:dyDescent="0.3">
      <c r="A114" s="199"/>
      <c r="B114" s="199"/>
      <c r="C114" s="200"/>
      <c r="D114" s="200"/>
      <c r="E114" s="232"/>
      <c r="F114" s="232"/>
      <c r="G114" s="199"/>
      <c r="H114" s="199"/>
      <c r="I114" s="199"/>
      <c r="J114" s="199"/>
      <c r="K114" s="199"/>
      <c r="L114" s="199"/>
      <c r="M114" s="199"/>
      <c r="N114" s="199"/>
      <c r="O114" s="199"/>
      <c r="P114" s="199"/>
      <c r="Q114" s="199"/>
      <c r="R114" s="199"/>
      <c r="S114" s="199"/>
      <c r="T114" s="199"/>
      <c r="U114" s="199"/>
      <c r="V114" s="199"/>
      <c r="W114" s="199"/>
      <c r="X114" s="199"/>
      <c r="Y114" s="199"/>
      <c r="Z114" s="199"/>
    </row>
    <row r="115" spans="1:26" ht="16.5" customHeight="1" x14ac:dyDescent="0.3">
      <c r="A115" s="199"/>
      <c r="B115" s="199"/>
      <c r="C115" s="200"/>
      <c r="D115" s="200"/>
      <c r="E115" s="232"/>
      <c r="F115" s="232"/>
      <c r="G115" s="199"/>
      <c r="H115" s="199"/>
      <c r="I115" s="199"/>
      <c r="J115" s="199"/>
      <c r="K115" s="199"/>
      <c r="L115" s="199"/>
      <c r="M115" s="199"/>
      <c r="N115" s="199"/>
      <c r="O115" s="199"/>
      <c r="P115" s="199"/>
      <c r="Q115" s="199"/>
      <c r="R115" s="199"/>
      <c r="S115" s="199"/>
      <c r="T115" s="199"/>
      <c r="U115" s="199"/>
      <c r="V115" s="199"/>
      <c r="W115" s="199"/>
      <c r="X115" s="199"/>
      <c r="Y115" s="199"/>
      <c r="Z115" s="199"/>
    </row>
    <row r="116" spans="1:26" ht="16.5" customHeight="1" x14ac:dyDescent="0.3">
      <c r="A116" s="199"/>
      <c r="B116" s="199"/>
      <c r="C116" s="200"/>
      <c r="D116" s="200"/>
      <c r="E116" s="232"/>
      <c r="F116" s="232"/>
      <c r="G116" s="199"/>
      <c r="H116" s="199"/>
      <c r="I116" s="199"/>
      <c r="J116" s="199"/>
      <c r="K116" s="199"/>
      <c r="L116" s="199"/>
      <c r="M116" s="199"/>
      <c r="N116" s="199"/>
      <c r="O116" s="199"/>
      <c r="P116" s="199"/>
      <c r="Q116" s="199"/>
      <c r="R116" s="199"/>
      <c r="S116" s="199"/>
      <c r="T116" s="199"/>
      <c r="U116" s="199"/>
      <c r="V116" s="199"/>
      <c r="W116" s="199"/>
      <c r="X116" s="199"/>
      <c r="Y116" s="199"/>
      <c r="Z116" s="199"/>
    </row>
    <row r="117" spans="1:26" ht="16.5" customHeight="1" x14ac:dyDescent="0.3">
      <c r="A117" s="199"/>
      <c r="B117" s="199"/>
      <c r="C117" s="200"/>
      <c r="D117" s="200"/>
      <c r="E117" s="232"/>
      <c r="F117" s="232"/>
      <c r="G117" s="199"/>
      <c r="H117" s="199"/>
      <c r="I117" s="199"/>
      <c r="J117" s="199"/>
      <c r="K117" s="199"/>
      <c r="L117" s="199"/>
      <c r="M117" s="199"/>
      <c r="N117" s="199"/>
      <c r="O117" s="199"/>
      <c r="P117" s="199"/>
      <c r="Q117" s="199"/>
      <c r="R117" s="199"/>
      <c r="S117" s="199"/>
      <c r="T117" s="199"/>
      <c r="U117" s="199"/>
      <c r="V117" s="199"/>
      <c r="W117" s="199"/>
      <c r="X117" s="199"/>
      <c r="Y117" s="199"/>
      <c r="Z117" s="199"/>
    </row>
    <row r="118" spans="1:26" ht="16.5" customHeight="1" x14ac:dyDescent="0.3">
      <c r="A118" s="199"/>
      <c r="B118" s="199"/>
      <c r="C118" s="200"/>
      <c r="D118" s="200"/>
      <c r="E118" s="232"/>
      <c r="F118" s="232"/>
      <c r="G118" s="199"/>
      <c r="H118" s="199"/>
      <c r="I118" s="199"/>
      <c r="J118" s="199"/>
      <c r="K118" s="199"/>
      <c r="L118" s="199"/>
      <c r="M118" s="199"/>
      <c r="N118" s="199"/>
      <c r="O118" s="199"/>
      <c r="P118" s="199"/>
      <c r="Q118" s="199"/>
      <c r="R118" s="199"/>
      <c r="S118" s="199"/>
      <c r="T118" s="199"/>
      <c r="U118" s="199"/>
      <c r="V118" s="199"/>
      <c r="W118" s="199"/>
      <c r="X118" s="199"/>
      <c r="Y118" s="199"/>
      <c r="Z118" s="199"/>
    </row>
    <row r="119" spans="1:26" ht="16.5" customHeight="1" x14ac:dyDescent="0.3">
      <c r="A119" s="199"/>
      <c r="B119" s="199"/>
      <c r="C119" s="200"/>
      <c r="D119" s="200"/>
      <c r="E119" s="232"/>
      <c r="F119" s="232"/>
      <c r="G119" s="199"/>
      <c r="H119" s="199"/>
      <c r="I119" s="199"/>
      <c r="J119" s="199"/>
      <c r="K119" s="199"/>
      <c r="L119" s="199"/>
      <c r="M119" s="199"/>
      <c r="N119" s="199"/>
      <c r="O119" s="199"/>
      <c r="P119" s="199"/>
      <c r="Q119" s="199"/>
      <c r="R119" s="199"/>
      <c r="S119" s="199"/>
      <c r="T119" s="199"/>
      <c r="U119" s="199"/>
      <c r="V119" s="199"/>
      <c r="W119" s="199"/>
      <c r="X119" s="199"/>
      <c r="Y119" s="199"/>
      <c r="Z119" s="199"/>
    </row>
    <row r="120" spans="1:26" ht="16.5" customHeight="1" x14ac:dyDescent="0.3">
      <c r="A120" s="199"/>
      <c r="B120" s="199"/>
      <c r="C120" s="200"/>
      <c r="D120" s="200"/>
      <c r="E120" s="232"/>
      <c r="F120" s="232"/>
      <c r="G120" s="199"/>
      <c r="H120" s="199"/>
      <c r="I120" s="199"/>
      <c r="J120" s="199"/>
      <c r="K120" s="199"/>
      <c r="L120" s="199"/>
      <c r="M120" s="199"/>
      <c r="N120" s="199"/>
      <c r="O120" s="199"/>
      <c r="P120" s="199"/>
      <c r="Q120" s="199"/>
      <c r="R120" s="199"/>
      <c r="S120" s="199"/>
      <c r="T120" s="199"/>
      <c r="U120" s="199"/>
      <c r="V120" s="199"/>
      <c r="W120" s="199"/>
      <c r="X120" s="199"/>
      <c r="Y120" s="199"/>
      <c r="Z120" s="199"/>
    </row>
    <row r="121" spans="1:26" ht="16.5" customHeight="1" x14ac:dyDescent="0.3">
      <c r="A121" s="199"/>
      <c r="B121" s="199"/>
      <c r="C121" s="200"/>
      <c r="D121" s="200"/>
      <c r="E121" s="232"/>
      <c r="F121" s="232"/>
      <c r="G121" s="199"/>
      <c r="H121" s="199"/>
      <c r="I121" s="199"/>
      <c r="J121" s="199"/>
      <c r="K121" s="199"/>
      <c r="L121" s="199"/>
      <c r="M121" s="199"/>
      <c r="N121" s="199"/>
      <c r="O121" s="199"/>
      <c r="P121" s="199"/>
      <c r="Q121" s="199"/>
      <c r="R121" s="199"/>
      <c r="S121" s="199"/>
      <c r="T121" s="199"/>
      <c r="U121" s="199"/>
      <c r="V121" s="199"/>
      <c r="W121" s="199"/>
      <c r="X121" s="199"/>
      <c r="Y121" s="199"/>
      <c r="Z121" s="199"/>
    </row>
    <row r="122" spans="1:26" ht="16.5" customHeight="1" x14ac:dyDescent="0.3">
      <c r="A122" s="199"/>
      <c r="B122" s="199"/>
      <c r="C122" s="200"/>
      <c r="D122" s="200"/>
      <c r="E122" s="232"/>
      <c r="F122" s="232"/>
      <c r="G122" s="199"/>
      <c r="H122" s="199"/>
      <c r="I122" s="199"/>
      <c r="J122" s="199"/>
      <c r="K122" s="199"/>
      <c r="L122" s="199"/>
      <c r="M122" s="199"/>
      <c r="N122" s="199"/>
      <c r="O122" s="199"/>
      <c r="P122" s="199"/>
      <c r="Q122" s="199"/>
      <c r="R122" s="199"/>
      <c r="S122" s="199"/>
      <c r="T122" s="199"/>
      <c r="U122" s="199"/>
      <c r="V122" s="199"/>
      <c r="W122" s="199"/>
      <c r="X122" s="199"/>
      <c r="Y122" s="199"/>
      <c r="Z122" s="199"/>
    </row>
    <row r="123" spans="1:26" ht="16.5" customHeight="1" x14ac:dyDescent="0.3">
      <c r="A123" s="199"/>
      <c r="B123" s="199"/>
      <c r="C123" s="200"/>
      <c r="D123" s="200"/>
      <c r="E123" s="232"/>
      <c r="F123" s="232"/>
      <c r="G123" s="199"/>
      <c r="H123" s="199"/>
      <c r="I123" s="199"/>
      <c r="J123" s="199"/>
      <c r="K123" s="199"/>
      <c r="L123" s="199"/>
      <c r="M123" s="199"/>
      <c r="N123" s="199"/>
      <c r="O123" s="199"/>
      <c r="P123" s="199"/>
      <c r="Q123" s="199"/>
      <c r="R123" s="199"/>
      <c r="S123" s="199"/>
      <c r="T123" s="199"/>
      <c r="U123" s="199"/>
      <c r="V123" s="199"/>
      <c r="W123" s="199"/>
      <c r="X123" s="199"/>
      <c r="Y123" s="199"/>
      <c r="Z123" s="199"/>
    </row>
    <row r="124" spans="1:26" ht="16.5" customHeight="1" x14ac:dyDescent="0.3">
      <c r="A124" s="199"/>
      <c r="B124" s="199"/>
      <c r="C124" s="200"/>
      <c r="D124" s="200"/>
      <c r="E124" s="232"/>
      <c r="F124" s="232"/>
      <c r="G124" s="199"/>
      <c r="H124" s="199"/>
      <c r="I124" s="199"/>
      <c r="J124" s="199"/>
      <c r="K124" s="199"/>
      <c r="L124" s="199"/>
      <c r="M124" s="199"/>
      <c r="N124" s="199"/>
      <c r="O124" s="199"/>
      <c r="P124" s="199"/>
      <c r="Q124" s="199"/>
      <c r="R124" s="199"/>
      <c r="S124" s="199"/>
      <c r="T124" s="199"/>
      <c r="U124" s="199"/>
      <c r="V124" s="199"/>
      <c r="W124" s="199"/>
      <c r="X124" s="199"/>
      <c r="Y124" s="199"/>
      <c r="Z124" s="199"/>
    </row>
    <row r="125" spans="1:26" ht="16.5" customHeight="1" x14ac:dyDescent="0.3">
      <c r="A125" s="199"/>
      <c r="B125" s="199"/>
      <c r="C125" s="200"/>
      <c r="D125" s="200"/>
      <c r="E125" s="232"/>
      <c r="F125" s="232"/>
      <c r="G125" s="199"/>
      <c r="H125" s="199"/>
      <c r="I125" s="199"/>
      <c r="J125" s="199"/>
      <c r="K125" s="199"/>
      <c r="L125" s="199"/>
      <c r="M125" s="199"/>
      <c r="N125" s="199"/>
      <c r="O125" s="199"/>
      <c r="P125" s="199"/>
      <c r="Q125" s="199"/>
      <c r="R125" s="199"/>
      <c r="S125" s="199"/>
      <c r="T125" s="199"/>
      <c r="U125" s="199"/>
      <c r="V125" s="199"/>
      <c r="W125" s="199"/>
      <c r="X125" s="199"/>
      <c r="Y125" s="199"/>
      <c r="Z125" s="199"/>
    </row>
    <row r="126" spans="1:26" ht="16.5" customHeight="1" x14ac:dyDescent="0.3">
      <c r="A126" s="199"/>
      <c r="B126" s="199"/>
      <c r="C126" s="200"/>
      <c r="D126" s="200"/>
      <c r="E126" s="232"/>
      <c r="F126" s="232"/>
      <c r="G126" s="199"/>
      <c r="H126" s="199"/>
      <c r="I126" s="199"/>
      <c r="J126" s="199"/>
      <c r="K126" s="199"/>
      <c r="L126" s="199"/>
      <c r="M126" s="199"/>
      <c r="N126" s="199"/>
      <c r="O126" s="199"/>
      <c r="P126" s="199"/>
      <c r="Q126" s="199"/>
      <c r="R126" s="199"/>
      <c r="S126" s="199"/>
      <c r="T126" s="199"/>
      <c r="U126" s="199"/>
      <c r="V126" s="199"/>
      <c r="W126" s="199"/>
      <c r="X126" s="199"/>
      <c r="Y126" s="199"/>
      <c r="Z126" s="199"/>
    </row>
    <row r="127" spans="1:26" ht="16.5" customHeight="1" x14ac:dyDescent="0.3">
      <c r="A127" s="199"/>
      <c r="B127" s="199"/>
      <c r="C127" s="200"/>
      <c r="D127" s="200"/>
      <c r="E127" s="232"/>
      <c r="F127" s="232"/>
      <c r="G127" s="199"/>
      <c r="H127" s="199"/>
      <c r="I127" s="199"/>
      <c r="J127" s="199"/>
      <c r="K127" s="199"/>
      <c r="L127" s="199"/>
      <c r="M127" s="199"/>
      <c r="N127" s="199"/>
      <c r="O127" s="199"/>
      <c r="P127" s="199"/>
      <c r="Q127" s="199"/>
      <c r="R127" s="199"/>
      <c r="S127" s="199"/>
      <c r="T127" s="199"/>
      <c r="U127" s="199"/>
      <c r="V127" s="199"/>
      <c r="W127" s="199"/>
      <c r="X127" s="199"/>
      <c r="Y127" s="199"/>
      <c r="Z127" s="199"/>
    </row>
    <row r="128" spans="1:26" ht="16.5" customHeight="1" x14ac:dyDescent="0.3">
      <c r="A128" s="199"/>
      <c r="B128" s="199"/>
      <c r="C128" s="200"/>
      <c r="D128" s="200"/>
      <c r="E128" s="232"/>
      <c r="F128" s="232"/>
      <c r="G128" s="199"/>
      <c r="H128" s="199"/>
      <c r="I128" s="199"/>
      <c r="J128" s="199"/>
      <c r="K128" s="199"/>
      <c r="L128" s="199"/>
      <c r="M128" s="199"/>
      <c r="N128" s="199"/>
      <c r="O128" s="199"/>
      <c r="P128" s="199"/>
      <c r="Q128" s="199"/>
      <c r="R128" s="199"/>
      <c r="S128" s="199"/>
      <c r="T128" s="199"/>
      <c r="U128" s="199"/>
      <c r="V128" s="199"/>
      <c r="W128" s="199"/>
      <c r="X128" s="199"/>
      <c r="Y128" s="199"/>
      <c r="Z128" s="199"/>
    </row>
    <row r="129" spans="1:26" ht="16.5" customHeight="1" x14ac:dyDescent="0.3">
      <c r="A129" s="199"/>
      <c r="B129" s="199"/>
      <c r="C129" s="200"/>
      <c r="D129" s="200"/>
      <c r="E129" s="232"/>
      <c r="F129" s="232"/>
      <c r="G129" s="199"/>
      <c r="H129" s="199"/>
      <c r="I129" s="199"/>
      <c r="J129" s="199"/>
      <c r="K129" s="199"/>
      <c r="L129" s="199"/>
      <c r="M129" s="199"/>
      <c r="N129" s="199"/>
      <c r="O129" s="199"/>
      <c r="P129" s="199"/>
      <c r="Q129" s="199"/>
      <c r="R129" s="199"/>
      <c r="S129" s="199"/>
      <c r="T129" s="199"/>
      <c r="U129" s="199"/>
      <c r="V129" s="199"/>
      <c r="W129" s="199"/>
      <c r="X129" s="199"/>
      <c r="Y129" s="199"/>
      <c r="Z129" s="199"/>
    </row>
    <row r="130" spans="1:26" ht="16.5" customHeight="1" x14ac:dyDescent="0.3">
      <c r="A130" s="199"/>
      <c r="B130" s="199"/>
      <c r="C130" s="200"/>
      <c r="D130" s="200"/>
      <c r="E130" s="232"/>
      <c r="F130" s="232"/>
      <c r="G130" s="199"/>
      <c r="H130" s="199"/>
      <c r="I130" s="199"/>
      <c r="J130" s="199"/>
      <c r="K130" s="199"/>
      <c r="L130" s="199"/>
      <c r="M130" s="199"/>
      <c r="N130" s="199"/>
      <c r="O130" s="199"/>
      <c r="P130" s="199"/>
      <c r="Q130" s="199"/>
      <c r="R130" s="199"/>
      <c r="S130" s="199"/>
      <c r="T130" s="199"/>
      <c r="U130" s="199"/>
      <c r="V130" s="199"/>
      <c r="W130" s="199"/>
      <c r="X130" s="199"/>
      <c r="Y130" s="199"/>
      <c r="Z130" s="199"/>
    </row>
    <row r="131" spans="1:26" ht="16.5" customHeight="1" x14ac:dyDescent="0.3">
      <c r="A131" s="199"/>
      <c r="B131" s="199"/>
      <c r="C131" s="200"/>
      <c r="D131" s="200"/>
      <c r="E131" s="232"/>
      <c r="F131" s="232"/>
      <c r="G131" s="199"/>
      <c r="H131" s="199"/>
      <c r="I131" s="199"/>
      <c r="J131" s="199"/>
      <c r="K131" s="199"/>
      <c r="L131" s="199"/>
      <c r="M131" s="199"/>
      <c r="N131" s="199"/>
      <c r="O131" s="199"/>
      <c r="P131" s="199"/>
      <c r="Q131" s="199"/>
      <c r="R131" s="199"/>
      <c r="S131" s="199"/>
      <c r="T131" s="199"/>
      <c r="U131" s="199"/>
      <c r="V131" s="199"/>
      <c r="W131" s="199"/>
      <c r="X131" s="199"/>
      <c r="Y131" s="199"/>
      <c r="Z131" s="199"/>
    </row>
    <row r="132" spans="1:26" ht="16.5" customHeight="1" x14ac:dyDescent="0.3">
      <c r="A132" s="199"/>
      <c r="B132" s="199"/>
      <c r="C132" s="200"/>
      <c r="D132" s="200"/>
      <c r="E132" s="232"/>
      <c r="F132" s="232"/>
      <c r="G132" s="199"/>
      <c r="H132" s="199"/>
      <c r="I132" s="199"/>
      <c r="J132" s="199"/>
      <c r="K132" s="199"/>
      <c r="L132" s="199"/>
      <c r="M132" s="199"/>
      <c r="N132" s="199"/>
      <c r="O132" s="199"/>
      <c r="P132" s="199"/>
      <c r="Q132" s="199"/>
      <c r="R132" s="199"/>
      <c r="S132" s="199"/>
      <c r="T132" s="199"/>
      <c r="U132" s="199"/>
      <c r="V132" s="199"/>
      <c r="W132" s="199"/>
      <c r="X132" s="199"/>
      <c r="Y132" s="199"/>
      <c r="Z132" s="199"/>
    </row>
    <row r="133" spans="1:26" ht="16.5" customHeight="1" x14ac:dyDescent="0.3">
      <c r="A133" s="199"/>
      <c r="B133" s="199"/>
      <c r="C133" s="200"/>
      <c r="D133" s="200"/>
      <c r="E133" s="232"/>
      <c r="F133" s="232"/>
      <c r="G133" s="199"/>
      <c r="H133" s="199"/>
      <c r="I133" s="199"/>
      <c r="J133" s="199"/>
      <c r="K133" s="199"/>
      <c r="L133" s="199"/>
      <c r="M133" s="199"/>
      <c r="N133" s="199"/>
      <c r="O133" s="199"/>
      <c r="P133" s="199"/>
      <c r="Q133" s="199"/>
      <c r="R133" s="199"/>
      <c r="S133" s="199"/>
      <c r="T133" s="199"/>
      <c r="U133" s="199"/>
      <c r="V133" s="199"/>
      <c r="W133" s="199"/>
      <c r="X133" s="199"/>
      <c r="Y133" s="199"/>
      <c r="Z133" s="199"/>
    </row>
    <row r="134" spans="1:26" ht="16.5" customHeight="1" x14ac:dyDescent="0.3">
      <c r="A134" s="199"/>
      <c r="B134" s="199"/>
      <c r="C134" s="200"/>
      <c r="D134" s="200"/>
      <c r="E134" s="232"/>
      <c r="F134" s="232"/>
      <c r="G134" s="199"/>
      <c r="H134" s="199"/>
      <c r="I134" s="199"/>
      <c r="J134" s="199"/>
      <c r="K134" s="199"/>
      <c r="L134" s="199"/>
      <c r="M134" s="199"/>
      <c r="N134" s="199"/>
      <c r="O134" s="199"/>
      <c r="P134" s="199"/>
      <c r="Q134" s="199"/>
      <c r="R134" s="199"/>
      <c r="S134" s="199"/>
      <c r="T134" s="199"/>
      <c r="U134" s="199"/>
      <c r="V134" s="199"/>
      <c r="W134" s="199"/>
      <c r="X134" s="199"/>
      <c r="Y134" s="199"/>
      <c r="Z134" s="199"/>
    </row>
    <row r="135" spans="1:26" ht="16.5" customHeight="1" x14ac:dyDescent="0.3">
      <c r="A135" s="199"/>
      <c r="B135" s="199"/>
      <c r="C135" s="200"/>
      <c r="D135" s="200"/>
      <c r="E135" s="232"/>
      <c r="F135" s="232"/>
      <c r="G135" s="199"/>
      <c r="H135" s="199"/>
      <c r="I135" s="199"/>
      <c r="J135" s="199"/>
      <c r="K135" s="199"/>
      <c r="L135" s="199"/>
      <c r="M135" s="199"/>
      <c r="N135" s="199"/>
      <c r="O135" s="199"/>
      <c r="P135" s="199"/>
      <c r="Q135" s="199"/>
      <c r="R135" s="199"/>
      <c r="S135" s="199"/>
      <c r="T135" s="199"/>
      <c r="U135" s="199"/>
      <c r="V135" s="199"/>
      <c r="W135" s="199"/>
      <c r="X135" s="199"/>
      <c r="Y135" s="199"/>
      <c r="Z135" s="199"/>
    </row>
    <row r="136" spans="1:26" ht="16.5" customHeight="1" x14ac:dyDescent="0.3">
      <c r="A136" s="199"/>
      <c r="B136" s="199"/>
      <c r="C136" s="200"/>
      <c r="D136" s="200"/>
      <c r="E136" s="232"/>
      <c r="F136" s="232"/>
      <c r="G136" s="199"/>
      <c r="H136" s="199"/>
      <c r="I136" s="199"/>
      <c r="J136" s="199"/>
      <c r="K136" s="199"/>
      <c r="L136" s="199"/>
      <c r="M136" s="199"/>
      <c r="N136" s="199"/>
      <c r="O136" s="199"/>
      <c r="P136" s="199"/>
      <c r="Q136" s="199"/>
      <c r="R136" s="199"/>
      <c r="S136" s="199"/>
      <c r="T136" s="199"/>
      <c r="U136" s="199"/>
      <c r="V136" s="199"/>
      <c r="W136" s="199"/>
      <c r="X136" s="199"/>
      <c r="Y136" s="199"/>
      <c r="Z136" s="199"/>
    </row>
    <row r="137" spans="1:26" ht="16.5" customHeight="1" x14ac:dyDescent="0.3">
      <c r="A137" s="199"/>
      <c r="B137" s="199"/>
      <c r="C137" s="200"/>
      <c r="D137" s="200"/>
      <c r="E137" s="232"/>
      <c r="F137" s="232"/>
      <c r="G137" s="199"/>
      <c r="H137" s="199"/>
      <c r="I137" s="199"/>
      <c r="J137" s="199"/>
      <c r="K137" s="199"/>
      <c r="L137" s="199"/>
      <c r="M137" s="199"/>
      <c r="N137" s="199"/>
      <c r="O137" s="199"/>
      <c r="P137" s="199"/>
      <c r="Q137" s="199"/>
      <c r="R137" s="199"/>
      <c r="S137" s="199"/>
      <c r="T137" s="199"/>
      <c r="U137" s="199"/>
      <c r="V137" s="199"/>
      <c r="W137" s="199"/>
      <c r="X137" s="199"/>
      <c r="Y137" s="199"/>
      <c r="Z137" s="199"/>
    </row>
    <row r="138" spans="1:26" ht="16.5" customHeight="1" x14ac:dyDescent="0.3">
      <c r="A138" s="199"/>
      <c r="B138" s="199"/>
      <c r="C138" s="200"/>
      <c r="D138" s="200"/>
      <c r="E138" s="232"/>
      <c r="F138" s="232"/>
      <c r="G138" s="199"/>
      <c r="H138" s="199"/>
      <c r="I138" s="199"/>
      <c r="J138" s="199"/>
      <c r="K138" s="199"/>
      <c r="L138" s="199"/>
      <c r="M138" s="199"/>
      <c r="N138" s="199"/>
      <c r="O138" s="199"/>
      <c r="P138" s="199"/>
      <c r="Q138" s="199"/>
      <c r="R138" s="199"/>
      <c r="S138" s="199"/>
      <c r="T138" s="199"/>
      <c r="U138" s="199"/>
      <c r="V138" s="199"/>
      <c r="W138" s="199"/>
      <c r="X138" s="199"/>
      <c r="Y138" s="199"/>
      <c r="Z138" s="199"/>
    </row>
    <row r="139" spans="1:26" ht="16.5" customHeight="1" x14ac:dyDescent="0.3">
      <c r="A139" s="199"/>
      <c r="B139" s="199"/>
      <c r="C139" s="200"/>
      <c r="D139" s="200"/>
      <c r="E139" s="232"/>
      <c r="F139" s="232"/>
      <c r="G139" s="199"/>
      <c r="H139" s="199"/>
      <c r="I139" s="199"/>
      <c r="J139" s="199"/>
      <c r="K139" s="199"/>
      <c r="L139" s="199"/>
      <c r="M139" s="199"/>
      <c r="N139" s="199"/>
      <c r="O139" s="199"/>
      <c r="P139" s="199"/>
      <c r="Q139" s="199"/>
      <c r="R139" s="199"/>
      <c r="S139" s="199"/>
      <c r="T139" s="199"/>
      <c r="U139" s="199"/>
      <c r="V139" s="199"/>
      <c r="W139" s="199"/>
      <c r="X139" s="199"/>
      <c r="Y139" s="199"/>
      <c r="Z139" s="199"/>
    </row>
    <row r="140" spans="1:26" ht="16.5" customHeight="1" x14ac:dyDescent="0.3">
      <c r="A140" s="199"/>
      <c r="B140" s="199"/>
      <c r="C140" s="200"/>
      <c r="D140" s="200"/>
      <c r="E140" s="232"/>
      <c r="F140" s="232"/>
      <c r="G140" s="199"/>
      <c r="H140" s="199"/>
      <c r="I140" s="199"/>
      <c r="J140" s="199"/>
      <c r="K140" s="199"/>
      <c r="L140" s="199"/>
      <c r="M140" s="199"/>
      <c r="N140" s="199"/>
      <c r="O140" s="199"/>
      <c r="P140" s="199"/>
      <c r="Q140" s="199"/>
      <c r="R140" s="199"/>
      <c r="S140" s="199"/>
      <c r="T140" s="199"/>
      <c r="U140" s="199"/>
      <c r="V140" s="199"/>
      <c r="W140" s="199"/>
      <c r="X140" s="199"/>
      <c r="Y140" s="199"/>
      <c r="Z140" s="199"/>
    </row>
    <row r="141" spans="1:26" ht="16.5" customHeight="1" x14ac:dyDescent="0.3">
      <c r="A141" s="199"/>
      <c r="B141" s="199"/>
      <c r="C141" s="200"/>
      <c r="D141" s="200"/>
      <c r="E141" s="232"/>
      <c r="F141" s="232"/>
      <c r="G141" s="199"/>
      <c r="H141" s="199"/>
      <c r="I141" s="199"/>
      <c r="J141" s="199"/>
      <c r="K141" s="199"/>
      <c r="L141" s="199"/>
      <c r="M141" s="199"/>
      <c r="N141" s="199"/>
      <c r="O141" s="199"/>
      <c r="P141" s="199"/>
      <c r="Q141" s="199"/>
      <c r="R141" s="199"/>
      <c r="S141" s="199"/>
      <c r="T141" s="199"/>
      <c r="U141" s="199"/>
      <c r="V141" s="199"/>
      <c r="W141" s="199"/>
      <c r="X141" s="199"/>
      <c r="Y141" s="199"/>
      <c r="Z141" s="199"/>
    </row>
    <row r="142" spans="1:26" ht="16.5" customHeight="1" x14ac:dyDescent="0.3">
      <c r="A142" s="199"/>
      <c r="B142" s="199"/>
      <c r="C142" s="200"/>
      <c r="D142" s="200"/>
      <c r="E142" s="232"/>
      <c r="F142" s="232"/>
      <c r="G142" s="199"/>
      <c r="H142" s="199"/>
      <c r="I142" s="199"/>
      <c r="J142" s="199"/>
      <c r="K142" s="199"/>
      <c r="L142" s="199"/>
      <c r="M142" s="199"/>
      <c r="N142" s="199"/>
      <c r="O142" s="199"/>
      <c r="P142" s="199"/>
      <c r="Q142" s="199"/>
      <c r="R142" s="199"/>
      <c r="S142" s="199"/>
      <c r="T142" s="199"/>
      <c r="U142" s="199"/>
      <c r="V142" s="199"/>
      <c r="W142" s="199"/>
      <c r="X142" s="199"/>
      <c r="Y142" s="199"/>
      <c r="Z142" s="199"/>
    </row>
    <row r="143" spans="1:26" ht="16.5" customHeight="1" x14ac:dyDescent="0.3">
      <c r="A143" s="199"/>
      <c r="B143" s="199"/>
      <c r="C143" s="200"/>
      <c r="D143" s="200"/>
      <c r="E143" s="232"/>
      <c r="F143" s="232"/>
      <c r="G143" s="199"/>
      <c r="H143" s="199"/>
      <c r="I143" s="199"/>
      <c r="J143" s="199"/>
      <c r="K143" s="199"/>
      <c r="L143" s="199"/>
      <c r="M143" s="199"/>
      <c r="N143" s="199"/>
      <c r="O143" s="199"/>
      <c r="P143" s="199"/>
      <c r="Q143" s="199"/>
      <c r="R143" s="199"/>
      <c r="S143" s="199"/>
      <c r="T143" s="199"/>
      <c r="U143" s="199"/>
      <c r="V143" s="199"/>
      <c r="W143" s="199"/>
      <c r="X143" s="199"/>
      <c r="Y143" s="199"/>
      <c r="Z143" s="199"/>
    </row>
    <row r="144" spans="1:26" ht="16.5" customHeight="1" x14ac:dyDescent="0.3">
      <c r="A144" s="199"/>
      <c r="B144" s="199"/>
      <c r="C144" s="200"/>
      <c r="D144" s="200"/>
      <c r="E144" s="232"/>
      <c r="F144" s="232"/>
      <c r="G144" s="199"/>
      <c r="H144" s="199"/>
      <c r="I144" s="199"/>
      <c r="J144" s="199"/>
      <c r="K144" s="199"/>
      <c r="L144" s="199"/>
      <c r="M144" s="199"/>
      <c r="N144" s="199"/>
      <c r="O144" s="199"/>
      <c r="P144" s="199"/>
      <c r="Q144" s="199"/>
      <c r="R144" s="199"/>
      <c r="S144" s="199"/>
      <c r="T144" s="199"/>
      <c r="U144" s="199"/>
      <c r="V144" s="199"/>
      <c r="W144" s="199"/>
      <c r="X144" s="199"/>
      <c r="Y144" s="199"/>
      <c r="Z144" s="199"/>
    </row>
    <row r="145" spans="1:26" ht="16.5" customHeight="1" x14ac:dyDescent="0.3">
      <c r="A145" s="199"/>
      <c r="B145" s="199"/>
      <c r="C145" s="200"/>
      <c r="D145" s="200"/>
      <c r="E145" s="232"/>
      <c r="F145" s="232"/>
      <c r="G145" s="199"/>
      <c r="H145" s="199"/>
      <c r="I145" s="199"/>
      <c r="J145" s="199"/>
      <c r="K145" s="199"/>
      <c r="L145" s="199"/>
      <c r="M145" s="199"/>
      <c r="N145" s="199"/>
      <c r="O145" s="199"/>
      <c r="P145" s="199"/>
      <c r="Q145" s="199"/>
      <c r="R145" s="199"/>
      <c r="S145" s="199"/>
      <c r="T145" s="199"/>
      <c r="U145" s="199"/>
      <c r="V145" s="199"/>
      <c r="W145" s="199"/>
      <c r="X145" s="199"/>
      <c r="Y145" s="199"/>
      <c r="Z145" s="199"/>
    </row>
    <row r="146" spans="1:26" ht="16.5" customHeight="1" x14ac:dyDescent="0.3">
      <c r="A146" s="199"/>
      <c r="B146" s="199"/>
      <c r="C146" s="200"/>
      <c r="D146" s="200"/>
      <c r="E146" s="232"/>
      <c r="F146" s="232"/>
      <c r="G146" s="199"/>
      <c r="H146" s="199"/>
      <c r="I146" s="199"/>
      <c r="J146" s="199"/>
      <c r="K146" s="199"/>
      <c r="L146" s="199"/>
      <c r="M146" s="199"/>
      <c r="N146" s="199"/>
      <c r="O146" s="199"/>
      <c r="P146" s="199"/>
      <c r="Q146" s="199"/>
      <c r="R146" s="199"/>
      <c r="S146" s="199"/>
      <c r="T146" s="199"/>
      <c r="U146" s="199"/>
      <c r="V146" s="199"/>
      <c r="W146" s="199"/>
      <c r="X146" s="199"/>
      <c r="Y146" s="199"/>
      <c r="Z146" s="199"/>
    </row>
    <row r="147" spans="1:26" ht="16.5" customHeight="1" x14ac:dyDescent="0.3">
      <c r="A147" s="199"/>
      <c r="B147" s="199"/>
      <c r="C147" s="200"/>
      <c r="D147" s="200"/>
      <c r="E147" s="232"/>
      <c r="F147" s="232"/>
      <c r="G147" s="199"/>
      <c r="H147" s="199"/>
      <c r="I147" s="199"/>
      <c r="J147" s="199"/>
      <c r="K147" s="199"/>
      <c r="L147" s="199"/>
      <c r="M147" s="199"/>
      <c r="N147" s="199"/>
      <c r="O147" s="199"/>
      <c r="P147" s="199"/>
      <c r="Q147" s="199"/>
      <c r="R147" s="199"/>
      <c r="S147" s="199"/>
      <c r="T147" s="199"/>
      <c r="U147" s="199"/>
      <c r="V147" s="199"/>
      <c r="W147" s="199"/>
      <c r="X147" s="199"/>
      <c r="Y147" s="199"/>
      <c r="Z147" s="199"/>
    </row>
    <row r="148" spans="1:26" ht="16.5" customHeight="1" x14ac:dyDescent="0.3">
      <c r="A148" s="199"/>
      <c r="B148" s="199"/>
      <c r="C148" s="200"/>
      <c r="D148" s="200"/>
      <c r="E148" s="232"/>
      <c r="F148" s="232"/>
      <c r="G148" s="199"/>
      <c r="H148" s="199"/>
      <c r="I148" s="199"/>
      <c r="J148" s="199"/>
      <c r="K148" s="199"/>
      <c r="L148" s="199"/>
      <c r="M148" s="199"/>
      <c r="N148" s="199"/>
      <c r="O148" s="199"/>
      <c r="P148" s="199"/>
      <c r="Q148" s="199"/>
      <c r="R148" s="199"/>
      <c r="S148" s="199"/>
      <c r="T148" s="199"/>
      <c r="U148" s="199"/>
      <c r="V148" s="199"/>
      <c r="W148" s="199"/>
      <c r="X148" s="199"/>
      <c r="Y148" s="199"/>
      <c r="Z148" s="199"/>
    </row>
    <row r="149" spans="1:26" ht="16.5" customHeight="1" x14ac:dyDescent="0.3">
      <c r="A149" s="199"/>
      <c r="B149" s="199"/>
      <c r="C149" s="200"/>
      <c r="D149" s="200"/>
      <c r="E149" s="232"/>
      <c r="F149" s="232"/>
      <c r="G149" s="199"/>
      <c r="H149" s="199"/>
      <c r="I149" s="199"/>
      <c r="J149" s="199"/>
      <c r="K149" s="199"/>
      <c r="L149" s="199"/>
      <c r="M149" s="199"/>
      <c r="N149" s="199"/>
      <c r="O149" s="199"/>
      <c r="P149" s="199"/>
      <c r="Q149" s="199"/>
      <c r="R149" s="199"/>
      <c r="S149" s="199"/>
      <c r="T149" s="199"/>
      <c r="U149" s="199"/>
      <c r="V149" s="199"/>
      <c r="W149" s="199"/>
      <c r="X149" s="199"/>
      <c r="Y149" s="199"/>
      <c r="Z149" s="199"/>
    </row>
    <row r="150" spans="1:26" ht="16.5" customHeight="1" x14ac:dyDescent="0.3">
      <c r="A150" s="199"/>
      <c r="B150" s="199"/>
      <c r="C150" s="200"/>
      <c r="D150" s="200"/>
      <c r="E150" s="232"/>
      <c r="F150" s="232"/>
      <c r="G150" s="199"/>
      <c r="H150" s="199"/>
      <c r="I150" s="199"/>
      <c r="J150" s="199"/>
      <c r="K150" s="199"/>
      <c r="L150" s="199"/>
      <c r="M150" s="199"/>
      <c r="N150" s="199"/>
      <c r="O150" s="199"/>
      <c r="P150" s="199"/>
      <c r="Q150" s="199"/>
      <c r="R150" s="199"/>
      <c r="S150" s="199"/>
      <c r="T150" s="199"/>
      <c r="U150" s="199"/>
      <c r="V150" s="199"/>
      <c r="W150" s="199"/>
      <c r="X150" s="199"/>
      <c r="Y150" s="199"/>
      <c r="Z150" s="199"/>
    </row>
    <row r="151" spans="1:26" ht="16.5" customHeight="1" x14ac:dyDescent="0.3">
      <c r="A151" s="199"/>
      <c r="B151" s="199"/>
      <c r="C151" s="200"/>
      <c r="D151" s="200"/>
      <c r="E151" s="232"/>
      <c r="F151" s="232"/>
      <c r="G151" s="199"/>
      <c r="H151" s="199"/>
      <c r="I151" s="199"/>
      <c r="J151" s="199"/>
      <c r="K151" s="199"/>
      <c r="L151" s="199"/>
      <c r="M151" s="199"/>
      <c r="N151" s="199"/>
      <c r="O151" s="199"/>
      <c r="P151" s="199"/>
      <c r="Q151" s="199"/>
      <c r="R151" s="199"/>
      <c r="S151" s="199"/>
      <c r="T151" s="199"/>
      <c r="U151" s="199"/>
      <c r="V151" s="199"/>
      <c r="W151" s="199"/>
      <c r="X151" s="199"/>
      <c r="Y151" s="199"/>
      <c r="Z151" s="199"/>
    </row>
    <row r="152" spans="1:26" ht="16.5" customHeight="1" x14ac:dyDescent="0.3">
      <c r="A152" s="199"/>
      <c r="B152" s="199"/>
      <c r="C152" s="200"/>
      <c r="D152" s="200"/>
      <c r="E152" s="232"/>
      <c r="F152" s="232"/>
      <c r="G152" s="199"/>
      <c r="H152" s="199"/>
      <c r="I152" s="199"/>
      <c r="J152" s="199"/>
      <c r="K152" s="199"/>
      <c r="L152" s="199"/>
      <c r="M152" s="199"/>
      <c r="N152" s="199"/>
      <c r="O152" s="199"/>
      <c r="P152" s="199"/>
      <c r="Q152" s="199"/>
      <c r="R152" s="199"/>
      <c r="S152" s="199"/>
      <c r="T152" s="199"/>
      <c r="U152" s="199"/>
      <c r="V152" s="199"/>
      <c r="W152" s="199"/>
      <c r="X152" s="199"/>
      <c r="Y152" s="199"/>
      <c r="Z152" s="199"/>
    </row>
    <row r="153" spans="1:26" ht="16.5" customHeight="1" x14ac:dyDescent="0.3">
      <c r="A153" s="199"/>
      <c r="B153" s="199"/>
      <c r="C153" s="200"/>
      <c r="D153" s="200"/>
      <c r="E153" s="232"/>
      <c r="F153" s="232"/>
      <c r="G153" s="199"/>
      <c r="H153" s="199"/>
      <c r="I153" s="199"/>
      <c r="J153" s="199"/>
      <c r="K153" s="199"/>
      <c r="L153" s="199"/>
      <c r="M153" s="199"/>
      <c r="N153" s="199"/>
      <c r="O153" s="199"/>
      <c r="P153" s="199"/>
      <c r="Q153" s="199"/>
      <c r="R153" s="199"/>
      <c r="S153" s="199"/>
      <c r="T153" s="199"/>
      <c r="U153" s="199"/>
      <c r="V153" s="199"/>
      <c r="W153" s="199"/>
      <c r="X153" s="199"/>
      <c r="Y153" s="199"/>
      <c r="Z153" s="199"/>
    </row>
    <row r="154" spans="1:26" ht="16.5" customHeight="1" x14ac:dyDescent="0.3">
      <c r="A154" s="199"/>
      <c r="B154" s="199"/>
      <c r="C154" s="200"/>
      <c r="D154" s="200"/>
      <c r="E154" s="232"/>
      <c r="F154" s="232"/>
      <c r="G154" s="199"/>
      <c r="H154" s="199"/>
      <c r="I154" s="199"/>
      <c r="J154" s="199"/>
      <c r="K154" s="199"/>
      <c r="L154" s="199"/>
      <c r="M154" s="199"/>
      <c r="N154" s="199"/>
      <c r="O154" s="199"/>
      <c r="P154" s="199"/>
      <c r="Q154" s="199"/>
      <c r="R154" s="199"/>
      <c r="S154" s="199"/>
      <c r="T154" s="199"/>
      <c r="U154" s="199"/>
      <c r="V154" s="199"/>
      <c r="W154" s="199"/>
      <c r="X154" s="199"/>
      <c r="Y154" s="199"/>
      <c r="Z154" s="199"/>
    </row>
    <row r="155" spans="1:26" ht="16.5" customHeight="1" x14ac:dyDescent="0.3">
      <c r="A155" s="199"/>
      <c r="B155" s="199"/>
      <c r="C155" s="200"/>
      <c r="D155" s="200"/>
      <c r="E155" s="232"/>
      <c r="F155" s="232"/>
      <c r="G155" s="199"/>
      <c r="H155" s="199"/>
      <c r="I155" s="199"/>
      <c r="J155" s="199"/>
      <c r="K155" s="199"/>
      <c r="L155" s="199"/>
      <c r="M155" s="199"/>
      <c r="N155" s="199"/>
      <c r="O155" s="199"/>
      <c r="P155" s="199"/>
      <c r="Q155" s="199"/>
      <c r="R155" s="199"/>
      <c r="S155" s="199"/>
      <c r="T155" s="199"/>
      <c r="U155" s="199"/>
      <c r="V155" s="199"/>
      <c r="W155" s="199"/>
      <c r="X155" s="199"/>
      <c r="Y155" s="199"/>
      <c r="Z155" s="199"/>
    </row>
    <row r="156" spans="1:26" ht="16.5" customHeight="1" x14ac:dyDescent="0.3">
      <c r="A156" s="199"/>
      <c r="B156" s="199"/>
      <c r="C156" s="200"/>
      <c r="D156" s="200"/>
      <c r="E156" s="232"/>
      <c r="F156" s="232"/>
      <c r="G156" s="199"/>
      <c r="H156" s="199"/>
      <c r="I156" s="199"/>
      <c r="J156" s="199"/>
      <c r="K156" s="199"/>
      <c r="L156" s="199"/>
      <c r="M156" s="199"/>
      <c r="N156" s="199"/>
      <c r="O156" s="199"/>
      <c r="P156" s="199"/>
      <c r="Q156" s="199"/>
      <c r="R156" s="199"/>
      <c r="S156" s="199"/>
      <c r="T156" s="199"/>
      <c r="U156" s="199"/>
      <c r="V156" s="199"/>
      <c r="W156" s="199"/>
      <c r="X156" s="199"/>
      <c r="Y156" s="199"/>
      <c r="Z156" s="199"/>
    </row>
    <row r="157" spans="1:26" ht="16.5" customHeight="1" x14ac:dyDescent="0.3">
      <c r="A157" s="199"/>
      <c r="B157" s="199"/>
      <c r="C157" s="200"/>
      <c r="D157" s="200"/>
      <c r="E157" s="232"/>
      <c r="F157" s="232"/>
      <c r="G157" s="199"/>
      <c r="H157" s="199"/>
      <c r="I157" s="199"/>
      <c r="J157" s="199"/>
      <c r="K157" s="199"/>
      <c r="L157" s="199"/>
      <c r="M157" s="199"/>
      <c r="N157" s="199"/>
      <c r="O157" s="199"/>
      <c r="P157" s="199"/>
      <c r="Q157" s="199"/>
      <c r="R157" s="199"/>
      <c r="S157" s="199"/>
      <c r="T157" s="199"/>
      <c r="U157" s="199"/>
      <c r="V157" s="199"/>
      <c r="W157" s="199"/>
      <c r="X157" s="199"/>
      <c r="Y157" s="199"/>
      <c r="Z157" s="199"/>
    </row>
    <row r="158" spans="1:26" ht="16.5" customHeight="1" x14ac:dyDescent="0.3">
      <c r="A158" s="199"/>
      <c r="B158" s="199"/>
      <c r="C158" s="200"/>
      <c r="D158" s="200"/>
      <c r="E158" s="232"/>
      <c r="F158" s="232"/>
      <c r="G158" s="199"/>
      <c r="H158" s="199"/>
      <c r="I158" s="199"/>
      <c r="J158" s="199"/>
      <c r="K158" s="199"/>
      <c r="L158" s="199"/>
      <c r="M158" s="199"/>
      <c r="N158" s="199"/>
      <c r="O158" s="199"/>
      <c r="P158" s="199"/>
      <c r="Q158" s="199"/>
      <c r="R158" s="199"/>
      <c r="S158" s="199"/>
      <c r="T158" s="199"/>
      <c r="U158" s="199"/>
      <c r="V158" s="199"/>
      <c r="W158" s="199"/>
      <c r="X158" s="199"/>
      <c r="Y158" s="199"/>
      <c r="Z158" s="199"/>
    </row>
    <row r="159" spans="1:26" ht="16.5" customHeight="1" x14ac:dyDescent="0.3">
      <c r="A159" s="199"/>
      <c r="B159" s="199"/>
      <c r="C159" s="200"/>
      <c r="D159" s="200"/>
      <c r="E159" s="232"/>
      <c r="F159" s="232"/>
      <c r="G159" s="199"/>
      <c r="H159" s="199"/>
      <c r="I159" s="199"/>
      <c r="J159" s="199"/>
      <c r="K159" s="199"/>
      <c r="L159" s="199"/>
      <c r="M159" s="199"/>
      <c r="N159" s="199"/>
      <c r="O159" s="199"/>
      <c r="P159" s="199"/>
      <c r="Q159" s="199"/>
      <c r="R159" s="199"/>
      <c r="S159" s="199"/>
      <c r="T159" s="199"/>
      <c r="U159" s="199"/>
      <c r="V159" s="199"/>
      <c r="W159" s="199"/>
      <c r="X159" s="199"/>
      <c r="Y159" s="199"/>
      <c r="Z159" s="199"/>
    </row>
    <row r="160" spans="1:26" ht="16.5" customHeight="1" x14ac:dyDescent="0.3">
      <c r="A160" s="199"/>
      <c r="B160" s="199"/>
      <c r="C160" s="200"/>
      <c r="D160" s="200"/>
      <c r="E160" s="232"/>
      <c r="F160" s="232"/>
      <c r="G160" s="199"/>
      <c r="H160" s="199"/>
      <c r="I160" s="199"/>
      <c r="J160" s="199"/>
      <c r="K160" s="199"/>
      <c r="L160" s="199"/>
      <c r="M160" s="199"/>
      <c r="N160" s="199"/>
      <c r="O160" s="199"/>
      <c r="P160" s="199"/>
      <c r="Q160" s="199"/>
      <c r="R160" s="199"/>
      <c r="S160" s="199"/>
      <c r="T160" s="199"/>
      <c r="U160" s="199"/>
      <c r="V160" s="199"/>
      <c r="W160" s="199"/>
      <c r="X160" s="199"/>
      <c r="Y160" s="199"/>
      <c r="Z160" s="199"/>
    </row>
    <row r="161" spans="1:26" ht="16.5" customHeight="1" x14ac:dyDescent="0.3">
      <c r="A161" s="199"/>
      <c r="B161" s="199"/>
      <c r="C161" s="200"/>
      <c r="D161" s="200"/>
      <c r="E161" s="232"/>
      <c r="F161" s="232"/>
      <c r="G161" s="199"/>
      <c r="H161" s="199"/>
      <c r="I161" s="199"/>
      <c r="J161" s="199"/>
      <c r="K161" s="199"/>
      <c r="L161" s="199"/>
      <c r="M161" s="199"/>
      <c r="N161" s="199"/>
      <c r="O161" s="199"/>
      <c r="P161" s="199"/>
      <c r="Q161" s="199"/>
      <c r="R161" s="199"/>
      <c r="S161" s="199"/>
      <c r="T161" s="199"/>
      <c r="U161" s="199"/>
      <c r="V161" s="199"/>
      <c r="W161" s="199"/>
      <c r="X161" s="199"/>
      <c r="Y161" s="199"/>
      <c r="Z161" s="199"/>
    </row>
    <row r="162" spans="1:26" ht="16.5" customHeight="1" x14ac:dyDescent="0.3">
      <c r="A162" s="199"/>
      <c r="B162" s="199"/>
      <c r="C162" s="200"/>
      <c r="D162" s="200"/>
      <c r="E162" s="232"/>
      <c r="F162" s="232"/>
      <c r="G162" s="199"/>
      <c r="H162" s="199"/>
      <c r="I162" s="199"/>
      <c r="J162" s="199"/>
      <c r="K162" s="199"/>
      <c r="L162" s="199"/>
      <c r="M162" s="199"/>
      <c r="N162" s="199"/>
      <c r="O162" s="199"/>
      <c r="P162" s="199"/>
      <c r="Q162" s="199"/>
      <c r="R162" s="199"/>
      <c r="S162" s="199"/>
      <c r="T162" s="199"/>
      <c r="U162" s="199"/>
      <c r="V162" s="199"/>
      <c r="W162" s="199"/>
      <c r="X162" s="199"/>
      <c r="Y162" s="199"/>
      <c r="Z162" s="199"/>
    </row>
    <row r="163" spans="1:26" ht="16.5" customHeight="1" x14ac:dyDescent="0.3">
      <c r="A163" s="199"/>
      <c r="B163" s="199"/>
      <c r="C163" s="200"/>
      <c r="D163" s="200"/>
      <c r="E163" s="232"/>
      <c r="F163" s="232"/>
      <c r="G163" s="199"/>
      <c r="H163" s="199"/>
      <c r="I163" s="199"/>
      <c r="J163" s="199"/>
      <c r="K163" s="199"/>
      <c r="L163" s="199"/>
      <c r="M163" s="199"/>
      <c r="N163" s="199"/>
      <c r="O163" s="199"/>
      <c r="P163" s="199"/>
      <c r="Q163" s="199"/>
      <c r="R163" s="199"/>
      <c r="S163" s="199"/>
      <c r="T163" s="199"/>
      <c r="U163" s="199"/>
      <c r="V163" s="199"/>
      <c r="W163" s="199"/>
      <c r="X163" s="199"/>
      <c r="Y163" s="199"/>
      <c r="Z163" s="199"/>
    </row>
    <row r="164" spans="1:26" ht="16.5" customHeight="1" x14ac:dyDescent="0.3">
      <c r="A164" s="199"/>
      <c r="B164" s="199"/>
      <c r="C164" s="200"/>
      <c r="D164" s="200"/>
      <c r="E164" s="232"/>
      <c r="F164" s="232"/>
      <c r="G164" s="199"/>
      <c r="H164" s="199"/>
      <c r="I164" s="199"/>
      <c r="J164" s="199"/>
      <c r="K164" s="199"/>
      <c r="L164" s="199"/>
      <c r="M164" s="199"/>
      <c r="N164" s="199"/>
      <c r="O164" s="199"/>
      <c r="P164" s="199"/>
      <c r="Q164" s="199"/>
      <c r="R164" s="199"/>
      <c r="S164" s="199"/>
      <c r="T164" s="199"/>
      <c r="U164" s="199"/>
      <c r="V164" s="199"/>
      <c r="W164" s="199"/>
      <c r="X164" s="199"/>
      <c r="Y164" s="199"/>
      <c r="Z164" s="199"/>
    </row>
    <row r="165" spans="1:26" ht="16.5" customHeight="1" x14ac:dyDescent="0.3">
      <c r="A165" s="199"/>
      <c r="B165" s="199"/>
      <c r="C165" s="200"/>
      <c r="D165" s="200"/>
      <c r="E165" s="232"/>
      <c r="F165" s="232"/>
      <c r="G165" s="199"/>
      <c r="H165" s="199"/>
      <c r="I165" s="199"/>
      <c r="J165" s="199"/>
      <c r="K165" s="199"/>
      <c r="L165" s="199"/>
      <c r="M165" s="199"/>
      <c r="N165" s="199"/>
      <c r="O165" s="199"/>
      <c r="P165" s="199"/>
      <c r="Q165" s="199"/>
      <c r="R165" s="199"/>
      <c r="S165" s="199"/>
      <c r="T165" s="199"/>
      <c r="U165" s="199"/>
      <c r="V165" s="199"/>
      <c r="W165" s="199"/>
      <c r="X165" s="199"/>
      <c r="Y165" s="199"/>
      <c r="Z165" s="199"/>
    </row>
    <row r="166" spans="1:26" ht="16.5" customHeight="1" x14ac:dyDescent="0.3">
      <c r="A166" s="199"/>
      <c r="B166" s="199"/>
      <c r="C166" s="200"/>
      <c r="D166" s="200"/>
      <c r="E166" s="232"/>
      <c r="F166" s="232"/>
      <c r="G166" s="199"/>
      <c r="H166" s="199"/>
      <c r="I166" s="199"/>
      <c r="J166" s="199"/>
      <c r="K166" s="199"/>
      <c r="L166" s="199"/>
      <c r="M166" s="199"/>
      <c r="N166" s="199"/>
      <c r="O166" s="199"/>
      <c r="P166" s="199"/>
      <c r="Q166" s="199"/>
      <c r="R166" s="199"/>
      <c r="S166" s="199"/>
      <c r="T166" s="199"/>
      <c r="U166" s="199"/>
      <c r="V166" s="199"/>
      <c r="W166" s="199"/>
      <c r="X166" s="199"/>
      <c r="Y166" s="199"/>
      <c r="Z166" s="199"/>
    </row>
    <row r="167" spans="1:26" ht="16.5" customHeight="1" x14ac:dyDescent="0.3">
      <c r="A167" s="199"/>
      <c r="B167" s="199"/>
      <c r="C167" s="200"/>
      <c r="D167" s="200"/>
      <c r="E167" s="232"/>
      <c r="F167" s="232"/>
      <c r="G167" s="199"/>
      <c r="H167" s="199"/>
      <c r="I167" s="199"/>
      <c r="J167" s="199"/>
      <c r="K167" s="199"/>
      <c r="L167" s="199"/>
      <c r="M167" s="199"/>
      <c r="N167" s="199"/>
      <c r="O167" s="199"/>
      <c r="P167" s="199"/>
      <c r="Q167" s="199"/>
      <c r="R167" s="199"/>
      <c r="S167" s="199"/>
      <c r="T167" s="199"/>
      <c r="U167" s="199"/>
      <c r="V167" s="199"/>
      <c r="W167" s="199"/>
      <c r="X167" s="199"/>
      <c r="Y167" s="199"/>
      <c r="Z167" s="199"/>
    </row>
    <row r="168" spans="1:26" ht="16.5" customHeight="1" x14ac:dyDescent="0.3">
      <c r="A168" s="199"/>
      <c r="B168" s="199"/>
      <c r="C168" s="200"/>
      <c r="D168" s="200"/>
      <c r="E168" s="232"/>
      <c r="F168" s="232"/>
      <c r="G168" s="199"/>
      <c r="H168" s="199"/>
      <c r="I168" s="199"/>
      <c r="J168" s="199"/>
      <c r="K168" s="199"/>
      <c r="L168" s="199"/>
      <c r="M168" s="199"/>
      <c r="N168" s="199"/>
      <c r="O168" s="199"/>
      <c r="P168" s="199"/>
      <c r="Q168" s="199"/>
      <c r="R168" s="199"/>
      <c r="S168" s="199"/>
      <c r="T168" s="199"/>
      <c r="U168" s="199"/>
      <c r="V168" s="199"/>
      <c r="W168" s="199"/>
      <c r="X168" s="199"/>
      <c r="Y168" s="199"/>
      <c r="Z168" s="199"/>
    </row>
    <row r="169" spans="1:26" ht="16.5" customHeight="1" x14ac:dyDescent="0.3">
      <c r="A169" s="199"/>
      <c r="B169" s="199"/>
      <c r="C169" s="200"/>
      <c r="D169" s="200"/>
      <c r="E169" s="232"/>
      <c r="F169" s="232"/>
      <c r="G169" s="199"/>
      <c r="H169" s="199"/>
      <c r="I169" s="199"/>
      <c r="J169" s="199"/>
      <c r="K169" s="199"/>
      <c r="L169" s="199"/>
      <c r="M169" s="199"/>
      <c r="N169" s="199"/>
      <c r="O169" s="199"/>
      <c r="P169" s="199"/>
      <c r="Q169" s="199"/>
      <c r="R169" s="199"/>
      <c r="S169" s="199"/>
      <c r="T169" s="199"/>
      <c r="U169" s="199"/>
      <c r="V169" s="199"/>
      <c r="W169" s="199"/>
      <c r="X169" s="199"/>
      <c r="Y169" s="199"/>
      <c r="Z169" s="199"/>
    </row>
    <row r="170" spans="1:26" ht="16.5" customHeight="1" x14ac:dyDescent="0.3">
      <c r="A170" s="199"/>
      <c r="B170" s="199"/>
      <c r="C170" s="200"/>
      <c r="D170" s="200"/>
      <c r="E170" s="232"/>
      <c r="F170" s="232"/>
      <c r="G170" s="199"/>
      <c r="H170" s="199"/>
      <c r="I170" s="199"/>
      <c r="J170" s="199"/>
      <c r="K170" s="199"/>
      <c r="L170" s="199"/>
      <c r="M170" s="199"/>
      <c r="N170" s="199"/>
      <c r="O170" s="199"/>
      <c r="P170" s="199"/>
      <c r="Q170" s="199"/>
      <c r="R170" s="199"/>
      <c r="S170" s="199"/>
      <c r="T170" s="199"/>
      <c r="U170" s="199"/>
      <c r="V170" s="199"/>
      <c r="W170" s="199"/>
      <c r="X170" s="199"/>
      <c r="Y170" s="199"/>
      <c r="Z170" s="199"/>
    </row>
    <row r="171" spans="1:26" ht="16.5" customHeight="1" x14ac:dyDescent="0.3">
      <c r="A171" s="199"/>
      <c r="B171" s="199"/>
      <c r="C171" s="200"/>
      <c r="D171" s="200"/>
      <c r="E171" s="232"/>
      <c r="F171" s="232"/>
      <c r="G171" s="199"/>
      <c r="H171" s="199"/>
      <c r="I171" s="199"/>
      <c r="J171" s="199"/>
      <c r="K171" s="199"/>
      <c r="L171" s="199"/>
      <c r="M171" s="199"/>
      <c r="N171" s="199"/>
      <c r="O171" s="199"/>
      <c r="P171" s="199"/>
      <c r="Q171" s="199"/>
      <c r="R171" s="199"/>
      <c r="S171" s="199"/>
      <c r="T171" s="199"/>
      <c r="U171" s="199"/>
      <c r="V171" s="199"/>
      <c r="W171" s="199"/>
      <c r="X171" s="199"/>
      <c r="Y171" s="199"/>
      <c r="Z171" s="199"/>
    </row>
    <row r="172" spans="1:26" ht="16.5" customHeight="1" x14ac:dyDescent="0.3">
      <c r="A172" s="199"/>
      <c r="B172" s="199"/>
      <c r="C172" s="200"/>
      <c r="D172" s="200"/>
      <c r="E172" s="232"/>
      <c r="F172" s="232"/>
      <c r="G172" s="199"/>
      <c r="H172" s="199"/>
      <c r="I172" s="199"/>
      <c r="J172" s="199"/>
      <c r="K172" s="199"/>
      <c r="L172" s="199"/>
      <c r="M172" s="199"/>
      <c r="N172" s="199"/>
      <c r="O172" s="199"/>
      <c r="P172" s="199"/>
      <c r="Q172" s="199"/>
      <c r="R172" s="199"/>
      <c r="S172" s="199"/>
      <c r="T172" s="199"/>
      <c r="U172" s="199"/>
      <c r="V172" s="199"/>
      <c r="W172" s="199"/>
      <c r="X172" s="199"/>
      <c r="Y172" s="199"/>
      <c r="Z172" s="199"/>
    </row>
    <row r="173" spans="1:26" ht="16.5" customHeight="1" x14ac:dyDescent="0.3">
      <c r="A173" s="199"/>
      <c r="B173" s="199"/>
      <c r="C173" s="200"/>
      <c r="D173" s="200"/>
      <c r="E173" s="232"/>
      <c r="F173" s="232"/>
      <c r="G173" s="199"/>
      <c r="H173" s="199"/>
      <c r="I173" s="199"/>
      <c r="J173" s="199"/>
      <c r="K173" s="199"/>
      <c r="L173" s="199"/>
      <c r="M173" s="199"/>
      <c r="N173" s="199"/>
      <c r="O173" s="199"/>
      <c r="P173" s="199"/>
      <c r="Q173" s="199"/>
      <c r="R173" s="199"/>
      <c r="S173" s="199"/>
      <c r="T173" s="199"/>
      <c r="U173" s="199"/>
      <c r="V173" s="199"/>
      <c r="W173" s="199"/>
      <c r="X173" s="199"/>
      <c r="Y173" s="199"/>
      <c r="Z173" s="199"/>
    </row>
    <row r="174" spans="1:26" ht="16.5" customHeight="1" x14ac:dyDescent="0.3">
      <c r="A174" s="199"/>
      <c r="B174" s="199"/>
      <c r="C174" s="200"/>
      <c r="D174" s="200"/>
      <c r="E174" s="232"/>
      <c r="F174" s="232"/>
      <c r="G174" s="199"/>
      <c r="H174" s="199"/>
      <c r="I174" s="199"/>
      <c r="J174" s="199"/>
      <c r="K174" s="199"/>
      <c r="L174" s="199"/>
      <c r="M174" s="199"/>
      <c r="N174" s="199"/>
      <c r="O174" s="199"/>
      <c r="P174" s="199"/>
      <c r="Q174" s="199"/>
      <c r="R174" s="199"/>
      <c r="S174" s="199"/>
      <c r="T174" s="199"/>
      <c r="U174" s="199"/>
      <c r="V174" s="199"/>
      <c r="W174" s="199"/>
      <c r="X174" s="199"/>
      <c r="Y174" s="199"/>
      <c r="Z174" s="199"/>
    </row>
    <row r="175" spans="1:26" ht="16.5" customHeight="1" x14ac:dyDescent="0.3">
      <c r="A175" s="199"/>
      <c r="B175" s="199"/>
      <c r="C175" s="200"/>
      <c r="D175" s="200"/>
      <c r="E175" s="232"/>
      <c r="F175" s="232"/>
      <c r="G175" s="199"/>
      <c r="H175" s="199"/>
      <c r="I175" s="199"/>
      <c r="J175" s="199"/>
      <c r="K175" s="199"/>
      <c r="L175" s="199"/>
      <c r="M175" s="199"/>
      <c r="N175" s="199"/>
      <c r="O175" s="199"/>
      <c r="P175" s="199"/>
      <c r="Q175" s="199"/>
      <c r="R175" s="199"/>
      <c r="S175" s="199"/>
      <c r="T175" s="199"/>
      <c r="U175" s="199"/>
      <c r="V175" s="199"/>
      <c r="W175" s="199"/>
      <c r="X175" s="199"/>
      <c r="Y175" s="199"/>
      <c r="Z175" s="199"/>
    </row>
    <row r="176" spans="1:26" ht="16.5" customHeight="1" x14ac:dyDescent="0.3">
      <c r="A176" s="199"/>
      <c r="B176" s="199"/>
      <c r="C176" s="200"/>
      <c r="D176" s="200"/>
      <c r="E176" s="232"/>
      <c r="F176" s="232"/>
      <c r="G176" s="199"/>
      <c r="H176" s="199"/>
      <c r="I176" s="199"/>
      <c r="J176" s="199"/>
      <c r="K176" s="199"/>
      <c r="L176" s="199"/>
      <c r="M176" s="199"/>
      <c r="N176" s="199"/>
      <c r="O176" s="199"/>
      <c r="P176" s="199"/>
      <c r="Q176" s="199"/>
      <c r="R176" s="199"/>
      <c r="S176" s="199"/>
      <c r="T176" s="199"/>
      <c r="U176" s="199"/>
      <c r="V176" s="199"/>
      <c r="W176" s="199"/>
      <c r="X176" s="199"/>
      <c r="Y176" s="199"/>
      <c r="Z176" s="199"/>
    </row>
    <row r="177" spans="1:26" ht="16.5" customHeight="1" x14ac:dyDescent="0.3">
      <c r="A177" s="199"/>
      <c r="B177" s="199"/>
      <c r="C177" s="200"/>
      <c r="D177" s="200"/>
      <c r="E177" s="232"/>
      <c r="F177" s="232"/>
      <c r="G177" s="199"/>
      <c r="H177" s="199"/>
      <c r="I177" s="199"/>
      <c r="J177" s="199"/>
      <c r="K177" s="199"/>
      <c r="L177" s="199"/>
      <c r="M177" s="199"/>
      <c r="N177" s="199"/>
      <c r="O177" s="199"/>
      <c r="P177" s="199"/>
      <c r="Q177" s="199"/>
      <c r="R177" s="199"/>
      <c r="S177" s="199"/>
      <c r="T177" s="199"/>
      <c r="U177" s="199"/>
      <c r="V177" s="199"/>
      <c r="W177" s="199"/>
      <c r="X177" s="199"/>
      <c r="Y177" s="199"/>
      <c r="Z177" s="199"/>
    </row>
    <row r="178" spans="1:26" ht="16.5" customHeight="1" x14ac:dyDescent="0.3">
      <c r="A178" s="199"/>
      <c r="B178" s="199"/>
      <c r="C178" s="200"/>
      <c r="D178" s="200"/>
      <c r="E178" s="232"/>
      <c r="F178" s="232"/>
      <c r="G178" s="199"/>
      <c r="H178" s="199"/>
      <c r="I178" s="199"/>
      <c r="J178" s="199"/>
      <c r="K178" s="199"/>
      <c r="L178" s="199"/>
      <c r="M178" s="199"/>
      <c r="N178" s="199"/>
      <c r="O178" s="199"/>
      <c r="P178" s="199"/>
      <c r="Q178" s="199"/>
      <c r="R178" s="199"/>
      <c r="S178" s="199"/>
      <c r="T178" s="199"/>
      <c r="U178" s="199"/>
      <c r="V178" s="199"/>
      <c r="W178" s="199"/>
      <c r="X178" s="199"/>
      <c r="Y178" s="199"/>
      <c r="Z178" s="199"/>
    </row>
    <row r="179" spans="1:26" ht="16.5" customHeight="1" x14ac:dyDescent="0.3">
      <c r="A179" s="199"/>
      <c r="B179" s="199"/>
      <c r="C179" s="200"/>
      <c r="D179" s="200"/>
      <c r="E179" s="232"/>
      <c r="F179" s="232"/>
      <c r="G179" s="199"/>
      <c r="H179" s="199"/>
      <c r="I179" s="199"/>
      <c r="J179" s="199"/>
      <c r="K179" s="199"/>
      <c r="L179" s="199"/>
      <c r="M179" s="199"/>
      <c r="N179" s="199"/>
      <c r="O179" s="199"/>
      <c r="P179" s="199"/>
      <c r="Q179" s="199"/>
      <c r="R179" s="199"/>
      <c r="S179" s="199"/>
      <c r="T179" s="199"/>
      <c r="U179" s="199"/>
      <c r="V179" s="199"/>
      <c r="W179" s="199"/>
      <c r="X179" s="199"/>
      <c r="Y179" s="199"/>
      <c r="Z179" s="199"/>
    </row>
    <row r="180" spans="1:26" ht="16.5" customHeight="1" x14ac:dyDescent="0.3">
      <c r="A180" s="199"/>
      <c r="B180" s="199"/>
      <c r="C180" s="200"/>
      <c r="D180" s="200"/>
      <c r="E180" s="232"/>
      <c r="F180" s="232"/>
      <c r="G180" s="199"/>
      <c r="H180" s="199"/>
      <c r="I180" s="199"/>
      <c r="J180" s="199"/>
      <c r="K180" s="199"/>
      <c r="L180" s="199"/>
      <c r="M180" s="199"/>
      <c r="N180" s="199"/>
      <c r="O180" s="199"/>
      <c r="P180" s="199"/>
      <c r="Q180" s="199"/>
      <c r="R180" s="199"/>
      <c r="S180" s="199"/>
      <c r="T180" s="199"/>
      <c r="U180" s="199"/>
      <c r="V180" s="199"/>
      <c r="W180" s="199"/>
      <c r="X180" s="199"/>
      <c r="Y180" s="199"/>
      <c r="Z180" s="199"/>
    </row>
    <row r="181" spans="1:26" ht="16.5" customHeight="1" x14ac:dyDescent="0.3">
      <c r="A181" s="199"/>
      <c r="B181" s="199"/>
      <c r="C181" s="200"/>
      <c r="D181" s="200"/>
      <c r="E181" s="232"/>
      <c r="F181" s="232"/>
      <c r="G181" s="199"/>
      <c r="H181" s="199"/>
      <c r="I181" s="199"/>
      <c r="J181" s="199"/>
      <c r="K181" s="199"/>
      <c r="L181" s="199"/>
      <c r="M181" s="199"/>
      <c r="N181" s="199"/>
      <c r="O181" s="199"/>
      <c r="P181" s="199"/>
      <c r="Q181" s="199"/>
      <c r="R181" s="199"/>
      <c r="S181" s="199"/>
      <c r="T181" s="199"/>
      <c r="U181" s="199"/>
      <c r="V181" s="199"/>
      <c r="W181" s="199"/>
      <c r="X181" s="199"/>
      <c r="Y181" s="199"/>
      <c r="Z181" s="199"/>
    </row>
    <row r="182" spans="1:26" ht="16.5" customHeight="1" x14ac:dyDescent="0.3">
      <c r="A182" s="199"/>
      <c r="B182" s="199"/>
      <c r="C182" s="200"/>
      <c r="D182" s="200"/>
      <c r="E182" s="232"/>
      <c r="F182" s="232"/>
      <c r="G182" s="199"/>
      <c r="H182" s="199"/>
      <c r="I182" s="199"/>
      <c r="J182" s="199"/>
      <c r="K182" s="199"/>
      <c r="L182" s="199"/>
      <c r="M182" s="199"/>
      <c r="N182" s="199"/>
      <c r="O182" s="199"/>
      <c r="P182" s="199"/>
      <c r="Q182" s="199"/>
      <c r="R182" s="199"/>
      <c r="S182" s="199"/>
      <c r="T182" s="199"/>
      <c r="U182" s="199"/>
      <c r="V182" s="199"/>
      <c r="W182" s="199"/>
      <c r="X182" s="199"/>
      <c r="Y182" s="199"/>
      <c r="Z182" s="199"/>
    </row>
    <row r="183" spans="1:26" ht="16.5" customHeight="1" x14ac:dyDescent="0.3">
      <c r="A183" s="199"/>
      <c r="B183" s="199"/>
      <c r="C183" s="200"/>
      <c r="D183" s="200"/>
      <c r="E183" s="232"/>
      <c r="F183" s="232"/>
      <c r="G183" s="199"/>
      <c r="H183" s="199"/>
      <c r="I183" s="199"/>
      <c r="J183" s="199"/>
      <c r="K183" s="199"/>
      <c r="L183" s="199"/>
      <c r="M183" s="199"/>
      <c r="N183" s="199"/>
      <c r="O183" s="199"/>
      <c r="P183" s="199"/>
      <c r="Q183" s="199"/>
      <c r="R183" s="199"/>
      <c r="S183" s="199"/>
      <c r="T183" s="199"/>
      <c r="U183" s="199"/>
      <c r="V183" s="199"/>
      <c r="W183" s="199"/>
      <c r="X183" s="199"/>
      <c r="Y183" s="199"/>
      <c r="Z183" s="199"/>
    </row>
    <row r="184" spans="1:26" ht="16.5" customHeight="1" x14ac:dyDescent="0.3">
      <c r="A184" s="199"/>
      <c r="B184" s="199"/>
      <c r="C184" s="200"/>
      <c r="D184" s="200"/>
      <c r="E184" s="232"/>
      <c r="F184" s="232"/>
      <c r="G184" s="199"/>
      <c r="H184" s="199"/>
      <c r="I184" s="199"/>
      <c r="J184" s="199"/>
      <c r="K184" s="199"/>
      <c r="L184" s="199"/>
      <c r="M184" s="199"/>
      <c r="N184" s="199"/>
      <c r="O184" s="199"/>
      <c r="P184" s="199"/>
      <c r="Q184" s="199"/>
      <c r="R184" s="199"/>
      <c r="S184" s="199"/>
      <c r="T184" s="199"/>
      <c r="U184" s="199"/>
      <c r="V184" s="199"/>
      <c r="W184" s="199"/>
      <c r="X184" s="199"/>
      <c r="Y184" s="199"/>
      <c r="Z184" s="199"/>
    </row>
    <row r="185" spans="1:26" ht="16.5" customHeight="1" x14ac:dyDescent="0.3">
      <c r="A185" s="199"/>
      <c r="B185" s="199"/>
      <c r="C185" s="200"/>
      <c r="D185" s="200"/>
      <c r="E185" s="232"/>
      <c r="F185" s="232"/>
      <c r="G185" s="199"/>
      <c r="H185" s="199"/>
      <c r="I185" s="199"/>
      <c r="J185" s="199"/>
      <c r="K185" s="199"/>
      <c r="L185" s="199"/>
      <c r="M185" s="199"/>
      <c r="N185" s="199"/>
      <c r="O185" s="199"/>
      <c r="P185" s="199"/>
      <c r="Q185" s="199"/>
      <c r="R185" s="199"/>
      <c r="S185" s="199"/>
      <c r="T185" s="199"/>
      <c r="U185" s="199"/>
      <c r="V185" s="199"/>
      <c r="W185" s="199"/>
      <c r="X185" s="199"/>
      <c r="Y185" s="199"/>
      <c r="Z185" s="199"/>
    </row>
    <row r="186" spans="1:26" ht="16.5" customHeight="1" x14ac:dyDescent="0.3">
      <c r="A186" s="199"/>
      <c r="B186" s="199"/>
      <c r="C186" s="200"/>
      <c r="D186" s="200"/>
      <c r="E186" s="232"/>
      <c r="F186" s="232"/>
      <c r="G186" s="199"/>
      <c r="H186" s="199"/>
      <c r="I186" s="199"/>
      <c r="J186" s="199"/>
      <c r="K186" s="199"/>
      <c r="L186" s="199"/>
      <c r="M186" s="199"/>
      <c r="N186" s="199"/>
      <c r="O186" s="199"/>
      <c r="P186" s="199"/>
      <c r="Q186" s="199"/>
      <c r="R186" s="199"/>
      <c r="S186" s="199"/>
      <c r="T186" s="199"/>
      <c r="U186" s="199"/>
      <c r="V186" s="199"/>
      <c r="W186" s="199"/>
      <c r="X186" s="199"/>
      <c r="Y186" s="199"/>
      <c r="Z186" s="199"/>
    </row>
    <row r="187" spans="1:26" ht="16.5" customHeight="1" x14ac:dyDescent="0.3">
      <c r="A187" s="199"/>
      <c r="B187" s="199"/>
      <c r="C187" s="200"/>
      <c r="D187" s="200"/>
      <c r="E187" s="232"/>
      <c r="F187" s="232"/>
      <c r="G187" s="199"/>
      <c r="H187" s="199"/>
      <c r="I187" s="199"/>
      <c r="J187" s="199"/>
      <c r="K187" s="199"/>
      <c r="L187" s="199"/>
      <c r="M187" s="199"/>
      <c r="N187" s="199"/>
      <c r="O187" s="199"/>
      <c r="P187" s="199"/>
      <c r="Q187" s="199"/>
      <c r="R187" s="199"/>
      <c r="S187" s="199"/>
      <c r="T187" s="199"/>
      <c r="U187" s="199"/>
      <c r="V187" s="199"/>
      <c r="W187" s="199"/>
      <c r="X187" s="199"/>
      <c r="Y187" s="199"/>
      <c r="Z187" s="199"/>
    </row>
    <row r="188" spans="1:26" ht="16.5" customHeight="1" x14ac:dyDescent="0.3">
      <c r="A188" s="199"/>
      <c r="B188" s="199"/>
      <c r="C188" s="200"/>
      <c r="D188" s="200"/>
      <c r="E188" s="232"/>
      <c r="F188" s="232"/>
      <c r="G188" s="199"/>
      <c r="H188" s="199"/>
      <c r="I188" s="199"/>
      <c r="J188" s="199"/>
      <c r="K188" s="199"/>
      <c r="L188" s="199"/>
      <c r="M188" s="199"/>
      <c r="N188" s="199"/>
      <c r="O188" s="199"/>
      <c r="P188" s="199"/>
      <c r="Q188" s="199"/>
      <c r="R188" s="199"/>
      <c r="S188" s="199"/>
      <c r="T188" s="199"/>
      <c r="U188" s="199"/>
      <c r="V188" s="199"/>
      <c r="W188" s="199"/>
      <c r="X188" s="199"/>
      <c r="Y188" s="199"/>
      <c r="Z188" s="199"/>
    </row>
    <row r="189" spans="1:26" ht="16.5" customHeight="1" x14ac:dyDescent="0.3">
      <c r="A189" s="199"/>
      <c r="B189" s="199"/>
      <c r="C189" s="200"/>
      <c r="D189" s="200"/>
      <c r="E189" s="232"/>
      <c r="F189" s="232"/>
      <c r="G189" s="199"/>
      <c r="H189" s="199"/>
      <c r="I189" s="199"/>
      <c r="J189" s="199"/>
      <c r="K189" s="199"/>
      <c r="L189" s="199"/>
      <c r="M189" s="199"/>
      <c r="N189" s="199"/>
      <c r="O189" s="199"/>
      <c r="P189" s="199"/>
      <c r="Q189" s="199"/>
      <c r="R189" s="199"/>
      <c r="S189" s="199"/>
      <c r="T189" s="199"/>
      <c r="U189" s="199"/>
      <c r="V189" s="199"/>
      <c r="W189" s="199"/>
      <c r="X189" s="199"/>
      <c r="Y189" s="199"/>
      <c r="Z189" s="199"/>
    </row>
    <row r="190" spans="1:26" ht="16.5" customHeight="1" x14ac:dyDescent="0.3">
      <c r="A190" s="199"/>
      <c r="B190" s="199"/>
      <c r="C190" s="200"/>
      <c r="D190" s="200"/>
      <c r="E190" s="232"/>
      <c r="F190" s="232"/>
      <c r="G190" s="199"/>
      <c r="H190" s="199"/>
      <c r="I190" s="199"/>
      <c r="J190" s="199"/>
      <c r="K190" s="199"/>
      <c r="L190" s="199"/>
      <c r="M190" s="199"/>
      <c r="N190" s="199"/>
      <c r="O190" s="199"/>
      <c r="P190" s="199"/>
      <c r="Q190" s="199"/>
      <c r="R190" s="199"/>
      <c r="S190" s="199"/>
      <c r="T190" s="199"/>
      <c r="U190" s="199"/>
      <c r="V190" s="199"/>
      <c r="W190" s="199"/>
      <c r="X190" s="199"/>
      <c r="Y190" s="199"/>
      <c r="Z190" s="199"/>
    </row>
    <row r="191" spans="1:26" ht="16.5" customHeight="1" x14ac:dyDescent="0.3">
      <c r="A191" s="199"/>
      <c r="B191" s="199"/>
      <c r="C191" s="200"/>
      <c r="D191" s="200"/>
      <c r="E191" s="232"/>
      <c r="F191" s="232"/>
      <c r="G191" s="199"/>
      <c r="H191" s="199"/>
      <c r="I191" s="199"/>
      <c r="J191" s="199"/>
      <c r="K191" s="199"/>
      <c r="L191" s="199"/>
      <c r="M191" s="199"/>
      <c r="N191" s="199"/>
      <c r="O191" s="199"/>
      <c r="P191" s="199"/>
      <c r="Q191" s="199"/>
      <c r="R191" s="199"/>
      <c r="S191" s="199"/>
      <c r="T191" s="199"/>
      <c r="U191" s="199"/>
      <c r="V191" s="199"/>
      <c r="W191" s="199"/>
      <c r="X191" s="199"/>
      <c r="Y191" s="199"/>
      <c r="Z191" s="199"/>
    </row>
    <row r="192" spans="1:26" ht="16.5" customHeight="1" x14ac:dyDescent="0.3">
      <c r="A192" s="199"/>
      <c r="B192" s="199"/>
      <c r="C192" s="200"/>
      <c r="D192" s="200"/>
      <c r="E192" s="232"/>
      <c r="F192" s="232"/>
      <c r="G192" s="199"/>
      <c r="H192" s="199"/>
      <c r="I192" s="199"/>
      <c r="J192" s="199"/>
      <c r="K192" s="199"/>
      <c r="L192" s="199"/>
      <c r="M192" s="199"/>
      <c r="N192" s="199"/>
      <c r="O192" s="199"/>
      <c r="P192" s="199"/>
      <c r="Q192" s="199"/>
      <c r="R192" s="199"/>
      <c r="S192" s="199"/>
      <c r="T192" s="199"/>
      <c r="U192" s="199"/>
      <c r="V192" s="199"/>
      <c r="W192" s="199"/>
      <c r="X192" s="199"/>
      <c r="Y192" s="199"/>
      <c r="Z192" s="199"/>
    </row>
    <row r="193" spans="1:26" ht="16.5" customHeight="1" x14ac:dyDescent="0.3">
      <c r="A193" s="199"/>
      <c r="B193" s="199"/>
      <c r="C193" s="200"/>
      <c r="D193" s="200"/>
      <c r="E193" s="232"/>
      <c r="F193" s="232"/>
      <c r="G193" s="199"/>
      <c r="H193" s="199"/>
      <c r="I193" s="199"/>
      <c r="J193" s="199"/>
      <c r="K193" s="199"/>
      <c r="L193" s="199"/>
      <c r="M193" s="199"/>
      <c r="N193" s="199"/>
      <c r="O193" s="199"/>
      <c r="P193" s="199"/>
      <c r="Q193" s="199"/>
      <c r="R193" s="199"/>
      <c r="S193" s="199"/>
      <c r="T193" s="199"/>
      <c r="U193" s="199"/>
      <c r="V193" s="199"/>
      <c r="W193" s="199"/>
      <c r="X193" s="199"/>
      <c r="Y193" s="199"/>
      <c r="Z193" s="199"/>
    </row>
    <row r="194" spans="1:26" ht="16.5" customHeight="1" x14ac:dyDescent="0.3">
      <c r="A194" s="199"/>
      <c r="B194" s="199"/>
      <c r="C194" s="200"/>
      <c r="D194" s="200"/>
      <c r="E194" s="232"/>
      <c r="F194" s="232"/>
      <c r="G194" s="199"/>
      <c r="H194" s="199"/>
      <c r="I194" s="199"/>
      <c r="J194" s="199"/>
      <c r="K194" s="199"/>
      <c r="L194" s="199"/>
      <c r="M194" s="199"/>
      <c r="N194" s="199"/>
      <c r="O194" s="199"/>
      <c r="P194" s="199"/>
      <c r="Q194" s="199"/>
      <c r="R194" s="199"/>
      <c r="S194" s="199"/>
      <c r="T194" s="199"/>
      <c r="U194" s="199"/>
      <c r="V194" s="199"/>
      <c r="W194" s="199"/>
      <c r="X194" s="199"/>
      <c r="Y194" s="199"/>
      <c r="Z194" s="199"/>
    </row>
    <row r="195" spans="1:26" ht="16.5" customHeight="1" x14ac:dyDescent="0.3">
      <c r="A195" s="199"/>
      <c r="B195" s="199"/>
      <c r="C195" s="200"/>
      <c r="D195" s="200"/>
      <c r="E195" s="232"/>
      <c r="F195" s="232"/>
      <c r="G195" s="199"/>
      <c r="H195" s="199"/>
      <c r="I195" s="199"/>
      <c r="J195" s="199"/>
      <c r="K195" s="199"/>
      <c r="L195" s="199"/>
      <c r="M195" s="199"/>
      <c r="N195" s="199"/>
      <c r="O195" s="199"/>
      <c r="P195" s="199"/>
      <c r="Q195" s="199"/>
      <c r="R195" s="199"/>
      <c r="S195" s="199"/>
      <c r="T195" s="199"/>
      <c r="U195" s="199"/>
      <c r="V195" s="199"/>
      <c r="W195" s="199"/>
      <c r="X195" s="199"/>
      <c r="Y195" s="199"/>
      <c r="Z195" s="199"/>
    </row>
    <row r="196" spans="1:26" ht="16.5" customHeight="1" x14ac:dyDescent="0.3">
      <c r="A196" s="199"/>
      <c r="B196" s="199"/>
      <c r="C196" s="200"/>
      <c r="D196" s="200"/>
      <c r="E196" s="232"/>
      <c r="F196" s="232"/>
      <c r="G196" s="199"/>
      <c r="H196" s="199"/>
      <c r="I196" s="199"/>
      <c r="J196" s="199"/>
      <c r="K196" s="199"/>
      <c r="L196" s="199"/>
      <c r="M196" s="199"/>
      <c r="N196" s="199"/>
      <c r="O196" s="199"/>
      <c r="P196" s="199"/>
      <c r="Q196" s="199"/>
      <c r="R196" s="199"/>
      <c r="S196" s="199"/>
      <c r="T196" s="199"/>
      <c r="U196" s="199"/>
      <c r="V196" s="199"/>
      <c r="W196" s="199"/>
      <c r="X196" s="199"/>
      <c r="Y196" s="199"/>
      <c r="Z196" s="199"/>
    </row>
    <row r="197" spans="1:26" ht="16.5" customHeight="1" x14ac:dyDescent="0.3">
      <c r="A197" s="199"/>
      <c r="B197" s="199"/>
      <c r="C197" s="200"/>
      <c r="D197" s="200"/>
      <c r="E197" s="232"/>
      <c r="F197" s="232"/>
      <c r="G197" s="199"/>
      <c r="H197" s="199"/>
      <c r="I197" s="199"/>
      <c r="J197" s="199"/>
      <c r="K197" s="199"/>
      <c r="L197" s="199"/>
      <c r="M197" s="199"/>
      <c r="N197" s="199"/>
      <c r="O197" s="199"/>
      <c r="P197" s="199"/>
      <c r="Q197" s="199"/>
      <c r="R197" s="199"/>
      <c r="S197" s="199"/>
      <c r="T197" s="199"/>
      <c r="U197" s="199"/>
      <c r="V197" s="199"/>
      <c r="W197" s="199"/>
      <c r="X197" s="199"/>
      <c r="Y197" s="199"/>
      <c r="Z197" s="199"/>
    </row>
    <row r="198" spans="1:26" ht="16.5" customHeight="1" x14ac:dyDescent="0.3">
      <c r="A198" s="199"/>
      <c r="B198" s="199"/>
      <c r="C198" s="200"/>
      <c r="D198" s="200"/>
      <c r="E198" s="232"/>
      <c r="F198" s="232"/>
      <c r="G198" s="199"/>
      <c r="H198" s="199"/>
      <c r="I198" s="199"/>
      <c r="J198" s="199"/>
      <c r="K198" s="199"/>
      <c r="L198" s="199"/>
      <c r="M198" s="199"/>
      <c r="N198" s="199"/>
      <c r="O198" s="199"/>
      <c r="P198" s="199"/>
      <c r="Q198" s="199"/>
      <c r="R198" s="199"/>
      <c r="S198" s="199"/>
      <c r="T198" s="199"/>
      <c r="U198" s="199"/>
      <c r="V198" s="199"/>
      <c r="W198" s="199"/>
      <c r="X198" s="199"/>
      <c r="Y198" s="199"/>
      <c r="Z198" s="199"/>
    </row>
    <row r="199" spans="1:26" ht="16.5" customHeight="1" x14ac:dyDescent="0.3">
      <c r="A199" s="199"/>
      <c r="B199" s="199"/>
      <c r="C199" s="200"/>
      <c r="D199" s="200"/>
      <c r="E199" s="232"/>
      <c r="F199" s="232"/>
      <c r="G199" s="199"/>
      <c r="H199" s="199"/>
      <c r="I199" s="199"/>
      <c r="J199" s="199"/>
      <c r="K199" s="199"/>
      <c r="L199" s="199"/>
      <c r="M199" s="199"/>
      <c r="N199" s="199"/>
      <c r="O199" s="199"/>
      <c r="P199" s="199"/>
      <c r="Q199" s="199"/>
      <c r="R199" s="199"/>
      <c r="S199" s="199"/>
      <c r="T199" s="199"/>
      <c r="U199" s="199"/>
      <c r="V199" s="199"/>
      <c r="W199" s="199"/>
      <c r="X199" s="199"/>
      <c r="Y199" s="199"/>
      <c r="Z199" s="199"/>
    </row>
    <row r="200" spans="1:26" ht="16.5" customHeight="1" x14ac:dyDescent="0.3">
      <c r="A200" s="199"/>
      <c r="B200" s="199"/>
      <c r="C200" s="200"/>
      <c r="D200" s="200"/>
      <c r="E200" s="232"/>
      <c r="F200" s="232"/>
      <c r="G200" s="199"/>
      <c r="H200" s="199"/>
      <c r="I200" s="199"/>
      <c r="J200" s="199"/>
      <c r="K200" s="199"/>
      <c r="L200" s="199"/>
      <c r="M200" s="199"/>
      <c r="N200" s="199"/>
      <c r="O200" s="199"/>
      <c r="P200" s="199"/>
      <c r="Q200" s="199"/>
      <c r="R200" s="199"/>
      <c r="S200" s="199"/>
      <c r="T200" s="199"/>
      <c r="U200" s="199"/>
      <c r="V200" s="199"/>
      <c r="W200" s="199"/>
      <c r="X200" s="199"/>
      <c r="Y200" s="199"/>
      <c r="Z200" s="199"/>
    </row>
    <row r="201" spans="1:26" ht="16.5" customHeight="1" x14ac:dyDescent="0.3">
      <c r="A201" s="199"/>
      <c r="B201" s="199"/>
      <c r="C201" s="200"/>
      <c r="D201" s="200"/>
      <c r="E201" s="232"/>
      <c r="F201" s="232"/>
      <c r="G201" s="199"/>
      <c r="H201" s="199"/>
      <c r="I201" s="199"/>
      <c r="J201" s="199"/>
      <c r="K201" s="199"/>
      <c r="L201" s="199"/>
      <c r="M201" s="199"/>
      <c r="N201" s="199"/>
      <c r="O201" s="199"/>
      <c r="P201" s="199"/>
      <c r="Q201" s="199"/>
      <c r="R201" s="199"/>
      <c r="S201" s="199"/>
      <c r="T201" s="199"/>
      <c r="U201" s="199"/>
      <c r="V201" s="199"/>
      <c r="W201" s="199"/>
      <c r="X201" s="199"/>
      <c r="Y201" s="199"/>
      <c r="Z201" s="199"/>
    </row>
    <row r="202" spans="1:26" ht="16.5" customHeight="1" x14ac:dyDescent="0.3">
      <c r="A202" s="199"/>
      <c r="B202" s="199"/>
      <c r="C202" s="200"/>
      <c r="D202" s="200"/>
      <c r="E202" s="232"/>
      <c r="F202" s="232"/>
      <c r="G202" s="199"/>
      <c r="H202" s="199"/>
      <c r="I202" s="199"/>
      <c r="J202" s="199"/>
      <c r="K202" s="199"/>
      <c r="L202" s="199"/>
      <c r="M202" s="199"/>
      <c r="N202" s="199"/>
      <c r="O202" s="199"/>
      <c r="P202" s="199"/>
      <c r="Q202" s="199"/>
      <c r="R202" s="199"/>
      <c r="S202" s="199"/>
      <c r="T202" s="199"/>
      <c r="U202" s="199"/>
      <c r="V202" s="199"/>
      <c r="W202" s="199"/>
      <c r="X202" s="199"/>
      <c r="Y202" s="199"/>
      <c r="Z202" s="199"/>
    </row>
    <row r="203" spans="1:26" ht="16.5" customHeight="1" x14ac:dyDescent="0.3">
      <c r="A203" s="199"/>
      <c r="B203" s="199"/>
      <c r="C203" s="200"/>
      <c r="D203" s="200"/>
      <c r="E203" s="232"/>
      <c r="F203" s="232"/>
      <c r="G203" s="199"/>
      <c r="H203" s="199"/>
      <c r="I203" s="199"/>
      <c r="J203" s="199"/>
      <c r="K203" s="199"/>
      <c r="L203" s="199"/>
      <c r="M203" s="199"/>
      <c r="N203" s="199"/>
      <c r="O203" s="199"/>
      <c r="P203" s="199"/>
      <c r="Q203" s="199"/>
      <c r="R203" s="199"/>
      <c r="S203" s="199"/>
      <c r="T203" s="199"/>
      <c r="U203" s="199"/>
      <c r="V203" s="199"/>
      <c r="W203" s="199"/>
      <c r="X203" s="199"/>
      <c r="Y203" s="199"/>
      <c r="Z203" s="199"/>
    </row>
    <row r="204" spans="1:26" ht="16.5" customHeight="1" x14ac:dyDescent="0.3">
      <c r="A204" s="199"/>
      <c r="B204" s="199"/>
      <c r="C204" s="200"/>
      <c r="D204" s="200"/>
      <c r="E204" s="232"/>
      <c r="F204" s="232"/>
      <c r="G204" s="199"/>
      <c r="H204" s="199"/>
      <c r="I204" s="199"/>
      <c r="J204" s="199"/>
      <c r="K204" s="199"/>
      <c r="L204" s="199"/>
      <c r="M204" s="199"/>
      <c r="N204" s="199"/>
      <c r="O204" s="199"/>
      <c r="P204" s="199"/>
      <c r="Q204" s="199"/>
      <c r="R204" s="199"/>
      <c r="S204" s="199"/>
      <c r="T204" s="199"/>
      <c r="U204" s="199"/>
      <c r="V204" s="199"/>
      <c r="W204" s="199"/>
      <c r="X204" s="199"/>
      <c r="Y204" s="199"/>
      <c r="Z204" s="199"/>
    </row>
    <row r="205" spans="1:26" ht="16.5" customHeight="1" x14ac:dyDescent="0.3">
      <c r="A205" s="199"/>
      <c r="B205" s="199"/>
      <c r="C205" s="200"/>
      <c r="D205" s="200"/>
      <c r="E205" s="232"/>
      <c r="F205" s="232"/>
      <c r="G205" s="199"/>
      <c r="H205" s="199"/>
      <c r="I205" s="199"/>
      <c r="J205" s="199"/>
      <c r="K205" s="199"/>
      <c r="L205" s="199"/>
      <c r="M205" s="199"/>
      <c r="N205" s="199"/>
      <c r="O205" s="199"/>
      <c r="P205" s="199"/>
      <c r="Q205" s="199"/>
      <c r="R205" s="199"/>
      <c r="S205" s="199"/>
      <c r="T205" s="199"/>
      <c r="U205" s="199"/>
      <c r="V205" s="199"/>
      <c r="W205" s="199"/>
      <c r="X205" s="199"/>
      <c r="Y205" s="199"/>
      <c r="Z205" s="199"/>
    </row>
    <row r="206" spans="1:26" ht="16.5" customHeight="1" x14ac:dyDescent="0.3">
      <c r="A206" s="199"/>
      <c r="B206" s="199"/>
      <c r="C206" s="200"/>
      <c r="D206" s="200"/>
      <c r="E206" s="232"/>
      <c r="F206" s="232"/>
      <c r="G206" s="199"/>
      <c r="H206" s="199"/>
      <c r="I206" s="199"/>
      <c r="J206" s="199"/>
      <c r="K206" s="199"/>
      <c r="L206" s="199"/>
      <c r="M206" s="199"/>
      <c r="N206" s="199"/>
      <c r="O206" s="199"/>
      <c r="P206" s="199"/>
      <c r="Q206" s="199"/>
      <c r="R206" s="199"/>
      <c r="S206" s="199"/>
      <c r="T206" s="199"/>
      <c r="U206" s="199"/>
      <c r="V206" s="199"/>
      <c r="W206" s="199"/>
      <c r="X206" s="199"/>
      <c r="Y206" s="199"/>
      <c r="Z206" s="199"/>
    </row>
    <row r="207" spans="1:26" ht="16.5" customHeight="1" x14ac:dyDescent="0.3">
      <c r="A207" s="199"/>
      <c r="B207" s="199"/>
      <c r="C207" s="200"/>
      <c r="D207" s="200"/>
      <c r="E207" s="232"/>
      <c r="F207" s="232"/>
      <c r="G207" s="199"/>
      <c r="H207" s="199"/>
      <c r="I207" s="199"/>
      <c r="J207" s="199"/>
      <c r="K207" s="199"/>
      <c r="L207" s="199"/>
      <c r="M207" s="199"/>
      <c r="N207" s="199"/>
      <c r="O207" s="199"/>
      <c r="P207" s="199"/>
      <c r="Q207" s="199"/>
      <c r="R207" s="199"/>
      <c r="S207" s="199"/>
      <c r="T207" s="199"/>
      <c r="U207" s="199"/>
      <c r="V207" s="199"/>
      <c r="W207" s="199"/>
      <c r="X207" s="199"/>
      <c r="Y207" s="199"/>
      <c r="Z207" s="199"/>
    </row>
    <row r="208" spans="1:26" ht="16.5" customHeight="1" x14ac:dyDescent="0.3">
      <c r="A208" s="199"/>
      <c r="B208" s="199"/>
      <c r="C208" s="200"/>
      <c r="D208" s="200"/>
      <c r="E208" s="232"/>
      <c r="F208" s="232"/>
      <c r="G208" s="199"/>
      <c r="H208" s="199"/>
      <c r="I208" s="199"/>
      <c r="J208" s="199"/>
      <c r="K208" s="199"/>
      <c r="L208" s="199"/>
      <c r="M208" s="199"/>
      <c r="N208" s="199"/>
      <c r="O208" s="199"/>
      <c r="P208" s="199"/>
      <c r="Q208" s="199"/>
      <c r="R208" s="199"/>
      <c r="S208" s="199"/>
      <c r="T208" s="199"/>
      <c r="U208" s="199"/>
      <c r="V208" s="199"/>
      <c r="W208" s="199"/>
      <c r="X208" s="199"/>
      <c r="Y208" s="199"/>
      <c r="Z208" s="199"/>
    </row>
    <row r="209" spans="1:26" ht="16.5" customHeight="1" x14ac:dyDescent="0.3">
      <c r="A209" s="199"/>
      <c r="B209" s="199"/>
      <c r="C209" s="200"/>
      <c r="D209" s="200"/>
      <c r="E209" s="232"/>
      <c r="F209" s="232"/>
      <c r="G209" s="199"/>
      <c r="H209" s="199"/>
      <c r="I209" s="199"/>
      <c r="J209" s="199"/>
      <c r="K209" s="199"/>
      <c r="L209" s="199"/>
      <c r="M209" s="199"/>
      <c r="N209" s="199"/>
      <c r="O209" s="199"/>
      <c r="P209" s="199"/>
      <c r="Q209" s="199"/>
      <c r="R209" s="199"/>
      <c r="S209" s="199"/>
      <c r="T209" s="199"/>
      <c r="U209" s="199"/>
      <c r="V209" s="199"/>
      <c r="W209" s="199"/>
      <c r="X209" s="199"/>
      <c r="Y209" s="199"/>
      <c r="Z209" s="199"/>
    </row>
    <row r="210" spans="1:26" ht="16.5" customHeight="1" x14ac:dyDescent="0.3">
      <c r="A210" s="199"/>
      <c r="B210" s="199"/>
      <c r="C210" s="200"/>
      <c r="D210" s="200"/>
      <c r="E210" s="232"/>
      <c r="F210" s="232"/>
      <c r="G210" s="199"/>
      <c r="H210" s="199"/>
      <c r="I210" s="199"/>
      <c r="J210" s="199"/>
      <c r="K210" s="199"/>
      <c r="L210" s="199"/>
      <c r="M210" s="199"/>
      <c r="N210" s="199"/>
      <c r="O210" s="199"/>
      <c r="P210" s="199"/>
      <c r="Q210" s="199"/>
      <c r="R210" s="199"/>
      <c r="S210" s="199"/>
      <c r="T210" s="199"/>
      <c r="U210" s="199"/>
      <c r="V210" s="199"/>
      <c r="W210" s="199"/>
      <c r="X210" s="199"/>
      <c r="Y210" s="199"/>
      <c r="Z210" s="199"/>
    </row>
    <row r="211" spans="1:26" ht="16.5" customHeight="1" x14ac:dyDescent="0.3">
      <c r="A211" s="199"/>
      <c r="B211" s="199"/>
      <c r="C211" s="200"/>
      <c r="D211" s="200"/>
      <c r="E211" s="232"/>
      <c r="F211" s="232"/>
      <c r="G211" s="199"/>
      <c r="H211" s="199"/>
      <c r="I211" s="199"/>
      <c r="J211" s="199"/>
      <c r="K211" s="199"/>
      <c r="L211" s="199"/>
      <c r="M211" s="199"/>
      <c r="N211" s="199"/>
      <c r="O211" s="199"/>
      <c r="P211" s="199"/>
      <c r="Q211" s="199"/>
      <c r="R211" s="199"/>
      <c r="S211" s="199"/>
      <c r="T211" s="199"/>
      <c r="U211" s="199"/>
      <c r="V211" s="199"/>
      <c r="W211" s="199"/>
      <c r="X211" s="199"/>
      <c r="Y211" s="199"/>
      <c r="Z211" s="199"/>
    </row>
    <row r="212" spans="1:26" ht="16.5" customHeight="1" x14ac:dyDescent="0.3">
      <c r="A212" s="199"/>
      <c r="B212" s="199"/>
      <c r="C212" s="200"/>
      <c r="D212" s="200"/>
      <c r="E212" s="232"/>
      <c r="F212" s="232"/>
      <c r="G212" s="199"/>
      <c r="H212" s="199"/>
      <c r="I212" s="199"/>
      <c r="J212" s="199"/>
      <c r="K212" s="199"/>
      <c r="L212" s="199"/>
      <c r="M212" s="199"/>
      <c r="N212" s="199"/>
      <c r="O212" s="199"/>
      <c r="P212" s="199"/>
      <c r="Q212" s="199"/>
      <c r="R212" s="199"/>
      <c r="S212" s="199"/>
      <c r="T212" s="199"/>
      <c r="U212" s="199"/>
      <c r="V212" s="199"/>
      <c r="W212" s="199"/>
      <c r="X212" s="199"/>
      <c r="Y212" s="199"/>
      <c r="Z212" s="199"/>
    </row>
    <row r="213" spans="1:26" ht="16.5" customHeight="1" x14ac:dyDescent="0.3">
      <c r="A213" s="199"/>
      <c r="B213" s="199"/>
      <c r="C213" s="200"/>
      <c r="D213" s="200"/>
      <c r="E213" s="232"/>
      <c r="F213" s="232"/>
      <c r="G213" s="199"/>
      <c r="H213" s="199"/>
      <c r="I213" s="199"/>
      <c r="J213" s="199"/>
      <c r="K213" s="199"/>
      <c r="L213" s="199"/>
      <c r="M213" s="199"/>
      <c r="N213" s="199"/>
      <c r="O213" s="199"/>
      <c r="P213" s="199"/>
      <c r="Q213" s="199"/>
      <c r="R213" s="199"/>
      <c r="S213" s="199"/>
      <c r="T213" s="199"/>
      <c r="U213" s="199"/>
      <c r="V213" s="199"/>
      <c r="W213" s="199"/>
      <c r="X213" s="199"/>
      <c r="Y213" s="199"/>
      <c r="Z213" s="199"/>
    </row>
    <row r="214" spans="1:26" ht="16.5" customHeight="1" x14ac:dyDescent="0.3">
      <c r="A214" s="199"/>
      <c r="B214" s="199"/>
      <c r="C214" s="200"/>
      <c r="D214" s="200"/>
      <c r="E214" s="232"/>
      <c r="F214" s="232"/>
      <c r="G214" s="199"/>
      <c r="H214" s="199"/>
      <c r="I214" s="199"/>
      <c r="J214" s="199"/>
      <c r="K214" s="199"/>
      <c r="L214" s="199"/>
      <c r="M214" s="199"/>
      <c r="N214" s="199"/>
      <c r="O214" s="199"/>
      <c r="P214" s="199"/>
      <c r="Q214" s="199"/>
      <c r="R214" s="199"/>
      <c r="S214" s="199"/>
      <c r="T214" s="199"/>
      <c r="U214" s="199"/>
      <c r="V214" s="199"/>
      <c r="W214" s="199"/>
      <c r="X214" s="199"/>
      <c r="Y214" s="199"/>
      <c r="Z214" s="199"/>
    </row>
    <row r="215" spans="1:26" ht="16.5" customHeight="1" x14ac:dyDescent="0.3">
      <c r="A215" s="199"/>
      <c r="B215" s="199"/>
      <c r="C215" s="200"/>
      <c r="D215" s="200"/>
      <c r="E215" s="232"/>
      <c r="F215" s="232"/>
      <c r="G215" s="199"/>
      <c r="H215" s="199"/>
      <c r="I215" s="199"/>
      <c r="J215" s="199"/>
      <c r="K215" s="199"/>
      <c r="L215" s="199"/>
      <c r="M215" s="199"/>
      <c r="N215" s="199"/>
      <c r="O215" s="199"/>
      <c r="P215" s="199"/>
      <c r="Q215" s="199"/>
      <c r="R215" s="199"/>
      <c r="S215" s="199"/>
      <c r="T215" s="199"/>
      <c r="U215" s="199"/>
      <c r="V215" s="199"/>
      <c r="W215" s="199"/>
      <c r="X215" s="199"/>
      <c r="Y215" s="199"/>
      <c r="Z215" s="199"/>
    </row>
    <row r="216" spans="1:26" ht="16.5" customHeight="1" x14ac:dyDescent="0.3">
      <c r="A216" s="199"/>
      <c r="B216" s="199"/>
      <c r="C216" s="200"/>
      <c r="D216" s="200"/>
      <c r="E216" s="232"/>
      <c r="F216" s="232"/>
      <c r="G216" s="199"/>
      <c r="H216" s="199"/>
      <c r="I216" s="199"/>
      <c r="J216" s="199"/>
      <c r="K216" s="199"/>
      <c r="L216" s="199"/>
      <c r="M216" s="199"/>
      <c r="N216" s="199"/>
      <c r="O216" s="199"/>
      <c r="P216" s="199"/>
      <c r="Q216" s="199"/>
      <c r="R216" s="199"/>
      <c r="S216" s="199"/>
      <c r="T216" s="199"/>
      <c r="U216" s="199"/>
      <c r="V216" s="199"/>
      <c r="W216" s="199"/>
      <c r="X216" s="199"/>
      <c r="Y216" s="199"/>
      <c r="Z216" s="199"/>
    </row>
    <row r="217" spans="1:26" ht="16.5" customHeight="1" x14ac:dyDescent="0.3">
      <c r="A217" s="199"/>
      <c r="B217" s="199"/>
      <c r="C217" s="200"/>
      <c r="D217" s="200"/>
      <c r="E217" s="232"/>
      <c r="F217" s="232"/>
      <c r="G217" s="199"/>
      <c r="H217" s="199"/>
      <c r="I217" s="199"/>
      <c r="J217" s="199"/>
      <c r="K217" s="199"/>
      <c r="L217" s="199"/>
      <c r="M217" s="199"/>
      <c r="N217" s="199"/>
      <c r="O217" s="199"/>
      <c r="P217" s="199"/>
      <c r="Q217" s="199"/>
      <c r="R217" s="199"/>
      <c r="S217" s="199"/>
      <c r="T217" s="199"/>
      <c r="U217" s="199"/>
      <c r="V217" s="199"/>
      <c r="W217" s="199"/>
      <c r="X217" s="199"/>
      <c r="Y217" s="199"/>
      <c r="Z217" s="199"/>
    </row>
    <row r="218" spans="1:26" ht="16.5" customHeight="1" x14ac:dyDescent="0.3">
      <c r="A218" s="199"/>
      <c r="B218" s="199"/>
      <c r="C218" s="200"/>
      <c r="D218" s="200"/>
      <c r="E218" s="232"/>
      <c r="F218" s="232"/>
      <c r="G218" s="199"/>
      <c r="H218" s="199"/>
      <c r="I218" s="199"/>
      <c r="J218" s="199"/>
      <c r="K218" s="199"/>
      <c r="L218" s="199"/>
      <c r="M218" s="199"/>
      <c r="N218" s="199"/>
      <c r="O218" s="199"/>
      <c r="P218" s="199"/>
      <c r="Q218" s="199"/>
      <c r="R218" s="199"/>
      <c r="S218" s="199"/>
      <c r="T218" s="199"/>
      <c r="U218" s="199"/>
      <c r="V218" s="199"/>
      <c r="W218" s="199"/>
      <c r="X218" s="199"/>
      <c r="Y218" s="199"/>
      <c r="Z218" s="199"/>
    </row>
    <row r="219" spans="1:26" ht="16.5" customHeight="1" x14ac:dyDescent="0.3">
      <c r="A219" s="199"/>
      <c r="B219" s="199"/>
      <c r="C219" s="200"/>
      <c r="D219" s="200"/>
      <c r="E219" s="232"/>
      <c r="F219" s="232"/>
      <c r="G219" s="199"/>
      <c r="H219" s="199"/>
      <c r="I219" s="199"/>
      <c r="J219" s="199"/>
      <c r="K219" s="199"/>
      <c r="L219" s="199"/>
      <c r="M219" s="199"/>
      <c r="N219" s="199"/>
      <c r="O219" s="199"/>
      <c r="P219" s="199"/>
      <c r="Q219" s="199"/>
      <c r="R219" s="199"/>
      <c r="S219" s="199"/>
      <c r="T219" s="199"/>
      <c r="U219" s="199"/>
      <c r="V219" s="199"/>
      <c r="W219" s="199"/>
      <c r="X219" s="199"/>
      <c r="Y219" s="199"/>
      <c r="Z219" s="199"/>
    </row>
    <row r="220" spans="1:26" ht="16.5" customHeight="1" x14ac:dyDescent="0.3">
      <c r="A220" s="199"/>
      <c r="B220" s="199"/>
      <c r="C220" s="200"/>
      <c r="D220" s="200"/>
      <c r="E220" s="232"/>
      <c r="F220" s="232"/>
      <c r="G220" s="199"/>
      <c r="H220" s="199"/>
      <c r="I220" s="199"/>
      <c r="J220" s="199"/>
      <c r="K220" s="199"/>
      <c r="L220" s="199"/>
      <c r="M220" s="199"/>
      <c r="N220" s="199"/>
      <c r="O220" s="199"/>
      <c r="P220" s="199"/>
      <c r="Q220" s="199"/>
      <c r="R220" s="199"/>
      <c r="S220" s="199"/>
      <c r="T220" s="199"/>
      <c r="U220" s="199"/>
      <c r="V220" s="199"/>
      <c r="W220" s="199"/>
      <c r="X220" s="199"/>
      <c r="Y220" s="199"/>
      <c r="Z220" s="199"/>
    </row>
    <row r="221" spans="1:26" ht="16.5" customHeight="1" x14ac:dyDescent="0.3">
      <c r="A221" s="199"/>
      <c r="B221" s="199"/>
      <c r="C221" s="200"/>
      <c r="D221" s="200"/>
      <c r="E221" s="232"/>
      <c r="F221" s="232"/>
      <c r="G221" s="199"/>
      <c r="H221" s="199"/>
      <c r="I221" s="199"/>
      <c r="J221" s="199"/>
      <c r="K221" s="199"/>
      <c r="L221" s="199"/>
      <c r="M221" s="199"/>
      <c r="N221" s="199"/>
      <c r="O221" s="199"/>
      <c r="P221" s="199"/>
      <c r="Q221" s="199"/>
      <c r="R221" s="199"/>
      <c r="S221" s="199"/>
      <c r="T221" s="199"/>
      <c r="U221" s="199"/>
      <c r="V221" s="199"/>
      <c r="W221" s="199"/>
      <c r="X221" s="199"/>
      <c r="Y221" s="199"/>
      <c r="Z221" s="199"/>
    </row>
    <row r="222" spans="1:26" ht="16.5" customHeight="1" x14ac:dyDescent="0.3">
      <c r="A222" s="199"/>
      <c r="B222" s="199"/>
      <c r="C222" s="200"/>
      <c r="D222" s="200"/>
      <c r="E222" s="232"/>
      <c r="F222" s="232"/>
      <c r="G222" s="199"/>
      <c r="H222" s="199"/>
      <c r="I222" s="199"/>
      <c r="J222" s="199"/>
      <c r="K222" s="199"/>
      <c r="L222" s="199"/>
      <c r="M222" s="199"/>
      <c r="N222" s="199"/>
      <c r="O222" s="199"/>
      <c r="P222" s="199"/>
      <c r="Q222" s="199"/>
      <c r="R222" s="199"/>
      <c r="S222" s="199"/>
      <c r="T222" s="199"/>
      <c r="U222" s="199"/>
      <c r="V222" s="199"/>
      <c r="W222" s="199"/>
      <c r="X222" s="199"/>
      <c r="Y222" s="199"/>
      <c r="Z222" s="199"/>
    </row>
    <row r="223" spans="1:26" ht="16.5" customHeight="1" x14ac:dyDescent="0.3">
      <c r="A223" s="199"/>
      <c r="B223" s="199"/>
      <c r="C223" s="200"/>
      <c r="D223" s="200"/>
      <c r="E223" s="232"/>
      <c r="F223" s="232"/>
      <c r="G223" s="199"/>
      <c r="H223" s="199"/>
      <c r="I223" s="199"/>
      <c r="J223" s="199"/>
      <c r="K223" s="199"/>
      <c r="L223" s="199"/>
      <c r="M223" s="199"/>
      <c r="N223" s="199"/>
      <c r="O223" s="199"/>
      <c r="P223" s="199"/>
      <c r="Q223" s="199"/>
      <c r="R223" s="199"/>
      <c r="S223" s="199"/>
      <c r="T223" s="199"/>
      <c r="U223" s="199"/>
      <c r="V223" s="199"/>
      <c r="W223" s="199"/>
      <c r="X223" s="199"/>
      <c r="Y223" s="199"/>
      <c r="Z223" s="199"/>
    </row>
    <row r="224" spans="1:26" ht="16.5" customHeight="1" x14ac:dyDescent="0.3">
      <c r="A224" s="199"/>
      <c r="B224" s="199"/>
      <c r="C224" s="200"/>
      <c r="D224" s="200"/>
      <c r="E224" s="232"/>
      <c r="F224" s="232"/>
      <c r="G224" s="199"/>
      <c r="H224" s="199"/>
      <c r="I224" s="199"/>
      <c r="J224" s="199"/>
      <c r="K224" s="199"/>
      <c r="L224" s="199"/>
      <c r="M224" s="199"/>
      <c r="N224" s="199"/>
      <c r="O224" s="199"/>
      <c r="P224" s="199"/>
      <c r="Q224" s="199"/>
      <c r="R224" s="199"/>
      <c r="S224" s="199"/>
      <c r="T224" s="199"/>
      <c r="U224" s="199"/>
      <c r="V224" s="199"/>
      <c r="W224" s="199"/>
      <c r="X224" s="199"/>
      <c r="Y224" s="199"/>
      <c r="Z224" s="199"/>
    </row>
    <row r="225" spans="1:26" ht="16.5" customHeight="1" x14ac:dyDescent="0.3">
      <c r="A225" s="199"/>
      <c r="B225" s="199"/>
      <c r="C225" s="200"/>
      <c r="D225" s="200"/>
      <c r="E225" s="232"/>
      <c r="F225" s="232"/>
      <c r="G225" s="199"/>
      <c r="H225" s="199"/>
      <c r="I225" s="199"/>
      <c r="J225" s="199"/>
      <c r="K225" s="199"/>
      <c r="L225" s="199"/>
      <c r="M225" s="199"/>
      <c r="N225" s="199"/>
      <c r="O225" s="199"/>
      <c r="P225" s="199"/>
      <c r="Q225" s="199"/>
      <c r="R225" s="199"/>
      <c r="S225" s="199"/>
      <c r="T225" s="199"/>
      <c r="U225" s="199"/>
      <c r="V225" s="199"/>
      <c r="W225" s="199"/>
      <c r="X225" s="199"/>
      <c r="Y225" s="199"/>
      <c r="Z225" s="199"/>
    </row>
    <row r="226" spans="1:26" ht="16.5" customHeight="1" x14ac:dyDescent="0.3">
      <c r="A226" s="199"/>
      <c r="B226" s="199"/>
      <c r="C226" s="200"/>
      <c r="D226" s="200"/>
      <c r="E226" s="232"/>
      <c r="F226" s="232"/>
      <c r="G226" s="199"/>
      <c r="H226" s="199"/>
      <c r="I226" s="199"/>
      <c r="J226" s="199"/>
      <c r="K226" s="199"/>
      <c r="L226" s="199"/>
      <c r="M226" s="199"/>
      <c r="N226" s="199"/>
      <c r="O226" s="199"/>
      <c r="P226" s="199"/>
      <c r="Q226" s="199"/>
      <c r="R226" s="199"/>
      <c r="S226" s="199"/>
      <c r="T226" s="199"/>
      <c r="U226" s="199"/>
      <c r="V226" s="199"/>
      <c r="W226" s="199"/>
      <c r="X226" s="199"/>
      <c r="Y226" s="199"/>
      <c r="Z226" s="199"/>
    </row>
    <row r="227" spans="1:26" ht="16.5" customHeight="1" x14ac:dyDescent="0.3">
      <c r="A227" s="199"/>
      <c r="B227" s="199"/>
      <c r="C227" s="200"/>
      <c r="D227" s="200"/>
      <c r="E227" s="232"/>
      <c r="F227" s="232"/>
      <c r="G227" s="199"/>
      <c r="H227" s="199"/>
      <c r="I227" s="199"/>
      <c r="J227" s="199"/>
      <c r="K227" s="199"/>
      <c r="L227" s="199"/>
      <c r="M227" s="199"/>
      <c r="N227" s="199"/>
      <c r="O227" s="199"/>
      <c r="P227" s="199"/>
      <c r="Q227" s="199"/>
      <c r="R227" s="199"/>
      <c r="S227" s="199"/>
      <c r="T227" s="199"/>
      <c r="U227" s="199"/>
      <c r="V227" s="199"/>
      <c r="W227" s="199"/>
      <c r="X227" s="199"/>
      <c r="Y227" s="199"/>
      <c r="Z227" s="199"/>
    </row>
    <row r="228" spans="1:26" ht="16.5" customHeight="1" x14ac:dyDescent="0.3">
      <c r="A228" s="199"/>
      <c r="B228" s="199"/>
      <c r="C228" s="200"/>
      <c r="D228" s="200"/>
      <c r="E228" s="232"/>
      <c r="F228" s="232"/>
      <c r="G228" s="199"/>
      <c r="H228" s="199"/>
      <c r="I228" s="199"/>
      <c r="J228" s="199"/>
      <c r="K228" s="199"/>
      <c r="L228" s="199"/>
      <c r="M228" s="199"/>
      <c r="N228" s="199"/>
      <c r="O228" s="199"/>
      <c r="P228" s="199"/>
      <c r="Q228" s="199"/>
      <c r="R228" s="199"/>
      <c r="S228" s="199"/>
      <c r="T228" s="199"/>
      <c r="U228" s="199"/>
      <c r="V228" s="199"/>
      <c r="W228" s="199"/>
      <c r="X228" s="199"/>
      <c r="Y228" s="199"/>
      <c r="Z228" s="199"/>
    </row>
    <row r="229" spans="1:26" ht="16.5" customHeight="1" x14ac:dyDescent="0.3">
      <c r="A229" s="199"/>
      <c r="B229" s="199"/>
      <c r="C229" s="200"/>
      <c r="D229" s="200"/>
      <c r="E229" s="232"/>
      <c r="F229" s="232"/>
      <c r="G229" s="199"/>
      <c r="H229" s="199"/>
      <c r="I229" s="199"/>
      <c r="J229" s="199"/>
      <c r="K229" s="199"/>
      <c r="L229" s="199"/>
      <c r="M229" s="199"/>
      <c r="N229" s="199"/>
      <c r="O229" s="199"/>
      <c r="P229" s="199"/>
      <c r="Q229" s="199"/>
      <c r="R229" s="199"/>
      <c r="S229" s="199"/>
      <c r="T229" s="199"/>
      <c r="U229" s="199"/>
      <c r="V229" s="199"/>
      <c r="W229" s="199"/>
      <c r="X229" s="199"/>
      <c r="Y229" s="199"/>
      <c r="Z229" s="199"/>
    </row>
    <row r="230" spans="1:26" ht="16.5" customHeight="1" x14ac:dyDescent="0.3">
      <c r="A230" s="199"/>
      <c r="B230" s="199"/>
      <c r="C230" s="200"/>
      <c r="D230" s="200"/>
      <c r="E230" s="232"/>
      <c r="F230" s="232"/>
      <c r="G230" s="199"/>
      <c r="H230" s="199"/>
      <c r="I230" s="199"/>
      <c r="J230" s="199"/>
      <c r="K230" s="199"/>
      <c r="L230" s="199"/>
      <c r="M230" s="199"/>
      <c r="N230" s="199"/>
      <c r="O230" s="199"/>
      <c r="P230" s="199"/>
      <c r="Q230" s="199"/>
      <c r="R230" s="199"/>
      <c r="S230" s="199"/>
      <c r="T230" s="199"/>
      <c r="U230" s="199"/>
      <c r="V230" s="199"/>
      <c r="W230" s="199"/>
      <c r="X230" s="199"/>
      <c r="Y230" s="199"/>
      <c r="Z230" s="199"/>
    </row>
    <row r="231" spans="1:26" ht="16.5" customHeight="1" x14ac:dyDescent="0.3">
      <c r="A231" s="199"/>
      <c r="B231" s="199"/>
      <c r="C231" s="200"/>
      <c r="D231" s="200"/>
      <c r="E231" s="232"/>
      <c r="F231" s="232"/>
      <c r="G231" s="199"/>
      <c r="H231" s="199"/>
      <c r="I231" s="199"/>
      <c r="J231" s="199"/>
      <c r="K231" s="199"/>
      <c r="L231" s="199"/>
      <c r="M231" s="199"/>
      <c r="N231" s="199"/>
      <c r="O231" s="199"/>
      <c r="P231" s="199"/>
      <c r="Q231" s="199"/>
      <c r="R231" s="199"/>
      <c r="S231" s="199"/>
      <c r="T231" s="199"/>
      <c r="U231" s="199"/>
      <c r="V231" s="199"/>
      <c r="W231" s="199"/>
      <c r="X231" s="199"/>
      <c r="Y231" s="199"/>
      <c r="Z231" s="199"/>
    </row>
    <row r="232" spans="1:26" ht="16.5" customHeight="1" x14ac:dyDescent="0.3">
      <c r="A232" s="199"/>
      <c r="B232" s="199"/>
      <c r="C232" s="200"/>
      <c r="D232" s="200"/>
      <c r="E232" s="232"/>
      <c r="F232" s="232"/>
      <c r="G232" s="199"/>
      <c r="H232" s="199"/>
      <c r="I232" s="199"/>
      <c r="J232" s="199"/>
      <c r="K232" s="199"/>
      <c r="L232" s="199"/>
      <c r="M232" s="199"/>
      <c r="N232" s="199"/>
      <c r="O232" s="199"/>
      <c r="P232" s="199"/>
      <c r="Q232" s="199"/>
      <c r="R232" s="199"/>
      <c r="S232" s="199"/>
      <c r="T232" s="199"/>
      <c r="U232" s="199"/>
      <c r="V232" s="199"/>
      <c r="W232" s="199"/>
      <c r="X232" s="199"/>
      <c r="Y232" s="199"/>
      <c r="Z232" s="199"/>
    </row>
    <row r="233" spans="1:26" ht="16.5" customHeight="1" x14ac:dyDescent="0.3">
      <c r="A233" s="199"/>
      <c r="B233" s="199"/>
      <c r="C233" s="200"/>
      <c r="D233" s="200"/>
      <c r="E233" s="232"/>
      <c r="F233" s="232"/>
      <c r="G233" s="199"/>
      <c r="H233" s="199"/>
      <c r="I233" s="199"/>
      <c r="J233" s="199"/>
      <c r="K233" s="199"/>
      <c r="L233" s="199"/>
      <c r="M233" s="199"/>
      <c r="N233" s="199"/>
      <c r="O233" s="199"/>
      <c r="P233" s="199"/>
      <c r="Q233" s="199"/>
      <c r="R233" s="199"/>
      <c r="S233" s="199"/>
      <c r="T233" s="199"/>
      <c r="U233" s="199"/>
      <c r="V233" s="199"/>
      <c r="W233" s="199"/>
      <c r="X233" s="199"/>
      <c r="Y233" s="199"/>
      <c r="Z233" s="199"/>
    </row>
    <row r="234" spans="1:26" ht="16.5" customHeight="1" x14ac:dyDescent="0.3">
      <c r="A234" s="199"/>
      <c r="B234" s="199"/>
      <c r="C234" s="200"/>
      <c r="D234" s="200"/>
      <c r="E234" s="232"/>
      <c r="F234" s="232"/>
      <c r="G234" s="199"/>
      <c r="H234" s="199"/>
      <c r="I234" s="199"/>
      <c r="J234" s="199"/>
      <c r="K234" s="199"/>
      <c r="L234" s="199"/>
      <c r="M234" s="199"/>
      <c r="N234" s="199"/>
      <c r="O234" s="199"/>
      <c r="P234" s="199"/>
      <c r="Q234" s="199"/>
      <c r="R234" s="199"/>
      <c r="S234" s="199"/>
      <c r="T234" s="199"/>
      <c r="U234" s="199"/>
      <c r="V234" s="199"/>
      <c r="W234" s="199"/>
      <c r="X234" s="199"/>
      <c r="Y234" s="199"/>
      <c r="Z234" s="199"/>
    </row>
    <row r="235" spans="1:26" ht="16.5" customHeight="1" x14ac:dyDescent="0.3">
      <c r="A235" s="199"/>
      <c r="B235" s="199"/>
      <c r="C235" s="200"/>
      <c r="D235" s="200"/>
      <c r="E235" s="232"/>
      <c r="F235" s="232"/>
      <c r="G235" s="199"/>
      <c r="H235" s="199"/>
      <c r="I235" s="199"/>
      <c r="J235" s="199"/>
      <c r="K235" s="199"/>
      <c r="L235" s="199"/>
      <c r="M235" s="199"/>
      <c r="N235" s="199"/>
      <c r="O235" s="199"/>
      <c r="P235" s="199"/>
      <c r="Q235" s="199"/>
      <c r="R235" s="199"/>
      <c r="S235" s="199"/>
      <c r="T235" s="199"/>
      <c r="U235" s="199"/>
      <c r="V235" s="199"/>
      <c r="W235" s="199"/>
      <c r="X235" s="199"/>
      <c r="Y235" s="199"/>
      <c r="Z235" s="199"/>
    </row>
    <row r="236" spans="1:26" ht="16.5" customHeight="1" x14ac:dyDescent="0.3">
      <c r="A236" s="199"/>
      <c r="B236" s="199"/>
      <c r="C236" s="200"/>
      <c r="D236" s="200"/>
      <c r="E236" s="232"/>
      <c r="F236" s="232"/>
      <c r="G236" s="199"/>
      <c r="H236" s="199"/>
      <c r="I236" s="199"/>
      <c r="J236" s="199"/>
      <c r="K236" s="199"/>
      <c r="L236" s="199"/>
      <c r="M236" s="199"/>
      <c r="N236" s="199"/>
      <c r="O236" s="199"/>
      <c r="P236" s="199"/>
      <c r="Q236" s="199"/>
      <c r="R236" s="199"/>
      <c r="S236" s="199"/>
      <c r="T236" s="199"/>
      <c r="U236" s="199"/>
      <c r="V236" s="199"/>
      <c r="W236" s="199"/>
      <c r="X236" s="199"/>
      <c r="Y236" s="199"/>
      <c r="Z236" s="199"/>
    </row>
    <row r="237" spans="1:26" ht="16.5" customHeight="1" x14ac:dyDescent="0.3">
      <c r="A237" s="199"/>
      <c r="B237" s="199"/>
      <c r="C237" s="200"/>
      <c r="D237" s="200"/>
      <c r="E237" s="232"/>
      <c r="F237" s="232"/>
      <c r="G237" s="199"/>
      <c r="H237" s="199"/>
      <c r="I237" s="199"/>
      <c r="J237" s="199"/>
      <c r="K237" s="199"/>
      <c r="L237" s="199"/>
      <c r="M237" s="199"/>
      <c r="N237" s="199"/>
      <c r="O237" s="199"/>
      <c r="P237" s="199"/>
      <c r="Q237" s="199"/>
      <c r="R237" s="199"/>
      <c r="S237" s="199"/>
      <c r="T237" s="199"/>
      <c r="U237" s="199"/>
      <c r="V237" s="199"/>
      <c r="W237" s="199"/>
      <c r="X237" s="199"/>
      <c r="Y237" s="199"/>
      <c r="Z237" s="199"/>
    </row>
    <row r="238" spans="1:26" ht="16.5" customHeight="1" x14ac:dyDescent="0.3">
      <c r="A238" s="199"/>
      <c r="B238" s="199"/>
      <c r="C238" s="200"/>
      <c r="D238" s="200"/>
      <c r="E238" s="232"/>
      <c r="F238" s="232"/>
      <c r="G238" s="199"/>
      <c r="H238" s="199"/>
      <c r="I238" s="199"/>
      <c r="J238" s="199"/>
      <c r="K238" s="199"/>
      <c r="L238" s="199"/>
      <c r="M238" s="199"/>
      <c r="N238" s="199"/>
      <c r="O238" s="199"/>
      <c r="P238" s="199"/>
      <c r="Q238" s="199"/>
      <c r="R238" s="199"/>
      <c r="S238" s="199"/>
      <c r="T238" s="199"/>
      <c r="U238" s="199"/>
      <c r="V238" s="199"/>
      <c r="W238" s="199"/>
      <c r="X238" s="199"/>
      <c r="Y238" s="199"/>
      <c r="Z238" s="199"/>
    </row>
    <row r="239" spans="1:26" ht="16.5" customHeight="1" x14ac:dyDescent="0.3">
      <c r="A239" s="199"/>
      <c r="B239" s="199"/>
      <c r="C239" s="200"/>
      <c r="D239" s="200"/>
      <c r="E239" s="232"/>
      <c r="F239" s="232"/>
      <c r="G239" s="199"/>
      <c r="H239" s="199"/>
      <c r="I239" s="199"/>
      <c r="J239" s="199"/>
      <c r="K239" s="199"/>
      <c r="L239" s="199"/>
      <c r="M239" s="199"/>
      <c r="N239" s="199"/>
      <c r="O239" s="199"/>
      <c r="P239" s="199"/>
      <c r="Q239" s="199"/>
      <c r="R239" s="199"/>
      <c r="S239" s="199"/>
      <c r="T239" s="199"/>
      <c r="U239" s="199"/>
      <c r="V239" s="199"/>
      <c r="W239" s="199"/>
      <c r="X239" s="199"/>
      <c r="Y239" s="199"/>
      <c r="Z239" s="199"/>
    </row>
    <row r="240" spans="1:26" ht="16.5" customHeight="1" x14ac:dyDescent="0.3">
      <c r="A240" s="199"/>
      <c r="B240" s="199"/>
      <c r="C240" s="200"/>
      <c r="D240" s="200"/>
      <c r="E240" s="232"/>
      <c r="F240" s="232"/>
      <c r="G240" s="199"/>
      <c r="H240" s="199"/>
      <c r="I240" s="199"/>
      <c r="J240" s="199"/>
      <c r="K240" s="199"/>
      <c r="L240" s="199"/>
      <c r="M240" s="199"/>
      <c r="N240" s="199"/>
      <c r="O240" s="199"/>
      <c r="P240" s="199"/>
      <c r="Q240" s="199"/>
      <c r="R240" s="199"/>
      <c r="S240" s="199"/>
      <c r="T240" s="199"/>
      <c r="U240" s="199"/>
      <c r="V240" s="199"/>
      <c r="W240" s="199"/>
      <c r="X240" s="199"/>
      <c r="Y240" s="199"/>
      <c r="Z240" s="199"/>
    </row>
    <row r="241" spans="1:26" ht="16.5" customHeight="1" x14ac:dyDescent="0.3">
      <c r="A241" s="199"/>
      <c r="B241" s="199"/>
      <c r="C241" s="200"/>
      <c r="D241" s="200"/>
      <c r="E241" s="232"/>
      <c r="F241" s="232"/>
      <c r="G241" s="199"/>
      <c r="H241" s="199"/>
      <c r="I241" s="199"/>
      <c r="J241" s="199"/>
      <c r="K241" s="199"/>
      <c r="L241" s="199"/>
      <c r="M241" s="199"/>
      <c r="N241" s="199"/>
      <c r="O241" s="199"/>
      <c r="P241" s="199"/>
      <c r="Q241" s="199"/>
      <c r="R241" s="199"/>
      <c r="S241" s="199"/>
      <c r="T241" s="199"/>
      <c r="U241" s="199"/>
      <c r="V241" s="199"/>
      <c r="W241" s="199"/>
      <c r="X241" s="199"/>
      <c r="Y241" s="199"/>
      <c r="Z241" s="199"/>
    </row>
    <row r="242" spans="1:26" ht="16.5" customHeight="1" x14ac:dyDescent="0.3">
      <c r="A242" s="199"/>
      <c r="B242" s="199"/>
      <c r="C242" s="200"/>
      <c r="D242" s="200"/>
      <c r="E242" s="232"/>
      <c r="F242" s="232"/>
      <c r="G242" s="199"/>
      <c r="H242" s="199"/>
      <c r="I242" s="199"/>
      <c r="J242" s="199"/>
      <c r="K242" s="199"/>
      <c r="L242" s="199"/>
      <c r="M242" s="199"/>
      <c r="N242" s="199"/>
      <c r="O242" s="199"/>
      <c r="P242" s="199"/>
      <c r="Q242" s="199"/>
      <c r="R242" s="199"/>
      <c r="S242" s="199"/>
      <c r="T242" s="199"/>
      <c r="U242" s="199"/>
      <c r="V242" s="199"/>
      <c r="W242" s="199"/>
      <c r="X242" s="199"/>
      <c r="Y242" s="199"/>
      <c r="Z242" s="199"/>
    </row>
    <row r="243" spans="1:26" ht="16.5" customHeight="1" x14ac:dyDescent="0.3">
      <c r="A243" s="199"/>
      <c r="B243" s="199"/>
      <c r="C243" s="200"/>
      <c r="D243" s="200"/>
      <c r="E243" s="232"/>
      <c r="F243" s="232"/>
      <c r="G243" s="199"/>
      <c r="H243" s="199"/>
      <c r="I243" s="199"/>
      <c r="J243" s="199"/>
      <c r="K243" s="199"/>
      <c r="L243" s="199"/>
      <c r="M243" s="199"/>
      <c r="N243" s="199"/>
      <c r="O243" s="199"/>
      <c r="P243" s="199"/>
      <c r="Q243" s="199"/>
      <c r="R243" s="199"/>
      <c r="S243" s="199"/>
      <c r="T243" s="199"/>
      <c r="U243" s="199"/>
      <c r="V243" s="199"/>
      <c r="W243" s="199"/>
      <c r="X243" s="199"/>
      <c r="Y243" s="199"/>
      <c r="Z243" s="199"/>
    </row>
    <row r="244" spans="1:26" ht="16.5" customHeight="1" x14ac:dyDescent="0.3">
      <c r="A244" s="199"/>
      <c r="B244" s="199"/>
      <c r="C244" s="200"/>
      <c r="D244" s="200"/>
      <c r="E244" s="232"/>
      <c r="F244" s="232"/>
      <c r="G244" s="199"/>
      <c r="H244" s="199"/>
      <c r="I244" s="199"/>
      <c r="J244" s="199"/>
      <c r="K244" s="199"/>
      <c r="L244" s="199"/>
      <c r="M244" s="199"/>
      <c r="N244" s="199"/>
      <c r="O244" s="199"/>
      <c r="P244" s="199"/>
      <c r="Q244" s="199"/>
      <c r="R244" s="199"/>
      <c r="S244" s="199"/>
      <c r="T244" s="199"/>
      <c r="U244" s="199"/>
      <c r="V244" s="199"/>
      <c r="W244" s="199"/>
      <c r="X244" s="199"/>
      <c r="Y244" s="199"/>
      <c r="Z244" s="199"/>
    </row>
    <row r="245" spans="1:26" ht="16.5" customHeight="1" x14ac:dyDescent="0.3">
      <c r="A245" s="199"/>
      <c r="B245" s="199"/>
      <c r="C245" s="200"/>
      <c r="D245" s="200"/>
      <c r="E245" s="232"/>
      <c r="F245" s="232"/>
      <c r="G245" s="199"/>
      <c r="H245" s="199"/>
      <c r="I245" s="199"/>
      <c r="J245" s="199"/>
      <c r="K245" s="199"/>
      <c r="L245" s="199"/>
      <c r="M245" s="199"/>
      <c r="N245" s="199"/>
      <c r="O245" s="199"/>
      <c r="P245" s="199"/>
      <c r="Q245" s="199"/>
      <c r="R245" s="199"/>
      <c r="S245" s="199"/>
      <c r="T245" s="199"/>
      <c r="U245" s="199"/>
      <c r="V245" s="199"/>
      <c r="W245" s="199"/>
      <c r="X245" s="199"/>
      <c r="Y245" s="199"/>
      <c r="Z245" s="199"/>
    </row>
    <row r="246" spans="1:26" ht="16.5" customHeight="1" x14ac:dyDescent="0.3">
      <c r="A246" s="199"/>
      <c r="B246" s="199"/>
      <c r="C246" s="200"/>
      <c r="D246" s="200"/>
      <c r="E246" s="232"/>
      <c r="F246" s="232"/>
      <c r="G246" s="199"/>
      <c r="H246" s="199"/>
      <c r="I246" s="199"/>
      <c r="J246" s="199"/>
      <c r="K246" s="199"/>
      <c r="L246" s="199"/>
      <c r="M246" s="199"/>
      <c r="N246" s="199"/>
      <c r="O246" s="199"/>
      <c r="P246" s="199"/>
      <c r="Q246" s="199"/>
      <c r="R246" s="199"/>
      <c r="S246" s="199"/>
      <c r="T246" s="199"/>
      <c r="U246" s="199"/>
      <c r="V246" s="199"/>
      <c r="W246" s="199"/>
      <c r="X246" s="199"/>
      <c r="Y246" s="199"/>
      <c r="Z246" s="199"/>
    </row>
    <row r="247" spans="1:26" ht="16.5" customHeight="1" x14ac:dyDescent="0.3">
      <c r="A247" s="199"/>
      <c r="B247" s="199"/>
      <c r="C247" s="200"/>
      <c r="D247" s="200"/>
      <c r="E247" s="232"/>
      <c r="F247" s="232"/>
      <c r="G247" s="199"/>
      <c r="H247" s="199"/>
      <c r="I247" s="199"/>
      <c r="J247" s="199"/>
      <c r="K247" s="199"/>
      <c r="L247" s="199"/>
      <c r="M247" s="199"/>
      <c r="N247" s="199"/>
      <c r="O247" s="199"/>
      <c r="P247" s="199"/>
      <c r="Q247" s="199"/>
      <c r="R247" s="199"/>
      <c r="S247" s="199"/>
      <c r="T247" s="199"/>
      <c r="U247" s="199"/>
      <c r="V247" s="199"/>
      <c r="W247" s="199"/>
      <c r="X247" s="199"/>
      <c r="Y247" s="199"/>
      <c r="Z247" s="199"/>
    </row>
    <row r="248" spans="1:26" ht="16.5" customHeight="1" x14ac:dyDescent="0.3">
      <c r="A248" s="199"/>
      <c r="B248" s="199"/>
      <c r="C248" s="200"/>
      <c r="D248" s="200"/>
      <c r="E248" s="232"/>
      <c r="F248" s="232"/>
      <c r="G248" s="199"/>
      <c r="H248" s="199"/>
      <c r="I248" s="199"/>
      <c r="J248" s="199"/>
      <c r="K248" s="199"/>
      <c r="L248" s="199"/>
      <c r="M248" s="199"/>
      <c r="N248" s="199"/>
      <c r="O248" s="199"/>
      <c r="P248" s="199"/>
      <c r="Q248" s="199"/>
      <c r="R248" s="199"/>
      <c r="S248" s="199"/>
      <c r="T248" s="199"/>
      <c r="U248" s="199"/>
      <c r="V248" s="199"/>
      <c r="W248" s="199"/>
      <c r="X248" s="199"/>
      <c r="Y248" s="199"/>
      <c r="Z248" s="199"/>
    </row>
    <row r="249" spans="1:26" ht="16.5" customHeight="1" x14ac:dyDescent="0.3">
      <c r="A249" s="199"/>
      <c r="B249" s="199"/>
      <c r="C249" s="200"/>
      <c r="D249" s="200"/>
      <c r="E249" s="232"/>
      <c r="F249" s="232"/>
      <c r="G249" s="199"/>
      <c r="H249" s="199"/>
      <c r="I249" s="199"/>
      <c r="J249" s="199"/>
      <c r="K249" s="199"/>
      <c r="L249" s="199"/>
      <c r="M249" s="199"/>
      <c r="N249" s="199"/>
      <c r="O249" s="199"/>
      <c r="P249" s="199"/>
      <c r="Q249" s="199"/>
      <c r="R249" s="199"/>
      <c r="S249" s="199"/>
      <c r="T249" s="199"/>
      <c r="U249" s="199"/>
      <c r="V249" s="199"/>
      <c r="W249" s="199"/>
      <c r="X249" s="199"/>
      <c r="Y249" s="199"/>
      <c r="Z249" s="199"/>
    </row>
    <row r="250" spans="1:26" ht="16.5" customHeight="1" x14ac:dyDescent="0.3">
      <c r="A250" s="199"/>
      <c r="B250" s="199"/>
      <c r="C250" s="200"/>
      <c r="D250" s="200"/>
      <c r="E250" s="232"/>
      <c r="F250" s="232"/>
      <c r="G250" s="199"/>
      <c r="H250" s="199"/>
      <c r="I250" s="199"/>
      <c r="J250" s="199"/>
      <c r="K250" s="199"/>
      <c r="L250" s="199"/>
      <c r="M250" s="199"/>
      <c r="N250" s="199"/>
      <c r="O250" s="199"/>
      <c r="P250" s="199"/>
      <c r="Q250" s="199"/>
      <c r="R250" s="199"/>
      <c r="S250" s="199"/>
      <c r="T250" s="199"/>
      <c r="U250" s="199"/>
      <c r="V250" s="199"/>
      <c r="W250" s="199"/>
      <c r="X250" s="199"/>
      <c r="Y250" s="199"/>
      <c r="Z250" s="199"/>
    </row>
    <row r="251" spans="1:26" ht="16.5" customHeight="1" x14ac:dyDescent="0.3">
      <c r="A251" s="199"/>
      <c r="B251" s="199"/>
      <c r="C251" s="200"/>
      <c r="D251" s="200"/>
      <c r="E251" s="232"/>
      <c r="F251" s="232"/>
      <c r="G251" s="199"/>
      <c r="H251" s="199"/>
      <c r="I251" s="199"/>
      <c r="J251" s="199"/>
      <c r="K251" s="199"/>
      <c r="L251" s="199"/>
      <c r="M251" s="199"/>
      <c r="N251" s="199"/>
      <c r="O251" s="199"/>
      <c r="P251" s="199"/>
      <c r="Q251" s="199"/>
      <c r="R251" s="199"/>
      <c r="S251" s="199"/>
      <c r="T251" s="199"/>
      <c r="U251" s="199"/>
      <c r="V251" s="199"/>
      <c r="W251" s="199"/>
      <c r="X251" s="199"/>
      <c r="Y251" s="199"/>
      <c r="Z251" s="199"/>
    </row>
    <row r="252" spans="1:26" ht="16.5" customHeight="1" x14ac:dyDescent="0.3">
      <c r="A252" s="199"/>
      <c r="B252" s="199"/>
      <c r="C252" s="200"/>
      <c r="D252" s="200"/>
      <c r="E252" s="232"/>
      <c r="F252" s="232"/>
      <c r="G252" s="199"/>
      <c r="H252" s="199"/>
      <c r="I252" s="199"/>
      <c r="J252" s="199"/>
      <c r="K252" s="199"/>
      <c r="L252" s="199"/>
      <c r="M252" s="199"/>
      <c r="N252" s="199"/>
      <c r="O252" s="199"/>
      <c r="P252" s="199"/>
      <c r="Q252" s="199"/>
      <c r="R252" s="199"/>
      <c r="S252" s="199"/>
      <c r="T252" s="199"/>
      <c r="U252" s="199"/>
      <c r="V252" s="199"/>
      <c r="W252" s="199"/>
      <c r="X252" s="199"/>
      <c r="Y252" s="199"/>
      <c r="Z252" s="199"/>
    </row>
    <row r="253" spans="1:26" ht="16.5" customHeight="1" x14ac:dyDescent="0.3">
      <c r="A253" s="199"/>
      <c r="B253" s="199"/>
      <c r="C253" s="200"/>
      <c r="D253" s="200"/>
      <c r="E253" s="232"/>
      <c r="F253" s="232"/>
      <c r="G253" s="199"/>
      <c r="H253" s="199"/>
      <c r="I253" s="199"/>
      <c r="J253" s="199"/>
      <c r="K253" s="199"/>
      <c r="L253" s="199"/>
      <c r="M253" s="199"/>
      <c r="N253" s="199"/>
      <c r="O253" s="199"/>
      <c r="P253" s="199"/>
      <c r="Q253" s="199"/>
      <c r="R253" s="199"/>
      <c r="S253" s="199"/>
      <c r="T253" s="199"/>
      <c r="U253" s="199"/>
      <c r="V253" s="199"/>
      <c r="W253" s="199"/>
      <c r="X253" s="199"/>
      <c r="Y253" s="199"/>
      <c r="Z253" s="199"/>
    </row>
    <row r="254" spans="1:26" ht="16.5" customHeight="1" x14ac:dyDescent="0.3">
      <c r="A254" s="199"/>
      <c r="B254" s="199"/>
      <c r="C254" s="200"/>
      <c r="D254" s="200"/>
      <c r="E254" s="232"/>
      <c r="F254" s="232"/>
      <c r="G254" s="199"/>
      <c r="H254" s="199"/>
      <c r="I254" s="199"/>
      <c r="J254" s="199"/>
      <c r="K254" s="199"/>
      <c r="L254" s="199"/>
      <c r="M254" s="199"/>
      <c r="N254" s="199"/>
      <c r="O254" s="199"/>
      <c r="P254" s="199"/>
      <c r="Q254" s="199"/>
      <c r="R254" s="199"/>
      <c r="S254" s="199"/>
      <c r="T254" s="199"/>
      <c r="U254" s="199"/>
      <c r="V254" s="199"/>
      <c r="W254" s="199"/>
      <c r="X254" s="199"/>
      <c r="Y254" s="199"/>
      <c r="Z254" s="199"/>
    </row>
    <row r="255" spans="1:26" ht="16.5" customHeight="1" x14ac:dyDescent="0.3">
      <c r="A255" s="199"/>
      <c r="B255" s="199"/>
      <c r="C255" s="200"/>
      <c r="D255" s="200"/>
      <c r="E255" s="232"/>
      <c r="F255" s="232"/>
      <c r="G255" s="199"/>
      <c r="H255" s="199"/>
      <c r="I255" s="199"/>
      <c r="J255" s="199"/>
      <c r="K255" s="199"/>
      <c r="L255" s="199"/>
      <c r="M255" s="199"/>
      <c r="N255" s="199"/>
      <c r="O255" s="199"/>
      <c r="P255" s="199"/>
      <c r="Q255" s="199"/>
      <c r="R255" s="199"/>
      <c r="S255" s="199"/>
      <c r="T255" s="199"/>
      <c r="U255" s="199"/>
      <c r="V255" s="199"/>
      <c r="W255" s="199"/>
      <c r="X255" s="199"/>
      <c r="Y255" s="199"/>
      <c r="Z255" s="199"/>
    </row>
    <row r="256" spans="1:26" ht="16.5" customHeight="1" x14ac:dyDescent="0.3">
      <c r="A256" s="199"/>
      <c r="B256" s="199"/>
      <c r="C256" s="200"/>
      <c r="D256" s="200"/>
      <c r="E256" s="232"/>
      <c r="F256" s="232"/>
      <c r="G256" s="199"/>
      <c r="H256" s="199"/>
      <c r="I256" s="199"/>
      <c r="J256" s="199"/>
      <c r="K256" s="199"/>
      <c r="L256" s="199"/>
      <c r="M256" s="199"/>
      <c r="N256" s="199"/>
      <c r="O256" s="199"/>
      <c r="P256" s="199"/>
      <c r="Q256" s="199"/>
      <c r="R256" s="199"/>
      <c r="S256" s="199"/>
      <c r="T256" s="199"/>
      <c r="U256" s="199"/>
      <c r="V256" s="199"/>
      <c r="W256" s="199"/>
      <c r="X256" s="199"/>
      <c r="Y256" s="199"/>
      <c r="Z256" s="199"/>
    </row>
    <row r="257" spans="1:26" ht="16.5" customHeight="1" x14ac:dyDescent="0.3">
      <c r="A257" s="199"/>
      <c r="B257" s="199"/>
      <c r="C257" s="200"/>
      <c r="D257" s="200"/>
      <c r="E257" s="232"/>
      <c r="F257" s="232"/>
      <c r="G257" s="199"/>
      <c r="H257" s="199"/>
      <c r="I257" s="199"/>
      <c r="J257" s="199"/>
      <c r="K257" s="199"/>
      <c r="L257" s="199"/>
      <c r="M257" s="199"/>
      <c r="N257" s="199"/>
      <c r="O257" s="199"/>
      <c r="P257" s="199"/>
      <c r="Q257" s="199"/>
      <c r="R257" s="199"/>
      <c r="S257" s="199"/>
      <c r="T257" s="199"/>
      <c r="U257" s="199"/>
      <c r="V257" s="199"/>
      <c r="W257" s="199"/>
      <c r="X257" s="199"/>
      <c r="Y257" s="199"/>
      <c r="Z257" s="199"/>
    </row>
    <row r="258" spans="1:26" ht="16.5" customHeight="1" x14ac:dyDescent="0.3">
      <c r="A258" s="199"/>
      <c r="B258" s="199"/>
      <c r="C258" s="200"/>
      <c r="D258" s="200"/>
      <c r="E258" s="232"/>
      <c r="F258" s="232"/>
      <c r="G258" s="199"/>
      <c r="H258" s="199"/>
      <c r="I258" s="199"/>
      <c r="J258" s="199"/>
      <c r="K258" s="199"/>
      <c r="L258" s="199"/>
      <c r="M258" s="199"/>
      <c r="N258" s="199"/>
      <c r="O258" s="199"/>
      <c r="P258" s="199"/>
      <c r="Q258" s="199"/>
      <c r="R258" s="199"/>
      <c r="S258" s="199"/>
      <c r="T258" s="199"/>
      <c r="U258" s="199"/>
      <c r="V258" s="199"/>
      <c r="W258" s="199"/>
      <c r="X258" s="199"/>
      <c r="Y258" s="199"/>
      <c r="Z258" s="199"/>
    </row>
    <row r="259" spans="1:26" ht="16.5" customHeight="1" x14ac:dyDescent="0.3">
      <c r="A259" s="199"/>
      <c r="B259" s="199"/>
      <c r="C259" s="200"/>
      <c r="D259" s="200"/>
      <c r="E259" s="232"/>
      <c r="F259" s="232"/>
      <c r="G259" s="199"/>
      <c r="H259" s="199"/>
      <c r="I259" s="199"/>
      <c r="J259" s="199"/>
      <c r="K259" s="199"/>
      <c r="L259" s="199"/>
      <c r="M259" s="199"/>
      <c r="N259" s="199"/>
      <c r="O259" s="199"/>
      <c r="P259" s="199"/>
      <c r="Q259" s="199"/>
      <c r="R259" s="199"/>
      <c r="S259" s="199"/>
      <c r="T259" s="199"/>
      <c r="U259" s="199"/>
      <c r="V259" s="199"/>
      <c r="W259" s="199"/>
      <c r="X259" s="199"/>
      <c r="Y259" s="199"/>
      <c r="Z259" s="199"/>
    </row>
    <row r="260" spans="1:26" ht="16.5" customHeight="1" x14ac:dyDescent="0.3">
      <c r="A260" s="199"/>
      <c r="B260" s="199"/>
      <c r="C260" s="200"/>
      <c r="D260" s="200"/>
      <c r="E260" s="232"/>
      <c r="F260" s="232"/>
      <c r="G260" s="199"/>
      <c r="H260" s="199"/>
      <c r="I260" s="199"/>
      <c r="J260" s="199"/>
      <c r="K260" s="199"/>
      <c r="L260" s="199"/>
      <c r="M260" s="199"/>
      <c r="N260" s="199"/>
      <c r="O260" s="199"/>
      <c r="P260" s="199"/>
      <c r="Q260" s="199"/>
      <c r="R260" s="199"/>
      <c r="S260" s="199"/>
      <c r="T260" s="199"/>
      <c r="U260" s="199"/>
      <c r="V260" s="199"/>
      <c r="W260" s="199"/>
      <c r="X260" s="199"/>
      <c r="Y260" s="199"/>
      <c r="Z260" s="199"/>
    </row>
    <row r="261" spans="1:26" ht="16.5" customHeight="1" x14ac:dyDescent="0.3">
      <c r="A261" s="199"/>
      <c r="B261" s="199"/>
      <c r="C261" s="200"/>
      <c r="D261" s="200"/>
      <c r="E261" s="232"/>
      <c r="F261" s="232"/>
      <c r="G261" s="199"/>
      <c r="H261" s="199"/>
      <c r="I261" s="199"/>
      <c r="J261" s="199"/>
      <c r="K261" s="199"/>
      <c r="L261" s="199"/>
      <c r="M261" s="199"/>
      <c r="N261" s="199"/>
      <c r="O261" s="199"/>
      <c r="P261" s="199"/>
      <c r="Q261" s="199"/>
      <c r="R261" s="199"/>
      <c r="S261" s="199"/>
      <c r="T261" s="199"/>
      <c r="U261" s="199"/>
      <c r="V261" s="199"/>
      <c r="W261" s="199"/>
      <c r="X261" s="199"/>
      <c r="Y261" s="199"/>
      <c r="Z261" s="199"/>
    </row>
    <row r="262" spans="1:26" ht="16.5" customHeight="1" x14ac:dyDescent="0.3">
      <c r="A262" s="199"/>
      <c r="B262" s="199"/>
      <c r="C262" s="200"/>
      <c r="D262" s="200"/>
      <c r="E262" s="232"/>
      <c r="F262" s="232"/>
      <c r="G262" s="199"/>
      <c r="H262" s="199"/>
      <c r="I262" s="199"/>
      <c r="J262" s="199"/>
      <c r="K262" s="199"/>
      <c r="L262" s="199"/>
      <c r="M262" s="199"/>
      <c r="N262" s="199"/>
      <c r="O262" s="199"/>
      <c r="P262" s="199"/>
      <c r="Q262" s="199"/>
      <c r="R262" s="199"/>
      <c r="S262" s="199"/>
      <c r="T262" s="199"/>
      <c r="U262" s="199"/>
      <c r="V262" s="199"/>
      <c r="W262" s="199"/>
      <c r="X262" s="199"/>
      <c r="Y262" s="199"/>
      <c r="Z262" s="199"/>
    </row>
    <row r="263" spans="1:26" ht="16.5" customHeight="1" x14ac:dyDescent="0.3">
      <c r="A263" s="199"/>
      <c r="B263" s="199"/>
      <c r="C263" s="200"/>
      <c r="D263" s="200"/>
      <c r="E263" s="232"/>
      <c r="F263" s="232"/>
      <c r="G263" s="199"/>
      <c r="H263" s="199"/>
      <c r="I263" s="199"/>
      <c r="J263" s="199"/>
      <c r="K263" s="199"/>
      <c r="L263" s="199"/>
      <c r="M263" s="199"/>
      <c r="N263" s="199"/>
      <c r="O263" s="199"/>
      <c r="P263" s="199"/>
      <c r="Q263" s="199"/>
      <c r="R263" s="199"/>
      <c r="S263" s="199"/>
      <c r="T263" s="199"/>
      <c r="U263" s="199"/>
      <c r="V263" s="199"/>
      <c r="W263" s="199"/>
      <c r="X263" s="199"/>
      <c r="Y263" s="199"/>
      <c r="Z263" s="199"/>
    </row>
    <row r="264" spans="1:26" ht="16.5" customHeight="1" x14ac:dyDescent="0.3">
      <c r="A264" s="199"/>
      <c r="B264" s="199"/>
      <c r="C264" s="200"/>
      <c r="D264" s="200"/>
      <c r="E264" s="232"/>
      <c r="F264" s="232"/>
      <c r="G264" s="199"/>
      <c r="H264" s="199"/>
      <c r="I264" s="199"/>
      <c r="J264" s="199"/>
      <c r="K264" s="199"/>
      <c r="L264" s="199"/>
      <c r="M264" s="199"/>
      <c r="N264" s="199"/>
      <c r="O264" s="199"/>
      <c r="P264" s="199"/>
      <c r="Q264" s="199"/>
      <c r="R264" s="199"/>
      <c r="S264" s="199"/>
      <c r="T264" s="199"/>
      <c r="U264" s="199"/>
      <c r="V264" s="199"/>
      <c r="W264" s="199"/>
      <c r="X264" s="199"/>
      <c r="Y264" s="199"/>
      <c r="Z264" s="199"/>
    </row>
    <row r="265" spans="1:26" ht="16.5" customHeight="1" x14ac:dyDescent="0.3">
      <c r="A265" s="199"/>
      <c r="B265" s="199"/>
      <c r="C265" s="200"/>
      <c r="D265" s="200"/>
      <c r="E265" s="232"/>
      <c r="F265" s="232"/>
      <c r="G265" s="199"/>
      <c r="H265" s="199"/>
      <c r="I265" s="199"/>
      <c r="J265" s="199"/>
      <c r="K265" s="199"/>
      <c r="L265" s="199"/>
      <c r="M265" s="199"/>
      <c r="N265" s="199"/>
      <c r="O265" s="199"/>
      <c r="P265" s="199"/>
      <c r="Q265" s="199"/>
      <c r="R265" s="199"/>
      <c r="S265" s="199"/>
      <c r="T265" s="199"/>
      <c r="U265" s="199"/>
      <c r="V265" s="199"/>
      <c r="W265" s="199"/>
      <c r="X265" s="199"/>
      <c r="Y265" s="199"/>
      <c r="Z265" s="199"/>
    </row>
    <row r="266" spans="1:26" ht="16.5" customHeight="1" x14ac:dyDescent="0.3">
      <c r="A266" s="199"/>
      <c r="B266" s="199"/>
      <c r="C266" s="200"/>
      <c r="D266" s="200"/>
      <c r="E266" s="232"/>
      <c r="F266" s="232"/>
      <c r="G266" s="199"/>
      <c r="H266" s="199"/>
      <c r="I266" s="199"/>
      <c r="J266" s="199"/>
      <c r="K266" s="199"/>
      <c r="L266" s="199"/>
      <c r="M266" s="199"/>
      <c r="N266" s="199"/>
      <c r="O266" s="199"/>
      <c r="P266" s="199"/>
      <c r="Q266" s="199"/>
      <c r="R266" s="199"/>
      <c r="S266" s="199"/>
      <c r="T266" s="199"/>
      <c r="U266" s="199"/>
      <c r="V266" s="199"/>
      <c r="W266" s="199"/>
      <c r="X266" s="199"/>
      <c r="Y266" s="199"/>
      <c r="Z266" s="199"/>
    </row>
    <row r="267" spans="1:26" ht="16.5" customHeight="1" x14ac:dyDescent="0.3">
      <c r="A267" s="199"/>
      <c r="B267" s="199"/>
      <c r="C267" s="200"/>
      <c r="D267" s="200"/>
      <c r="E267" s="232"/>
      <c r="F267" s="232"/>
      <c r="G267" s="199"/>
      <c r="H267" s="199"/>
      <c r="I267" s="199"/>
      <c r="J267" s="199"/>
      <c r="K267" s="199"/>
      <c r="L267" s="199"/>
      <c r="M267" s="199"/>
      <c r="N267" s="199"/>
      <c r="O267" s="199"/>
      <c r="P267" s="199"/>
      <c r="Q267" s="199"/>
      <c r="R267" s="199"/>
      <c r="S267" s="199"/>
      <c r="T267" s="199"/>
      <c r="U267" s="199"/>
      <c r="V267" s="199"/>
      <c r="W267" s="199"/>
      <c r="X267" s="199"/>
      <c r="Y267" s="199"/>
      <c r="Z267" s="199"/>
    </row>
    <row r="268" spans="1:26" ht="16.5" customHeight="1" x14ac:dyDescent="0.3">
      <c r="A268" s="199"/>
      <c r="B268" s="199"/>
      <c r="C268" s="200"/>
      <c r="D268" s="200"/>
      <c r="E268" s="232"/>
      <c r="F268" s="232"/>
      <c r="G268" s="199"/>
      <c r="H268" s="199"/>
      <c r="I268" s="199"/>
      <c r="J268" s="199"/>
      <c r="K268" s="199"/>
      <c r="L268" s="199"/>
      <c r="M268" s="199"/>
      <c r="N268" s="199"/>
      <c r="O268" s="199"/>
      <c r="P268" s="199"/>
      <c r="Q268" s="199"/>
      <c r="R268" s="199"/>
      <c r="S268" s="199"/>
      <c r="T268" s="199"/>
      <c r="U268" s="199"/>
      <c r="V268" s="199"/>
      <c r="W268" s="199"/>
      <c r="X268" s="199"/>
      <c r="Y268" s="199"/>
      <c r="Z268" s="199"/>
    </row>
    <row r="269" spans="1:26" ht="16.5" customHeight="1" x14ac:dyDescent="0.3">
      <c r="A269" s="199"/>
      <c r="B269" s="199"/>
      <c r="C269" s="200"/>
      <c r="D269" s="200"/>
      <c r="E269" s="232"/>
      <c r="F269" s="232"/>
      <c r="G269" s="199"/>
      <c r="H269" s="199"/>
      <c r="I269" s="199"/>
      <c r="J269" s="199"/>
      <c r="K269" s="199"/>
      <c r="L269" s="199"/>
      <c r="M269" s="199"/>
      <c r="N269" s="199"/>
      <c r="O269" s="199"/>
      <c r="P269" s="199"/>
      <c r="Q269" s="199"/>
      <c r="R269" s="199"/>
      <c r="S269" s="199"/>
      <c r="T269" s="199"/>
      <c r="U269" s="199"/>
      <c r="V269" s="199"/>
      <c r="W269" s="199"/>
      <c r="X269" s="199"/>
      <c r="Y269" s="199"/>
      <c r="Z269" s="199"/>
    </row>
    <row r="270" spans="1:26" ht="16.5" customHeight="1" x14ac:dyDescent="0.3">
      <c r="A270" s="199"/>
      <c r="B270" s="199"/>
      <c r="C270" s="200"/>
      <c r="D270" s="200"/>
      <c r="E270" s="232"/>
      <c r="F270" s="232"/>
      <c r="G270" s="199"/>
      <c r="H270" s="199"/>
      <c r="I270" s="199"/>
      <c r="J270" s="199"/>
      <c r="K270" s="199"/>
      <c r="L270" s="199"/>
      <c r="M270" s="199"/>
      <c r="N270" s="199"/>
      <c r="O270" s="199"/>
      <c r="P270" s="199"/>
      <c r="Q270" s="199"/>
      <c r="R270" s="199"/>
      <c r="S270" s="199"/>
      <c r="T270" s="199"/>
      <c r="U270" s="199"/>
      <c r="V270" s="199"/>
      <c r="W270" s="199"/>
      <c r="X270" s="199"/>
      <c r="Y270" s="199"/>
      <c r="Z270" s="199"/>
    </row>
    <row r="271" spans="1:26" ht="16.5" customHeight="1" x14ac:dyDescent="0.3">
      <c r="A271" s="199"/>
      <c r="B271" s="199"/>
      <c r="C271" s="200"/>
      <c r="D271" s="200"/>
      <c r="E271" s="232"/>
      <c r="F271" s="232"/>
      <c r="G271" s="199"/>
      <c r="H271" s="199"/>
      <c r="I271" s="199"/>
      <c r="J271" s="199"/>
      <c r="K271" s="199"/>
      <c r="L271" s="199"/>
      <c r="M271" s="199"/>
      <c r="N271" s="199"/>
      <c r="O271" s="199"/>
      <c r="P271" s="199"/>
      <c r="Q271" s="199"/>
      <c r="R271" s="199"/>
      <c r="S271" s="199"/>
      <c r="T271" s="199"/>
      <c r="U271" s="199"/>
      <c r="V271" s="199"/>
      <c r="W271" s="199"/>
      <c r="X271" s="199"/>
      <c r="Y271" s="199"/>
      <c r="Z271" s="199"/>
    </row>
    <row r="272" spans="1:26" ht="16.5" customHeight="1" x14ac:dyDescent="0.3">
      <c r="A272" s="199"/>
      <c r="B272" s="199"/>
      <c r="C272" s="200"/>
      <c r="D272" s="200"/>
      <c r="E272" s="232"/>
      <c r="F272" s="232"/>
      <c r="G272" s="199"/>
      <c r="H272" s="199"/>
      <c r="I272" s="199"/>
      <c r="J272" s="199"/>
      <c r="K272" s="199"/>
      <c r="L272" s="199"/>
      <c r="M272" s="199"/>
      <c r="N272" s="199"/>
      <c r="O272" s="199"/>
      <c r="P272" s="199"/>
      <c r="Q272" s="199"/>
      <c r="R272" s="199"/>
      <c r="S272" s="199"/>
      <c r="T272" s="199"/>
      <c r="U272" s="199"/>
      <c r="V272" s="199"/>
      <c r="W272" s="199"/>
      <c r="X272" s="199"/>
      <c r="Y272" s="199"/>
      <c r="Z272" s="199"/>
    </row>
    <row r="273" spans="1:26" ht="16.5" customHeight="1" x14ac:dyDescent="0.3">
      <c r="A273" s="199"/>
      <c r="B273" s="199"/>
      <c r="C273" s="200"/>
      <c r="D273" s="200"/>
      <c r="E273" s="232"/>
      <c r="F273" s="232"/>
      <c r="G273" s="199"/>
      <c r="H273" s="199"/>
      <c r="I273" s="199"/>
      <c r="J273" s="199"/>
      <c r="K273" s="199"/>
      <c r="L273" s="199"/>
      <c r="M273" s="199"/>
      <c r="N273" s="199"/>
      <c r="O273" s="199"/>
      <c r="P273" s="199"/>
      <c r="Q273" s="199"/>
      <c r="R273" s="199"/>
      <c r="S273" s="199"/>
      <c r="T273" s="199"/>
      <c r="U273" s="199"/>
      <c r="V273" s="199"/>
      <c r="W273" s="199"/>
      <c r="X273" s="199"/>
      <c r="Y273" s="199"/>
      <c r="Z273" s="199"/>
    </row>
    <row r="274" spans="1:26" ht="16.5" customHeight="1" x14ac:dyDescent="0.3">
      <c r="A274" s="199"/>
      <c r="B274" s="199"/>
      <c r="C274" s="200"/>
      <c r="D274" s="200"/>
      <c r="E274" s="232"/>
      <c r="F274" s="232"/>
      <c r="G274" s="199"/>
      <c r="H274" s="199"/>
      <c r="I274" s="199"/>
      <c r="J274" s="199"/>
      <c r="K274" s="199"/>
      <c r="L274" s="199"/>
      <c r="M274" s="199"/>
      <c r="N274" s="199"/>
      <c r="O274" s="199"/>
      <c r="P274" s="199"/>
      <c r="Q274" s="199"/>
      <c r="R274" s="199"/>
      <c r="S274" s="199"/>
      <c r="T274" s="199"/>
      <c r="U274" s="199"/>
      <c r="V274" s="199"/>
      <c r="W274" s="199"/>
      <c r="X274" s="199"/>
      <c r="Y274" s="199"/>
      <c r="Z274" s="199"/>
    </row>
    <row r="275" spans="1:26" ht="16.5" customHeight="1" x14ac:dyDescent="0.3">
      <c r="A275" s="199"/>
      <c r="B275" s="199"/>
      <c r="C275" s="200"/>
      <c r="D275" s="200"/>
      <c r="E275" s="232"/>
      <c r="F275" s="232"/>
      <c r="G275" s="199"/>
      <c r="H275" s="199"/>
      <c r="I275" s="199"/>
      <c r="J275" s="199"/>
      <c r="K275" s="199"/>
      <c r="L275" s="199"/>
      <c r="M275" s="199"/>
      <c r="N275" s="199"/>
      <c r="O275" s="199"/>
      <c r="P275" s="199"/>
      <c r="Q275" s="199"/>
      <c r="R275" s="199"/>
      <c r="S275" s="199"/>
      <c r="T275" s="199"/>
      <c r="U275" s="199"/>
      <c r="V275" s="199"/>
      <c r="W275" s="199"/>
      <c r="X275" s="199"/>
      <c r="Y275" s="199"/>
      <c r="Z275" s="199"/>
    </row>
    <row r="276" spans="1:26" ht="16.5" customHeight="1" x14ac:dyDescent="0.3">
      <c r="A276" s="199"/>
      <c r="B276" s="199"/>
      <c r="C276" s="200"/>
      <c r="D276" s="200"/>
      <c r="E276" s="232"/>
      <c r="F276" s="232"/>
      <c r="G276" s="199"/>
      <c r="H276" s="199"/>
      <c r="I276" s="199"/>
      <c r="J276" s="199"/>
      <c r="K276" s="199"/>
      <c r="L276" s="199"/>
      <c r="M276" s="199"/>
      <c r="N276" s="199"/>
      <c r="O276" s="199"/>
      <c r="P276" s="199"/>
      <c r="Q276" s="199"/>
      <c r="R276" s="199"/>
      <c r="S276" s="199"/>
      <c r="T276" s="199"/>
      <c r="U276" s="199"/>
      <c r="V276" s="199"/>
      <c r="W276" s="199"/>
      <c r="X276" s="199"/>
      <c r="Y276" s="199"/>
      <c r="Z276" s="199"/>
    </row>
    <row r="277" spans="1:26" ht="16.5" customHeight="1" x14ac:dyDescent="0.3">
      <c r="A277" s="199"/>
      <c r="B277" s="199"/>
      <c r="C277" s="200"/>
      <c r="D277" s="200"/>
      <c r="E277" s="232"/>
      <c r="F277" s="232"/>
      <c r="G277" s="199"/>
      <c r="H277" s="199"/>
      <c r="I277" s="199"/>
      <c r="J277" s="199"/>
      <c r="K277" s="199"/>
      <c r="L277" s="199"/>
      <c r="M277" s="199"/>
      <c r="N277" s="199"/>
      <c r="O277" s="199"/>
      <c r="P277" s="199"/>
      <c r="Q277" s="199"/>
      <c r="R277" s="199"/>
      <c r="S277" s="199"/>
      <c r="T277" s="199"/>
      <c r="U277" s="199"/>
      <c r="V277" s="199"/>
      <c r="W277" s="199"/>
      <c r="X277" s="199"/>
      <c r="Y277" s="199"/>
      <c r="Z277" s="199"/>
    </row>
    <row r="278" spans="1:26" ht="15.75" customHeight="1" x14ac:dyDescent="0.25"/>
    <row r="279" spans="1:26" ht="15.75" customHeight="1" x14ac:dyDescent="0.25"/>
    <row r="280" spans="1:26" ht="15.75" customHeight="1" x14ac:dyDescent="0.25"/>
    <row r="281" spans="1:26" ht="15.75" customHeight="1" x14ac:dyDescent="0.25"/>
    <row r="282" spans="1:26" ht="15.75" customHeight="1" x14ac:dyDescent="0.25"/>
    <row r="283" spans="1:26" ht="15.75" customHeight="1" x14ac:dyDescent="0.25"/>
    <row r="284" spans="1:26" ht="15.75" customHeight="1" x14ac:dyDescent="0.25"/>
    <row r="285" spans="1:26" ht="15.75" customHeight="1" x14ac:dyDescent="0.25"/>
    <row r="286" spans="1:26" ht="15.75" customHeight="1" x14ac:dyDescent="0.25"/>
    <row r="287" spans="1:26" ht="15.75" customHeight="1" x14ac:dyDescent="0.25"/>
    <row r="288" spans="1:26"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9">
    <mergeCell ref="Q28:T28"/>
    <mergeCell ref="R29:T29"/>
    <mergeCell ref="H1:K1"/>
    <mergeCell ref="L1:O1"/>
    <mergeCell ref="Q1:T1"/>
    <mergeCell ref="H2:K2"/>
    <mergeCell ref="H5:H6"/>
    <mergeCell ref="Q27:T27"/>
    <mergeCell ref="Q29:Q30"/>
  </mergeCells>
  <dataValidations count="1">
    <dataValidation type="list" allowBlank="1" showErrorMessage="1" sqref="A12" xr:uid="{00000000-0002-0000-0700-000000000000}">
      <formula1>$A$15:$A$50</formula1>
    </dataValidation>
  </dataValidations>
  <pageMargins left="0.7" right="0.7" top="0.75" bottom="0.75" header="0" footer="0"/>
  <pageSetup orientation="landscape"/>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738030"/>
  </sheetPr>
  <dimension ref="A1:Z1000"/>
  <sheetViews>
    <sheetView showGridLines="0" workbookViewId="0"/>
  </sheetViews>
  <sheetFormatPr baseColWidth="10" defaultColWidth="14.42578125" defaultRowHeight="15" customHeight="1" x14ac:dyDescent="0.25"/>
  <cols>
    <col min="1" max="1" width="6.7109375" customWidth="1"/>
    <col min="2" max="2" width="56.28515625" customWidth="1"/>
    <col min="3" max="3" width="145.5703125" customWidth="1"/>
    <col min="4" max="4" width="11.42578125" customWidth="1"/>
    <col min="5" max="6" width="11.42578125" hidden="1" customWidth="1"/>
    <col min="7" max="23" width="10.7109375" customWidth="1"/>
  </cols>
  <sheetData>
    <row r="1" spans="1:26" ht="24" customHeight="1" x14ac:dyDescent="0.35">
      <c r="A1" s="246"/>
      <c r="B1" s="247"/>
      <c r="C1" s="248"/>
      <c r="D1" s="248"/>
      <c r="E1" s="249"/>
      <c r="F1" s="249"/>
      <c r="G1" s="249"/>
      <c r="H1" s="249"/>
      <c r="I1" s="249"/>
      <c r="J1" s="249"/>
      <c r="K1" s="249"/>
      <c r="L1" s="249"/>
      <c r="M1" s="249"/>
      <c r="N1" s="249"/>
      <c r="O1" s="249"/>
      <c r="P1" s="249"/>
      <c r="Q1" s="249"/>
      <c r="R1" s="249"/>
      <c r="S1" s="249"/>
      <c r="T1" s="249"/>
      <c r="U1" s="249"/>
      <c r="V1" s="249"/>
      <c r="W1" s="249"/>
      <c r="X1" s="249"/>
      <c r="Y1" s="249"/>
      <c r="Z1" s="249"/>
    </row>
    <row r="2" spans="1:26" ht="24" customHeight="1" x14ac:dyDescent="0.35">
      <c r="A2" s="250"/>
      <c r="B2" s="742" t="s">
        <v>796</v>
      </c>
      <c r="C2" s="505"/>
      <c r="D2" s="249"/>
      <c r="E2" s="249"/>
      <c r="F2" s="249"/>
      <c r="G2" s="249"/>
      <c r="H2" s="249"/>
      <c r="I2" s="249"/>
      <c r="J2" s="249"/>
      <c r="K2" s="249"/>
      <c r="L2" s="249"/>
      <c r="M2" s="249"/>
      <c r="N2" s="249"/>
      <c r="O2" s="249"/>
      <c r="P2" s="249"/>
      <c r="Q2" s="249"/>
      <c r="R2" s="249"/>
      <c r="S2" s="249"/>
      <c r="T2" s="249"/>
      <c r="U2" s="249"/>
      <c r="V2" s="249"/>
      <c r="W2" s="249"/>
      <c r="X2" s="249"/>
      <c r="Y2" s="249"/>
      <c r="Z2" s="249"/>
    </row>
    <row r="3" spans="1:26" ht="24" customHeight="1" x14ac:dyDescent="0.35">
      <c r="A3" s="246"/>
      <c r="B3" s="248"/>
      <c r="C3" s="248"/>
      <c r="D3" s="248"/>
      <c r="E3" s="249"/>
      <c r="F3" s="249"/>
      <c r="G3" s="249"/>
      <c r="H3" s="249"/>
      <c r="I3" s="249"/>
      <c r="J3" s="249"/>
      <c r="K3" s="249"/>
      <c r="L3" s="249"/>
      <c r="M3" s="249"/>
      <c r="N3" s="249"/>
      <c r="O3" s="249"/>
      <c r="P3" s="249"/>
      <c r="Q3" s="249"/>
      <c r="R3" s="249"/>
      <c r="S3" s="249"/>
      <c r="T3" s="249"/>
      <c r="U3" s="249"/>
      <c r="V3" s="249"/>
      <c r="W3" s="249"/>
      <c r="X3" s="249"/>
      <c r="Y3" s="249"/>
      <c r="Z3" s="249"/>
    </row>
    <row r="4" spans="1:26" ht="24" customHeight="1" x14ac:dyDescent="0.35">
      <c r="A4" s="246"/>
      <c r="B4" s="251" t="s">
        <v>797</v>
      </c>
      <c r="C4" s="252" t="s">
        <v>798</v>
      </c>
      <c r="D4" s="253"/>
      <c r="E4" s="249"/>
      <c r="F4" s="249"/>
      <c r="G4" s="249"/>
      <c r="H4" s="249"/>
      <c r="I4" s="249"/>
      <c r="J4" s="249"/>
      <c r="K4" s="249"/>
      <c r="L4" s="249"/>
      <c r="M4" s="249"/>
      <c r="N4" s="249"/>
      <c r="O4" s="249"/>
      <c r="P4" s="249"/>
      <c r="Q4" s="249"/>
      <c r="R4" s="249"/>
      <c r="S4" s="249"/>
      <c r="T4" s="249"/>
      <c r="U4" s="249"/>
      <c r="V4" s="249"/>
      <c r="W4" s="249"/>
      <c r="X4" s="249"/>
      <c r="Y4" s="249"/>
      <c r="Z4" s="249"/>
    </row>
    <row r="5" spans="1:26" ht="24" customHeight="1" x14ac:dyDescent="0.35">
      <c r="A5" s="246"/>
      <c r="B5" s="254" t="s">
        <v>799</v>
      </c>
      <c r="C5" s="255" t="s">
        <v>800</v>
      </c>
      <c r="D5" s="253"/>
      <c r="E5" s="249"/>
      <c r="F5" s="249"/>
      <c r="G5" s="249"/>
      <c r="H5" s="249"/>
      <c r="I5" s="249"/>
      <c r="J5" s="249"/>
      <c r="K5" s="249"/>
      <c r="L5" s="249"/>
      <c r="M5" s="249"/>
      <c r="N5" s="249"/>
      <c r="O5" s="249"/>
      <c r="P5" s="249"/>
      <c r="Q5" s="249"/>
      <c r="R5" s="249"/>
      <c r="S5" s="249"/>
      <c r="T5" s="249"/>
      <c r="U5" s="249"/>
      <c r="V5" s="249"/>
      <c r="W5" s="249"/>
      <c r="X5" s="249"/>
      <c r="Y5" s="249"/>
      <c r="Z5" s="249"/>
    </row>
    <row r="6" spans="1:26" ht="24" customHeight="1" x14ac:dyDescent="0.35">
      <c r="A6" s="246"/>
      <c r="B6" s="254" t="s">
        <v>801</v>
      </c>
      <c r="C6" s="255" t="s">
        <v>802</v>
      </c>
      <c r="D6" s="253"/>
      <c r="E6" s="249"/>
      <c r="F6" s="249"/>
      <c r="G6" s="249"/>
      <c r="H6" s="249"/>
      <c r="I6" s="249"/>
      <c r="J6" s="249"/>
      <c r="K6" s="249"/>
      <c r="L6" s="249"/>
      <c r="M6" s="249"/>
      <c r="N6" s="249"/>
      <c r="O6" s="249"/>
      <c r="P6" s="249"/>
      <c r="Q6" s="249"/>
      <c r="R6" s="249"/>
      <c r="S6" s="249"/>
      <c r="T6" s="249"/>
      <c r="U6" s="249"/>
      <c r="V6" s="249"/>
      <c r="W6" s="249"/>
      <c r="X6" s="249"/>
      <c r="Y6" s="249"/>
      <c r="Z6" s="249"/>
    </row>
    <row r="7" spans="1:26" ht="24" customHeight="1" x14ac:dyDescent="0.35">
      <c r="A7" s="246"/>
      <c r="B7" s="254" t="s">
        <v>803</v>
      </c>
      <c r="C7" s="255" t="s">
        <v>804</v>
      </c>
      <c r="D7" s="253"/>
      <c r="E7" s="249"/>
      <c r="F7" s="249"/>
      <c r="G7" s="249"/>
      <c r="H7" s="249"/>
      <c r="I7" s="249"/>
      <c r="J7" s="249"/>
      <c r="K7" s="249"/>
      <c r="L7" s="249"/>
      <c r="M7" s="249"/>
      <c r="N7" s="249"/>
      <c r="O7" s="249"/>
      <c r="P7" s="249"/>
      <c r="Q7" s="249"/>
      <c r="R7" s="249"/>
      <c r="S7" s="249"/>
      <c r="T7" s="249"/>
      <c r="U7" s="249"/>
      <c r="V7" s="249"/>
      <c r="W7" s="249"/>
      <c r="X7" s="249"/>
      <c r="Y7" s="249"/>
      <c r="Z7" s="249"/>
    </row>
    <row r="8" spans="1:26" ht="24" customHeight="1" x14ac:dyDescent="0.35">
      <c r="A8" s="246"/>
      <c r="B8" s="254" t="s">
        <v>805</v>
      </c>
      <c r="C8" s="256" t="s">
        <v>806</v>
      </c>
      <c r="D8" s="253"/>
      <c r="E8" s="249"/>
      <c r="F8" s="249"/>
      <c r="G8" s="249"/>
      <c r="H8" s="249"/>
      <c r="I8" s="249"/>
      <c r="J8" s="249"/>
      <c r="K8" s="249"/>
      <c r="L8" s="249"/>
      <c r="M8" s="249"/>
      <c r="N8" s="249"/>
      <c r="O8" s="249"/>
      <c r="P8" s="249"/>
      <c r="Q8" s="249"/>
      <c r="R8" s="249"/>
      <c r="S8" s="249"/>
      <c r="T8" s="249"/>
      <c r="U8" s="249"/>
      <c r="V8" s="249"/>
      <c r="W8" s="249"/>
      <c r="X8" s="249"/>
      <c r="Y8" s="249"/>
      <c r="Z8" s="249"/>
    </row>
    <row r="9" spans="1:26" ht="24" customHeight="1" x14ac:dyDescent="0.35">
      <c r="A9" s="246"/>
      <c r="B9" s="254" t="s">
        <v>807</v>
      </c>
      <c r="C9" s="256" t="s">
        <v>808</v>
      </c>
      <c r="D9" s="253"/>
      <c r="E9" s="249"/>
      <c r="F9" s="249"/>
      <c r="G9" s="249"/>
      <c r="H9" s="249"/>
      <c r="I9" s="249"/>
      <c r="J9" s="249"/>
      <c r="K9" s="249"/>
      <c r="L9" s="249"/>
      <c r="M9" s="249"/>
      <c r="N9" s="249"/>
      <c r="O9" s="249"/>
      <c r="P9" s="249"/>
      <c r="Q9" s="249"/>
      <c r="R9" s="249"/>
      <c r="S9" s="249"/>
      <c r="T9" s="249"/>
      <c r="U9" s="249"/>
      <c r="V9" s="249"/>
      <c r="W9" s="249"/>
      <c r="X9" s="249"/>
      <c r="Y9" s="249"/>
      <c r="Z9" s="249"/>
    </row>
    <row r="10" spans="1:26" ht="24" customHeight="1" x14ac:dyDescent="0.35">
      <c r="A10" s="246"/>
      <c r="B10" s="254" t="s">
        <v>809</v>
      </c>
      <c r="C10" s="256" t="s">
        <v>810</v>
      </c>
      <c r="D10" s="253"/>
      <c r="E10" s="249"/>
      <c r="F10" s="249"/>
      <c r="G10" s="249"/>
      <c r="H10" s="249"/>
      <c r="I10" s="249"/>
      <c r="J10" s="249"/>
      <c r="K10" s="249"/>
      <c r="L10" s="249"/>
      <c r="M10" s="249"/>
      <c r="N10" s="249"/>
      <c r="O10" s="249"/>
      <c r="P10" s="249"/>
      <c r="Q10" s="249"/>
      <c r="R10" s="249"/>
      <c r="S10" s="249"/>
      <c r="T10" s="249"/>
      <c r="U10" s="249"/>
      <c r="V10" s="249"/>
      <c r="W10" s="249"/>
      <c r="X10" s="249"/>
      <c r="Y10" s="249"/>
      <c r="Z10" s="249"/>
    </row>
    <row r="11" spans="1:26" ht="24" customHeight="1" x14ac:dyDescent="0.35">
      <c r="A11" s="246"/>
      <c r="B11" s="257" t="s">
        <v>811</v>
      </c>
      <c r="C11" s="255" t="s">
        <v>812</v>
      </c>
      <c r="D11" s="253"/>
      <c r="E11" s="249"/>
      <c r="F11" s="249"/>
      <c r="G11" s="249"/>
      <c r="H11" s="249"/>
      <c r="I11" s="249"/>
      <c r="J11" s="249"/>
      <c r="K11" s="249"/>
      <c r="L11" s="249"/>
      <c r="M11" s="249"/>
      <c r="N11" s="249"/>
      <c r="O11" s="249"/>
      <c r="P11" s="249"/>
      <c r="Q11" s="249"/>
      <c r="R11" s="249"/>
      <c r="S11" s="249"/>
      <c r="T11" s="249"/>
      <c r="U11" s="249"/>
      <c r="V11" s="249"/>
      <c r="W11" s="249"/>
      <c r="X11" s="249"/>
      <c r="Y11" s="249"/>
      <c r="Z11" s="249"/>
    </row>
    <row r="12" spans="1:26" ht="24" customHeight="1" x14ac:dyDescent="0.35">
      <c r="A12" s="246"/>
      <c r="B12" s="257" t="s">
        <v>813</v>
      </c>
      <c r="C12" s="255" t="s">
        <v>814</v>
      </c>
      <c r="D12" s="253"/>
      <c r="E12" s="249"/>
      <c r="F12" s="249"/>
      <c r="G12" s="249"/>
      <c r="H12" s="249"/>
      <c r="I12" s="249"/>
      <c r="J12" s="249"/>
      <c r="K12" s="249"/>
      <c r="L12" s="249"/>
      <c r="M12" s="249"/>
      <c r="N12" s="249"/>
      <c r="O12" s="249"/>
      <c r="P12" s="249"/>
      <c r="Q12" s="249"/>
      <c r="R12" s="249"/>
      <c r="S12" s="249"/>
      <c r="T12" s="249"/>
      <c r="U12" s="249"/>
      <c r="V12" s="249"/>
      <c r="W12" s="249"/>
      <c r="X12" s="249"/>
      <c r="Y12" s="249"/>
      <c r="Z12" s="249"/>
    </row>
    <row r="13" spans="1:26" ht="24" customHeight="1" x14ac:dyDescent="0.35">
      <c r="A13" s="246"/>
      <c r="B13" s="257" t="s">
        <v>815</v>
      </c>
      <c r="C13" s="255" t="s">
        <v>816</v>
      </c>
      <c r="D13" s="253"/>
      <c r="E13" s="249"/>
      <c r="F13" s="249"/>
      <c r="G13" s="249"/>
      <c r="H13" s="249"/>
      <c r="I13" s="249"/>
      <c r="J13" s="249"/>
      <c r="K13" s="249"/>
      <c r="L13" s="249"/>
      <c r="M13" s="249"/>
      <c r="N13" s="249"/>
      <c r="O13" s="249"/>
      <c r="P13" s="249"/>
      <c r="Q13" s="249"/>
      <c r="R13" s="249"/>
      <c r="S13" s="249"/>
      <c r="T13" s="249"/>
      <c r="U13" s="249"/>
      <c r="V13" s="249"/>
      <c r="W13" s="249"/>
      <c r="X13" s="249"/>
      <c r="Y13" s="249"/>
      <c r="Z13" s="249"/>
    </row>
    <row r="14" spans="1:26" ht="24" customHeight="1" x14ac:dyDescent="0.35">
      <c r="A14" s="246"/>
      <c r="B14" s="258"/>
      <c r="C14" s="255"/>
      <c r="D14" s="253"/>
      <c r="E14" s="249"/>
      <c r="F14" s="249"/>
      <c r="G14" s="249"/>
      <c r="H14" s="249"/>
      <c r="I14" s="249"/>
      <c r="J14" s="249"/>
      <c r="K14" s="249"/>
      <c r="L14" s="249"/>
      <c r="M14" s="249"/>
      <c r="N14" s="249"/>
      <c r="O14" s="249"/>
      <c r="P14" s="249"/>
      <c r="Q14" s="249"/>
      <c r="R14" s="249"/>
      <c r="S14" s="249"/>
      <c r="T14" s="249"/>
      <c r="U14" s="249"/>
      <c r="V14" s="249"/>
      <c r="W14" s="249"/>
      <c r="X14" s="249"/>
      <c r="Y14" s="249"/>
      <c r="Z14" s="249"/>
    </row>
    <row r="15" spans="1:26" ht="24" customHeight="1" x14ac:dyDescent="0.35">
      <c r="A15" s="246"/>
      <c r="B15" s="257" t="s">
        <v>817</v>
      </c>
      <c r="C15" s="255" t="s">
        <v>818</v>
      </c>
      <c r="D15" s="253"/>
      <c r="E15" s="249"/>
      <c r="F15" s="249"/>
      <c r="G15" s="249"/>
      <c r="H15" s="249"/>
      <c r="I15" s="249"/>
      <c r="J15" s="249"/>
      <c r="K15" s="249"/>
      <c r="L15" s="249"/>
      <c r="M15" s="249"/>
      <c r="N15" s="249"/>
      <c r="O15" s="249"/>
      <c r="P15" s="249"/>
      <c r="Q15" s="249"/>
      <c r="R15" s="249"/>
      <c r="S15" s="249"/>
      <c r="T15" s="249"/>
      <c r="U15" s="249"/>
      <c r="V15" s="249"/>
      <c r="W15" s="249"/>
      <c r="X15" s="249"/>
      <c r="Y15" s="249"/>
      <c r="Z15" s="249"/>
    </row>
    <row r="16" spans="1:26" ht="24" customHeight="1" x14ac:dyDescent="0.35">
      <c r="A16" s="246"/>
      <c r="B16" s="257" t="s">
        <v>819</v>
      </c>
      <c r="C16" s="255" t="s">
        <v>820</v>
      </c>
      <c r="D16" s="253"/>
      <c r="E16" s="249"/>
      <c r="F16" s="249"/>
      <c r="G16" s="249"/>
      <c r="H16" s="249"/>
      <c r="I16" s="249"/>
      <c r="J16" s="249"/>
      <c r="K16" s="249"/>
      <c r="L16" s="249"/>
      <c r="M16" s="249"/>
      <c r="N16" s="249"/>
      <c r="O16" s="249"/>
      <c r="P16" s="249"/>
      <c r="Q16" s="249"/>
      <c r="R16" s="249"/>
      <c r="S16" s="249"/>
      <c r="T16" s="249"/>
      <c r="U16" s="249"/>
      <c r="V16" s="249"/>
      <c r="W16" s="249"/>
      <c r="X16" s="249"/>
      <c r="Y16" s="249"/>
      <c r="Z16" s="249"/>
    </row>
    <row r="17" spans="1:26" ht="24" customHeight="1" x14ac:dyDescent="0.35">
      <c r="A17" s="246"/>
      <c r="B17" s="257" t="s">
        <v>821</v>
      </c>
      <c r="C17" s="255" t="s">
        <v>822</v>
      </c>
      <c r="D17" s="253"/>
      <c r="E17" s="249"/>
      <c r="F17" s="249"/>
      <c r="G17" s="249"/>
      <c r="H17" s="249"/>
      <c r="I17" s="249"/>
      <c r="J17" s="249"/>
      <c r="K17" s="249"/>
      <c r="L17" s="249"/>
      <c r="M17" s="249"/>
      <c r="N17" s="249"/>
      <c r="O17" s="249"/>
      <c r="P17" s="249"/>
      <c r="Q17" s="249"/>
      <c r="R17" s="249"/>
      <c r="S17" s="249"/>
      <c r="T17" s="249"/>
      <c r="U17" s="249"/>
      <c r="V17" s="249"/>
      <c r="W17" s="249"/>
      <c r="X17" s="249"/>
      <c r="Y17" s="249"/>
      <c r="Z17" s="249"/>
    </row>
    <row r="18" spans="1:26" ht="24" customHeight="1" x14ac:dyDescent="0.35">
      <c r="A18" s="246"/>
      <c r="B18" s="257" t="s">
        <v>823</v>
      </c>
      <c r="C18" s="255" t="s">
        <v>824</v>
      </c>
      <c r="D18" s="253"/>
      <c r="E18" s="249"/>
      <c r="F18" s="249"/>
      <c r="G18" s="249"/>
      <c r="H18" s="249"/>
      <c r="I18" s="249"/>
      <c r="J18" s="249"/>
      <c r="K18" s="249"/>
      <c r="L18" s="249"/>
      <c r="M18" s="249"/>
      <c r="N18" s="249"/>
      <c r="O18" s="249"/>
      <c r="P18" s="249"/>
      <c r="Q18" s="249"/>
      <c r="R18" s="249"/>
      <c r="S18" s="249"/>
      <c r="T18" s="249"/>
      <c r="U18" s="249"/>
      <c r="V18" s="249"/>
      <c r="W18" s="249"/>
      <c r="X18" s="249"/>
      <c r="Y18" s="249"/>
      <c r="Z18" s="249"/>
    </row>
    <row r="19" spans="1:26" ht="24" customHeight="1" x14ac:dyDescent="0.35">
      <c r="A19" s="246"/>
      <c r="B19" s="257" t="s">
        <v>825</v>
      </c>
      <c r="C19" s="255" t="s">
        <v>826</v>
      </c>
      <c r="D19" s="253"/>
      <c r="E19" s="249"/>
      <c r="F19" s="249"/>
      <c r="G19" s="249"/>
      <c r="H19" s="249"/>
      <c r="I19" s="249"/>
      <c r="J19" s="249"/>
      <c r="K19" s="249"/>
      <c r="L19" s="249"/>
      <c r="M19" s="249"/>
      <c r="N19" s="249"/>
      <c r="O19" s="249"/>
      <c r="P19" s="249"/>
      <c r="Q19" s="249"/>
      <c r="R19" s="249"/>
      <c r="S19" s="249"/>
      <c r="T19" s="249"/>
      <c r="U19" s="249"/>
      <c r="V19" s="249"/>
      <c r="W19" s="249"/>
      <c r="X19" s="249"/>
      <c r="Y19" s="249"/>
      <c r="Z19" s="249"/>
    </row>
    <row r="20" spans="1:26" ht="24" customHeight="1" x14ac:dyDescent="0.35">
      <c r="A20" s="246"/>
      <c r="B20" s="257" t="s">
        <v>827</v>
      </c>
      <c r="C20" s="255" t="s">
        <v>828</v>
      </c>
      <c r="D20" s="253"/>
      <c r="E20" s="249"/>
      <c r="F20" s="249"/>
      <c r="G20" s="249"/>
      <c r="H20" s="249"/>
      <c r="I20" s="249"/>
      <c r="J20" s="249"/>
      <c r="K20" s="249"/>
      <c r="L20" s="249"/>
      <c r="M20" s="249"/>
      <c r="N20" s="249"/>
      <c r="O20" s="249"/>
      <c r="P20" s="249"/>
      <c r="Q20" s="249"/>
      <c r="R20" s="249"/>
      <c r="S20" s="249"/>
      <c r="T20" s="249"/>
      <c r="U20" s="249"/>
      <c r="V20" s="249"/>
      <c r="W20" s="249"/>
      <c r="X20" s="249"/>
      <c r="Y20" s="249"/>
      <c r="Z20" s="249"/>
    </row>
    <row r="21" spans="1:26" ht="24" customHeight="1" x14ac:dyDescent="0.35">
      <c r="A21" s="246"/>
      <c r="B21" s="257" t="s">
        <v>829</v>
      </c>
      <c r="C21" s="255" t="s">
        <v>830</v>
      </c>
      <c r="D21" s="253"/>
      <c r="E21" s="249"/>
      <c r="F21" s="249"/>
      <c r="G21" s="249"/>
      <c r="H21" s="249"/>
      <c r="I21" s="249"/>
      <c r="J21" s="249"/>
      <c r="K21" s="249"/>
      <c r="L21" s="249"/>
      <c r="M21" s="249"/>
      <c r="N21" s="249"/>
      <c r="O21" s="249"/>
      <c r="P21" s="249"/>
      <c r="Q21" s="249"/>
      <c r="R21" s="249"/>
      <c r="S21" s="249"/>
      <c r="T21" s="249"/>
      <c r="U21" s="249"/>
      <c r="V21" s="249"/>
      <c r="W21" s="249"/>
      <c r="X21" s="249"/>
      <c r="Y21" s="249"/>
      <c r="Z21" s="249"/>
    </row>
    <row r="22" spans="1:26" ht="24" customHeight="1" x14ac:dyDescent="0.35">
      <c r="A22" s="246"/>
      <c r="B22" s="257" t="s">
        <v>831</v>
      </c>
      <c r="C22" s="255" t="s">
        <v>832</v>
      </c>
      <c r="D22" s="253"/>
      <c r="E22" s="249"/>
      <c r="F22" s="249"/>
      <c r="G22" s="249"/>
      <c r="H22" s="249"/>
      <c r="I22" s="249"/>
      <c r="J22" s="249"/>
      <c r="K22" s="249"/>
      <c r="L22" s="249"/>
      <c r="M22" s="249"/>
      <c r="N22" s="249"/>
      <c r="O22" s="249"/>
      <c r="P22" s="249"/>
      <c r="Q22" s="249"/>
      <c r="R22" s="249"/>
      <c r="S22" s="249"/>
      <c r="T22" s="249"/>
      <c r="U22" s="249"/>
      <c r="V22" s="249"/>
      <c r="W22" s="249"/>
      <c r="X22" s="249"/>
      <c r="Y22" s="249"/>
      <c r="Z22" s="249"/>
    </row>
    <row r="23" spans="1:26" ht="24" customHeight="1" x14ac:dyDescent="0.35">
      <c r="A23" s="246"/>
      <c r="B23" s="257" t="s">
        <v>833</v>
      </c>
      <c r="C23" s="255" t="s">
        <v>834</v>
      </c>
      <c r="D23" s="253"/>
      <c r="E23" s="249"/>
      <c r="F23" s="249"/>
      <c r="G23" s="249"/>
      <c r="H23" s="249"/>
      <c r="I23" s="249"/>
      <c r="J23" s="249"/>
      <c r="K23" s="249"/>
      <c r="L23" s="249"/>
      <c r="M23" s="249"/>
      <c r="N23" s="249"/>
      <c r="O23" s="249"/>
      <c r="P23" s="249"/>
      <c r="Q23" s="249"/>
      <c r="R23" s="249"/>
      <c r="S23" s="249"/>
      <c r="T23" s="249"/>
      <c r="U23" s="249"/>
      <c r="V23" s="249"/>
      <c r="W23" s="249"/>
      <c r="X23" s="249"/>
      <c r="Y23" s="249"/>
      <c r="Z23" s="249"/>
    </row>
    <row r="24" spans="1:26" ht="24" customHeight="1" x14ac:dyDescent="0.35">
      <c r="A24" s="246"/>
      <c r="B24" s="257" t="s">
        <v>835</v>
      </c>
      <c r="C24" s="255" t="s">
        <v>836</v>
      </c>
      <c r="D24" s="253"/>
      <c r="E24" s="249"/>
      <c r="F24" s="249"/>
      <c r="G24" s="249"/>
      <c r="H24" s="249"/>
      <c r="I24" s="249"/>
      <c r="J24" s="249"/>
      <c r="K24" s="249"/>
      <c r="L24" s="249"/>
      <c r="M24" s="249"/>
      <c r="N24" s="249"/>
      <c r="O24" s="249"/>
      <c r="P24" s="249"/>
      <c r="Q24" s="249"/>
      <c r="R24" s="249"/>
      <c r="S24" s="249"/>
      <c r="T24" s="249"/>
      <c r="U24" s="249"/>
      <c r="V24" s="249"/>
      <c r="W24" s="249"/>
      <c r="X24" s="249"/>
      <c r="Y24" s="249"/>
      <c r="Z24" s="249"/>
    </row>
    <row r="25" spans="1:26" ht="24" customHeight="1" x14ac:dyDescent="0.35">
      <c r="A25" s="246"/>
      <c r="B25" s="257" t="s">
        <v>837</v>
      </c>
      <c r="C25" s="255" t="s">
        <v>838</v>
      </c>
      <c r="D25" s="253"/>
      <c r="E25" s="249"/>
      <c r="F25" s="249"/>
      <c r="G25" s="249"/>
      <c r="H25" s="249"/>
      <c r="I25" s="249"/>
      <c r="J25" s="249"/>
      <c r="K25" s="249"/>
      <c r="L25" s="249"/>
      <c r="M25" s="249"/>
      <c r="N25" s="249"/>
      <c r="O25" s="249"/>
      <c r="P25" s="249"/>
      <c r="Q25" s="249"/>
      <c r="R25" s="249"/>
      <c r="S25" s="249"/>
      <c r="T25" s="249"/>
      <c r="U25" s="249"/>
      <c r="V25" s="249"/>
      <c r="W25" s="249"/>
      <c r="X25" s="249"/>
      <c r="Y25" s="249"/>
      <c r="Z25" s="249"/>
    </row>
    <row r="26" spans="1:26" ht="24" customHeight="1" x14ac:dyDescent="0.35">
      <c r="A26" s="246"/>
      <c r="B26" s="257" t="s">
        <v>839</v>
      </c>
      <c r="C26" s="255" t="s">
        <v>840</v>
      </c>
      <c r="D26" s="253"/>
      <c r="E26" s="249"/>
      <c r="F26" s="249"/>
      <c r="G26" s="249"/>
      <c r="H26" s="249"/>
      <c r="I26" s="249"/>
      <c r="J26" s="249"/>
      <c r="K26" s="249"/>
      <c r="L26" s="249"/>
      <c r="M26" s="249"/>
      <c r="N26" s="249"/>
      <c r="O26" s="249"/>
      <c r="P26" s="249"/>
      <c r="Q26" s="249"/>
      <c r="R26" s="249"/>
      <c r="S26" s="249"/>
      <c r="T26" s="249"/>
      <c r="U26" s="249"/>
      <c r="V26" s="249"/>
      <c r="W26" s="249"/>
      <c r="X26" s="249"/>
      <c r="Y26" s="249"/>
      <c r="Z26" s="249"/>
    </row>
    <row r="27" spans="1:26" ht="24" customHeight="1" x14ac:dyDescent="0.35">
      <c r="A27" s="246"/>
      <c r="B27" s="257" t="s">
        <v>841</v>
      </c>
      <c r="C27" s="255" t="s">
        <v>842</v>
      </c>
      <c r="D27" s="253"/>
      <c r="E27" s="249"/>
      <c r="F27" s="249"/>
      <c r="G27" s="249"/>
      <c r="H27" s="249"/>
      <c r="I27" s="249"/>
      <c r="J27" s="249"/>
      <c r="K27" s="249"/>
      <c r="L27" s="249"/>
      <c r="M27" s="249"/>
      <c r="N27" s="249"/>
      <c r="O27" s="249"/>
      <c r="P27" s="249"/>
      <c r="Q27" s="249"/>
      <c r="R27" s="249"/>
      <c r="S27" s="249"/>
      <c r="T27" s="249"/>
      <c r="U27" s="249"/>
      <c r="V27" s="249"/>
      <c r="W27" s="249"/>
      <c r="X27" s="249"/>
      <c r="Y27" s="249"/>
      <c r="Z27" s="249"/>
    </row>
    <row r="28" spans="1:26" ht="24" customHeight="1" x14ac:dyDescent="0.35">
      <c r="A28" s="246"/>
      <c r="B28" s="257" t="s">
        <v>843</v>
      </c>
      <c r="C28" s="255" t="s">
        <v>844</v>
      </c>
      <c r="D28" s="253"/>
      <c r="E28" s="249"/>
      <c r="F28" s="249"/>
      <c r="G28" s="249"/>
      <c r="H28" s="249"/>
      <c r="I28" s="249"/>
      <c r="J28" s="249"/>
      <c r="K28" s="249"/>
      <c r="L28" s="249"/>
      <c r="M28" s="249"/>
      <c r="N28" s="249"/>
      <c r="O28" s="249"/>
      <c r="P28" s="249"/>
      <c r="Q28" s="249"/>
      <c r="R28" s="249"/>
      <c r="S28" s="249"/>
      <c r="T28" s="249"/>
      <c r="U28" s="249"/>
      <c r="V28" s="249"/>
      <c r="W28" s="249"/>
      <c r="X28" s="249"/>
      <c r="Y28" s="249"/>
      <c r="Z28" s="249"/>
    </row>
    <row r="29" spans="1:26" ht="24" customHeight="1" x14ac:dyDescent="0.35">
      <c r="A29" s="246"/>
      <c r="B29" s="257" t="s">
        <v>845</v>
      </c>
      <c r="C29" s="255" t="s">
        <v>846</v>
      </c>
      <c r="D29" s="253"/>
      <c r="E29" s="249"/>
      <c r="F29" s="249"/>
      <c r="G29" s="249"/>
      <c r="H29" s="249"/>
      <c r="I29" s="249"/>
      <c r="J29" s="249"/>
      <c r="K29" s="249"/>
      <c r="L29" s="249"/>
      <c r="M29" s="249"/>
      <c r="N29" s="249"/>
      <c r="O29" s="249"/>
      <c r="P29" s="249"/>
      <c r="Q29" s="249"/>
      <c r="R29" s="249"/>
      <c r="S29" s="249"/>
      <c r="T29" s="249"/>
      <c r="U29" s="249"/>
      <c r="V29" s="249"/>
      <c r="W29" s="249"/>
      <c r="X29" s="249"/>
      <c r="Y29" s="249"/>
      <c r="Z29" s="249"/>
    </row>
    <row r="30" spans="1:26" ht="24" customHeight="1" x14ac:dyDescent="0.35">
      <c r="A30" s="246"/>
      <c r="B30" s="259" t="s">
        <v>847</v>
      </c>
      <c r="C30" s="260" t="s">
        <v>848</v>
      </c>
      <c r="D30" s="253"/>
      <c r="E30" s="249"/>
      <c r="F30" s="249"/>
      <c r="G30" s="249"/>
      <c r="H30" s="249"/>
      <c r="I30" s="249"/>
      <c r="J30" s="249"/>
      <c r="K30" s="249"/>
      <c r="L30" s="249"/>
      <c r="M30" s="249"/>
      <c r="N30" s="249"/>
      <c r="O30" s="249"/>
      <c r="P30" s="249"/>
      <c r="Q30" s="249"/>
      <c r="R30" s="249"/>
      <c r="S30" s="249"/>
      <c r="T30" s="249"/>
      <c r="U30" s="249"/>
      <c r="V30" s="249"/>
      <c r="W30" s="249"/>
      <c r="X30" s="249"/>
      <c r="Y30" s="249"/>
      <c r="Z30" s="249"/>
    </row>
    <row r="31" spans="1:26" ht="24" customHeight="1" x14ac:dyDescent="0.35">
      <c r="A31" s="246"/>
      <c r="B31" s="261"/>
      <c r="C31" s="253"/>
      <c r="D31" s="253"/>
      <c r="E31" s="249"/>
      <c r="F31" s="249"/>
      <c r="G31" s="249"/>
      <c r="H31" s="249"/>
      <c r="I31" s="249"/>
      <c r="J31" s="249"/>
      <c r="K31" s="249"/>
      <c r="L31" s="249"/>
      <c r="M31" s="249"/>
      <c r="N31" s="249"/>
      <c r="O31" s="249"/>
      <c r="P31" s="249"/>
      <c r="Q31" s="249"/>
      <c r="R31" s="249"/>
      <c r="S31" s="249"/>
      <c r="T31" s="249"/>
      <c r="U31" s="249"/>
      <c r="V31" s="249"/>
      <c r="W31" s="249"/>
      <c r="X31" s="249"/>
      <c r="Y31" s="249"/>
      <c r="Z31" s="249"/>
    </row>
    <row r="32" spans="1:26" ht="24" customHeight="1" x14ac:dyDescent="0.35">
      <c r="A32" s="250"/>
      <c r="B32" s="262"/>
      <c r="C32" s="263"/>
      <c r="D32" s="263"/>
      <c r="E32" s="249"/>
      <c r="F32" s="249"/>
      <c r="G32" s="249"/>
      <c r="H32" s="249"/>
      <c r="I32" s="249"/>
      <c r="J32" s="249"/>
      <c r="K32" s="249"/>
      <c r="L32" s="249"/>
      <c r="M32" s="249"/>
      <c r="N32" s="249"/>
      <c r="O32" s="249"/>
      <c r="P32" s="249"/>
      <c r="Q32" s="249"/>
      <c r="R32" s="249"/>
      <c r="S32" s="249"/>
      <c r="T32" s="249"/>
      <c r="U32" s="249"/>
      <c r="V32" s="249"/>
      <c r="W32" s="249"/>
      <c r="X32" s="249"/>
      <c r="Y32" s="249"/>
      <c r="Z32" s="249"/>
    </row>
    <row r="33" spans="1:26" ht="24" customHeight="1" x14ac:dyDescent="0.35">
      <c r="A33" s="250"/>
      <c r="B33" s="262"/>
      <c r="C33" s="263"/>
      <c r="D33" s="263"/>
      <c r="E33" s="249"/>
      <c r="F33" s="249"/>
      <c r="G33" s="249"/>
      <c r="H33" s="249"/>
      <c r="I33" s="249"/>
      <c r="J33" s="249"/>
      <c r="K33" s="249"/>
      <c r="L33" s="249"/>
      <c r="M33" s="249"/>
      <c r="N33" s="249"/>
      <c r="O33" s="249"/>
      <c r="P33" s="249"/>
      <c r="Q33" s="249"/>
      <c r="R33" s="249"/>
      <c r="S33" s="249"/>
      <c r="T33" s="249"/>
      <c r="U33" s="249"/>
      <c r="V33" s="249"/>
      <c r="W33" s="249"/>
      <c r="X33" s="249"/>
      <c r="Y33" s="249"/>
      <c r="Z33" s="249"/>
    </row>
    <row r="34" spans="1:26" ht="24" customHeight="1" x14ac:dyDescent="0.35">
      <c r="A34" s="250"/>
      <c r="B34" s="262"/>
      <c r="C34" s="263"/>
      <c r="D34" s="263"/>
      <c r="E34" s="249"/>
      <c r="F34" s="249"/>
      <c r="G34" s="249"/>
      <c r="H34" s="249"/>
      <c r="I34" s="249"/>
      <c r="J34" s="249"/>
      <c r="K34" s="249"/>
      <c r="L34" s="249"/>
      <c r="M34" s="249"/>
      <c r="N34" s="249"/>
      <c r="O34" s="249"/>
      <c r="P34" s="249"/>
      <c r="Q34" s="249"/>
      <c r="R34" s="249"/>
      <c r="S34" s="249"/>
      <c r="T34" s="249"/>
      <c r="U34" s="249"/>
      <c r="V34" s="249"/>
      <c r="W34" s="249"/>
      <c r="X34" s="249"/>
      <c r="Y34" s="249"/>
      <c r="Z34" s="249"/>
    </row>
    <row r="35" spans="1:26" ht="24" customHeight="1" x14ac:dyDescent="0.35">
      <c r="A35" s="250"/>
      <c r="B35" s="262"/>
      <c r="C35" s="263"/>
      <c r="D35" s="263"/>
      <c r="E35" s="249"/>
      <c r="F35" s="249"/>
      <c r="G35" s="249"/>
      <c r="H35" s="249"/>
      <c r="I35" s="249"/>
      <c r="J35" s="249"/>
      <c r="K35" s="249"/>
      <c r="L35" s="249"/>
      <c r="M35" s="249"/>
      <c r="N35" s="249"/>
      <c r="O35" s="249"/>
      <c r="P35" s="249"/>
      <c r="Q35" s="249"/>
      <c r="R35" s="249"/>
      <c r="S35" s="249"/>
      <c r="T35" s="249"/>
      <c r="U35" s="249"/>
      <c r="V35" s="249"/>
      <c r="W35" s="249"/>
      <c r="X35" s="249"/>
      <c r="Y35" s="249"/>
      <c r="Z35" s="249"/>
    </row>
    <row r="36" spans="1:26" ht="24" customHeight="1" x14ac:dyDescent="0.35">
      <c r="A36" s="250"/>
      <c r="B36" s="262"/>
      <c r="C36" s="263"/>
      <c r="D36" s="263"/>
      <c r="E36" s="249"/>
      <c r="F36" s="249"/>
      <c r="G36" s="249"/>
      <c r="H36" s="249"/>
      <c r="I36" s="249"/>
      <c r="J36" s="249"/>
      <c r="K36" s="249"/>
      <c r="L36" s="249"/>
      <c r="M36" s="249"/>
      <c r="N36" s="249"/>
      <c r="O36" s="249"/>
      <c r="P36" s="249"/>
      <c r="Q36" s="249"/>
      <c r="R36" s="249"/>
      <c r="S36" s="249"/>
      <c r="T36" s="249"/>
      <c r="U36" s="249"/>
      <c r="V36" s="249"/>
      <c r="W36" s="249"/>
      <c r="X36" s="249"/>
      <c r="Y36" s="249"/>
      <c r="Z36" s="249"/>
    </row>
    <row r="37" spans="1:26" ht="24" customHeight="1" x14ac:dyDescent="0.35">
      <c r="A37" s="250"/>
      <c r="B37" s="262"/>
      <c r="C37" s="263"/>
      <c r="D37" s="263"/>
      <c r="E37" s="249"/>
      <c r="F37" s="249"/>
      <c r="G37" s="249"/>
      <c r="H37" s="249"/>
      <c r="I37" s="249"/>
      <c r="J37" s="249"/>
      <c r="K37" s="249"/>
      <c r="L37" s="249"/>
      <c r="M37" s="249"/>
      <c r="N37" s="249"/>
      <c r="O37" s="249"/>
      <c r="P37" s="249"/>
      <c r="Q37" s="249"/>
      <c r="R37" s="249"/>
      <c r="S37" s="249"/>
      <c r="T37" s="249"/>
      <c r="U37" s="249"/>
      <c r="V37" s="249"/>
      <c r="W37" s="249"/>
      <c r="X37" s="249"/>
      <c r="Y37" s="249"/>
      <c r="Z37" s="249"/>
    </row>
    <row r="38" spans="1:26" ht="24" customHeight="1" x14ac:dyDescent="0.35">
      <c r="A38" s="250"/>
      <c r="B38" s="262"/>
      <c r="C38" s="263"/>
      <c r="D38" s="263"/>
      <c r="E38" s="249"/>
      <c r="F38" s="249"/>
      <c r="G38" s="249"/>
      <c r="H38" s="249"/>
      <c r="I38" s="249"/>
      <c r="J38" s="249"/>
      <c r="K38" s="249"/>
      <c r="L38" s="249"/>
      <c r="M38" s="249"/>
      <c r="N38" s="249"/>
      <c r="O38" s="249"/>
      <c r="P38" s="249"/>
      <c r="Q38" s="249"/>
      <c r="R38" s="249"/>
      <c r="S38" s="249"/>
      <c r="T38" s="249"/>
      <c r="U38" s="249"/>
      <c r="V38" s="249"/>
      <c r="W38" s="249"/>
      <c r="X38" s="249"/>
      <c r="Y38" s="249"/>
      <c r="Z38" s="249"/>
    </row>
    <row r="39" spans="1:26" ht="24" customHeight="1" x14ac:dyDescent="0.35">
      <c r="A39" s="250"/>
      <c r="B39" s="262"/>
      <c r="C39" s="263"/>
      <c r="D39" s="263"/>
      <c r="E39" s="249"/>
      <c r="F39" s="249"/>
      <c r="G39" s="249"/>
      <c r="H39" s="249"/>
      <c r="I39" s="249"/>
      <c r="J39" s="249"/>
      <c r="K39" s="249"/>
      <c r="L39" s="249"/>
      <c r="M39" s="249"/>
      <c r="N39" s="249"/>
      <c r="O39" s="249"/>
      <c r="P39" s="249"/>
      <c r="Q39" s="249"/>
      <c r="R39" s="249"/>
      <c r="S39" s="249"/>
      <c r="T39" s="249"/>
      <c r="U39" s="249"/>
      <c r="V39" s="249"/>
      <c r="W39" s="249"/>
      <c r="X39" s="249"/>
      <c r="Y39" s="249"/>
      <c r="Z39" s="249"/>
    </row>
    <row r="40" spans="1:26" ht="24" customHeight="1" x14ac:dyDescent="0.35">
      <c r="A40" s="250"/>
      <c r="B40" s="262"/>
      <c r="C40" s="263"/>
      <c r="D40" s="263"/>
      <c r="E40" s="249"/>
      <c r="F40" s="249"/>
      <c r="G40" s="249"/>
      <c r="H40" s="249"/>
      <c r="I40" s="249"/>
      <c r="J40" s="249"/>
      <c r="K40" s="249"/>
      <c r="L40" s="249"/>
      <c r="M40" s="249"/>
      <c r="N40" s="249"/>
      <c r="O40" s="249"/>
      <c r="P40" s="249"/>
      <c r="Q40" s="249"/>
      <c r="R40" s="249"/>
      <c r="S40" s="249"/>
      <c r="T40" s="249"/>
      <c r="U40" s="249"/>
      <c r="V40" s="249"/>
      <c r="W40" s="249"/>
      <c r="X40" s="249"/>
      <c r="Y40" s="249"/>
      <c r="Z40" s="249"/>
    </row>
    <row r="41" spans="1:26" ht="24" customHeight="1" x14ac:dyDescent="0.35">
      <c r="A41" s="250"/>
      <c r="B41" s="262"/>
      <c r="C41" s="263"/>
      <c r="D41" s="263"/>
      <c r="E41" s="249"/>
      <c r="F41" s="249"/>
      <c r="G41" s="249"/>
      <c r="H41" s="249"/>
      <c r="I41" s="249"/>
      <c r="J41" s="249"/>
      <c r="K41" s="249"/>
      <c r="L41" s="249"/>
      <c r="M41" s="249"/>
      <c r="N41" s="249"/>
      <c r="O41" s="249"/>
      <c r="P41" s="249"/>
      <c r="Q41" s="249"/>
      <c r="R41" s="249"/>
      <c r="S41" s="249"/>
      <c r="T41" s="249"/>
      <c r="U41" s="249"/>
      <c r="V41" s="249"/>
      <c r="W41" s="249"/>
      <c r="X41" s="249"/>
      <c r="Y41" s="249"/>
      <c r="Z41" s="249"/>
    </row>
    <row r="42" spans="1:26" ht="24" customHeight="1" x14ac:dyDescent="0.35">
      <c r="A42" s="250"/>
      <c r="B42" s="262"/>
      <c r="C42" s="263"/>
      <c r="D42" s="263"/>
      <c r="E42" s="249"/>
      <c r="F42" s="249"/>
      <c r="G42" s="249"/>
      <c r="H42" s="249"/>
      <c r="I42" s="249"/>
      <c r="J42" s="249"/>
      <c r="K42" s="249"/>
      <c r="L42" s="249"/>
      <c r="M42" s="249"/>
      <c r="N42" s="249"/>
      <c r="O42" s="249"/>
      <c r="P42" s="249"/>
      <c r="Q42" s="249"/>
      <c r="R42" s="249"/>
      <c r="S42" s="249"/>
      <c r="T42" s="249"/>
      <c r="U42" s="249"/>
      <c r="V42" s="249"/>
      <c r="W42" s="249"/>
      <c r="X42" s="249"/>
      <c r="Y42" s="249"/>
      <c r="Z42" s="249"/>
    </row>
    <row r="43" spans="1:26" ht="24" customHeight="1" x14ac:dyDescent="0.35">
      <c r="A43" s="250"/>
      <c r="B43" s="262"/>
      <c r="C43" s="263"/>
      <c r="D43" s="263"/>
      <c r="E43" s="249"/>
      <c r="F43" s="249"/>
      <c r="G43" s="249"/>
      <c r="H43" s="249"/>
      <c r="I43" s="249"/>
      <c r="J43" s="249"/>
      <c r="K43" s="249"/>
      <c r="L43" s="249"/>
      <c r="M43" s="249"/>
      <c r="N43" s="249"/>
      <c r="O43" s="249"/>
      <c r="P43" s="249"/>
      <c r="Q43" s="249"/>
      <c r="R43" s="249"/>
      <c r="S43" s="249"/>
      <c r="T43" s="249"/>
      <c r="U43" s="249"/>
      <c r="V43" s="249"/>
      <c r="W43" s="249"/>
      <c r="X43" s="249"/>
      <c r="Y43" s="249"/>
      <c r="Z43" s="249"/>
    </row>
    <row r="44" spans="1:26" ht="24" customHeight="1" x14ac:dyDescent="0.35">
      <c r="A44" s="250"/>
      <c r="B44" s="262"/>
      <c r="C44" s="263"/>
      <c r="D44" s="263"/>
      <c r="E44" s="249"/>
      <c r="F44" s="249"/>
      <c r="G44" s="249"/>
      <c r="H44" s="249"/>
      <c r="I44" s="249"/>
      <c r="J44" s="249"/>
      <c r="K44" s="249"/>
      <c r="L44" s="249"/>
      <c r="M44" s="249"/>
      <c r="N44" s="249"/>
      <c r="O44" s="249"/>
      <c r="P44" s="249"/>
      <c r="Q44" s="249"/>
      <c r="R44" s="249"/>
      <c r="S44" s="249"/>
      <c r="T44" s="249"/>
      <c r="U44" s="249"/>
      <c r="V44" s="249"/>
      <c r="W44" s="249"/>
      <c r="X44" s="249"/>
      <c r="Y44" s="249"/>
      <c r="Z44" s="249"/>
    </row>
    <row r="45" spans="1:26" ht="24" customHeight="1" x14ac:dyDescent="0.35">
      <c r="A45" s="250"/>
      <c r="B45" s="262"/>
      <c r="C45" s="263"/>
      <c r="D45" s="263"/>
      <c r="E45" s="249"/>
      <c r="F45" s="249"/>
      <c r="G45" s="249"/>
      <c r="H45" s="249"/>
      <c r="I45" s="249"/>
      <c r="J45" s="249"/>
      <c r="K45" s="249"/>
      <c r="L45" s="249"/>
      <c r="M45" s="249"/>
      <c r="N45" s="249"/>
      <c r="O45" s="249"/>
      <c r="P45" s="249"/>
      <c r="Q45" s="249"/>
      <c r="R45" s="249"/>
      <c r="S45" s="249"/>
      <c r="T45" s="249"/>
      <c r="U45" s="249"/>
      <c r="V45" s="249"/>
      <c r="W45" s="249"/>
      <c r="X45" s="249"/>
      <c r="Y45" s="249"/>
      <c r="Z45" s="249"/>
    </row>
    <row r="46" spans="1:26" ht="24" customHeight="1" x14ac:dyDescent="0.35">
      <c r="A46" s="250"/>
      <c r="B46" s="262"/>
      <c r="C46" s="263"/>
      <c r="D46" s="263"/>
      <c r="E46" s="249"/>
      <c r="F46" s="249"/>
      <c r="G46" s="249"/>
      <c r="H46" s="249"/>
      <c r="I46" s="249"/>
      <c r="J46" s="249"/>
      <c r="K46" s="249"/>
      <c r="L46" s="249"/>
      <c r="M46" s="249"/>
      <c r="N46" s="249"/>
      <c r="O46" s="249"/>
      <c r="P46" s="249"/>
      <c r="Q46" s="249"/>
      <c r="R46" s="249"/>
      <c r="S46" s="249"/>
      <c r="T46" s="249"/>
      <c r="U46" s="249"/>
      <c r="V46" s="249"/>
      <c r="W46" s="249"/>
      <c r="X46" s="249"/>
      <c r="Y46" s="249"/>
      <c r="Z46" s="249"/>
    </row>
    <row r="47" spans="1:26" ht="24" customHeight="1" x14ac:dyDescent="0.35">
      <c r="A47" s="250"/>
      <c r="B47" s="262"/>
      <c r="C47" s="263"/>
      <c r="D47" s="263"/>
      <c r="E47" s="249"/>
      <c r="F47" s="249"/>
      <c r="G47" s="249"/>
      <c r="H47" s="249"/>
      <c r="I47" s="249"/>
      <c r="J47" s="249"/>
      <c r="K47" s="249"/>
      <c r="L47" s="249"/>
      <c r="M47" s="249"/>
      <c r="N47" s="249"/>
      <c r="O47" s="249"/>
      <c r="P47" s="249"/>
      <c r="Q47" s="249"/>
      <c r="R47" s="249"/>
      <c r="S47" s="249"/>
      <c r="T47" s="249"/>
      <c r="U47" s="249"/>
      <c r="V47" s="249"/>
      <c r="W47" s="249"/>
      <c r="X47" s="249"/>
      <c r="Y47" s="249"/>
      <c r="Z47" s="249"/>
    </row>
    <row r="48" spans="1:26" ht="24" customHeight="1" x14ac:dyDescent="0.35">
      <c r="A48" s="250"/>
      <c r="B48" s="262"/>
      <c r="C48" s="263"/>
      <c r="D48" s="263"/>
      <c r="E48" s="249"/>
      <c r="F48" s="249"/>
      <c r="G48" s="249"/>
      <c r="H48" s="249"/>
      <c r="I48" s="249"/>
      <c r="J48" s="249"/>
      <c r="K48" s="249"/>
      <c r="L48" s="249"/>
      <c r="M48" s="249"/>
      <c r="N48" s="249"/>
      <c r="O48" s="249"/>
      <c r="P48" s="249"/>
      <c r="Q48" s="249"/>
      <c r="R48" s="249"/>
      <c r="S48" s="249"/>
      <c r="T48" s="249"/>
      <c r="U48" s="249"/>
      <c r="V48" s="249"/>
      <c r="W48" s="249"/>
      <c r="X48" s="249"/>
      <c r="Y48" s="249"/>
      <c r="Z48" s="249"/>
    </row>
    <row r="49" spans="1:26" ht="24" customHeight="1" x14ac:dyDescent="0.35">
      <c r="A49" s="250"/>
      <c r="B49" s="262"/>
      <c r="C49" s="263"/>
      <c r="D49" s="263"/>
      <c r="E49" s="249"/>
      <c r="F49" s="249"/>
      <c r="G49" s="249"/>
      <c r="H49" s="249"/>
      <c r="I49" s="249"/>
      <c r="J49" s="249"/>
      <c r="K49" s="249"/>
      <c r="L49" s="249"/>
      <c r="M49" s="249"/>
      <c r="N49" s="249"/>
      <c r="O49" s="249"/>
      <c r="P49" s="249"/>
      <c r="Q49" s="249"/>
      <c r="R49" s="249"/>
      <c r="S49" s="249"/>
      <c r="T49" s="249"/>
      <c r="U49" s="249"/>
      <c r="V49" s="249"/>
      <c r="W49" s="249"/>
      <c r="X49" s="249"/>
      <c r="Y49" s="249"/>
      <c r="Z49" s="249"/>
    </row>
    <row r="50" spans="1:26" ht="24" customHeight="1" x14ac:dyDescent="0.35">
      <c r="A50" s="250"/>
      <c r="B50" s="262"/>
      <c r="C50" s="263"/>
      <c r="D50" s="263"/>
      <c r="E50" s="249"/>
      <c r="F50" s="249"/>
      <c r="G50" s="249"/>
      <c r="H50" s="249"/>
      <c r="I50" s="249"/>
      <c r="J50" s="249"/>
      <c r="K50" s="249"/>
      <c r="L50" s="249"/>
      <c r="M50" s="249"/>
      <c r="N50" s="249"/>
      <c r="O50" s="249"/>
      <c r="P50" s="249"/>
      <c r="Q50" s="249"/>
      <c r="R50" s="249"/>
      <c r="S50" s="249"/>
      <c r="T50" s="249"/>
      <c r="U50" s="249"/>
      <c r="V50" s="249"/>
      <c r="W50" s="249"/>
      <c r="X50" s="249"/>
      <c r="Y50" s="249"/>
      <c r="Z50" s="249"/>
    </row>
    <row r="51" spans="1:26" ht="24" customHeight="1" x14ac:dyDescent="0.35">
      <c r="A51" s="250"/>
      <c r="B51" s="262"/>
      <c r="C51" s="263"/>
      <c r="D51" s="263"/>
      <c r="E51" s="249"/>
      <c r="F51" s="249"/>
      <c r="G51" s="249"/>
      <c r="H51" s="249"/>
      <c r="I51" s="249"/>
      <c r="J51" s="249"/>
      <c r="K51" s="249"/>
      <c r="L51" s="249"/>
      <c r="M51" s="249"/>
      <c r="N51" s="249"/>
      <c r="O51" s="249"/>
      <c r="P51" s="249"/>
      <c r="Q51" s="249"/>
      <c r="R51" s="249"/>
      <c r="S51" s="249"/>
      <c r="T51" s="249"/>
      <c r="U51" s="249"/>
      <c r="V51" s="249"/>
      <c r="W51" s="249"/>
      <c r="X51" s="249"/>
      <c r="Y51" s="249"/>
      <c r="Z51" s="249"/>
    </row>
    <row r="52" spans="1:26" ht="24" customHeight="1" x14ac:dyDescent="0.35">
      <c r="A52" s="250"/>
      <c r="B52" s="262"/>
      <c r="C52" s="263"/>
      <c r="D52" s="263"/>
      <c r="E52" s="249"/>
      <c r="F52" s="249"/>
      <c r="G52" s="249"/>
      <c r="H52" s="249"/>
      <c r="I52" s="249"/>
      <c r="J52" s="249"/>
      <c r="K52" s="249"/>
      <c r="L52" s="249"/>
      <c r="M52" s="249"/>
      <c r="N52" s="249"/>
      <c r="O52" s="249"/>
      <c r="P52" s="249"/>
      <c r="Q52" s="249"/>
      <c r="R52" s="249"/>
      <c r="S52" s="249"/>
      <c r="T52" s="249"/>
      <c r="U52" s="249"/>
      <c r="V52" s="249"/>
      <c r="W52" s="249"/>
      <c r="X52" s="249"/>
      <c r="Y52" s="249"/>
      <c r="Z52" s="249"/>
    </row>
    <row r="53" spans="1:26" ht="24" customHeight="1" x14ac:dyDescent="0.35">
      <c r="A53" s="250"/>
      <c r="B53" s="262"/>
      <c r="C53" s="263"/>
      <c r="D53" s="263"/>
      <c r="E53" s="249"/>
      <c r="F53" s="249"/>
      <c r="G53" s="249"/>
      <c r="H53" s="249"/>
      <c r="I53" s="249"/>
      <c r="J53" s="249"/>
      <c r="K53" s="249"/>
      <c r="L53" s="249"/>
      <c r="M53" s="249"/>
      <c r="N53" s="249"/>
      <c r="O53" s="249"/>
      <c r="P53" s="249"/>
      <c r="Q53" s="249"/>
      <c r="R53" s="249"/>
      <c r="S53" s="249"/>
      <c r="T53" s="249"/>
      <c r="U53" s="249"/>
      <c r="V53" s="249"/>
      <c r="W53" s="249"/>
      <c r="X53" s="249"/>
      <c r="Y53" s="249"/>
      <c r="Z53" s="249"/>
    </row>
    <row r="54" spans="1:26" ht="24" customHeight="1" x14ac:dyDescent="0.35">
      <c r="A54" s="250"/>
      <c r="B54" s="262"/>
      <c r="C54" s="263"/>
      <c r="D54" s="263"/>
      <c r="E54" s="249"/>
      <c r="F54" s="249"/>
      <c r="G54" s="249"/>
      <c r="H54" s="249"/>
      <c r="I54" s="249"/>
      <c r="J54" s="249"/>
      <c r="K54" s="249"/>
      <c r="L54" s="249"/>
      <c r="M54" s="249"/>
      <c r="N54" s="249"/>
      <c r="O54" s="249"/>
      <c r="P54" s="249"/>
      <c r="Q54" s="249"/>
      <c r="R54" s="249"/>
      <c r="S54" s="249"/>
      <c r="T54" s="249"/>
      <c r="U54" s="249"/>
      <c r="V54" s="249"/>
      <c r="W54" s="249"/>
      <c r="X54" s="249"/>
      <c r="Y54" s="249"/>
      <c r="Z54" s="249"/>
    </row>
    <row r="55" spans="1:26" ht="24" customHeight="1" x14ac:dyDescent="0.35">
      <c r="A55" s="250"/>
      <c r="B55" s="262"/>
      <c r="C55" s="263"/>
      <c r="D55" s="263"/>
      <c r="E55" s="249"/>
      <c r="F55" s="249"/>
      <c r="G55" s="249"/>
      <c r="H55" s="249"/>
      <c r="I55" s="249"/>
      <c r="J55" s="249"/>
      <c r="K55" s="249"/>
      <c r="L55" s="249"/>
      <c r="M55" s="249"/>
      <c r="N55" s="249"/>
      <c r="O55" s="249"/>
      <c r="P55" s="249"/>
      <c r="Q55" s="249"/>
      <c r="R55" s="249"/>
      <c r="S55" s="249"/>
      <c r="T55" s="249"/>
      <c r="U55" s="249"/>
      <c r="V55" s="249"/>
      <c r="W55" s="249"/>
      <c r="X55" s="249"/>
      <c r="Y55" s="249"/>
      <c r="Z55" s="249"/>
    </row>
    <row r="56" spans="1:26" ht="24" customHeight="1" x14ac:dyDescent="0.35">
      <c r="A56" s="250"/>
      <c r="B56" s="262"/>
      <c r="C56" s="263"/>
      <c r="D56" s="263"/>
      <c r="E56" s="249"/>
      <c r="F56" s="249"/>
      <c r="G56" s="249"/>
      <c r="H56" s="249"/>
      <c r="I56" s="249"/>
      <c r="J56" s="249"/>
      <c r="K56" s="249"/>
      <c r="L56" s="249"/>
      <c r="M56" s="249"/>
      <c r="N56" s="249"/>
      <c r="O56" s="249"/>
      <c r="P56" s="249"/>
      <c r="Q56" s="249"/>
      <c r="R56" s="249"/>
      <c r="S56" s="249"/>
      <c r="T56" s="249"/>
      <c r="U56" s="249"/>
      <c r="V56" s="249"/>
      <c r="W56" s="249"/>
      <c r="X56" s="249"/>
      <c r="Y56" s="249"/>
      <c r="Z56" s="249"/>
    </row>
    <row r="57" spans="1:26" ht="24" customHeight="1" x14ac:dyDescent="0.35">
      <c r="A57" s="250"/>
      <c r="B57" s="262"/>
      <c r="C57" s="263"/>
      <c r="D57" s="263"/>
      <c r="E57" s="249"/>
      <c r="F57" s="249"/>
      <c r="G57" s="249"/>
      <c r="H57" s="249"/>
      <c r="I57" s="249"/>
      <c r="J57" s="249"/>
      <c r="K57" s="249"/>
      <c r="L57" s="249"/>
      <c r="M57" s="249"/>
      <c r="N57" s="249"/>
      <c r="O57" s="249"/>
      <c r="P57" s="249"/>
      <c r="Q57" s="249"/>
      <c r="R57" s="249"/>
      <c r="S57" s="249"/>
      <c r="T57" s="249"/>
      <c r="U57" s="249"/>
      <c r="V57" s="249"/>
      <c r="W57" s="249"/>
      <c r="X57" s="249"/>
      <c r="Y57" s="249"/>
      <c r="Z57" s="249"/>
    </row>
    <row r="58" spans="1:26" ht="24" customHeight="1" x14ac:dyDescent="0.35">
      <c r="A58" s="250"/>
      <c r="B58" s="262"/>
      <c r="C58" s="263"/>
      <c r="D58" s="263"/>
      <c r="E58" s="249"/>
      <c r="F58" s="249"/>
      <c r="G58" s="249"/>
      <c r="H58" s="249"/>
      <c r="I58" s="249"/>
      <c r="J58" s="249"/>
      <c r="K58" s="249"/>
      <c r="L58" s="249"/>
      <c r="M58" s="249"/>
      <c r="N58" s="249"/>
      <c r="O58" s="249"/>
      <c r="P58" s="249"/>
      <c r="Q58" s="249"/>
      <c r="R58" s="249"/>
      <c r="S58" s="249"/>
      <c r="T58" s="249"/>
      <c r="U58" s="249"/>
      <c r="V58" s="249"/>
      <c r="W58" s="249"/>
      <c r="X58" s="249"/>
      <c r="Y58" s="249"/>
      <c r="Z58" s="249"/>
    </row>
    <row r="59" spans="1:26" ht="24" customHeight="1" x14ac:dyDescent="0.35">
      <c r="A59" s="250"/>
      <c r="B59" s="262"/>
      <c r="C59" s="263"/>
      <c r="D59" s="263"/>
      <c r="E59" s="249"/>
      <c r="F59" s="249"/>
      <c r="G59" s="249"/>
      <c r="H59" s="249"/>
      <c r="I59" s="249"/>
      <c r="J59" s="249"/>
      <c r="K59" s="249"/>
      <c r="L59" s="249"/>
      <c r="M59" s="249"/>
      <c r="N59" s="249"/>
      <c r="O59" s="249"/>
      <c r="P59" s="249"/>
      <c r="Q59" s="249"/>
      <c r="R59" s="249"/>
      <c r="S59" s="249"/>
      <c r="T59" s="249"/>
      <c r="U59" s="249"/>
      <c r="V59" s="249"/>
      <c r="W59" s="249"/>
      <c r="X59" s="249"/>
      <c r="Y59" s="249"/>
      <c r="Z59" s="249"/>
    </row>
    <row r="60" spans="1:26" ht="24" customHeight="1" x14ac:dyDescent="0.35">
      <c r="A60" s="250"/>
      <c r="B60" s="262"/>
      <c r="C60" s="263"/>
      <c r="D60" s="263"/>
      <c r="E60" s="249"/>
      <c r="F60" s="249"/>
      <c r="G60" s="249"/>
      <c r="H60" s="249"/>
      <c r="I60" s="249"/>
      <c r="J60" s="249"/>
      <c r="K60" s="249"/>
      <c r="L60" s="249"/>
      <c r="M60" s="249"/>
      <c r="N60" s="249"/>
      <c r="O60" s="249"/>
      <c r="P60" s="249"/>
      <c r="Q60" s="249"/>
      <c r="R60" s="249"/>
      <c r="S60" s="249"/>
      <c r="T60" s="249"/>
      <c r="U60" s="249"/>
      <c r="V60" s="249"/>
      <c r="W60" s="249"/>
      <c r="X60" s="249"/>
      <c r="Y60" s="249"/>
      <c r="Z60" s="249"/>
    </row>
    <row r="61" spans="1:26" ht="24" customHeight="1" x14ac:dyDescent="0.35">
      <c r="A61" s="250"/>
      <c r="B61" s="262"/>
      <c r="C61" s="263"/>
      <c r="D61" s="263"/>
      <c r="E61" s="249"/>
      <c r="F61" s="249"/>
      <c r="G61" s="249"/>
      <c r="H61" s="249"/>
      <c r="I61" s="249"/>
      <c r="J61" s="249"/>
      <c r="K61" s="249"/>
      <c r="L61" s="249"/>
      <c r="M61" s="249"/>
      <c r="N61" s="249"/>
      <c r="O61" s="249"/>
      <c r="P61" s="249"/>
      <c r="Q61" s="249"/>
      <c r="R61" s="249"/>
      <c r="S61" s="249"/>
      <c r="T61" s="249"/>
      <c r="U61" s="249"/>
      <c r="V61" s="249"/>
      <c r="W61" s="249"/>
      <c r="X61" s="249"/>
      <c r="Y61" s="249"/>
      <c r="Z61" s="249"/>
    </row>
    <row r="62" spans="1:26" ht="24" customHeight="1" x14ac:dyDescent="0.35">
      <c r="A62" s="250"/>
      <c r="B62" s="262"/>
      <c r="C62" s="263"/>
      <c r="D62" s="263"/>
      <c r="E62" s="249"/>
      <c r="F62" s="249"/>
      <c r="G62" s="249"/>
      <c r="H62" s="249"/>
      <c r="I62" s="249"/>
      <c r="J62" s="249"/>
      <c r="K62" s="249"/>
      <c r="L62" s="249"/>
      <c r="M62" s="249"/>
      <c r="N62" s="249"/>
      <c r="O62" s="249"/>
      <c r="P62" s="249"/>
      <c r="Q62" s="249"/>
      <c r="R62" s="249"/>
      <c r="S62" s="249"/>
      <c r="T62" s="249"/>
      <c r="U62" s="249"/>
      <c r="V62" s="249"/>
      <c r="W62" s="249"/>
      <c r="X62" s="249"/>
      <c r="Y62" s="249"/>
      <c r="Z62" s="249"/>
    </row>
    <row r="63" spans="1:26" ht="24" customHeight="1" x14ac:dyDescent="0.35">
      <c r="A63" s="250"/>
      <c r="B63" s="262"/>
      <c r="C63" s="263"/>
      <c r="D63" s="263"/>
      <c r="E63" s="249"/>
      <c r="F63" s="249"/>
      <c r="G63" s="249"/>
      <c r="H63" s="249"/>
      <c r="I63" s="249"/>
      <c r="J63" s="249"/>
      <c r="K63" s="249"/>
      <c r="L63" s="249"/>
      <c r="M63" s="249"/>
      <c r="N63" s="249"/>
      <c r="O63" s="249"/>
      <c r="P63" s="249"/>
      <c r="Q63" s="249"/>
      <c r="R63" s="249"/>
      <c r="S63" s="249"/>
      <c r="T63" s="249"/>
      <c r="U63" s="249"/>
      <c r="V63" s="249"/>
      <c r="W63" s="249"/>
      <c r="X63" s="249"/>
      <c r="Y63" s="249"/>
      <c r="Z63" s="249"/>
    </row>
    <row r="64" spans="1:26" ht="24" customHeight="1" x14ac:dyDescent="0.35">
      <c r="A64" s="250"/>
      <c r="B64" s="262"/>
      <c r="C64" s="263"/>
      <c r="D64" s="263"/>
      <c r="E64" s="249"/>
      <c r="F64" s="249"/>
      <c r="G64" s="249"/>
      <c r="H64" s="249"/>
      <c r="I64" s="249"/>
      <c r="J64" s="249"/>
      <c r="K64" s="249"/>
      <c r="L64" s="249"/>
      <c r="M64" s="249"/>
      <c r="N64" s="249"/>
      <c r="O64" s="249"/>
      <c r="P64" s="249"/>
      <c r="Q64" s="249"/>
      <c r="R64" s="249"/>
      <c r="S64" s="249"/>
      <c r="T64" s="249"/>
      <c r="U64" s="249"/>
      <c r="V64" s="249"/>
      <c r="W64" s="249"/>
      <c r="X64" s="249"/>
      <c r="Y64" s="249"/>
      <c r="Z64" s="249"/>
    </row>
    <row r="65" spans="1:26" ht="24" customHeight="1" x14ac:dyDescent="0.35">
      <c r="A65" s="250"/>
      <c r="B65" s="262"/>
      <c r="C65" s="263"/>
      <c r="D65" s="263"/>
      <c r="E65" s="249"/>
      <c r="F65" s="249"/>
      <c r="G65" s="249"/>
      <c r="H65" s="249"/>
      <c r="I65" s="249"/>
      <c r="J65" s="249"/>
      <c r="K65" s="249"/>
      <c r="L65" s="249"/>
      <c r="M65" s="249"/>
      <c r="N65" s="249"/>
      <c r="O65" s="249"/>
      <c r="P65" s="249"/>
      <c r="Q65" s="249"/>
      <c r="R65" s="249"/>
      <c r="S65" s="249"/>
      <c r="T65" s="249"/>
      <c r="U65" s="249"/>
      <c r="V65" s="249"/>
      <c r="W65" s="249"/>
      <c r="X65" s="249"/>
      <c r="Y65" s="249"/>
      <c r="Z65" s="249"/>
    </row>
    <row r="66" spans="1:26" ht="24" customHeight="1" x14ac:dyDescent="0.35">
      <c r="A66" s="250"/>
      <c r="B66" s="262"/>
      <c r="C66" s="263"/>
      <c r="D66" s="263"/>
      <c r="E66" s="249"/>
      <c r="F66" s="249"/>
      <c r="G66" s="249"/>
      <c r="H66" s="249"/>
      <c r="I66" s="249"/>
      <c r="J66" s="249"/>
      <c r="K66" s="249"/>
      <c r="L66" s="249"/>
      <c r="M66" s="249"/>
      <c r="N66" s="249"/>
      <c r="O66" s="249"/>
      <c r="P66" s="249"/>
      <c r="Q66" s="249"/>
      <c r="R66" s="249"/>
      <c r="S66" s="249"/>
      <c r="T66" s="249"/>
      <c r="U66" s="249"/>
      <c r="V66" s="249"/>
      <c r="W66" s="249"/>
      <c r="X66" s="249"/>
      <c r="Y66" s="249"/>
      <c r="Z66" s="249"/>
    </row>
    <row r="67" spans="1:26" ht="24" customHeight="1" x14ac:dyDescent="0.35">
      <c r="A67" s="250"/>
      <c r="B67" s="262"/>
      <c r="C67" s="263"/>
      <c r="D67" s="263"/>
      <c r="E67" s="249"/>
      <c r="F67" s="249"/>
      <c r="G67" s="249"/>
      <c r="H67" s="249"/>
      <c r="I67" s="249"/>
      <c r="J67" s="249"/>
      <c r="K67" s="249"/>
      <c r="L67" s="249"/>
      <c r="M67" s="249"/>
      <c r="N67" s="249"/>
      <c r="O67" s="249"/>
      <c r="P67" s="249"/>
      <c r="Q67" s="249"/>
      <c r="R67" s="249"/>
      <c r="S67" s="249"/>
      <c r="T67" s="249"/>
      <c r="U67" s="249"/>
      <c r="V67" s="249"/>
      <c r="W67" s="249"/>
      <c r="X67" s="249"/>
      <c r="Y67" s="249"/>
      <c r="Z67" s="249"/>
    </row>
    <row r="68" spans="1:26" ht="24" customHeight="1" x14ac:dyDescent="0.35">
      <c r="A68" s="250"/>
      <c r="B68" s="262"/>
      <c r="C68" s="263"/>
      <c r="D68" s="263"/>
      <c r="E68" s="249"/>
      <c r="F68" s="249"/>
      <c r="G68" s="249"/>
      <c r="H68" s="249"/>
      <c r="I68" s="249"/>
      <c r="J68" s="249"/>
      <c r="K68" s="249"/>
      <c r="L68" s="249"/>
      <c r="M68" s="249"/>
      <c r="N68" s="249"/>
      <c r="O68" s="249"/>
      <c r="P68" s="249"/>
      <c r="Q68" s="249"/>
      <c r="R68" s="249"/>
      <c r="S68" s="249"/>
      <c r="T68" s="249"/>
      <c r="U68" s="249"/>
      <c r="V68" s="249"/>
      <c r="W68" s="249"/>
      <c r="X68" s="249"/>
      <c r="Y68" s="249"/>
      <c r="Z68" s="249"/>
    </row>
    <row r="69" spans="1:26" ht="24" customHeight="1" x14ac:dyDescent="0.35">
      <c r="A69" s="250"/>
      <c r="B69" s="262"/>
      <c r="C69" s="263"/>
      <c r="D69" s="263"/>
      <c r="E69" s="249"/>
      <c r="F69" s="249"/>
      <c r="G69" s="249"/>
      <c r="H69" s="249"/>
      <c r="I69" s="249"/>
      <c r="J69" s="249"/>
      <c r="K69" s="249"/>
      <c r="L69" s="249"/>
      <c r="M69" s="249"/>
      <c r="N69" s="249"/>
      <c r="O69" s="249"/>
      <c r="P69" s="249"/>
      <c r="Q69" s="249"/>
      <c r="R69" s="249"/>
      <c r="S69" s="249"/>
      <c r="T69" s="249"/>
      <c r="U69" s="249"/>
      <c r="V69" s="249"/>
      <c r="W69" s="249"/>
      <c r="X69" s="249"/>
      <c r="Y69" s="249"/>
      <c r="Z69" s="249"/>
    </row>
    <row r="70" spans="1:26" ht="24" customHeight="1" x14ac:dyDescent="0.35">
      <c r="A70" s="250"/>
      <c r="B70" s="262"/>
      <c r="C70" s="263"/>
      <c r="D70" s="263"/>
      <c r="E70" s="249"/>
      <c r="F70" s="249"/>
      <c r="G70" s="249"/>
      <c r="H70" s="249"/>
      <c r="I70" s="249"/>
      <c r="J70" s="249"/>
      <c r="K70" s="249"/>
      <c r="L70" s="249"/>
      <c r="M70" s="249"/>
      <c r="N70" s="249"/>
      <c r="O70" s="249"/>
      <c r="P70" s="249"/>
      <c r="Q70" s="249"/>
      <c r="R70" s="249"/>
      <c r="S70" s="249"/>
      <c r="T70" s="249"/>
      <c r="U70" s="249"/>
      <c r="V70" s="249"/>
      <c r="W70" s="249"/>
      <c r="X70" s="249"/>
      <c r="Y70" s="249"/>
      <c r="Z70" s="249"/>
    </row>
    <row r="71" spans="1:26" ht="24" customHeight="1" x14ac:dyDescent="0.35">
      <c r="A71" s="250"/>
      <c r="B71" s="262"/>
      <c r="C71" s="263"/>
      <c r="D71" s="263"/>
      <c r="E71" s="249"/>
      <c r="F71" s="249"/>
      <c r="G71" s="249"/>
      <c r="H71" s="249"/>
      <c r="I71" s="249"/>
      <c r="J71" s="249"/>
      <c r="K71" s="249"/>
      <c r="L71" s="249"/>
      <c r="M71" s="249"/>
      <c r="N71" s="249"/>
      <c r="O71" s="249"/>
      <c r="P71" s="249"/>
      <c r="Q71" s="249"/>
      <c r="R71" s="249"/>
      <c r="S71" s="249"/>
      <c r="T71" s="249"/>
      <c r="U71" s="249"/>
      <c r="V71" s="249"/>
      <c r="W71" s="249"/>
      <c r="X71" s="249"/>
      <c r="Y71" s="249"/>
      <c r="Z71" s="249"/>
    </row>
    <row r="72" spans="1:26" ht="24" customHeight="1" x14ac:dyDescent="0.35">
      <c r="A72" s="250"/>
      <c r="B72" s="262"/>
      <c r="C72" s="263"/>
      <c r="D72" s="263"/>
      <c r="E72" s="249"/>
      <c r="F72" s="249"/>
      <c r="G72" s="249"/>
      <c r="H72" s="249"/>
      <c r="I72" s="249"/>
      <c r="J72" s="249"/>
      <c r="K72" s="249"/>
      <c r="L72" s="249"/>
      <c r="M72" s="249"/>
      <c r="N72" s="249"/>
      <c r="O72" s="249"/>
      <c r="P72" s="249"/>
      <c r="Q72" s="249"/>
      <c r="R72" s="249"/>
      <c r="S72" s="249"/>
      <c r="T72" s="249"/>
      <c r="U72" s="249"/>
      <c r="V72" s="249"/>
      <c r="W72" s="249"/>
      <c r="X72" s="249"/>
      <c r="Y72" s="249"/>
      <c r="Z72" s="249"/>
    </row>
    <row r="73" spans="1:26" ht="24" customHeight="1" x14ac:dyDescent="0.35">
      <c r="A73" s="250"/>
      <c r="B73" s="262"/>
      <c r="C73" s="263"/>
      <c r="D73" s="263"/>
      <c r="E73" s="249"/>
      <c r="F73" s="249"/>
      <c r="G73" s="249"/>
      <c r="H73" s="249"/>
      <c r="I73" s="249"/>
      <c r="J73" s="249"/>
      <c r="K73" s="249"/>
      <c r="L73" s="249"/>
      <c r="M73" s="249"/>
      <c r="N73" s="249"/>
      <c r="O73" s="249"/>
      <c r="P73" s="249"/>
      <c r="Q73" s="249"/>
      <c r="R73" s="249"/>
      <c r="S73" s="249"/>
      <c r="T73" s="249"/>
      <c r="U73" s="249"/>
      <c r="V73" s="249"/>
      <c r="W73" s="249"/>
      <c r="X73" s="249"/>
      <c r="Y73" s="249"/>
      <c r="Z73" s="249"/>
    </row>
    <row r="74" spans="1:26" ht="24" customHeight="1" x14ac:dyDescent="0.35">
      <c r="A74" s="250"/>
      <c r="B74" s="262"/>
      <c r="C74" s="263"/>
      <c r="D74" s="263"/>
      <c r="E74" s="249"/>
      <c r="F74" s="249"/>
      <c r="G74" s="249"/>
      <c r="H74" s="249"/>
      <c r="I74" s="249"/>
      <c r="J74" s="249"/>
      <c r="K74" s="249"/>
      <c r="L74" s="249"/>
      <c r="M74" s="249"/>
      <c r="N74" s="249"/>
      <c r="O74" s="249"/>
      <c r="P74" s="249"/>
      <c r="Q74" s="249"/>
      <c r="R74" s="249"/>
      <c r="S74" s="249"/>
      <c r="T74" s="249"/>
      <c r="U74" s="249"/>
      <c r="V74" s="249"/>
      <c r="W74" s="249"/>
      <c r="X74" s="249"/>
      <c r="Y74" s="249"/>
      <c r="Z74" s="249"/>
    </row>
    <row r="75" spans="1:26" ht="24" customHeight="1" x14ac:dyDescent="0.35">
      <c r="A75" s="250"/>
      <c r="B75" s="262"/>
      <c r="C75" s="263"/>
      <c r="D75" s="263"/>
      <c r="E75" s="249"/>
      <c r="F75" s="249"/>
      <c r="G75" s="249"/>
      <c r="H75" s="249"/>
      <c r="I75" s="249"/>
      <c r="J75" s="249"/>
      <c r="K75" s="249"/>
      <c r="L75" s="249"/>
      <c r="M75" s="249"/>
      <c r="N75" s="249"/>
      <c r="O75" s="249"/>
      <c r="P75" s="249"/>
      <c r="Q75" s="249"/>
      <c r="R75" s="249"/>
      <c r="S75" s="249"/>
      <c r="T75" s="249"/>
      <c r="U75" s="249"/>
      <c r="V75" s="249"/>
      <c r="W75" s="249"/>
      <c r="X75" s="249"/>
      <c r="Y75" s="249"/>
      <c r="Z75" s="249"/>
    </row>
    <row r="76" spans="1:26" ht="24" customHeight="1" x14ac:dyDescent="0.35">
      <c r="A76" s="250"/>
      <c r="B76" s="262"/>
      <c r="C76" s="263"/>
      <c r="D76" s="263"/>
      <c r="E76" s="249"/>
      <c r="F76" s="249"/>
      <c r="G76" s="249"/>
      <c r="H76" s="249"/>
      <c r="I76" s="249"/>
      <c r="J76" s="249"/>
      <c r="K76" s="249"/>
      <c r="L76" s="249"/>
      <c r="M76" s="249"/>
      <c r="N76" s="249"/>
      <c r="O76" s="249"/>
      <c r="P76" s="249"/>
      <c r="Q76" s="249"/>
      <c r="R76" s="249"/>
      <c r="S76" s="249"/>
      <c r="T76" s="249"/>
      <c r="U76" s="249"/>
      <c r="V76" s="249"/>
      <c r="W76" s="249"/>
      <c r="X76" s="249"/>
      <c r="Y76" s="249"/>
      <c r="Z76" s="249"/>
    </row>
    <row r="77" spans="1:26" ht="24" customHeight="1" x14ac:dyDescent="0.35">
      <c r="A77" s="250"/>
      <c r="B77" s="262"/>
      <c r="C77" s="263"/>
      <c r="D77" s="263"/>
      <c r="E77" s="249"/>
      <c r="F77" s="249"/>
      <c r="G77" s="249"/>
      <c r="H77" s="249"/>
      <c r="I77" s="249"/>
      <c r="J77" s="249"/>
      <c r="K77" s="249"/>
      <c r="L77" s="249"/>
      <c r="M77" s="249"/>
      <c r="N77" s="249"/>
      <c r="O77" s="249"/>
      <c r="P77" s="249"/>
      <c r="Q77" s="249"/>
      <c r="R77" s="249"/>
      <c r="S77" s="249"/>
      <c r="T77" s="249"/>
      <c r="U77" s="249"/>
      <c r="V77" s="249"/>
      <c r="W77" s="249"/>
      <c r="X77" s="249"/>
      <c r="Y77" s="249"/>
      <c r="Z77" s="249"/>
    </row>
    <row r="78" spans="1:26" ht="24" customHeight="1" x14ac:dyDescent="0.35">
      <c r="A78" s="250"/>
      <c r="B78" s="262"/>
      <c r="C78" s="263"/>
      <c r="D78" s="263"/>
      <c r="E78" s="249"/>
      <c r="F78" s="249"/>
      <c r="G78" s="249"/>
      <c r="H78" s="249"/>
      <c r="I78" s="249"/>
      <c r="J78" s="249"/>
      <c r="K78" s="249"/>
      <c r="L78" s="249"/>
      <c r="M78" s="249"/>
      <c r="N78" s="249"/>
      <c r="O78" s="249"/>
      <c r="P78" s="249"/>
      <c r="Q78" s="249"/>
      <c r="R78" s="249"/>
      <c r="S78" s="249"/>
      <c r="T78" s="249"/>
      <c r="U78" s="249"/>
      <c r="V78" s="249"/>
      <c r="W78" s="249"/>
      <c r="X78" s="249"/>
      <c r="Y78" s="249"/>
      <c r="Z78" s="249"/>
    </row>
    <row r="79" spans="1:26" ht="24" customHeight="1" x14ac:dyDescent="0.35">
      <c r="A79" s="250"/>
      <c r="B79" s="262"/>
      <c r="C79" s="263"/>
      <c r="D79" s="263"/>
      <c r="E79" s="249"/>
      <c r="F79" s="249"/>
      <c r="G79" s="249"/>
      <c r="H79" s="249"/>
      <c r="I79" s="249"/>
      <c r="J79" s="249"/>
      <c r="K79" s="249"/>
      <c r="L79" s="249"/>
      <c r="M79" s="249"/>
      <c r="N79" s="249"/>
      <c r="O79" s="249"/>
      <c r="P79" s="249"/>
      <c r="Q79" s="249"/>
      <c r="R79" s="249"/>
      <c r="S79" s="249"/>
      <c r="T79" s="249"/>
      <c r="U79" s="249"/>
      <c r="V79" s="249"/>
      <c r="W79" s="249"/>
      <c r="X79" s="249"/>
      <c r="Y79" s="249"/>
      <c r="Z79" s="249"/>
    </row>
    <row r="80" spans="1:26" ht="24" customHeight="1" x14ac:dyDescent="0.35">
      <c r="A80" s="250"/>
      <c r="B80" s="262"/>
      <c r="C80" s="263"/>
      <c r="D80" s="263"/>
      <c r="E80" s="249"/>
      <c r="F80" s="249"/>
      <c r="G80" s="249"/>
      <c r="H80" s="249"/>
      <c r="I80" s="249"/>
      <c r="J80" s="249"/>
      <c r="K80" s="249"/>
      <c r="L80" s="249"/>
      <c r="M80" s="249"/>
      <c r="N80" s="249"/>
      <c r="O80" s="249"/>
      <c r="P80" s="249"/>
      <c r="Q80" s="249"/>
      <c r="R80" s="249"/>
      <c r="S80" s="249"/>
      <c r="T80" s="249"/>
      <c r="U80" s="249"/>
      <c r="V80" s="249"/>
      <c r="W80" s="249"/>
      <c r="X80" s="249"/>
      <c r="Y80" s="249"/>
      <c r="Z80" s="249"/>
    </row>
    <row r="81" spans="1:26" ht="24" customHeight="1" x14ac:dyDescent="0.35">
      <c r="A81" s="250"/>
      <c r="B81" s="262"/>
      <c r="C81" s="263"/>
      <c r="D81" s="263"/>
      <c r="E81" s="249"/>
      <c r="F81" s="249"/>
      <c r="G81" s="249"/>
      <c r="H81" s="249"/>
      <c r="I81" s="249"/>
      <c r="J81" s="249"/>
      <c r="K81" s="249"/>
      <c r="L81" s="249"/>
      <c r="M81" s="249"/>
      <c r="N81" s="249"/>
      <c r="O81" s="249"/>
      <c r="P81" s="249"/>
      <c r="Q81" s="249"/>
      <c r="R81" s="249"/>
      <c r="S81" s="249"/>
      <c r="T81" s="249"/>
      <c r="U81" s="249"/>
      <c r="V81" s="249"/>
      <c r="W81" s="249"/>
      <c r="X81" s="249"/>
      <c r="Y81" s="249"/>
      <c r="Z81" s="249"/>
    </row>
    <row r="82" spans="1:26" ht="24" customHeight="1" x14ac:dyDescent="0.35">
      <c r="A82" s="250"/>
      <c r="B82" s="262"/>
      <c r="C82" s="263"/>
      <c r="D82" s="263"/>
      <c r="E82" s="249"/>
      <c r="F82" s="249"/>
      <c r="G82" s="249"/>
      <c r="H82" s="249"/>
      <c r="I82" s="249"/>
      <c r="J82" s="249"/>
      <c r="K82" s="249"/>
      <c r="L82" s="249"/>
      <c r="M82" s="249"/>
      <c r="N82" s="249"/>
      <c r="O82" s="249"/>
      <c r="P82" s="249"/>
      <c r="Q82" s="249"/>
      <c r="R82" s="249"/>
      <c r="S82" s="249"/>
      <c r="T82" s="249"/>
      <c r="U82" s="249"/>
      <c r="V82" s="249"/>
      <c r="W82" s="249"/>
      <c r="X82" s="249"/>
      <c r="Y82" s="249"/>
      <c r="Z82" s="249"/>
    </row>
    <row r="83" spans="1:26" ht="24" customHeight="1" x14ac:dyDescent="0.35">
      <c r="A83" s="250"/>
      <c r="B83" s="262"/>
      <c r="C83" s="263"/>
      <c r="D83" s="263"/>
      <c r="E83" s="249"/>
      <c r="F83" s="249"/>
      <c r="G83" s="249"/>
      <c r="H83" s="249"/>
      <c r="I83" s="249"/>
      <c r="J83" s="249"/>
      <c r="K83" s="249"/>
      <c r="L83" s="249"/>
      <c r="M83" s="249"/>
      <c r="N83" s="249"/>
      <c r="O83" s="249"/>
      <c r="P83" s="249"/>
      <c r="Q83" s="249"/>
      <c r="R83" s="249"/>
      <c r="S83" s="249"/>
      <c r="T83" s="249"/>
      <c r="U83" s="249"/>
      <c r="V83" s="249"/>
      <c r="W83" s="249"/>
      <c r="X83" s="249"/>
      <c r="Y83" s="249"/>
      <c r="Z83" s="249"/>
    </row>
    <row r="84" spans="1:26" ht="24" customHeight="1" x14ac:dyDescent="0.35">
      <c r="A84" s="250"/>
      <c r="B84" s="262"/>
      <c r="C84" s="263"/>
      <c r="D84" s="263"/>
      <c r="E84" s="249"/>
      <c r="F84" s="249"/>
      <c r="G84" s="249"/>
      <c r="H84" s="249"/>
      <c r="I84" s="249"/>
      <c r="J84" s="249"/>
      <c r="K84" s="249"/>
      <c r="L84" s="249"/>
      <c r="M84" s="249"/>
      <c r="N84" s="249"/>
      <c r="O84" s="249"/>
      <c r="P84" s="249"/>
      <c r="Q84" s="249"/>
      <c r="R84" s="249"/>
      <c r="S84" s="249"/>
      <c r="T84" s="249"/>
      <c r="U84" s="249"/>
      <c r="V84" s="249"/>
      <c r="W84" s="249"/>
      <c r="X84" s="249"/>
      <c r="Y84" s="249"/>
      <c r="Z84" s="249"/>
    </row>
    <row r="85" spans="1:26" ht="24" customHeight="1" x14ac:dyDescent="0.35">
      <c r="A85" s="250"/>
      <c r="B85" s="262"/>
      <c r="C85" s="263"/>
      <c r="D85" s="263"/>
      <c r="E85" s="249"/>
      <c r="F85" s="249"/>
      <c r="G85" s="249"/>
      <c r="H85" s="249"/>
      <c r="I85" s="249"/>
      <c r="J85" s="249"/>
      <c r="K85" s="249"/>
      <c r="L85" s="249"/>
      <c r="M85" s="249"/>
      <c r="N85" s="249"/>
      <c r="O85" s="249"/>
      <c r="P85" s="249"/>
      <c r="Q85" s="249"/>
      <c r="R85" s="249"/>
      <c r="S85" s="249"/>
      <c r="T85" s="249"/>
      <c r="U85" s="249"/>
      <c r="V85" s="249"/>
      <c r="W85" s="249"/>
      <c r="X85" s="249"/>
      <c r="Y85" s="249"/>
      <c r="Z85" s="249"/>
    </row>
    <row r="86" spans="1:26" ht="24" customHeight="1" x14ac:dyDescent="0.35">
      <c r="A86" s="250"/>
      <c r="B86" s="262"/>
      <c r="C86" s="263"/>
      <c r="D86" s="263"/>
      <c r="E86" s="249"/>
      <c r="F86" s="249"/>
      <c r="G86" s="249"/>
      <c r="H86" s="249"/>
      <c r="I86" s="249"/>
      <c r="J86" s="249"/>
      <c r="K86" s="249"/>
      <c r="L86" s="249"/>
      <c r="M86" s="249"/>
      <c r="N86" s="249"/>
      <c r="O86" s="249"/>
      <c r="P86" s="249"/>
      <c r="Q86" s="249"/>
      <c r="R86" s="249"/>
      <c r="S86" s="249"/>
      <c r="T86" s="249"/>
      <c r="U86" s="249"/>
      <c r="V86" s="249"/>
      <c r="W86" s="249"/>
      <c r="X86" s="249"/>
      <c r="Y86" s="249"/>
      <c r="Z86" s="249"/>
    </row>
    <row r="87" spans="1:26" ht="24" customHeight="1" x14ac:dyDescent="0.35">
      <c r="A87" s="250"/>
      <c r="B87" s="262"/>
      <c r="C87" s="263"/>
      <c r="D87" s="263"/>
      <c r="E87" s="249"/>
      <c r="F87" s="249"/>
      <c r="G87" s="249"/>
      <c r="H87" s="249"/>
      <c r="I87" s="249"/>
      <c r="J87" s="249"/>
      <c r="K87" s="249"/>
      <c r="L87" s="249"/>
      <c r="M87" s="249"/>
      <c r="N87" s="249"/>
      <c r="O87" s="249"/>
      <c r="P87" s="249"/>
      <c r="Q87" s="249"/>
      <c r="R87" s="249"/>
      <c r="S87" s="249"/>
      <c r="T87" s="249"/>
      <c r="U87" s="249"/>
      <c r="V87" s="249"/>
      <c r="W87" s="249"/>
      <c r="X87" s="249"/>
      <c r="Y87" s="249"/>
      <c r="Z87" s="249"/>
    </row>
    <row r="88" spans="1:26" ht="24" customHeight="1" x14ac:dyDescent="0.35">
      <c r="A88" s="250"/>
      <c r="B88" s="262"/>
      <c r="C88" s="263"/>
      <c r="D88" s="263"/>
      <c r="E88" s="249"/>
      <c r="F88" s="249"/>
      <c r="G88" s="249"/>
      <c r="H88" s="249"/>
      <c r="I88" s="249"/>
      <c r="J88" s="249"/>
      <c r="K88" s="249"/>
      <c r="L88" s="249"/>
      <c r="M88" s="249"/>
      <c r="N88" s="249"/>
      <c r="O88" s="249"/>
      <c r="P88" s="249"/>
      <c r="Q88" s="249"/>
      <c r="R88" s="249"/>
      <c r="S88" s="249"/>
      <c r="T88" s="249"/>
      <c r="U88" s="249"/>
      <c r="V88" s="249"/>
      <c r="W88" s="249"/>
      <c r="X88" s="249"/>
      <c r="Y88" s="249"/>
      <c r="Z88" s="249"/>
    </row>
    <row r="89" spans="1:26" ht="24" customHeight="1" x14ac:dyDescent="0.35">
      <c r="A89" s="250"/>
      <c r="B89" s="262"/>
      <c r="C89" s="263"/>
      <c r="D89" s="263"/>
      <c r="E89" s="249"/>
      <c r="F89" s="249"/>
      <c r="G89" s="249"/>
      <c r="H89" s="249"/>
      <c r="I89" s="249"/>
      <c r="J89" s="249"/>
      <c r="K89" s="249"/>
      <c r="L89" s="249"/>
      <c r="M89" s="249"/>
      <c r="N89" s="249"/>
      <c r="O89" s="249"/>
      <c r="P89" s="249"/>
      <c r="Q89" s="249"/>
      <c r="R89" s="249"/>
      <c r="S89" s="249"/>
      <c r="T89" s="249"/>
      <c r="U89" s="249"/>
      <c r="V89" s="249"/>
      <c r="W89" s="249"/>
      <c r="X89" s="249"/>
      <c r="Y89" s="249"/>
      <c r="Z89" s="249"/>
    </row>
    <row r="90" spans="1:26" ht="24" customHeight="1" x14ac:dyDescent="0.35">
      <c r="A90" s="250"/>
      <c r="B90" s="262"/>
      <c r="C90" s="263"/>
      <c r="D90" s="263"/>
      <c r="E90" s="249"/>
      <c r="F90" s="249"/>
      <c r="G90" s="249"/>
      <c r="H90" s="249"/>
      <c r="I90" s="249"/>
      <c r="J90" s="249"/>
      <c r="K90" s="249"/>
      <c r="L90" s="249"/>
      <c r="M90" s="249"/>
      <c r="N90" s="249"/>
      <c r="O90" s="249"/>
      <c r="P90" s="249"/>
      <c r="Q90" s="249"/>
      <c r="R90" s="249"/>
      <c r="S90" s="249"/>
      <c r="T90" s="249"/>
      <c r="U90" s="249"/>
      <c r="V90" s="249"/>
      <c r="W90" s="249"/>
      <c r="X90" s="249"/>
      <c r="Y90" s="249"/>
      <c r="Z90" s="249"/>
    </row>
    <row r="91" spans="1:26" ht="24" customHeight="1" x14ac:dyDescent="0.35">
      <c r="A91" s="250"/>
      <c r="B91" s="262"/>
      <c r="C91" s="263"/>
      <c r="D91" s="263"/>
      <c r="E91" s="249"/>
      <c r="F91" s="249"/>
      <c r="G91" s="249"/>
      <c r="H91" s="249"/>
      <c r="I91" s="249"/>
      <c r="J91" s="249"/>
      <c r="K91" s="249"/>
      <c r="L91" s="249"/>
      <c r="M91" s="249"/>
      <c r="N91" s="249"/>
      <c r="O91" s="249"/>
      <c r="P91" s="249"/>
      <c r="Q91" s="249"/>
      <c r="R91" s="249"/>
      <c r="S91" s="249"/>
      <c r="T91" s="249"/>
      <c r="U91" s="249"/>
      <c r="V91" s="249"/>
      <c r="W91" s="249"/>
      <c r="X91" s="249"/>
      <c r="Y91" s="249"/>
      <c r="Z91" s="249"/>
    </row>
    <row r="92" spans="1:26" ht="24" customHeight="1" x14ac:dyDescent="0.35">
      <c r="A92" s="250"/>
      <c r="B92" s="262"/>
      <c r="C92" s="263"/>
      <c r="D92" s="263"/>
      <c r="E92" s="249"/>
      <c r="F92" s="249"/>
      <c r="G92" s="249"/>
      <c r="H92" s="249"/>
      <c r="I92" s="249"/>
      <c r="J92" s="249"/>
      <c r="K92" s="249"/>
      <c r="L92" s="249"/>
      <c r="M92" s="249"/>
      <c r="N92" s="249"/>
      <c r="O92" s="249"/>
      <c r="P92" s="249"/>
      <c r="Q92" s="249"/>
      <c r="R92" s="249"/>
      <c r="S92" s="249"/>
      <c r="T92" s="249"/>
      <c r="U92" s="249"/>
      <c r="V92" s="249"/>
      <c r="W92" s="249"/>
      <c r="X92" s="249"/>
      <c r="Y92" s="249"/>
      <c r="Z92" s="249"/>
    </row>
    <row r="93" spans="1:26" ht="24" customHeight="1" x14ac:dyDescent="0.35">
      <c r="A93" s="250"/>
      <c r="B93" s="262"/>
      <c r="C93" s="263"/>
      <c r="D93" s="263"/>
      <c r="E93" s="249"/>
      <c r="F93" s="249"/>
      <c r="G93" s="249"/>
      <c r="H93" s="249"/>
      <c r="I93" s="249"/>
      <c r="J93" s="249"/>
      <c r="K93" s="249"/>
      <c r="L93" s="249"/>
      <c r="M93" s="249"/>
      <c r="N93" s="249"/>
      <c r="O93" s="249"/>
      <c r="P93" s="249"/>
      <c r="Q93" s="249"/>
      <c r="R93" s="249"/>
      <c r="S93" s="249"/>
      <c r="T93" s="249"/>
      <c r="U93" s="249"/>
      <c r="V93" s="249"/>
      <c r="W93" s="249"/>
      <c r="X93" s="249"/>
      <c r="Y93" s="249"/>
      <c r="Z93" s="249"/>
    </row>
    <row r="94" spans="1:26" ht="24" customHeight="1" x14ac:dyDescent="0.35">
      <c r="A94" s="250"/>
      <c r="B94" s="262"/>
      <c r="C94" s="263"/>
      <c r="D94" s="263"/>
      <c r="E94" s="249"/>
      <c r="F94" s="249"/>
      <c r="G94" s="249"/>
      <c r="H94" s="249"/>
      <c r="I94" s="249"/>
      <c r="J94" s="249"/>
      <c r="K94" s="249"/>
      <c r="L94" s="249"/>
      <c r="M94" s="249"/>
      <c r="N94" s="249"/>
      <c r="O94" s="249"/>
      <c r="P94" s="249"/>
      <c r="Q94" s="249"/>
      <c r="R94" s="249"/>
      <c r="S94" s="249"/>
      <c r="T94" s="249"/>
      <c r="U94" s="249"/>
      <c r="V94" s="249"/>
      <c r="W94" s="249"/>
      <c r="X94" s="249"/>
      <c r="Y94" s="249"/>
      <c r="Z94" s="249"/>
    </row>
    <row r="95" spans="1:26" ht="24" customHeight="1" x14ac:dyDescent="0.35">
      <c r="A95" s="250"/>
      <c r="B95" s="262"/>
      <c r="C95" s="263"/>
      <c r="D95" s="263"/>
      <c r="E95" s="249"/>
      <c r="F95" s="249"/>
      <c r="G95" s="249"/>
      <c r="H95" s="249"/>
      <c r="I95" s="249"/>
      <c r="J95" s="249"/>
      <c r="K95" s="249"/>
      <c r="L95" s="249"/>
      <c r="M95" s="249"/>
      <c r="N95" s="249"/>
      <c r="O95" s="249"/>
      <c r="P95" s="249"/>
      <c r="Q95" s="249"/>
      <c r="R95" s="249"/>
      <c r="S95" s="249"/>
      <c r="T95" s="249"/>
      <c r="U95" s="249"/>
      <c r="V95" s="249"/>
      <c r="W95" s="249"/>
      <c r="X95" s="249"/>
      <c r="Y95" s="249"/>
      <c r="Z95" s="249"/>
    </row>
    <row r="96" spans="1:26" ht="24" customHeight="1" x14ac:dyDescent="0.35">
      <c r="A96" s="250"/>
      <c r="B96" s="262"/>
      <c r="C96" s="263"/>
      <c r="D96" s="263"/>
      <c r="E96" s="249"/>
      <c r="F96" s="249"/>
      <c r="G96" s="249"/>
      <c r="H96" s="249"/>
      <c r="I96" s="249"/>
      <c r="J96" s="249"/>
      <c r="K96" s="249"/>
      <c r="L96" s="249"/>
      <c r="M96" s="249"/>
      <c r="N96" s="249"/>
      <c r="O96" s="249"/>
      <c r="P96" s="249"/>
      <c r="Q96" s="249"/>
      <c r="R96" s="249"/>
      <c r="S96" s="249"/>
      <c r="T96" s="249"/>
      <c r="U96" s="249"/>
      <c r="V96" s="249"/>
      <c r="W96" s="249"/>
      <c r="X96" s="249"/>
      <c r="Y96" s="249"/>
      <c r="Z96" s="249"/>
    </row>
    <row r="97" spans="1:26" ht="24" customHeight="1" x14ac:dyDescent="0.35">
      <c r="A97" s="250"/>
      <c r="B97" s="262"/>
      <c r="C97" s="263"/>
      <c r="D97" s="263"/>
      <c r="E97" s="249"/>
      <c r="F97" s="249"/>
      <c r="G97" s="249"/>
      <c r="H97" s="249"/>
      <c r="I97" s="249"/>
      <c r="J97" s="249"/>
      <c r="K97" s="249"/>
      <c r="L97" s="249"/>
      <c r="M97" s="249"/>
      <c r="N97" s="249"/>
      <c r="O97" s="249"/>
      <c r="P97" s="249"/>
      <c r="Q97" s="249"/>
      <c r="R97" s="249"/>
      <c r="S97" s="249"/>
      <c r="T97" s="249"/>
      <c r="U97" s="249"/>
      <c r="V97" s="249"/>
      <c r="W97" s="249"/>
      <c r="X97" s="249"/>
      <c r="Y97" s="249"/>
      <c r="Z97" s="249"/>
    </row>
    <row r="98" spans="1:26" ht="24" customHeight="1" x14ac:dyDescent="0.35">
      <c r="A98" s="250"/>
      <c r="B98" s="262"/>
      <c r="C98" s="263"/>
      <c r="D98" s="263"/>
      <c r="E98" s="249"/>
      <c r="F98" s="249"/>
      <c r="G98" s="249"/>
      <c r="H98" s="249"/>
      <c r="I98" s="249"/>
      <c r="J98" s="249"/>
      <c r="K98" s="249"/>
      <c r="L98" s="249"/>
      <c r="M98" s="249"/>
      <c r="N98" s="249"/>
      <c r="O98" s="249"/>
      <c r="P98" s="249"/>
      <c r="Q98" s="249"/>
      <c r="R98" s="249"/>
      <c r="S98" s="249"/>
      <c r="T98" s="249"/>
      <c r="U98" s="249"/>
      <c r="V98" s="249"/>
      <c r="W98" s="249"/>
      <c r="X98" s="249"/>
      <c r="Y98" s="249"/>
      <c r="Z98" s="249"/>
    </row>
    <row r="99" spans="1:26" ht="24" customHeight="1" x14ac:dyDescent="0.35">
      <c r="A99" s="250"/>
      <c r="B99" s="262"/>
      <c r="C99" s="263"/>
      <c r="D99" s="263"/>
      <c r="E99" s="249"/>
      <c r="F99" s="249"/>
      <c r="G99" s="249"/>
      <c r="H99" s="249"/>
      <c r="I99" s="249"/>
      <c r="J99" s="249"/>
      <c r="K99" s="249"/>
      <c r="L99" s="249"/>
      <c r="M99" s="249"/>
      <c r="N99" s="249"/>
      <c r="O99" s="249"/>
      <c r="P99" s="249"/>
      <c r="Q99" s="249"/>
      <c r="R99" s="249"/>
      <c r="S99" s="249"/>
      <c r="T99" s="249"/>
      <c r="U99" s="249"/>
      <c r="V99" s="249"/>
      <c r="W99" s="249"/>
      <c r="X99" s="249"/>
      <c r="Y99" s="249"/>
      <c r="Z99" s="249"/>
    </row>
    <row r="100" spans="1:26" ht="24" customHeight="1" x14ac:dyDescent="0.35">
      <c r="A100" s="250"/>
      <c r="B100" s="262"/>
      <c r="C100" s="263"/>
      <c r="D100" s="263"/>
      <c r="E100" s="249"/>
      <c r="F100" s="249"/>
      <c r="G100" s="249"/>
      <c r="H100" s="249"/>
      <c r="I100" s="249"/>
      <c r="J100" s="249"/>
      <c r="K100" s="249"/>
      <c r="L100" s="249"/>
      <c r="M100" s="249"/>
      <c r="N100" s="249"/>
      <c r="O100" s="249"/>
      <c r="P100" s="249"/>
      <c r="Q100" s="249"/>
      <c r="R100" s="249"/>
      <c r="S100" s="249"/>
      <c r="T100" s="249"/>
      <c r="U100" s="249"/>
      <c r="V100" s="249"/>
      <c r="W100" s="249"/>
      <c r="X100" s="249"/>
      <c r="Y100" s="249"/>
      <c r="Z100" s="249"/>
    </row>
    <row r="101" spans="1:26" ht="24" customHeight="1" x14ac:dyDescent="0.35">
      <c r="A101" s="250"/>
      <c r="B101" s="262"/>
      <c r="C101" s="263"/>
      <c r="D101" s="263"/>
      <c r="E101" s="249"/>
      <c r="F101" s="249"/>
      <c r="G101" s="249"/>
      <c r="H101" s="249"/>
      <c r="I101" s="249"/>
      <c r="J101" s="249"/>
      <c r="K101" s="249"/>
      <c r="L101" s="249"/>
      <c r="M101" s="249"/>
      <c r="N101" s="249"/>
      <c r="O101" s="249"/>
      <c r="P101" s="249"/>
      <c r="Q101" s="249"/>
      <c r="R101" s="249"/>
      <c r="S101" s="249"/>
      <c r="T101" s="249"/>
      <c r="U101" s="249"/>
      <c r="V101" s="249"/>
      <c r="W101" s="249"/>
      <c r="X101" s="249"/>
      <c r="Y101" s="249"/>
      <c r="Z101" s="249"/>
    </row>
    <row r="102" spans="1:26" ht="24" customHeight="1" x14ac:dyDescent="0.35">
      <c r="A102" s="250"/>
      <c r="B102" s="262"/>
      <c r="C102" s="263"/>
      <c r="D102" s="263"/>
      <c r="E102" s="249"/>
      <c r="F102" s="249"/>
      <c r="G102" s="249"/>
      <c r="H102" s="249"/>
      <c r="I102" s="249"/>
      <c r="J102" s="249"/>
      <c r="K102" s="249"/>
      <c r="L102" s="249"/>
      <c r="M102" s="249"/>
      <c r="N102" s="249"/>
      <c r="O102" s="249"/>
      <c r="P102" s="249"/>
      <c r="Q102" s="249"/>
      <c r="R102" s="249"/>
      <c r="S102" s="249"/>
      <c r="T102" s="249"/>
      <c r="U102" s="249"/>
      <c r="V102" s="249"/>
      <c r="W102" s="249"/>
      <c r="X102" s="249"/>
      <c r="Y102" s="249"/>
      <c r="Z102" s="249"/>
    </row>
    <row r="103" spans="1:26" ht="24" customHeight="1" x14ac:dyDescent="0.35">
      <c r="A103" s="250"/>
      <c r="B103" s="262"/>
      <c r="C103" s="263"/>
      <c r="D103" s="263"/>
      <c r="E103" s="249"/>
      <c r="F103" s="249"/>
      <c r="G103" s="249"/>
      <c r="H103" s="249"/>
      <c r="I103" s="249"/>
      <c r="J103" s="249"/>
      <c r="K103" s="249"/>
      <c r="L103" s="249"/>
      <c r="M103" s="249"/>
      <c r="N103" s="249"/>
      <c r="O103" s="249"/>
      <c r="P103" s="249"/>
      <c r="Q103" s="249"/>
      <c r="R103" s="249"/>
      <c r="S103" s="249"/>
      <c r="T103" s="249"/>
      <c r="U103" s="249"/>
      <c r="V103" s="249"/>
      <c r="W103" s="249"/>
      <c r="X103" s="249"/>
      <c r="Y103" s="249"/>
      <c r="Z103" s="249"/>
    </row>
    <row r="104" spans="1:26" ht="24" customHeight="1" x14ac:dyDescent="0.35">
      <c r="A104" s="250"/>
      <c r="B104" s="262"/>
      <c r="C104" s="263"/>
      <c r="D104" s="263"/>
      <c r="E104" s="249"/>
      <c r="F104" s="249"/>
      <c r="G104" s="249"/>
      <c r="H104" s="249"/>
      <c r="I104" s="249"/>
      <c r="J104" s="249"/>
      <c r="K104" s="249"/>
      <c r="L104" s="249"/>
      <c r="M104" s="249"/>
      <c r="N104" s="249"/>
      <c r="O104" s="249"/>
      <c r="P104" s="249"/>
      <c r="Q104" s="249"/>
      <c r="R104" s="249"/>
      <c r="S104" s="249"/>
      <c r="T104" s="249"/>
      <c r="U104" s="249"/>
      <c r="V104" s="249"/>
      <c r="W104" s="249"/>
      <c r="X104" s="249"/>
      <c r="Y104" s="249"/>
      <c r="Z104" s="249"/>
    </row>
    <row r="105" spans="1:26" ht="24" customHeight="1" x14ac:dyDescent="0.35">
      <c r="A105" s="250"/>
      <c r="B105" s="262"/>
      <c r="C105" s="263"/>
      <c r="D105" s="263"/>
      <c r="E105" s="249"/>
      <c r="F105" s="249"/>
      <c r="G105" s="249"/>
      <c r="H105" s="249"/>
      <c r="I105" s="249"/>
      <c r="J105" s="249"/>
      <c r="K105" s="249"/>
      <c r="L105" s="249"/>
      <c r="M105" s="249"/>
      <c r="N105" s="249"/>
      <c r="O105" s="249"/>
      <c r="P105" s="249"/>
      <c r="Q105" s="249"/>
      <c r="R105" s="249"/>
      <c r="S105" s="249"/>
      <c r="T105" s="249"/>
      <c r="U105" s="249"/>
      <c r="V105" s="249"/>
      <c r="W105" s="249"/>
      <c r="X105" s="249"/>
      <c r="Y105" s="249"/>
      <c r="Z105" s="249"/>
    </row>
    <row r="106" spans="1:26" ht="24" customHeight="1" x14ac:dyDescent="0.35">
      <c r="A106" s="250"/>
      <c r="B106" s="262"/>
      <c r="C106" s="263"/>
      <c r="D106" s="263"/>
      <c r="E106" s="249"/>
      <c r="F106" s="249"/>
      <c r="G106" s="249"/>
      <c r="H106" s="249"/>
      <c r="I106" s="249"/>
      <c r="J106" s="249"/>
      <c r="K106" s="249"/>
      <c r="L106" s="249"/>
      <c r="M106" s="249"/>
      <c r="N106" s="249"/>
      <c r="O106" s="249"/>
      <c r="P106" s="249"/>
      <c r="Q106" s="249"/>
      <c r="R106" s="249"/>
      <c r="S106" s="249"/>
      <c r="T106" s="249"/>
      <c r="U106" s="249"/>
      <c r="V106" s="249"/>
      <c r="W106" s="249"/>
      <c r="X106" s="249"/>
      <c r="Y106" s="249"/>
      <c r="Z106" s="249"/>
    </row>
    <row r="107" spans="1:26" ht="24" customHeight="1" x14ac:dyDescent="0.35">
      <c r="A107" s="250"/>
      <c r="B107" s="262"/>
      <c r="C107" s="263"/>
      <c r="D107" s="263"/>
      <c r="E107" s="249"/>
      <c r="F107" s="249"/>
      <c r="G107" s="249"/>
      <c r="H107" s="249"/>
      <c r="I107" s="249"/>
      <c r="J107" s="249"/>
      <c r="K107" s="249"/>
      <c r="L107" s="249"/>
      <c r="M107" s="249"/>
      <c r="N107" s="249"/>
      <c r="O107" s="249"/>
      <c r="P107" s="249"/>
      <c r="Q107" s="249"/>
      <c r="R107" s="249"/>
      <c r="S107" s="249"/>
      <c r="T107" s="249"/>
      <c r="U107" s="249"/>
      <c r="V107" s="249"/>
      <c r="W107" s="249"/>
      <c r="X107" s="249"/>
      <c r="Y107" s="249"/>
      <c r="Z107" s="249"/>
    </row>
    <row r="108" spans="1:26" ht="24" customHeight="1" x14ac:dyDescent="0.35">
      <c r="A108" s="250"/>
      <c r="B108" s="262"/>
      <c r="C108" s="263"/>
      <c r="D108" s="263"/>
      <c r="E108" s="249"/>
      <c r="F108" s="249"/>
      <c r="G108" s="249"/>
      <c r="H108" s="249"/>
      <c r="I108" s="249"/>
      <c r="J108" s="249"/>
      <c r="K108" s="249"/>
      <c r="L108" s="249"/>
      <c r="M108" s="249"/>
      <c r="N108" s="249"/>
      <c r="O108" s="249"/>
      <c r="P108" s="249"/>
      <c r="Q108" s="249"/>
      <c r="R108" s="249"/>
      <c r="S108" s="249"/>
      <c r="T108" s="249"/>
      <c r="U108" s="249"/>
      <c r="V108" s="249"/>
      <c r="W108" s="249"/>
      <c r="X108" s="249"/>
      <c r="Y108" s="249"/>
      <c r="Z108" s="249"/>
    </row>
    <row r="109" spans="1:26" ht="24" customHeight="1" x14ac:dyDescent="0.35">
      <c r="A109" s="250"/>
      <c r="B109" s="262"/>
      <c r="C109" s="263"/>
      <c r="D109" s="263"/>
      <c r="E109" s="249"/>
      <c r="F109" s="249"/>
      <c r="G109" s="249"/>
      <c r="H109" s="249"/>
      <c r="I109" s="249"/>
      <c r="J109" s="249"/>
      <c r="K109" s="249"/>
      <c r="L109" s="249"/>
      <c r="M109" s="249"/>
      <c r="N109" s="249"/>
      <c r="O109" s="249"/>
      <c r="P109" s="249"/>
      <c r="Q109" s="249"/>
      <c r="R109" s="249"/>
      <c r="S109" s="249"/>
      <c r="T109" s="249"/>
      <c r="U109" s="249"/>
      <c r="V109" s="249"/>
      <c r="W109" s="249"/>
      <c r="X109" s="249"/>
      <c r="Y109" s="249"/>
      <c r="Z109" s="249"/>
    </row>
    <row r="110" spans="1:26" ht="24" customHeight="1" x14ac:dyDescent="0.35">
      <c r="A110" s="250"/>
      <c r="B110" s="262"/>
      <c r="C110" s="263"/>
      <c r="D110" s="263"/>
      <c r="E110" s="249"/>
      <c r="F110" s="249"/>
      <c r="G110" s="249"/>
      <c r="H110" s="249"/>
      <c r="I110" s="249"/>
      <c r="J110" s="249"/>
      <c r="K110" s="249"/>
      <c r="L110" s="249"/>
      <c r="M110" s="249"/>
      <c r="N110" s="249"/>
      <c r="O110" s="249"/>
      <c r="P110" s="249"/>
      <c r="Q110" s="249"/>
      <c r="R110" s="249"/>
      <c r="S110" s="249"/>
      <c r="T110" s="249"/>
      <c r="U110" s="249"/>
      <c r="V110" s="249"/>
      <c r="W110" s="249"/>
      <c r="X110" s="249"/>
      <c r="Y110" s="249"/>
      <c r="Z110" s="249"/>
    </row>
    <row r="111" spans="1:26" ht="24" customHeight="1" x14ac:dyDescent="0.35">
      <c r="A111" s="250"/>
      <c r="B111" s="262"/>
      <c r="C111" s="263"/>
      <c r="D111" s="263"/>
      <c r="E111" s="249"/>
      <c r="F111" s="249"/>
      <c r="G111" s="249"/>
      <c r="H111" s="249"/>
      <c r="I111" s="249"/>
      <c r="J111" s="249"/>
      <c r="K111" s="249"/>
      <c r="L111" s="249"/>
      <c r="M111" s="249"/>
      <c r="N111" s="249"/>
      <c r="O111" s="249"/>
      <c r="P111" s="249"/>
      <c r="Q111" s="249"/>
      <c r="R111" s="249"/>
      <c r="S111" s="249"/>
      <c r="T111" s="249"/>
      <c r="U111" s="249"/>
      <c r="V111" s="249"/>
      <c r="W111" s="249"/>
      <c r="X111" s="249"/>
      <c r="Y111" s="249"/>
      <c r="Z111" s="249"/>
    </row>
    <row r="112" spans="1:26" ht="24" customHeight="1" x14ac:dyDescent="0.35">
      <c r="A112" s="250"/>
      <c r="B112" s="262"/>
      <c r="C112" s="263"/>
      <c r="D112" s="263"/>
      <c r="E112" s="249"/>
      <c r="F112" s="249"/>
      <c r="G112" s="249"/>
      <c r="H112" s="249"/>
      <c r="I112" s="249"/>
      <c r="J112" s="249"/>
      <c r="K112" s="249"/>
      <c r="L112" s="249"/>
      <c r="M112" s="249"/>
      <c r="N112" s="249"/>
      <c r="O112" s="249"/>
      <c r="P112" s="249"/>
      <c r="Q112" s="249"/>
      <c r="R112" s="249"/>
      <c r="S112" s="249"/>
      <c r="T112" s="249"/>
      <c r="U112" s="249"/>
      <c r="V112" s="249"/>
      <c r="W112" s="249"/>
      <c r="X112" s="249"/>
      <c r="Y112" s="249"/>
      <c r="Z112" s="249"/>
    </row>
    <row r="113" spans="1:26" ht="24" customHeight="1" x14ac:dyDescent="0.35">
      <c r="A113" s="250"/>
      <c r="B113" s="262"/>
      <c r="C113" s="263"/>
      <c r="D113" s="263"/>
      <c r="E113" s="249"/>
      <c r="F113" s="249"/>
      <c r="G113" s="249"/>
      <c r="H113" s="249"/>
      <c r="I113" s="249"/>
      <c r="J113" s="249"/>
      <c r="K113" s="249"/>
      <c r="L113" s="249"/>
      <c r="M113" s="249"/>
      <c r="N113" s="249"/>
      <c r="O113" s="249"/>
      <c r="P113" s="249"/>
      <c r="Q113" s="249"/>
      <c r="R113" s="249"/>
      <c r="S113" s="249"/>
      <c r="T113" s="249"/>
      <c r="U113" s="249"/>
      <c r="V113" s="249"/>
      <c r="W113" s="249"/>
      <c r="X113" s="249"/>
      <c r="Y113" s="249"/>
      <c r="Z113" s="249"/>
    </row>
    <row r="114" spans="1:26" ht="24" customHeight="1" x14ac:dyDescent="0.35">
      <c r="A114" s="250"/>
      <c r="B114" s="262"/>
      <c r="C114" s="263"/>
      <c r="D114" s="263"/>
      <c r="E114" s="249"/>
      <c r="F114" s="249"/>
      <c r="G114" s="249"/>
      <c r="H114" s="249"/>
      <c r="I114" s="249"/>
      <c r="J114" s="249"/>
      <c r="K114" s="249"/>
      <c r="L114" s="249"/>
      <c r="M114" s="249"/>
      <c r="N114" s="249"/>
      <c r="O114" s="249"/>
      <c r="P114" s="249"/>
      <c r="Q114" s="249"/>
      <c r="R114" s="249"/>
      <c r="S114" s="249"/>
      <c r="T114" s="249"/>
      <c r="U114" s="249"/>
      <c r="V114" s="249"/>
      <c r="W114" s="249"/>
      <c r="X114" s="249"/>
      <c r="Y114" s="249"/>
      <c r="Z114" s="249"/>
    </row>
    <row r="115" spans="1:26" ht="24" customHeight="1" x14ac:dyDescent="0.35">
      <c r="A115" s="250"/>
      <c r="B115" s="262"/>
      <c r="C115" s="263"/>
      <c r="D115" s="263"/>
      <c r="E115" s="249"/>
      <c r="F115" s="249"/>
      <c r="G115" s="249"/>
      <c r="H115" s="249"/>
      <c r="I115" s="249"/>
      <c r="J115" s="249"/>
      <c r="K115" s="249"/>
      <c r="L115" s="249"/>
      <c r="M115" s="249"/>
      <c r="N115" s="249"/>
      <c r="O115" s="249"/>
      <c r="P115" s="249"/>
      <c r="Q115" s="249"/>
      <c r="R115" s="249"/>
      <c r="S115" s="249"/>
      <c r="T115" s="249"/>
      <c r="U115" s="249"/>
      <c r="V115" s="249"/>
      <c r="W115" s="249"/>
      <c r="X115" s="249"/>
      <c r="Y115" s="249"/>
      <c r="Z115" s="249"/>
    </row>
    <row r="116" spans="1:26" ht="24" customHeight="1" x14ac:dyDescent="0.35">
      <c r="A116" s="250"/>
      <c r="B116" s="262"/>
      <c r="C116" s="263"/>
      <c r="D116" s="263"/>
      <c r="E116" s="249"/>
      <c r="F116" s="249"/>
      <c r="G116" s="249"/>
      <c r="H116" s="249"/>
      <c r="I116" s="249"/>
      <c r="J116" s="249"/>
      <c r="K116" s="249"/>
      <c r="L116" s="249"/>
      <c r="M116" s="249"/>
      <c r="N116" s="249"/>
      <c r="O116" s="249"/>
      <c r="P116" s="249"/>
      <c r="Q116" s="249"/>
      <c r="R116" s="249"/>
      <c r="S116" s="249"/>
      <c r="T116" s="249"/>
      <c r="U116" s="249"/>
      <c r="V116" s="249"/>
      <c r="W116" s="249"/>
      <c r="X116" s="249"/>
      <c r="Y116" s="249"/>
      <c r="Z116" s="249"/>
    </row>
    <row r="117" spans="1:26" ht="24" customHeight="1" x14ac:dyDescent="0.35">
      <c r="A117" s="250"/>
      <c r="B117" s="262"/>
      <c r="C117" s="263"/>
      <c r="D117" s="263"/>
      <c r="E117" s="249"/>
      <c r="F117" s="249"/>
      <c r="G117" s="249"/>
      <c r="H117" s="249"/>
      <c r="I117" s="249"/>
      <c r="J117" s="249"/>
      <c r="K117" s="249"/>
      <c r="L117" s="249"/>
      <c r="M117" s="249"/>
      <c r="N117" s="249"/>
      <c r="O117" s="249"/>
      <c r="P117" s="249"/>
      <c r="Q117" s="249"/>
      <c r="R117" s="249"/>
      <c r="S117" s="249"/>
      <c r="T117" s="249"/>
      <c r="U117" s="249"/>
      <c r="V117" s="249"/>
      <c r="W117" s="249"/>
      <c r="X117" s="249"/>
      <c r="Y117" s="249"/>
      <c r="Z117" s="249"/>
    </row>
    <row r="118" spans="1:26" ht="24" customHeight="1" x14ac:dyDescent="0.35">
      <c r="A118" s="250"/>
      <c r="B118" s="262"/>
      <c r="C118" s="263"/>
      <c r="D118" s="263"/>
      <c r="E118" s="249"/>
      <c r="F118" s="249"/>
      <c r="G118" s="249"/>
      <c r="H118" s="249"/>
      <c r="I118" s="249"/>
      <c r="J118" s="249"/>
      <c r="K118" s="249"/>
      <c r="L118" s="249"/>
      <c r="M118" s="249"/>
      <c r="N118" s="249"/>
      <c r="O118" s="249"/>
      <c r="P118" s="249"/>
      <c r="Q118" s="249"/>
      <c r="R118" s="249"/>
      <c r="S118" s="249"/>
      <c r="T118" s="249"/>
      <c r="U118" s="249"/>
      <c r="V118" s="249"/>
      <c r="W118" s="249"/>
      <c r="X118" s="249"/>
      <c r="Y118" s="249"/>
      <c r="Z118" s="249"/>
    </row>
    <row r="119" spans="1:26" ht="24" customHeight="1" x14ac:dyDescent="0.35">
      <c r="A119" s="250"/>
      <c r="B119" s="262"/>
      <c r="C119" s="263"/>
      <c r="D119" s="263"/>
      <c r="E119" s="249"/>
      <c r="F119" s="249"/>
      <c r="G119" s="249"/>
      <c r="H119" s="249"/>
      <c r="I119" s="249"/>
      <c r="J119" s="249"/>
      <c r="K119" s="249"/>
      <c r="L119" s="249"/>
      <c r="M119" s="249"/>
      <c r="N119" s="249"/>
      <c r="O119" s="249"/>
      <c r="P119" s="249"/>
      <c r="Q119" s="249"/>
      <c r="R119" s="249"/>
      <c r="S119" s="249"/>
      <c r="T119" s="249"/>
      <c r="U119" s="249"/>
      <c r="V119" s="249"/>
      <c r="W119" s="249"/>
      <c r="X119" s="249"/>
      <c r="Y119" s="249"/>
      <c r="Z119" s="249"/>
    </row>
    <row r="120" spans="1:26" ht="24" customHeight="1" x14ac:dyDescent="0.35">
      <c r="A120" s="250"/>
      <c r="B120" s="262"/>
      <c r="C120" s="263"/>
      <c r="D120" s="263"/>
      <c r="E120" s="249"/>
      <c r="F120" s="249"/>
      <c r="G120" s="249"/>
      <c r="H120" s="249"/>
      <c r="I120" s="249"/>
      <c r="J120" s="249"/>
      <c r="K120" s="249"/>
      <c r="L120" s="249"/>
      <c r="M120" s="249"/>
      <c r="N120" s="249"/>
      <c r="O120" s="249"/>
      <c r="P120" s="249"/>
      <c r="Q120" s="249"/>
      <c r="R120" s="249"/>
      <c r="S120" s="249"/>
      <c r="T120" s="249"/>
      <c r="U120" s="249"/>
      <c r="V120" s="249"/>
      <c r="W120" s="249"/>
      <c r="X120" s="249"/>
      <c r="Y120" s="249"/>
      <c r="Z120" s="249"/>
    </row>
    <row r="121" spans="1:26" ht="24" customHeight="1" x14ac:dyDescent="0.35">
      <c r="A121" s="250"/>
      <c r="B121" s="262"/>
      <c r="C121" s="263"/>
      <c r="D121" s="263"/>
      <c r="E121" s="249"/>
      <c r="F121" s="249"/>
      <c r="G121" s="249"/>
      <c r="H121" s="249"/>
      <c r="I121" s="249"/>
      <c r="J121" s="249"/>
      <c r="K121" s="249"/>
      <c r="L121" s="249"/>
      <c r="M121" s="249"/>
      <c r="N121" s="249"/>
      <c r="O121" s="249"/>
      <c r="P121" s="249"/>
      <c r="Q121" s="249"/>
      <c r="R121" s="249"/>
      <c r="S121" s="249"/>
      <c r="T121" s="249"/>
      <c r="U121" s="249"/>
      <c r="V121" s="249"/>
      <c r="W121" s="249"/>
      <c r="X121" s="249"/>
      <c r="Y121" s="249"/>
      <c r="Z121" s="249"/>
    </row>
    <row r="122" spans="1:26" ht="24" customHeight="1" x14ac:dyDescent="0.35">
      <c r="A122" s="250"/>
      <c r="B122" s="262"/>
      <c r="C122" s="263"/>
      <c r="D122" s="263"/>
      <c r="E122" s="249"/>
      <c r="F122" s="249"/>
      <c r="G122" s="249"/>
      <c r="H122" s="249"/>
      <c r="I122" s="249"/>
      <c r="J122" s="249"/>
      <c r="K122" s="249"/>
      <c r="L122" s="249"/>
      <c r="M122" s="249"/>
      <c r="N122" s="249"/>
      <c r="O122" s="249"/>
      <c r="P122" s="249"/>
      <c r="Q122" s="249"/>
      <c r="R122" s="249"/>
      <c r="S122" s="249"/>
      <c r="T122" s="249"/>
      <c r="U122" s="249"/>
      <c r="V122" s="249"/>
      <c r="W122" s="249"/>
      <c r="X122" s="249"/>
      <c r="Y122" s="249"/>
      <c r="Z122" s="249"/>
    </row>
    <row r="123" spans="1:26" ht="24" customHeight="1" x14ac:dyDescent="0.35">
      <c r="A123" s="250"/>
      <c r="B123" s="262"/>
      <c r="C123" s="263"/>
      <c r="D123" s="263"/>
      <c r="E123" s="249"/>
      <c r="F123" s="249"/>
      <c r="G123" s="249"/>
      <c r="H123" s="249"/>
      <c r="I123" s="249"/>
      <c r="J123" s="249"/>
      <c r="K123" s="249"/>
      <c r="L123" s="249"/>
      <c r="M123" s="249"/>
      <c r="N123" s="249"/>
      <c r="O123" s="249"/>
      <c r="P123" s="249"/>
      <c r="Q123" s="249"/>
      <c r="R123" s="249"/>
      <c r="S123" s="249"/>
      <c r="T123" s="249"/>
      <c r="U123" s="249"/>
      <c r="V123" s="249"/>
      <c r="W123" s="249"/>
      <c r="X123" s="249"/>
      <c r="Y123" s="249"/>
      <c r="Z123" s="249"/>
    </row>
    <row r="124" spans="1:26" ht="24" customHeight="1" x14ac:dyDescent="0.35">
      <c r="A124" s="250"/>
      <c r="B124" s="262"/>
      <c r="C124" s="263"/>
      <c r="D124" s="263"/>
      <c r="E124" s="249"/>
      <c r="F124" s="249"/>
      <c r="G124" s="249"/>
      <c r="H124" s="249"/>
      <c r="I124" s="249"/>
      <c r="J124" s="249"/>
      <c r="K124" s="249"/>
      <c r="L124" s="249"/>
      <c r="M124" s="249"/>
      <c r="N124" s="249"/>
      <c r="O124" s="249"/>
      <c r="P124" s="249"/>
      <c r="Q124" s="249"/>
      <c r="R124" s="249"/>
      <c r="S124" s="249"/>
      <c r="T124" s="249"/>
      <c r="U124" s="249"/>
      <c r="V124" s="249"/>
      <c r="W124" s="249"/>
      <c r="X124" s="249"/>
      <c r="Y124" s="249"/>
      <c r="Z124" s="249"/>
    </row>
    <row r="125" spans="1:26" ht="24" customHeight="1" x14ac:dyDescent="0.35">
      <c r="A125" s="250"/>
      <c r="B125" s="262"/>
      <c r="C125" s="263"/>
      <c r="D125" s="263"/>
      <c r="E125" s="249"/>
      <c r="F125" s="249"/>
      <c r="G125" s="249"/>
      <c r="H125" s="249"/>
      <c r="I125" s="249"/>
      <c r="J125" s="249"/>
      <c r="K125" s="249"/>
      <c r="L125" s="249"/>
      <c r="M125" s="249"/>
      <c r="N125" s="249"/>
      <c r="O125" s="249"/>
      <c r="P125" s="249"/>
      <c r="Q125" s="249"/>
      <c r="R125" s="249"/>
      <c r="S125" s="249"/>
      <c r="T125" s="249"/>
      <c r="U125" s="249"/>
      <c r="V125" s="249"/>
      <c r="W125" s="249"/>
      <c r="X125" s="249"/>
      <c r="Y125" s="249"/>
      <c r="Z125" s="249"/>
    </row>
    <row r="126" spans="1:26" ht="24" customHeight="1" x14ac:dyDescent="0.35">
      <c r="A126" s="250"/>
      <c r="B126" s="262"/>
      <c r="C126" s="263"/>
      <c r="D126" s="263"/>
      <c r="E126" s="249"/>
      <c r="F126" s="249"/>
      <c r="G126" s="249"/>
      <c r="H126" s="249"/>
      <c r="I126" s="249"/>
      <c r="J126" s="249"/>
      <c r="K126" s="249"/>
      <c r="L126" s="249"/>
      <c r="M126" s="249"/>
      <c r="N126" s="249"/>
      <c r="O126" s="249"/>
      <c r="P126" s="249"/>
      <c r="Q126" s="249"/>
      <c r="R126" s="249"/>
      <c r="S126" s="249"/>
      <c r="T126" s="249"/>
      <c r="U126" s="249"/>
      <c r="V126" s="249"/>
      <c r="W126" s="249"/>
      <c r="X126" s="249"/>
      <c r="Y126" s="249"/>
      <c r="Z126" s="249"/>
    </row>
    <row r="127" spans="1:26" ht="24" customHeight="1" x14ac:dyDescent="0.35">
      <c r="A127" s="250"/>
      <c r="B127" s="262"/>
      <c r="C127" s="263"/>
      <c r="D127" s="263"/>
      <c r="E127" s="249"/>
      <c r="F127" s="249"/>
      <c r="G127" s="249"/>
      <c r="H127" s="249"/>
      <c r="I127" s="249"/>
      <c r="J127" s="249"/>
      <c r="K127" s="249"/>
      <c r="L127" s="249"/>
      <c r="M127" s="249"/>
      <c r="N127" s="249"/>
      <c r="O127" s="249"/>
      <c r="P127" s="249"/>
      <c r="Q127" s="249"/>
      <c r="R127" s="249"/>
      <c r="S127" s="249"/>
      <c r="T127" s="249"/>
      <c r="U127" s="249"/>
      <c r="V127" s="249"/>
      <c r="W127" s="249"/>
      <c r="X127" s="249"/>
      <c r="Y127" s="249"/>
      <c r="Z127" s="249"/>
    </row>
    <row r="128" spans="1:26" ht="24" customHeight="1" x14ac:dyDescent="0.35">
      <c r="A128" s="250"/>
      <c r="B128" s="262"/>
      <c r="C128" s="263"/>
      <c r="D128" s="263"/>
      <c r="E128" s="249"/>
      <c r="F128" s="249"/>
      <c r="G128" s="249"/>
      <c r="H128" s="249"/>
      <c r="I128" s="249"/>
      <c r="J128" s="249"/>
      <c r="K128" s="249"/>
      <c r="L128" s="249"/>
      <c r="M128" s="249"/>
      <c r="N128" s="249"/>
      <c r="O128" s="249"/>
      <c r="P128" s="249"/>
      <c r="Q128" s="249"/>
      <c r="R128" s="249"/>
      <c r="S128" s="249"/>
      <c r="T128" s="249"/>
      <c r="U128" s="249"/>
      <c r="V128" s="249"/>
      <c r="W128" s="249"/>
      <c r="X128" s="249"/>
      <c r="Y128" s="249"/>
      <c r="Z128" s="249"/>
    </row>
    <row r="129" spans="1:26" ht="24" customHeight="1" x14ac:dyDescent="0.35">
      <c r="A129" s="250"/>
      <c r="B129" s="262"/>
      <c r="C129" s="263"/>
      <c r="D129" s="263"/>
      <c r="E129" s="249"/>
      <c r="F129" s="249"/>
      <c r="G129" s="249"/>
      <c r="H129" s="249"/>
      <c r="I129" s="249"/>
      <c r="J129" s="249"/>
      <c r="K129" s="249"/>
      <c r="L129" s="249"/>
      <c r="M129" s="249"/>
      <c r="N129" s="249"/>
      <c r="O129" s="249"/>
      <c r="P129" s="249"/>
      <c r="Q129" s="249"/>
      <c r="R129" s="249"/>
      <c r="S129" s="249"/>
      <c r="T129" s="249"/>
      <c r="U129" s="249"/>
      <c r="V129" s="249"/>
      <c r="W129" s="249"/>
      <c r="X129" s="249"/>
      <c r="Y129" s="249"/>
      <c r="Z129" s="249"/>
    </row>
    <row r="130" spans="1:26" ht="24" customHeight="1" x14ac:dyDescent="0.35">
      <c r="A130" s="250"/>
      <c r="B130" s="262"/>
      <c r="C130" s="263"/>
      <c r="D130" s="263"/>
      <c r="E130" s="249"/>
      <c r="F130" s="249"/>
      <c r="G130" s="249"/>
      <c r="H130" s="249"/>
      <c r="I130" s="249"/>
      <c r="J130" s="249"/>
      <c r="K130" s="249"/>
      <c r="L130" s="249"/>
      <c r="M130" s="249"/>
      <c r="N130" s="249"/>
      <c r="O130" s="249"/>
      <c r="P130" s="249"/>
      <c r="Q130" s="249"/>
      <c r="R130" s="249"/>
      <c r="S130" s="249"/>
      <c r="T130" s="249"/>
      <c r="U130" s="249"/>
      <c r="V130" s="249"/>
      <c r="W130" s="249"/>
      <c r="X130" s="249"/>
      <c r="Y130" s="249"/>
      <c r="Z130" s="249"/>
    </row>
    <row r="131" spans="1:26" ht="24" customHeight="1" x14ac:dyDescent="0.35">
      <c r="A131" s="250"/>
      <c r="B131" s="262"/>
      <c r="C131" s="263"/>
      <c r="D131" s="263"/>
      <c r="E131" s="249"/>
      <c r="F131" s="249"/>
      <c r="G131" s="249"/>
      <c r="H131" s="249"/>
      <c r="I131" s="249"/>
      <c r="J131" s="249"/>
      <c r="K131" s="249"/>
      <c r="L131" s="249"/>
      <c r="M131" s="249"/>
      <c r="N131" s="249"/>
      <c r="O131" s="249"/>
      <c r="P131" s="249"/>
      <c r="Q131" s="249"/>
      <c r="R131" s="249"/>
      <c r="S131" s="249"/>
      <c r="T131" s="249"/>
      <c r="U131" s="249"/>
      <c r="V131" s="249"/>
      <c r="W131" s="249"/>
      <c r="X131" s="249"/>
      <c r="Y131" s="249"/>
      <c r="Z131" s="249"/>
    </row>
    <row r="132" spans="1:26" ht="24" customHeight="1" x14ac:dyDescent="0.35">
      <c r="A132" s="250"/>
      <c r="B132" s="262"/>
      <c r="C132" s="263"/>
      <c r="D132" s="263"/>
      <c r="E132" s="249"/>
      <c r="F132" s="249"/>
      <c r="G132" s="249"/>
      <c r="H132" s="249"/>
      <c r="I132" s="249"/>
      <c r="J132" s="249"/>
      <c r="K132" s="249"/>
      <c r="L132" s="249"/>
      <c r="M132" s="249"/>
      <c r="N132" s="249"/>
      <c r="O132" s="249"/>
      <c r="P132" s="249"/>
      <c r="Q132" s="249"/>
      <c r="R132" s="249"/>
      <c r="S132" s="249"/>
      <c r="T132" s="249"/>
      <c r="U132" s="249"/>
      <c r="V132" s="249"/>
      <c r="W132" s="249"/>
      <c r="X132" s="249"/>
      <c r="Y132" s="249"/>
      <c r="Z132" s="249"/>
    </row>
    <row r="133" spans="1:26" ht="24" customHeight="1" x14ac:dyDescent="0.35">
      <c r="A133" s="250"/>
      <c r="B133" s="262"/>
      <c r="C133" s="263"/>
      <c r="D133" s="263"/>
      <c r="E133" s="249"/>
      <c r="F133" s="249"/>
      <c r="G133" s="249"/>
      <c r="H133" s="249"/>
      <c r="I133" s="249"/>
      <c r="J133" s="249"/>
      <c r="K133" s="249"/>
      <c r="L133" s="249"/>
      <c r="M133" s="249"/>
      <c r="N133" s="249"/>
      <c r="O133" s="249"/>
      <c r="P133" s="249"/>
      <c r="Q133" s="249"/>
      <c r="R133" s="249"/>
      <c r="S133" s="249"/>
      <c r="T133" s="249"/>
      <c r="U133" s="249"/>
      <c r="V133" s="249"/>
      <c r="W133" s="249"/>
      <c r="X133" s="249"/>
      <c r="Y133" s="249"/>
      <c r="Z133" s="249"/>
    </row>
    <row r="134" spans="1:26" ht="24" customHeight="1" x14ac:dyDescent="0.35">
      <c r="A134" s="250"/>
      <c r="B134" s="262"/>
      <c r="C134" s="263"/>
      <c r="D134" s="263"/>
      <c r="E134" s="249"/>
      <c r="F134" s="249"/>
      <c r="G134" s="249"/>
      <c r="H134" s="249"/>
      <c r="I134" s="249"/>
      <c r="J134" s="249"/>
      <c r="K134" s="249"/>
      <c r="L134" s="249"/>
      <c r="M134" s="249"/>
      <c r="N134" s="249"/>
      <c r="O134" s="249"/>
      <c r="P134" s="249"/>
      <c r="Q134" s="249"/>
      <c r="R134" s="249"/>
      <c r="S134" s="249"/>
      <c r="T134" s="249"/>
      <c r="U134" s="249"/>
      <c r="V134" s="249"/>
      <c r="W134" s="249"/>
      <c r="X134" s="249"/>
      <c r="Y134" s="249"/>
      <c r="Z134" s="249"/>
    </row>
    <row r="135" spans="1:26" ht="24" customHeight="1" x14ac:dyDescent="0.35">
      <c r="A135" s="250"/>
      <c r="B135" s="262"/>
      <c r="C135" s="263"/>
      <c r="D135" s="263"/>
      <c r="E135" s="249"/>
      <c r="F135" s="249"/>
      <c r="G135" s="249"/>
      <c r="H135" s="249"/>
      <c r="I135" s="249"/>
      <c r="J135" s="249"/>
      <c r="K135" s="249"/>
      <c r="L135" s="249"/>
      <c r="M135" s="249"/>
      <c r="N135" s="249"/>
      <c r="O135" s="249"/>
      <c r="P135" s="249"/>
      <c r="Q135" s="249"/>
      <c r="R135" s="249"/>
      <c r="S135" s="249"/>
      <c r="T135" s="249"/>
      <c r="U135" s="249"/>
      <c r="V135" s="249"/>
      <c r="W135" s="249"/>
      <c r="X135" s="249"/>
      <c r="Y135" s="249"/>
      <c r="Z135" s="249"/>
    </row>
    <row r="136" spans="1:26" ht="24" customHeight="1" x14ac:dyDescent="0.35">
      <c r="A136" s="250"/>
      <c r="B136" s="262"/>
      <c r="C136" s="263"/>
      <c r="D136" s="263"/>
      <c r="E136" s="249"/>
      <c r="F136" s="249"/>
      <c r="G136" s="249"/>
      <c r="H136" s="249"/>
      <c r="I136" s="249"/>
      <c r="J136" s="249"/>
      <c r="K136" s="249"/>
      <c r="L136" s="249"/>
      <c r="M136" s="249"/>
      <c r="N136" s="249"/>
      <c r="O136" s="249"/>
      <c r="P136" s="249"/>
      <c r="Q136" s="249"/>
      <c r="R136" s="249"/>
      <c r="S136" s="249"/>
      <c r="T136" s="249"/>
      <c r="U136" s="249"/>
      <c r="V136" s="249"/>
      <c r="W136" s="249"/>
      <c r="X136" s="249"/>
      <c r="Y136" s="249"/>
      <c r="Z136" s="249"/>
    </row>
    <row r="137" spans="1:26" ht="24" customHeight="1" x14ac:dyDescent="0.35">
      <c r="A137" s="250"/>
      <c r="B137" s="262"/>
      <c r="C137" s="263"/>
      <c r="D137" s="263"/>
      <c r="E137" s="249"/>
      <c r="F137" s="249"/>
      <c r="G137" s="249"/>
      <c r="H137" s="249"/>
      <c r="I137" s="249"/>
      <c r="J137" s="249"/>
      <c r="K137" s="249"/>
      <c r="L137" s="249"/>
      <c r="M137" s="249"/>
      <c r="N137" s="249"/>
      <c r="O137" s="249"/>
      <c r="P137" s="249"/>
      <c r="Q137" s="249"/>
      <c r="R137" s="249"/>
      <c r="S137" s="249"/>
      <c r="T137" s="249"/>
      <c r="U137" s="249"/>
      <c r="V137" s="249"/>
      <c r="W137" s="249"/>
      <c r="X137" s="249"/>
      <c r="Y137" s="249"/>
      <c r="Z137" s="249"/>
    </row>
    <row r="138" spans="1:26" ht="24" customHeight="1" x14ac:dyDescent="0.35">
      <c r="A138" s="250"/>
      <c r="B138" s="262"/>
      <c r="C138" s="263"/>
      <c r="D138" s="263"/>
      <c r="E138" s="249"/>
      <c r="F138" s="249"/>
      <c r="G138" s="249"/>
      <c r="H138" s="249"/>
      <c r="I138" s="249"/>
      <c r="J138" s="249"/>
      <c r="K138" s="249"/>
      <c r="L138" s="249"/>
      <c r="M138" s="249"/>
      <c r="N138" s="249"/>
      <c r="O138" s="249"/>
      <c r="P138" s="249"/>
      <c r="Q138" s="249"/>
      <c r="R138" s="249"/>
      <c r="S138" s="249"/>
      <c r="T138" s="249"/>
      <c r="U138" s="249"/>
      <c r="V138" s="249"/>
      <c r="W138" s="249"/>
      <c r="X138" s="249"/>
      <c r="Y138" s="249"/>
      <c r="Z138" s="249"/>
    </row>
    <row r="139" spans="1:26" ht="24" customHeight="1" x14ac:dyDescent="0.35">
      <c r="A139" s="250"/>
      <c r="B139" s="262"/>
      <c r="C139" s="263"/>
      <c r="D139" s="263"/>
      <c r="E139" s="249"/>
      <c r="F139" s="249"/>
      <c r="G139" s="249"/>
      <c r="H139" s="249"/>
      <c r="I139" s="249"/>
      <c r="J139" s="249"/>
      <c r="K139" s="249"/>
      <c r="L139" s="249"/>
      <c r="M139" s="249"/>
      <c r="N139" s="249"/>
      <c r="O139" s="249"/>
      <c r="P139" s="249"/>
      <c r="Q139" s="249"/>
      <c r="R139" s="249"/>
      <c r="S139" s="249"/>
      <c r="T139" s="249"/>
      <c r="U139" s="249"/>
      <c r="V139" s="249"/>
      <c r="W139" s="249"/>
      <c r="X139" s="249"/>
      <c r="Y139" s="249"/>
      <c r="Z139" s="249"/>
    </row>
    <row r="140" spans="1:26" ht="24" customHeight="1" x14ac:dyDescent="0.35">
      <c r="A140" s="250"/>
      <c r="B140" s="262"/>
      <c r="C140" s="263"/>
      <c r="D140" s="263"/>
      <c r="E140" s="249"/>
      <c r="F140" s="249"/>
      <c r="G140" s="249"/>
      <c r="H140" s="249"/>
      <c r="I140" s="249"/>
      <c r="J140" s="249"/>
      <c r="K140" s="249"/>
      <c r="L140" s="249"/>
      <c r="M140" s="249"/>
      <c r="N140" s="249"/>
      <c r="O140" s="249"/>
      <c r="P140" s="249"/>
      <c r="Q140" s="249"/>
      <c r="R140" s="249"/>
      <c r="S140" s="249"/>
      <c r="T140" s="249"/>
      <c r="U140" s="249"/>
      <c r="V140" s="249"/>
      <c r="W140" s="249"/>
      <c r="X140" s="249"/>
      <c r="Y140" s="249"/>
      <c r="Z140" s="249"/>
    </row>
    <row r="141" spans="1:26" ht="24" customHeight="1" x14ac:dyDescent="0.35">
      <c r="A141" s="250"/>
      <c r="B141" s="262"/>
      <c r="C141" s="263"/>
      <c r="D141" s="263"/>
      <c r="E141" s="249"/>
      <c r="F141" s="249"/>
      <c r="G141" s="249"/>
      <c r="H141" s="249"/>
      <c r="I141" s="249"/>
      <c r="J141" s="249"/>
      <c r="K141" s="249"/>
      <c r="L141" s="249"/>
      <c r="M141" s="249"/>
      <c r="N141" s="249"/>
      <c r="O141" s="249"/>
      <c r="P141" s="249"/>
      <c r="Q141" s="249"/>
      <c r="R141" s="249"/>
      <c r="S141" s="249"/>
      <c r="T141" s="249"/>
      <c r="U141" s="249"/>
      <c r="V141" s="249"/>
      <c r="W141" s="249"/>
      <c r="X141" s="249"/>
      <c r="Y141" s="249"/>
      <c r="Z141" s="249"/>
    </row>
    <row r="142" spans="1:26" ht="24" customHeight="1" x14ac:dyDescent="0.35">
      <c r="A142" s="250"/>
      <c r="B142" s="262"/>
      <c r="C142" s="263"/>
      <c r="D142" s="263"/>
      <c r="E142" s="249"/>
      <c r="F142" s="249"/>
      <c r="G142" s="249"/>
      <c r="H142" s="249"/>
      <c r="I142" s="249"/>
      <c r="J142" s="249"/>
      <c r="K142" s="249"/>
      <c r="L142" s="249"/>
      <c r="M142" s="249"/>
      <c r="N142" s="249"/>
      <c r="O142" s="249"/>
      <c r="P142" s="249"/>
      <c r="Q142" s="249"/>
      <c r="R142" s="249"/>
      <c r="S142" s="249"/>
      <c r="T142" s="249"/>
      <c r="U142" s="249"/>
      <c r="V142" s="249"/>
      <c r="W142" s="249"/>
      <c r="X142" s="249"/>
      <c r="Y142" s="249"/>
      <c r="Z142" s="249"/>
    </row>
    <row r="143" spans="1:26" ht="24" customHeight="1" x14ac:dyDescent="0.35">
      <c r="A143" s="250"/>
      <c r="B143" s="262"/>
      <c r="C143" s="263"/>
      <c r="D143" s="263"/>
      <c r="E143" s="249"/>
      <c r="F143" s="249"/>
      <c r="G143" s="249"/>
      <c r="H143" s="249"/>
      <c r="I143" s="249"/>
      <c r="J143" s="249"/>
      <c r="K143" s="249"/>
      <c r="L143" s="249"/>
      <c r="M143" s="249"/>
      <c r="N143" s="249"/>
      <c r="O143" s="249"/>
      <c r="P143" s="249"/>
      <c r="Q143" s="249"/>
      <c r="R143" s="249"/>
      <c r="S143" s="249"/>
      <c r="T143" s="249"/>
      <c r="U143" s="249"/>
      <c r="V143" s="249"/>
      <c r="W143" s="249"/>
      <c r="X143" s="249"/>
      <c r="Y143" s="249"/>
      <c r="Z143" s="249"/>
    </row>
    <row r="144" spans="1:26" ht="24" customHeight="1" x14ac:dyDescent="0.35">
      <c r="A144" s="250"/>
      <c r="B144" s="262"/>
      <c r="C144" s="263"/>
      <c r="D144" s="263"/>
      <c r="E144" s="249"/>
      <c r="F144" s="249"/>
      <c r="G144" s="249"/>
      <c r="H144" s="249"/>
      <c r="I144" s="249"/>
      <c r="J144" s="249"/>
      <c r="K144" s="249"/>
      <c r="L144" s="249"/>
      <c r="M144" s="249"/>
      <c r="N144" s="249"/>
      <c r="O144" s="249"/>
      <c r="P144" s="249"/>
      <c r="Q144" s="249"/>
      <c r="R144" s="249"/>
      <c r="S144" s="249"/>
      <c r="T144" s="249"/>
      <c r="U144" s="249"/>
      <c r="V144" s="249"/>
      <c r="W144" s="249"/>
      <c r="X144" s="249"/>
      <c r="Y144" s="249"/>
      <c r="Z144" s="249"/>
    </row>
    <row r="145" spans="1:26" ht="24" customHeight="1" x14ac:dyDescent="0.35">
      <c r="A145" s="250"/>
      <c r="B145" s="262"/>
      <c r="C145" s="263"/>
      <c r="D145" s="263"/>
      <c r="E145" s="249"/>
      <c r="F145" s="249"/>
      <c r="G145" s="249"/>
      <c r="H145" s="249"/>
      <c r="I145" s="249"/>
      <c r="J145" s="249"/>
      <c r="K145" s="249"/>
      <c r="L145" s="249"/>
      <c r="M145" s="249"/>
      <c r="N145" s="249"/>
      <c r="O145" s="249"/>
      <c r="P145" s="249"/>
      <c r="Q145" s="249"/>
      <c r="R145" s="249"/>
      <c r="S145" s="249"/>
      <c r="T145" s="249"/>
      <c r="U145" s="249"/>
      <c r="V145" s="249"/>
      <c r="W145" s="249"/>
      <c r="X145" s="249"/>
      <c r="Y145" s="249"/>
      <c r="Z145" s="249"/>
    </row>
    <row r="146" spans="1:26" ht="24" customHeight="1" x14ac:dyDescent="0.35">
      <c r="A146" s="250"/>
      <c r="B146" s="262"/>
      <c r="C146" s="263"/>
      <c r="D146" s="263"/>
      <c r="E146" s="249"/>
      <c r="F146" s="249"/>
      <c r="G146" s="249"/>
      <c r="H146" s="249"/>
      <c r="I146" s="249"/>
      <c r="J146" s="249"/>
      <c r="K146" s="249"/>
      <c r="L146" s="249"/>
      <c r="M146" s="249"/>
      <c r="N146" s="249"/>
      <c r="O146" s="249"/>
      <c r="P146" s="249"/>
      <c r="Q146" s="249"/>
      <c r="R146" s="249"/>
      <c r="S146" s="249"/>
      <c r="T146" s="249"/>
      <c r="U146" s="249"/>
      <c r="V146" s="249"/>
      <c r="W146" s="249"/>
      <c r="X146" s="249"/>
      <c r="Y146" s="249"/>
      <c r="Z146" s="249"/>
    </row>
    <row r="147" spans="1:26" ht="24" customHeight="1" x14ac:dyDescent="0.35">
      <c r="A147" s="250"/>
      <c r="B147" s="262"/>
      <c r="C147" s="263"/>
      <c r="D147" s="263"/>
      <c r="E147" s="249"/>
      <c r="F147" s="249"/>
      <c r="G147" s="249"/>
      <c r="H147" s="249"/>
      <c r="I147" s="249"/>
      <c r="J147" s="249"/>
      <c r="K147" s="249"/>
      <c r="L147" s="249"/>
      <c r="M147" s="249"/>
      <c r="N147" s="249"/>
      <c r="O147" s="249"/>
      <c r="P147" s="249"/>
      <c r="Q147" s="249"/>
      <c r="R147" s="249"/>
      <c r="S147" s="249"/>
      <c r="T147" s="249"/>
      <c r="U147" s="249"/>
      <c r="V147" s="249"/>
      <c r="W147" s="249"/>
      <c r="X147" s="249"/>
      <c r="Y147" s="249"/>
      <c r="Z147" s="249"/>
    </row>
    <row r="148" spans="1:26" ht="24" customHeight="1" x14ac:dyDescent="0.35">
      <c r="A148" s="250"/>
      <c r="B148" s="262"/>
      <c r="C148" s="263"/>
      <c r="D148" s="263"/>
      <c r="E148" s="249"/>
      <c r="F148" s="249"/>
      <c r="G148" s="249"/>
      <c r="H148" s="249"/>
      <c r="I148" s="249"/>
      <c r="J148" s="249"/>
      <c r="K148" s="249"/>
      <c r="L148" s="249"/>
      <c r="M148" s="249"/>
      <c r="N148" s="249"/>
      <c r="O148" s="249"/>
      <c r="P148" s="249"/>
      <c r="Q148" s="249"/>
      <c r="R148" s="249"/>
      <c r="S148" s="249"/>
      <c r="T148" s="249"/>
      <c r="U148" s="249"/>
      <c r="V148" s="249"/>
      <c r="W148" s="249"/>
      <c r="X148" s="249"/>
      <c r="Y148" s="249"/>
      <c r="Z148" s="249"/>
    </row>
    <row r="149" spans="1:26" ht="24" customHeight="1" x14ac:dyDescent="0.35">
      <c r="A149" s="250"/>
      <c r="B149" s="262"/>
      <c r="C149" s="263"/>
      <c r="D149" s="263"/>
      <c r="E149" s="249"/>
      <c r="F149" s="249"/>
      <c r="G149" s="249"/>
      <c r="H149" s="249"/>
      <c r="I149" s="249"/>
      <c r="J149" s="249"/>
      <c r="K149" s="249"/>
      <c r="L149" s="249"/>
      <c r="M149" s="249"/>
      <c r="N149" s="249"/>
      <c r="O149" s="249"/>
      <c r="P149" s="249"/>
      <c r="Q149" s="249"/>
      <c r="R149" s="249"/>
      <c r="S149" s="249"/>
      <c r="T149" s="249"/>
      <c r="U149" s="249"/>
      <c r="V149" s="249"/>
      <c r="W149" s="249"/>
      <c r="X149" s="249"/>
      <c r="Y149" s="249"/>
      <c r="Z149" s="249"/>
    </row>
    <row r="150" spans="1:26" ht="24" customHeight="1" x14ac:dyDescent="0.35">
      <c r="A150" s="250"/>
      <c r="B150" s="262"/>
      <c r="C150" s="263"/>
      <c r="D150" s="263"/>
      <c r="E150" s="249"/>
      <c r="F150" s="249"/>
      <c r="G150" s="249"/>
      <c r="H150" s="249"/>
      <c r="I150" s="249"/>
      <c r="J150" s="249"/>
      <c r="K150" s="249"/>
      <c r="L150" s="249"/>
      <c r="M150" s="249"/>
      <c r="N150" s="249"/>
      <c r="O150" s="249"/>
      <c r="P150" s="249"/>
      <c r="Q150" s="249"/>
      <c r="R150" s="249"/>
      <c r="S150" s="249"/>
      <c r="T150" s="249"/>
      <c r="U150" s="249"/>
      <c r="V150" s="249"/>
      <c r="W150" s="249"/>
      <c r="X150" s="249"/>
      <c r="Y150" s="249"/>
      <c r="Z150" s="249"/>
    </row>
    <row r="151" spans="1:26" ht="24" customHeight="1" x14ac:dyDescent="0.35">
      <c r="A151" s="250"/>
      <c r="B151" s="262"/>
      <c r="C151" s="263"/>
      <c r="D151" s="263"/>
      <c r="E151" s="249"/>
      <c r="F151" s="249"/>
      <c r="G151" s="249"/>
      <c r="H151" s="249"/>
      <c r="I151" s="249"/>
      <c r="J151" s="249"/>
      <c r="K151" s="249"/>
      <c r="L151" s="249"/>
      <c r="M151" s="249"/>
      <c r="N151" s="249"/>
      <c r="O151" s="249"/>
      <c r="P151" s="249"/>
      <c r="Q151" s="249"/>
      <c r="R151" s="249"/>
      <c r="S151" s="249"/>
      <c r="T151" s="249"/>
      <c r="U151" s="249"/>
      <c r="V151" s="249"/>
      <c r="W151" s="249"/>
      <c r="X151" s="249"/>
      <c r="Y151" s="249"/>
      <c r="Z151" s="249"/>
    </row>
    <row r="152" spans="1:26" ht="24" customHeight="1" x14ac:dyDescent="0.35">
      <c r="A152" s="250"/>
      <c r="B152" s="262"/>
      <c r="C152" s="263"/>
      <c r="D152" s="263"/>
      <c r="E152" s="249"/>
      <c r="F152" s="249"/>
      <c r="G152" s="249"/>
      <c r="H152" s="249"/>
      <c r="I152" s="249"/>
      <c r="J152" s="249"/>
      <c r="K152" s="249"/>
      <c r="L152" s="249"/>
      <c r="M152" s="249"/>
      <c r="N152" s="249"/>
      <c r="O152" s="249"/>
      <c r="P152" s="249"/>
      <c r="Q152" s="249"/>
      <c r="R152" s="249"/>
      <c r="S152" s="249"/>
      <c r="T152" s="249"/>
      <c r="U152" s="249"/>
      <c r="V152" s="249"/>
      <c r="W152" s="249"/>
      <c r="X152" s="249"/>
      <c r="Y152" s="249"/>
      <c r="Z152" s="249"/>
    </row>
    <row r="153" spans="1:26" ht="24" customHeight="1" x14ac:dyDescent="0.35">
      <c r="A153" s="250"/>
      <c r="B153" s="262"/>
      <c r="C153" s="263"/>
      <c r="D153" s="263"/>
      <c r="E153" s="249"/>
      <c r="F153" s="249"/>
      <c r="G153" s="249"/>
      <c r="H153" s="249"/>
      <c r="I153" s="249"/>
      <c r="J153" s="249"/>
      <c r="K153" s="249"/>
      <c r="L153" s="249"/>
      <c r="M153" s="249"/>
      <c r="N153" s="249"/>
      <c r="O153" s="249"/>
      <c r="P153" s="249"/>
      <c r="Q153" s="249"/>
      <c r="R153" s="249"/>
      <c r="S153" s="249"/>
      <c r="T153" s="249"/>
      <c r="U153" s="249"/>
      <c r="V153" s="249"/>
      <c r="W153" s="249"/>
      <c r="X153" s="249"/>
      <c r="Y153" s="249"/>
      <c r="Z153" s="249"/>
    </row>
    <row r="154" spans="1:26" ht="24" customHeight="1" x14ac:dyDescent="0.35">
      <c r="A154" s="250"/>
      <c r="B154" s="262"/>
      <c r="C154" s="263"/>
      <c r="D154" s="263"/>
      <c r="E154" s="249"/>
      <c r="F154" s="249"/>
      <c r="G154" s="249"/>
      <c r="H154" s="249"/>
      <c r="I154" s="249"/>
      <c r="J154" s="249"/>
      <c r="K154" s="249"/>
      <c r="L154" s="249"/>
      <c r="M154" s="249"/>
      <c r="N154" s="249"/>
      <c r="O154" s="249"/>
      <c r="P154" s="249"/>
      <c r="Q154" s="249"/>
      <c r="R154" s="249"/>
      <c r="S154" s="249"/>
      <c r="T154" s="249"/>
      <c r="U154" s="249"/>
      <c r="V154" s="249"/>
      <c r="W154" s="249"/>
      <c r="X154" s="249"/>
      <c r="Y154" s="249"/>
      <c r="Z154" s="249"/>
    </row>
    <row r="155" spans="1:26" ht="24" customHeight="1" x14ac:dyDescent="0.35">
      <c r="A155" s="250"/>
      <c r="B155" s="262"/>
      <c r="C155" s="263"/>
      <c r="D155" s="263"/>
      <c r="E155" s="249"/>
      <c r="F155" s="249"/>
      <c r="G155" s="249"/>
      <c r="H155" s="249"/>
      <c r="I155" s="249"/>
      <c r="J155" s="249"/>
      <c r="K155" s="249"/>
      <c r="L155" s="249"/>
      <c r="M155" s="249"/>
      <c r="N155" s="249"/>
      <c r="O155" s="249"/>
      <c r="P155" s="249"/>
      <c r="Q155" s="249"/>
      <c r="R155" s="249"/>
      <c r="S155" s="249"/>
      <c r="T155" s="249"/>
      <c r="U155" s="249"/>
      <c r="V155" s="249"/>
      <c r="W155" s="249"/>
      <c r="X155" s="249"/>
      <c r="Y155" s="249"/>
      <c r="Z155" s="249"/>
    </row>
    <row r="156" spans="1:26" ht="24" customHeight="1" x14ac:dyDescent="0.35">
      <c r="A156" s="250"/>
      <c r="B156" s="262"/>
      <c r="C156" s="263"/>
      <c r="D156" s="263"/>
      <c r="E156" s="249"/>
      <c r="F156" s="249"/>
      <c r="G156" s="249"/>
      <c r="H156" s="249"/>
      <c r="I156" s="249"/>
      <c r="J156" s="249"/>
      <c r="K156" s="249"/>
      <c r="L156" s="249"/>
      <c r="M156" s="249"/>
      <c r="N156" s="249"/>
      <c r="O156" s="249"/>
      <c r="P156" s="249"/>
      <c r="Q156" s="249"/>
      <c r="R156" s="249"/>
      <c r="S156" s="249"/>
      <c r="T156" s="249"/>
      <c r="U156" s="249"/>
      <c r="V156" s="249"/>
      <c r="W156" s="249"/>
      <c r="X156" s="249"/>
      <c r="Y156" s="249"/>
      <c r="Z156" s="249"/>
    </row>
    <row r="157" spans="1:26" ht="24" customHeight="1" x14ac:dyDescent="0.35">
      <c r="A157" s="250"/>
      <c r="B157" s="262"/>
      <c r="C157" s="263"/>
      <c r="D157" s="263"/>
      <c r="E157" s="249"/>
      <c r="F157" s="249"/>
      <c r="G157" s="249"/>
      <c r="H157" s="249"/>
      <c r="I157" s="249"/>
      <c r="J157" s="249"/>
      <c r="K157" s="249"/>
      <c r="L157" s="249"/>
      <c r="M157" s="249"/>
      <c r="N157" s="249"/>
      <c r="O157" s="249"/>
      <c r="P157" s="249"/>
      <c r="Q157" s="249"/>
      <c r="R157" s="249"/>
      <c r="S157" s="249"/>
      <c r="T157" s="249"/>
      <c r="U157" s="249"/>
      <c r="V157" s="249"/>
      <c r="W157" s="249"/>
      <c r="X157" s="249"/>
      <c r="Y157" s="249"/>
      <c r="Z157" s="249"/>
    </row>
    <row r="158" spans="1:26" ht="24" customHeight="1" x14ac:dyDescent="0.35">
      <c r="A158" s="250"/>
      <c r="B158" s="262"/>
      <c r="C158" s="263"/>
      <c r="D158" s="263"/>
      <c r="E158" s="249"/>
      <c r="F158" s="249"/>
      <c r="G158" s="249"/>
      <c r="H158" s="249"/>
      <c r="I158" s="249"/>
      <c r="J158" s="249"/>
      <c r="K158" s="249"/>
      <c r="L158" s="249"/>
      <c r="M158" s="249"/>
      <c r="N158" s="249"/>
      <c r="O158" s="249"/>
      <c r="P158" s="249"/>
      <c r="Q158" s="249"/>
      <c r="R158" s="249"/>
      <c r="S158" s="249"/>
      <c r="T158" s="249"/>
      <c r="U158" s="249"/>
      <c r="V158" s="249"/>
      <c r="W158" s="249"/>
      <c r="X158" s="249"/>
      <c r="Y158" s="249"/>
      <c r="Z158" s="249"/>
    </row>
    <row r="159" spans="1:26" ht="24" customHeight="1" x14ac:dyDescent="0.35">
      <c r="A159" s="250"/>
      <c r="B159" s="262"/>
      <c r="C159" s="263"/>
      <c r="D159" s="263"/>
      <c r="E159" s="249"/>
      <c r="F159" s="249"/>
      <c r="G159" s="249"/>
      <c r="H159" s="249"/>
      <c r="I159" s="249"/>
      <c r="J159" s="249"/>
      <c r="K159" s="249"/>
      <c r="L159" s="249"/>
      <c r="M159" s="249"/>
      <c r="N159" s="249"/>
      <c r="O159" s="249"/>
      <c r="P159" s="249"/>
      <c r="Q159" s="249"/>
      <c r="R159" s="249"/>
      <c r="S159" s="249"/>
      <c r="T159" s="249"/>
      <c r="U159" s="249"/>
      <c r="V159" s="249"/>
      <c r="W159" s="249"/>
      <c r="X159" s="249"/>
      <c r="Y159" s="249"/>
      <c r="Z159" s="249"/>
    </row>
    <row r="160" spans="1:26" ht="24" customHeight="1" x14ac:dyDescent="0.35">
      <c r="A160" s="250"/>
      <c r="B160" s="262"/>
      <c r="C160" s="263"/>
      <c r="D160" s="263"/>
      <c r="E160" s="249"/>
      <c r="F160" s="249"/>
      <c r="G160" s="249"/>
      <c r="H160" s="249"/>
      <c r="I160" s="249"/>
      <c r="J160" s="249"/>
      <c r="K160" s="249"/>
      <c r="L160" s="249"/>
      <c r="M160" s="249"/>
      <c r="N160" s="249"/>
      <c r="O160" s="249"/>
      <c r="P160" s="249"/>
      <c r="Q160" s="249"/>
      <c r="R160" s="249"/>
      <c r="S160" s="249"/>
      <c r="T160" s="249"/>
      <c r="U160" s="249"/>
      <c r="V160" s="249"/>
      <c r="W160" s="249"/>
      <c r="X160" s="249"/>
      <c r="Y160" s="249"/>
      <c r="Z160" s="249"/>
    </row>
    <row r="161" spans="1:26" ht="24" customHeight="1" x14ac:dyDescent="0.35">
      <c r="A161" s="250"/>
      <c r="B161" s="262"/>
      <c r="C161" s="263"/>
      <c r="D161" s="263"/>
      <c r="E161" s="249"/>
      <c r="F161" s="249"/>
      <c r="G161" s="249"/>
      <c r="H161" s="249"/>
      <c r="I161" s="249"/>
      <c r="J161" s="249"/>
      <c r="K161" s="249"/>
      <c r="L161" s="249"/>
      <c r="M161" s="249"/>
      <c r="N161" s="249"/>
      <c r="O161" s="249"/>
      <c r="P161" s="249"/>
      <c r="Q161" s="249"/>
      <c r="R161" s="249"/>
      <c r="S161" s="249"/>
      <c r="T161" s="249"/>
      <c r="U161" s="249"/>
      <c r="V161" s="249"/>
      <c r="W161" s="249"/>
      <c r="X161" s="249"/>
      <c r="Y161" s="249"/>
      <c r="Z161" s="249"/>
    </row>
    <row r="162" spans="1:26" ht="24" customHeight="1" x14ac:dyDescent="0.35">
      <c r="A162" s="250"/>
      <c r="B162" s="262"/>
      <c r="C162" s="263"/>
      <c r="D162" s="263"/>
      <c r="E162" s="249"/>
      <c r="F162" s="249"/>
      <c r="G162" s="249"/>
      <c r="H162" s="249"/>
      <c r="I162" s="249"/>
      <c r="J162" s="249"/>
      <c r="K162" s="249"/>
      <c r="L162" s="249"/>
      <c r="M162" s="249"/>
      <c r="N162" s="249"/>
      <c r="O162" s="249"/>
      <c r="P162" s="249"/>
      <c r="Q162" s="249"/>
      <c r="R162" s="249"/>
      <c r="S162" s="249"/>
      <c r="T162" s="249"/>
      <c r="U162" s="249"/>
      <c r="V162" s="249"/>
      <c r="W162" s="249"/>
      <c r="X162" s="249"/>
      <c r="Y162" s="249"/>
      <c r="Z162" s="249"/>
    </row>
    <row r="163" spans="1:26" ht="24" customHeight="1" x14ac:dyDescent="0.35">
      <c r="A163" s="250"/>
      <c r="B163" s="262"/>
      <c r="C163" s="263"/>
      <c r="D163" s="263"/>
      <c r="E163" s="249"/>
      <c r="F163" s="249"/>
      <c r="G163" s="249"/>
      <c r="H163" s="249"/>
      <c r="I163" s="249"/>
      <c r="J163" s="249"/>
      <c r="K163" s="249"/>
      <c r="L163" s="249"/>
      <c r="M163" s="249"/>
      <c r="N163" s="249"/>
      <c r="O163" s="249"/>
      <c r="P163" s="249"/>
      <c r="Q163" s="249"/>
      <c r="R163" s="249"/>
      <c r="S163" s="249"/>
      <c r="T163" s="249"/>
      <c r="U163" s="249"/>
      <c r="V163" s="249"/>
      <c r="W163" s="249"/>
      <c r="X163" s="249"/>
      <c r="Y163" s="249"/>
      <c r="Z163" s="249"/>
    </row>
    <row r="164" spans="1:26" ht="24" customHeight="1" x14ac:dyDescent="0.35">
      <c r="A164" s="250"/>
      <c r="B164" s="262"/>
      <c r="C164" s="263"/>
      <c r="D164" s="263"/>
      <c r="E164" s="249"/>
      <c r="F164" s="249"/>
      <c r="G164" s="249"/>
      <c r="H164" s="249"/>
      <c r="I164" s="249"/>
      <c r="J164" s="249"/>
      <c r="K164" s="249"/>
      <c r="L164" s="249"/>
      <c r="M164" s="249"/>
      <c r="N164" s="249"/>
      <c r="O164" s="249"/>
      <c r="P164" s="249"/>
      <c r="Q164" s="249"/>
      <c r="R164" s="249"/>
      <c r="S164" s="249"/>
      <c r="T164" s="249"/>
      <c r="U164" s="249"/>
      <c r="V164" s="249"/>
      <c r="W164" s="249"/>
      <c r="X164" s="249"/>
      <c r="Y164" s="249"/>
      <c r="Z164" s="249"/>
    </row>
    <row r="165" spans="1:26" ht="24" customHeight="1" x14ac:dyDescent="0.35">
      <c r="A165" s="250"/>
      <c r="B165" s="262"/>
      <c r="C165" s="263"/>
      <c r="D165" s="263"/>
      <c r="E165" s="249"/>
      <c r="F165" s="249"/>
      <c r="G165" s="249"/>
      <c r="H165" s="249"/>
      <c r="I165" s="249"/>
      <c r="J165" s="249"/>
      <c r="K165" s="249"/>
      <c r="L165" s="249"/>
      <c r="M165" s="249"/>
      <c r="N165" s="249"/>
      <c r="O165" s="249"/>
      <c r="P165" s="249"/>
      <c r="Q165" s="249"/>
      <c r="R165" s="249"/>
      <c r="S165" s="249"/>
      <c r="T165" s="249"/>
      <c r="U165" s="249"/>
      <c r="V165" s="249"/>
      <c r="W165" s="249"/>
      <c r="X165" s="249"/>
      <c r="Y165" s="249"/>
      <c r="Z165" s="249"/>
    </row>
    <row r="166" spans="1:26" ht="24" customHeight="1" x14ac:dyDescent="0.35">
      <c r="A166" s="250"/>
      <c r="B166" s="262"/>
      <c r="C166" s="263"/>
      <c r="D166" s="263"/>
      <c r="E166" s="249"/>
      <c r="F166" s="249"/>
      <c r="G166" s="249"/>
      <c r="H166" s="249"/>
      <c r="I166" s="249"/>
      <c r="J166" s="249"/>
      <c r="K166" s="249"/>
      <c r="L166" s="249"/>
      <c r="M166" s="249"/>
      <c r="N166" s="249"/>
      <c r="O166" s="249"/>
      <c r="P166" s="249"/>
      <c r="Q166" s="249"/>
      <c r="R166" s="249"/>
      <c r="S166" s="249"/>
      <c r="T166" s="249"/>
      <c r="U166" s="249"/>
      <c r="V166" s="249"/>
      <c r="W166" s="249"/>
      <c r="X166" s="249"/>
      <c r="Y166" s="249"/>
      <c r="Z166" s="249"/>
    </row>
    <row r="167" spans="1:26" ht="24" customHeight="1" x14ac:dyDescent="0.35">
      <c r="A167" s="250"/>
      <c r="B167" s="262"/>
      <c r="C167" s="263"/>
      <c r="D167" s="263"/>
      <c r="E167" s="249"/>
      <c r="F167" s="249"/>
      <c r="G167" s="249"/>
      <c r="H167" s="249"/>
      <c r="I167" s="249"/>
      <c r="J167" s="249"/>
      <c r="K167" s="249"/>
      <c r="L167" s="249"/>
      <c r="M167" s="249"/>
      <c r="N167" s="249"/>
      <c r="O167" s="249"/>
      <c r="P167" s="249"/>
      <c r="Q167" s="249"/>
      <c r="R167" s="249"/>
      <c r="S167" s="249"/>
      <c r="T167" s="249"/>
      <c r="U167" s="249"/>
      <c r="V167" s="249"/>
      <c r="W167" s="249"/>
      <c r="X167" s="249"/>
      <c r="Y167" s="249"/>
      <c r="Z167" s="249"/>
    </row>
    <row r="168" spans="1:26" ht="24" customHeight="1" x14ac:dyDescent="0.35">
      <c r="A168" s="250"/>
      <c r="B168" s="262"/>
      <c r="C168" s="263"/>
      <c r="D168" s="263"/>
      <c r="E168" s="249"/>
      <c r="F168" s="249"/>
      <c r="G168" s="249"/>
      <c r="H168" s="249"/>
      <c r="I168" s="249"/>
      <c r="J168" s="249"/>
      <c r="K168" s="249"/>
      <c r="L168" s="249"/>
      <c r="M168" s="249"/>
      <c r="N168" s="249"/>
      <c r="O168" s="249"/>
      <c r="P168" s="249"/>
      <c r="Q168" s="249"/>
      <c r="R168" s="249"/>
      <c r="S168" s="249"/>
      <c r="T168" s="249"/>
      <c r="U168" s="249"/>
      <c r="V168" s="249"/>
      <c r="W168" s="249"/>
      <c r="X168" s="249"/>
      <c r="Y168" s="249"/>
      <c r="Z168" s="249"/>
    </row>
    <row r="169" spans="1:26" ht="24" customHeight="1" x14ac:dyDescent="0.35">
      <c r="A169" s="250"/>
      <c r="B169" s="262"/>
      <c r="C169" s="263"/>
      <c r="D169" s="263"/>
      <c r="E169" s="249"/>
      <c r="F169" s="249"/>
      <c r="G169" s="249"/>
      <c r="H169" s="249"/>
      <c r="I169" s="249"/>
      <c r="J169" s="249"/>
      <c r="K169" s="249"/>
      <c r="L169" s="249"/>
      <c r="M169" s="249"/>
      <c r="N169" s="249"/>
      <c r="O169" s="249"/>
      <c r="P169" s="249"/>
      <c r="Q169" s="249"/>
      <c r="R169" s="249"/>
      <c r="S169" s="249"/>
      <c r="T169" s="249"/>
      <c r="U169" s="249"/>
      <c r="V169" s="249"/>
      <c r="W169" s="249"/>
      <c r="X169" s="249"/>
      <c r="Y169" s="249"/>
      <c r="Z169" s="249"/>
    </row>
    <row r="170" spans="1:26" ht="24" customHeight="1" x14ac:dyDescent="0.35">
      <c r="A170" s="250"/>
      <c r="B170" s="262"/>
      <c r="C170" s="263"/>
      <c r="D170" s="263"/>
      <c r="E170" s="249"/>
      <c r="F170" s="249"/>
      <c r="G170" s="249"/>
      <c r="H170" s="249"/>
      <c r="I170" s="249"/>
      <c r="J170" s="249"/>
      <c r="K170" s="249"/>
      <c r="L170" s="249"/>
      <c r="M170" s="249"/>
      <c r="N170" s="249"/>
      <c r="O170" s="249"/>
      <c r="P170" s="249"/>
      <c r="Q170" s="249"/>
      <c r="R170" s="249"/>
      <c r="S170" s="249"/>
      <c r="T170" s="249"/>
      <c r="U170" s="249"/>
      <c r="V170" s="249"/>
      <c r="W170" s="249"/>
      <c r="X170" s="249"/>
      <c r="Y170" s="249"/>
      <c r="Z170" s="249"/>
    </row>
    <row r="171" spans="1:26" ht="24" customHeight="1" x14ac:dyDescent="0.35">
      <c r="A171" s="250"/>
      <c r="B171" s="262"/>
      <c r="C171" s="263"/>
      <c r="D171" s="263"/>
      <c r="E171" s="249"/>
      <c r="F171" s="249"/>
      <c r="G171" s="249"/>
      <c r="H171" s="249"/>
      <c r="I171" s="249"/>
      <c r="J171" s="249"/>
      <c r="K171" s="249"/>
      <c r="L171" s="249"/>
      <c r="M171" s="249"/>
      <c r="N171" s="249"/>
      <c r="O171" s="249"/>
      <c r="P171" s="249"/>
      <c r="Q171" s="249"/>
      <c r="R171" s="249"/>
      <c r="S171" s="249"/>
      <c r="T171" s="249"/>
      <c r="U171" s="249"/>
      <c r="V171" s="249"/>
      <c r="W171" s="249"/>
      <c r="X171" s="249"/>
      <c r="Y171" s="249"/>
      <c r="Z171" s="249"/>
    </row>
    <row r="172" spans="1:26" ht="24" customHeight="1" x14ac:dyDescent="0.35">
      <c r="A172" s="250"/>
      <c r="B172" s="262"/>
      <c r="C172" s="263"/>
      <c r="D172" s="263"/>
      <c r="E172" s="249"/>
      <c r="F172" s="249"/>
      <c r="G172" s="249"/>
      <c r="H172" s="249"/>
      <c r="I172" s="249"/>
      <c r="J172" s="249"/>
      <c r="K172" s="249"/>
      <c r="L172" s="249"/>
      <c r="M172" s="249"/>
      <c r="N172" s="249"/>
      <c r="O172" s="249"/>
      <c r="P172" s="249"/>
      <c r="Q172" s="249"/>
      <c r="R172" s="249"/>
      <c r="S172" s="249"/>
      <c r="T172" s="249"/>
      <c r="U172" s="249"/>
      <c r="V172" s="249"/>
      <c r="W172" s="249"/>
      <c r="X172" s="249"/>
      <c r="Y172" s="249"/>
      <c r="Z172" s="249"/>
    </row>
    <row r="173" spans="1:26" ht="24" customHeight="1" x14ac:dyDescent="0.35">
      <c r="A173" s="250"/>
      <c r="B173" s="262"/>
      <c r="C173" s="263"/>
      <c r="D173" s="263"/>
      <c r="E173" s="249"/>
      <c r="F173" s="249"/>
      <c r="G173" s="249"/>
      <c r="H173" s="249"/>
      <c r="I173" s="249"/>
      <c r="J173" s="249"/>
      <c r="K173" s="249"/>
      <c r="L173" s="249"/>
      <c r="M173" s="249"/>
      <c r="N173" s="249"/>
      <c r="O173" s="249"/>
      <c r="P173" s="249"/>
      <c r="Q173" s="249"/>
      <c r="R173" s="249"/>
      <c r="S173" s="249"/>
      <c r="T173" s="249"/>
      <c r="U173" s="249"/>
      <c r="V173" s="249"/>
      <c r="W173" s="249"/>
      <c r="X173" s="249"/>
      <c r="Y173" s="249"/>
      <c r="Z173" s="249"/>
    </row>
    <row r="174" spans="1:26" ht="24" customHeight="1" x14ac:dyDescent="0.35">
      <c r="A174" s="250"/>
      <c r="B174" s="262"/>
      <c r="C174" s="263"/>
      <c r="D174" s="263"/>
      <c r="E174" s="249"/>
      <c r="F174" s="249"/>
      <c r="G174" s="249"/>
      <c r="H174" s="249"/>
      <c r="I174" s="249"/>
      <c r="J174" s="249"/>
      <c r="K174" s="249"/>
      <c r="L174" s="249"/>
      <c r="M174" s="249"/>
      <c r="N174" s="249"/>
      <c r="O174" s="249"/>
      <c r="P174" s="249"/>
      <c r="Q174" s="249"/>
      <c r="R174" s="249"/>
      <c r="S174" s="249"/>
      <c r="T174" s="249"/>
      <c r="U174" s="249"/>
      <c r="V174" s="249"/>
      <c r="W174" s="249"/>
      <c r="X174" s="249"/>
      <c r="Y174" s="249"/>
      <c r="Z174" s="249"/>
    </row>
    <row r="175" spans="1:26" ht="24" customHeight="1" x14ac:dyDescent="0.35">
      <c r="A175" s="250"/>
      <c r="B175" s="262"/>
      <c r="C175" s="263"/>
      <c r="D175" s="263"/>
      <c r="E175" s="249"/>
      <c r="F175" s="249"/>
      <c r="G175" s="249"/>
      <c r="H175" s="249"/>
      <c r="I175" s="249"/>
      <c r="J175" s="249"/>
      <c r="K175" s="249"/>
      <c r="L175" s="249"/>
      <c r="M175" s="249"/>
      <c r="N175" s="249"/>
      <c r="O175" s="249"/>
      <c r="P175" s="249"/>
      <c r="Q175" s="249"/>
      <c r="R175" s="249"/>
      <c r="S175" s="249"/>
      <c r="T175" s="249"/>
      <c r="U175" s="249"/>
      <c r="V175" s="249"/>
      <c r="W175" s="249"/>
      <c r="X175" s="249"/>
      <c r="Y175" s="249"/>
      <c r="Z175" s="249"/>
    </row>
    <row r="176" spans="1:26" ht="24" customHeight="1" x14ac:dyDescent="0.35">
      <c r="A176" s="250"/>
      <c r="B176" s="262"/>
      <c r="C176" s="263"/>
      <c r="D176" s="263"/>
      <c r="E176" s="249"/>
      <c r="F176" s="249"/>
      <c r="G176" s="249"/>
      <c r="H176" s="249"/>
      <c r="I176" s="249"/>
      <c r="J176" s="249"/>
      <c r="K176" s="249"/>
      <c r="L176" s="249"/>
      <c r="M176" s="249"/>
      <c r="N176" s="249"/>
      <c r="O176" s="249"/>
      <c r="P176" s="249"/>
      <c r="Q176" s="249"/>
      <c r="R176" s="249"/>
      <c r="S176" s="249"/>
      <c r="T176" s="249"/>
      <c r="U176" s="249"/>
      <c r="V176" s="249"/>
      <c r="W176" s="249"/>
      <c r="X176" s="249"/>
      <c r="Y176" s="249"/>
      <c r="Z176" s="249"/>
    </row>
    <row r="177" spans="1:26" ht="24" customHeight="1" x14ac:dyDescent="0.35">
      <c r="A177" s="250"/>
      <c r="B177" s="262"/>
      <c r="C177" s="263"/>
      <c r="D177" s="263"/>
      <c r="E177" s="249"/>
      <c r="F177" s="249"/>
      <c r="G177" s="249"/>
      <c r="H177" s="249"/>
      <c r="I177" s="249"/>
      <c r="J177" s="249"/>
      <c r="K177" s="249"/>
      <c r="L177" s="249"/>
      <c r="M177" s="249"/>
      <c r="N177" s="249"/>
      <c r="O177" s="249"/>
      <c r="P177" s="249"/>
      <c r="Q177" s="249"/>
      <c r="R177" s="249"/>
      <c r="S177" s="249"/>
      <c r="T177" s="249"/>
      <c r="U177" s="249"/>
      <c r="V177" s="249"/>
      <c r="W177" s="249"/>
      <c r="X177" s="249"/>
      <c r="Y177" s="249"/>
      <c r="Z177" s="249"/>
    </row>
    <row r="178" spans="1:26" ht="24" customHeight="1" x14ac:dyDescent="0.35">
      <c r="A178" s="250"/>
      <c r="B178" s="262"/>
      <c r="C178" s="263"/>
      <c r="D178" s="263"/>
      <c r="E178" s="249"/>
      <c r="F178" s="249"/>
      <c r="G178" s="249"/>
      <c r="H178" s="249"/>
      <c r="I178" s="249"/>
      <c r="J178" s="249"/>
      <c r="K178" s="249"/>
      <c r="L178" s="249"/>
      <c r="M178" s="249"/>
      <c r="N178" s="249"/>
      <c r="O178" s="249"/>
      <c r="P178" s="249"/>
      <c r="Q178" s="249"/>
      <c r="R178" s="249"/>
      <c r="S178" s="249"/>
      <c r="T178" s="249"/>
      <c r="U178" s="249"/>
      <c r="V178" s="249"/>
      <c r="W178" s="249"/>
      <c r="X178" s="249"/>
      <c r="Y178" s="249"/>
      <c r="Z178" s="249"/>
    </row>
    <row r="179" spans="1:26" ht="24" customHeight="1" x14ac:dyDescent="0.35">
      <c r="A179" s="250"/>
      <c r="B179" s="262"/>
      <c r="C179" s="263"/>
      <c r="D179" s="263"/>
      <c r="E179" s="249"/>
      <c r="F179" s="249"/>
      <c r="G179" s="249"/>
      <c r="H179" s="249"/>
      <c r="I179" s="249"/>
      <c r="J179" s="249"/>
      <c r="K179" s="249"/>
      <c r="L179" s="249"/>
      <c r="M179" s="249"/>
      <c r="N179" s="249"/>
      <c r="O179" s="249"/>
      <c r="P179" s="249"/>
      <c r="Q179" s="249"/>
      <c r="R179" s="249"/>
      <c r="S179" s="249"/>
      <c r="T179" s="249"/>
      <c r="U179" s="249"/>
      <c r="V179" s="249"/>
      <c r="W179" s="249"/>
      <c r="X179" s="249"/>
      <c r="Y179" s="249"/>
      <c r="Z179" s="249"/>
    </row>
    <row r="180" spans="1:26" ht="24" customHeight="1" x14ac:dyDescent="0.35">
      <c r="A180" s="250"/>
      <c r="B180" s="262"/>
      <c r="C180" s="263"/>
      <c r="D180" s="263"/>
      <c r="E180" s="249"/>
      <c r="F180" s="249"/>
      <c r="G180" s="249"/>
      <c r="H180" s="249"/>
      <c r="I180" s="249"/>
      <c r="J180" s="249"/>
      <c r="K180" s="249"/>
      <c r="L180" s="249"/>
      <c r="M180" s="249"/>
      <c r="N180" s="249"/>
      <c r="O180" s="249"/>
      <c r="P180" s="249"/>
      <c r="Q180" s="249"/>
      <c r="R180" s="249"/>
      <c r="S180" s="249"/>
      <c r="T180" s="249"/>
      <c r="U180" s="249"/>
      <c r="V180" s="249"/>
      <c r="W180" s="249"/>
      <c r="X180" s="249"/>
      <c r="Y180" s="249"/>
      <c r="Z180" s="249"/>
    </row>
    <row r="181" spans="1:26" ht="24" customHeight="1" x14ac:dyDescent="0.35">
      <c r="A181" s="250"/>
      <c r="B181" s="262"/>
      <c r="C181" s="263"/>
      <c r="D181" s="263"/>
      <c r="E181" s="249"/>
      <c r="F181" s="249"/>
      <c r="G181" s="249"/>
      <c r="H181" s="249"/>
      <c r="I181" s="249"/>
      <c r="J181" s="249"/>
      <c r="K181" s="249"/>
      <c r="L181" s="249"/>
      <c r="M181" s="249"/>
      <c r="N181" s="249"/>
      <c r="O181" s="249"/>
      <c r="P181" s="249"/>
      <c r="Q181" s="249"/>
      <c r="R181" s="249"/>
      <c r="S181" s="249"/>
      <c r="T181" s="249"/>
      <c r="U181" s="249"/>
      <c r="V181" s="249"/>
      <c r="W181" s="249"/>
      <c r="X181" s="249"/>
      <c r="Y181" s="249"/>
      <c r="Z181" s="249"/>
    </row>
    <row r="182" spans="1:26" ht="24" customHeight="1" x14ac:dyDescent="0.35">
      <c r="A182" s="250"/>
      <c r="B182" s="262"/>
      <c r="C182" s="263"/>
      <c r="D182" s="263"/>
      <c r="E182" s="249"/>
      <c r="F182" s="249"/>
      <c r="G182" s="249"/>
      <c r="H182" s="249"/>
      <c r="I182" s="249"/>
      <c r="J182" s="249"/>
      <c r="K182" s="249"/>
      <c r="L182" s="249"/>
      <c r="M182" s="249"/>
      <c r="N182" s="249"/>
      <c r="O182" s="249"/>
      <c r="P182" s="249"/>
      <c r="Q182" s="249"/>
      <c r="R182" s="249"/>
      <c r="S182" s="249"/>
      <c r="T182" s="249"/>
      <c r="U182" s="249"/>
      <c r="V182" s="249"/>
      <c r="W182" s="249"/>
      <c r="X182" s="249"/>
      <c r="Y182" s="249"/>
      <c r="Z182" s="249"/>
    </row>
    <row r="183" spans="1:26" ht="24" customHeight="1" x14ac:dyDescent="0.35">
      <c r="A183" s="250"/>
      <c r="B183" s="262"/>
      <c r="C183" s="263"/>
      <c r="D183" s="263"/>
      <c r="E183" s="249"/>
      <c r="F183" s="249"/>
      <c r="G183" s="249"/>
      <c r="H183" s="249"/>
      <c r="I183" s="249"/>
      <c r="J183" s="249"/>
      <c r="K183" s="249"/>
      <c r="L183" s="249"/>
      <c r="M183" s="249"/>
      <c r="N183" s="249"/>
      <c r="O183" s="249"/>
      <c r="P183" s="249"/>
      <c r="Q183" s="249"/>
      <c r="R183" s="249"/>
      <c r="S183" s="249"/>
      <c r="T183" s="249"/>
      <c r="U183" s="249"/>
      <c r="V183" s="249"/>
      <c r="W183" s="249"/>
      <c r="X183" s="249"/>
      <c r="Y183" s="249"/>
      <c r="Z183" s="249"/>
    </row>
    <row r="184" spans="1:26" ht="24" customHeight="1" x14ac:dyDescent="0.35">
      <c r="A184" s="250"/>
      <c r="B184" s="262"/>
      <c r="C184" s="263"/>
      <c r="D184" s="263"/>
      <c r="E184" s="249"/>
      <c r="F184" s="249"/>
      <c r="G184" s="249"/>
      <c r="H184" s="249"/>
      <c r="I184" s="249"/>
      <c r="J184" s="249"/>
      <c r="K184" s="249"/>
      <c r="L184" s="249"/>
      <c r="M184" s="249"/>
      <c r="N184" s="249"/>
      <c r="O184" s="249"/>
      <c r="P184" s="249"/>
      <c r="Q184" s="249"/>
      <c r="R184" s="249"/>
      <c r="S184" s="249"/>
      <c r="T184" s="249"/>
      <c r="U184" s="249"/>
      <c r="V184" s="249"/>
      <c r="W184" s="249"/>
      <c r="X184" s="249"/>
      <c r="Y184" s="249"/>
      <c r="Z184" s="249"/>
    </row>
    <row r="185" spans="1:26" ht="24" customHeight="1" x14ac:dyDescent="0.35">
      <c r="A185" s="250"/>
      <c r="B185" s="262"/>
      <c r="C185" s="263"/>
      <c r="D185" s="263"/>
      <c r="E185" s="249"/>
      <c r="F185" s="249"/>
      <c r="G185" s="249"/>
      <c r="H185" s="249"/>
      <c r="I185" s="249"/>
      <c r="J185" s="249"/>
      <c r="K185" s="249"/>
      <c r="L185" s="249"/>
      <c r="M185" s="249"/>
      <c r="N185" s="249"/>
      <c r="O185" s="249"/>
      <c r="P185" s="249"/>
      <c r="Q185" s="249"/>
      <c r="R185" s="249"/>
      <c r="S185" s="249"/>
      <c r="T185" s="249"/>
      <c r="U185" s="249"/>
      <c r="V185" s="249"/>
      <c r="W185" s="249"/>
      <c r="X185" s="249"/>
      <c r="Y185" s="249"/>
      <c r="Z185" s="249"/>
    </row>
    <row r="186" spans="1:26" ht="24" customHeight="1" x14ac:dyDescent="0.35">
      <c r="A186" s="250"/>
      <c r="B186" s="262"/>
      <c r="C186" s="263"/>
      <c r="D186" s="263"/>
      <c r="E186" s="249"/>
      <c r="F186" s="249"/>
      <c r="G186" s="249"/>
      <c r="H186" s="249"/>
      <c r="I186" s="249"/>
      <c r="J186" s="249"/>
      <c r="K186" s="249"/>
      <c r="L186" s="249"/>
      <c r="M186" s="249"/>
      <c r="N186" s="249"/>
      <c r="O186" s="249"/>
      <c r="P186" s="249"/>
      <c r="Q186" s="249"/>
      <c r="R186" s="249"/>
      <c r="S186" s="249"/>
      <c r="T186" s="249"/>
      <c r="U186" s="249"/>
      <c r="V186" s="249"/>
      <c r="W186" s="249"/>
      <c r="X186" s="249"/>
      <c r="Y186" s="249"/>
      <c r="Z186" s="249"/>
    </row>
    <row r="187" spans="1:26" ht="24" customHeight="1" x14ac:dyDescent="0.35">
      <c r="A187" s="250"/>
      <c r="B187" s="262"/>
      <c r="C187" s="263"/>
      <c r="D187" s="263"/>
      <c r="E187" s="249"/>
      <c r="F187" s="249"/>
      <c r="G187" s="249"/>
      <c r="H187" s="249"/>
      <c r="I187" s="249"/>
      <c r="J187" s="249"/>
      <c r="K187" s="249"/>
      <c r="L187" s="249"/>
      <c r="M187" s="249"/>
      <c r="N187" s="249"/>
      <c r="O187" s="249"/>
      <c r="P187" s="249"/>
      <c r="Q187" s="249"/>
      <c r="R187" s="249"/>
      <c r="S187" s="249"/>
      <c r="T187" s="249"/>
      <c r="U187" s="249"/>
      <c r="V187" s="249"/>
      <c r="W187" s="249"/>
      <c r="X187" s="249"/>
      <c r="Y187" s="249"/>
      <c r="Z187" s="249"/>
    </row>
    <row r="188" spans="1:26" ht="24" customHeight="1" x14ac:dyDescent="0.35">
      <c r="A188" s="250"/>
      <c r="B188" s="262"/>
      <c r="C188" s="263"/>
      <c r="D188" s="263"/>
      <c r="E188" s="249"/>
      <c r="F188" s="249"/>
      <c r="G188" s="249"/>
      <c r="H188" s="249"/>
      <c r="I188" s="249"/>
      <c r="J188" s="249"/>
      <c r="K188" s="249"/>
      <c r="L188" s="249"/>
      <c r="M188" s="249"/>
      <c r="N188" s="249"/>
      <c r="O188" s="249"/>
      <c r="P188" s="249"/>
      <c r="Q188" s="249"/>
      <c r="R188" s="249"/>
      <c r="S188" s="249"/>
      <c r="T188" s="249"/>
      <c r="U188" s="249"/>
      <c r="V188" s="249"/>
      <c r="W188" s="249"/>
      <c r="X188" s="249"/>
      <c r="Y188" s="249"/>
      <c r="Z188" s="249"/>
    </row>
    <row r="189" spans="1:26" ht="24" customHeight="1" x14ac:dyDescent="0.35">
      <c r="A189" s="250"/>
      <c r="B189" s="262"/>
      <c r="C189" s="263"/>
      <c r="D189" s="263"/>
      <c r="E189" s="249"/>
      <c r="F189" s="249"/>
      <c r="G189" s="249"/>
      <c r="H189" s="249"/>
      <c r="I189" s="249"/>
      <c r="J189" s="249"/>
      <c r="K189" s="249"/>
      <c r="L189" s="249"/>
      <c r="M189" s="249"/>
      <c r="N189" s="249"/>
      <c r="O189" s="249"/>
      <c r="P189" s="249"/>
      <c r="Q189" s="249"/>
      <c r="R189" s="249"/>
      <c r="S189" s="249"/>
      <c r="T189" s="249"/>
      <c r="U189" s="249"/>
      <c r="V189" s="249"/>
      <c r="W189" s="249"/>
      <c r="X189" s="249"/>
      <c r="Y189" s="249"/>
      <c r="Z189" s="249"/>
    </row>
    <row r="190" spans="1:26" ht="24" customHeight="1" x14ac:dyDescent="0.35">
      <c r="A190" s="250"/>
      <c r="B190" s="262"/>
      <c r="C190" s="263"/>
      <c r="D190" s="263"/>
      <c r="E190" s="249"/>
      <c r="F190" s="249"/>
      <c r="G190" s="249"/>
      <c r="H190" s="249"/>
      <c r="I190" s="249"/>
      <c r="J190" s="249"/>
      <c r="K190" s="249"/>
      <c r="L190" s="249"/>
      <c r="M190" s="249"/>
      <c r="N190" s="249"/>
      <c r="O190" s="249"/>
      <c r="P190" s="249"/>
      <c r="Q190" s="249"/>
      <c r="R190" s="249"/>
      <c r="S190" s="249"/>
      <c r="T190" s="249"/>
      <c r="U190" s="249"/>
      <c r="V190" s="249"/>
      <c r="W190" s="249"/>
      <c r="X190" s="249"/>
      <c r="Y190" s="249"/>
      <c r="Z190" s="249"/>
    </row>
    <row r="191" spans="1:26" ht="24" customHeight="1" x14ac:dyDescent="0.35">
      <c r="A191" s="250"/>
      <c r="B191" s="262"/>
      <c r="C191" s="263"/>
      <c r="D191" s="263"/>
      <c r="E191" s="249"/>
      <c r="F191" s="249"/>
      <c r="G191" s="249"/>
      <c r="H191" s="249"/>
      <c r="I191" s="249"/>
      <c r="J191" s="249"/>
      <c r="K191" s="249"/>
      <c r="L191" s="249"/>
      <c r="M191" s="249"/>
      <c r="N191" s="249"/>
      <c r="O191" s="249"/>
      <c r="P191" s="249"/>
      <c r="Q191" s="249"/>
      <c r="R191" s="249"/>
      <c r="S191" s="249"/>
      <c r="T191" s="249"/>
      <c r="U191" s="249"/>
      <c r="V191" s="249"/>
      <c r="W191" s="249"/>
      <c r="X191" s="249"/>
      <c r="Y191" s="249"/>
      <c r="Z191" s="249"/>
    </row>
    <row r="192" spans="1:26" ht="24" customHeight="1" x14ac:dyDescent="0.35">
      <c r="A192" s="250"/>
      <c r="B192" s="262"/>
      <c r="C192" s="263"/>
      <c r="D192" s="263"/>
      <c r="E192" s="249"/>
      <c r="F192" s="249"/>
      <c r="G192" s="249"/>
      <c r="H192" s="249"/>
      <c r="I192" s="249"/>
      <c r="J192" s="249"/>
      <c r="K192" s="249"/>
      <c r="L192" s="249"/>
      <c r="M192" s="249"/>
      <c r="N192" s="249"/>
      <c r="O192" s="249"/>
      <c r="P192" s="249"/>
      <c r="Q192" s="249"/>
      <c r="R192" s="249"/>
      <c r="S192" s="249"/>
      <c r="T192" s="249"/>
      <c r="U192" s="249"/>
      <c r="V192" s="249"/>
      <c r="W192" s="249"/>
      <c r="X192" s="249"/>
      <c r="Y192" s="249"/>
      <c r="Z192" s="249"/>
    </row>
    <row r="193" spans="1:26" ht="24" customHeight="1" x14ac:dyDescent="0.35">
      <c r="A193" s="250"/>
      <c r="B193" s="262"/>
      <c r="C193" s="263"/>
      <c r="D193" s="263"/>
      <c r="E193" s="249"/>
      <c r="F193" s="249"/>
      <c r="G193" s="249"/>
      <c r="H193" s="249"/>
      <c r="I193" s="249"/>
      <c r="J193" s="249"/>
      <c r="K193" s="249"/>
      <c r="L193" s="249"/>
      <c r="M193" s="249"/>
      <c r="N193" s="249"/>
      <c r="O193" s="249"/>
      <c r="P193" s="249"/>
      <c r="Q193" s="249"/>
      <c r="R193" s="249"/>
      <c r="S193" s="249"/>
      <c r="T193" s="249"/>
      <c r="U193" s="249"/>
      <c r="V193" s="249"/>
      <c r="W193" s="249"/>
      <c r="X193" s="249"/>
      <c r="Y193" s="249"/>
      <c r="Z193" s="249"/>
    </row>
    <row r="194" spans="1:26" ht="24" customHeight="1" x14ac:dyDescent="0.35">
      <c r="A194" s="250"/>
      <c r="B194" s="262"/>
      <c r="C194" s="263"/>
      <c r="D194" s="263"/>
      <c r="E194" s="249"/>
      <c r="F194" s="249"/>
      <c r="G194" s="249"/>
      <c r="H194" s="249"/>
      <c r="I194" s="249"/>
      <c r="J194" s="249"/>
      <c r="K194" s="249"/>
      <c r="L194" s="249"/>
      <c r="M194" s="249"/>
      <c r="N194" s="249"/>
      <c r="O194" s="249"/>
      <c r="P194" s="249"/>
      <c r="Q194" s="249"/>
      <c r="R194" s="249"/>
      <c r="S194" s="249"/>
      <c r="T194" s="249"/>
      <c r="U194" s="249"/>
      <c r="V194" s="249"/>
      <c r="W194" s="249"/>
      <c r="X194" s="249"/>
      <c r="Y194" s="249"/>
      <c r="Z194" s="249"/>
    </row>
    <row r="195" spans="1:26" ht="24" customHeight="1" x14ac:dyDescent="0.35">
      <c r="A195" s="250"/>
      <c r="B195" s="262"/>
      <c r="C195" s="263"/>
      <c r="D195" s="263"/>
      <c r="E195" s="249"/>
      <c r="F195" s="249"/>
      <c r="G195" s="249"/>
      <c r="H195" s="249"/>
      <c r="I195" s="249"/>
      <c r="J195" s="249"/>
      <c r="K195" s="249"/>
      <c r="L195" s="249"/>
      <c r="M195" s="249"/>
      <c r="N195" s="249"/>
      <c r="O195" s="249"/>
      <c r="P195" s="249"/>
      <c r="Q195" s="249"/>
      <c r="R195" s="249"/>
      <c r="S195" s="249"/>
      <c r="T195" s="249"/>
      <c r="U195" s="249"/>
      <c r="V195" s="249"/>
      <c r="W195" s="249"/>
      <c r="X195" s="249"/>
      <c r="Y195" s="249"/>
      <c r="Z195" s="249"/>
    </row>
    <row r="196" spans="1:26" ht="24" customHeight="1" x14ac:dyDescent="0.35">
      <c r="A196" s="250"/>
      <c r="B196" s="262"/>
      <c r="C196" s="263"/>
      <c r="D196" s="263"/>
      <c r="E196" s="249"/>
      <c r="F196" s="249"/>
      <c r="G196" s="249"/>
      <c r="H196" s="249"/>
      <c r="I196" s="249"/>
      <c r="J196" s="249"/>
      <c r="K196" s="249"/>
      <c r="L196" s="249"/>
      <c r="M196" s="249"/>
      <c r="N196" s="249"/>
      <c r="O196" s="249"/>
      <c r="P196" s="249"/>
      <c r="Q196" s="249"/>
      <c r="R196" s="249"/>
      <c r="S196" s="249"/>
      <c r="T196" s="249"/>
      <c r="U196" s="249"/>
      <c r="V196" s="249"/>
      <c r="W196" s="249"/>
      <c r="X196" s="249"/>
      <c r="Y196" s="249"/>
      <c r="Z196" s="249"/>
    </row>
    <row r="197" spans="1:26" ht="24" customHeight="1" x14ac:dyDescent="0.35">
      <c r="A197" s="250"/>
      <c r="B197" s="262"/>
      <c r="C197" s="263"/>
      <c r="D197" s="263"/>
      <c r="E197" s="249"/>
      <c r="F197" s="249"/>
      <c r="G197" s="249"/>
      <c r="H197" s="249"/>
      <c r="I197" s="249"/>
      <c r="J197" s="249"/>
      <c r="K197" s="249"/>
      <c r="L197" s="249"/>
      <c r="M197" s="249"/>
      <c r="N197" s="249"/>
      <c r="O197" s="249"/>
      <c r="P197" s="249"/>
      <c r="Q197" s="249"/>
      <c r="R197" s="249"/>
      <c r="S197" s="249"/>
      <c r="T197" s="249"/>
      <c r="U197" s="249"/>
      <c r="V197" s="249"/>
      <c r="W197" s="249"/>
      <c r="X197" s="249"/>
      <c r="Y197" s="249"/>
      <c r="Z197" s="249"/>
    </row>
    <row r="198" spans="1:26" ht="24" customHeight="1" x14ac:dyDescent="0.35">
      <c r="A198" s="250"/>
      <c r="B198" s="262"/>
      <c r="C198" s="263"/>
      <c r="D198" s="263"/>
      <c r="E198" s="249"/>
      <c r="F198" s="249"/>
      <c r="G198" s="249"/>
      <c r="H198" s="249"/>
      <c r="I198" s="249"/>
      <c r="J198" s="249"/>
      <c r="K198" s="249"/>
      <c r="L198" s="249"/>
      <c r="M198" s="249"/>
      <c r="N198" s="249"/>
      <c r="O198" s="249"/>
      <c r="P198" s="249"/>
      <c r="Q198" s="249"/>
      <c r="R198" s="249"/>
      <c r="S198" s="249"/>
      <c r="T198" s="249"/>
      <c r="U198" s="249"/>
      <c r="V198" s="249"/>
      <c r="W198" s="249"/>
      <c r="X198" s="249"/>
      <c r="Y198" s="249"/>
      <c r="Z198" s="249"/>
    </row>
    <row r="199" spans="1:26" ht="24" customHeight="1" x14ac:dyDescent="0.35">
      <c r="A199" s="250"/>
      <c r="B199" s="262"/>
      <c r="C199" s="263"/>
      <c r="D199" s="263"/>
      <c r="E199" s="249"/>
      <c r="F199" s="249"/>
      <c r="G199" s="249"/>
      <c r="H199" s="249"/>
      <c r="I199" s="249"/>
      <c r="J199" s="249"/>
      <c r="K199" s="249"/>
      <c r="L199" s="249"/>
      <c r="M199" s="249"/>
      <c r="N199" s="249"/>
      <c r="O199" s="249"/>
      <c r="P199" s="249"/>
      <c r="Q199" s="249"/>
      <c r="R199" s="249"/>
      <c r="S199" s="249"/>
      <c r="T199" s="249"/>
      <c r="U199" s="249"/>
      <c r="V199" s="249"/>
      <c r="W199" s="249"/>
      <c r="X199" s="249"/>
      <c r="Y199" s="249"/>
      <c r="Z199" s="249"/>
    </row>
    <row r="200" spans="1:26" ht="24" customHeight="1" x14ac:dyDescent="0.35">
      <c r="A200" s="250"/>
      <c r="B200" s="262"/>
      <c r="C200" s="263"/>
      <c r="D200" s="263"/>
      <c r="E200" s="249"/>
      <c r="F200" s="249"/>
      <c r="G200" s="249"/>
      <c r="H200" s="249"/>
      <c r="I200" s="249"/>
      <c r="J200" s="249"/>
      <c r="K200" s="249"/>
      <c r="L200" s="249"/>
      <c r="M200" s="249"/>
      <c r="N200" s="249"/>
      <c r="O200" s="249"/>
      <c r="P200" s="249"/>
      <c r="Q200" s="249"/>
      <c r="R200" s="249"/>
      <c r="S200" s="249"/>
      <c r="T200" s="249"/>
      <c r="U200" s="249"/>
      <c r="V200" s="249"/>
      <c r="W200" s="249"/>
      <c r="X200" s="249"/>
      <c r="Y200" s="249"/>
      <c r="Z200" s="249"/>
    </row>
    <row r="201" spans="1:26" ht="24" customHeight="1" x14ac:dyDescent="0.35">
      <c r="A201" s="250"/>
      <c r="B201" s="262"/>
      <c r="C201" s="263"/>
      <c r="D201" s="263"/>
      <c r="E201" s="249"/>
      <c r="F201" s="249"/>
      <c r="G201" s="249"/>
      <c r="H201" s="249"/>
      <c r="I201" s="249"/>
      <c r="J201" s="249"/>
      <c r="K201" s="249"/>
      <c r="L201" s="249"/>
      <c r="M201" s="249"/>
      <c r="N201" s="249"/>
      <c r="O201" s="249"/>
      <c r="P201" s="249"/>
      <c r="Q201" s="249"/>
      <c r="R201" s="249"/>
      <c r="S201" s="249"/>
      <c r="T201" s="249"/>
      <c r="U201" s="249"/>
      <c r="V201" s="249"/>
      <c r="W201" s="249"/>
      <c r="X201" s="249"/>
      <c r="Y201" s="249"/>
      <c r="Z201" s="249"/>
    </row>
    <row r="202" spans="1:26" ht="24" customHeight="1" x14ac:dyDescent="0.35">
      <c r="A202" s="250"/>
      <c r="B202" s="262"/>
      <c r="C202" s="263"/>
      <c r="D202" s="263"/>
      <c r="E202" s="249"/>
      <c r="F202" s="249"/>
      <c r="G202" s="249"/>
      <c r="H202" s="249"/>
      <c r="I202" s="249"/>
      <c r="J202" s="249"/>
      <c r="K202" s="249"/>
      <c r="L202" s="249"/>
      <c r="M202" s="249"/>
      <c r="N202" s="249"/>
      <c r="O202" s="249"/>
      <c r="P202" s="249"/>
      <c r="Q202" s="249"/>
      <c r="R202" s="249"/>
      <c r="S202" s="249"/>
      <c r="T202" s="249"/>
      <c r="U202" s="249"/>
      <c r="V202" s="249"/>
      <c r="W202" s="249"/>
      <c r="X202" s="249"/>
      <c r="Y202" s="249"/>
      <c r="Z202" s="249"/>
    </row>
    <row r="203" spans="1:26" ht="24" customHeight="1" x14ac:dyDescent="0.35">
      <c r="A203" s="250"/>
      <c r="B203" s="262"/>
      <c r="C203" s="263"/>
      <c r="D203" s="263"/>
      <c r="E203" s="249"/>
      <c r="F203" s="249"/>
      <c r="G203" s="249"/>
      <c r="H203" s="249"/>
      <c r="I203" s="249"/>
      <c r="J203" s="249"/>
      <c r="K203" s="249"/>
      <c r="L203" s="249"/>
      <c r="M203" s="249"/>
      <c r="N203" s="249"/>
      <c r="O203" s="249"/>
      <c r="P203" s="249"/>
      <c r="Q203" s="249"/>
      <c r="R203" s="249"/>
      <c r="S203" s="249"/>
      <c r="T203" s="249"/>
      <c r="U203" s="249"/>
      <c r="V203" s="249"/>
      <c r="W203" s="249"/>
      <c r="X203" s="249"/>
      <c r="Y203" s="249"/>
      <c r="Z203" s="249"/>
    </row>
    <row r="204" spans="1:26" ht="24" customHeight="1" x14ac:dyDescent="0.35">
      <c r="A204" s="250"/>
      <c r="B204" s="262"/>
      <c r="C204" s="263"/>
      <c r="D204" s="263"/>
      <c r="E204" s="249"/>
      <c r="F204" s="249"/>
      <c r="G204" s="249"/>
      <c r="H204" s="249"/>
      <c r="I204" s="249"/>
      <c r="J204" s="249"/>
      <c r="K204" s="249"/>
      <c r="L204" s="249"/>
      <c r="M204" s="249"/>
      <c r="N204" s="249"/>
      <c r="O204" s="249"/>
      <c r="P204" s="249"/>
      <c r="Q204" s="249"/>
      <c r="R204" s="249"/>
      <c r="S204" s="249"/>
      <c r="T204" s="249"/>
      <c r="U204" s="249"/>
      <c r="V204" s="249"/>
      <c r="W204" s="249"/>
      <c r="X204" s="249"/>
      <c r="Y204" s="249"/>
      <c r="Z204" s="249"/>
    </row>
    <row r="205" spans="1:26" ht="24" customHeight="1" x14ac:dyDescent="0.35">
      <c r="A205" s="250"/>
      <c r="B205" s="262"/>
      <c r="C205" s="263"/>
      <c r="D205" s="263"/>
      <c r="E205" s="249"/>
      <c r="F205" s="249"/>
      <c r="G205" s="249"/>
      <c r="H205" s="249"/>
      <c r="I205" s="249"/>
      <c r="J205" s="249"/>
      <c r="K205" s="249"/>
      <c r="L205" s="249"/>
      <c r="M205" s="249"/>
      <c r="N205" s="249"/>
      <c r="O205" s="249"/>
      <c r="P205" s="249"/>
      <c r="Q205" s="249"/>
      <c r="R205" s="249"/>
      <c r="S205" s="249"/>
      <c r="T205" s="249"/>
      <c r="U205" s="249"/>
      <c r="V205" s="249"/>
      <c r="W205" s="249"/>
      <c r="X205" s="249"/>
      <c r="Y205" s="249"/>
      <c r="Z205" s="249"/>
    </row>
    <row r="206" spans="1:26" ht="24" customHeight="1" x14ac:dyDescent="0.35">
      <c r="A206" s="250"/>
      <c r="B206" s="262"/>
      <c r="C206" s="263"/>
      <c r="D206" s="263"/>
      <c r="E206" s="249"/>
      <c r="F206" s="249"/>
      <c r="G206" s="249"/>
      <c r="H206" s="249"/>
      <c r="I206" s="249"/>
      <c r="J206" s="249"/>
      <c r="K206" s="249"/>
      <c r="L206" s="249"/>
      <c r="M206" s="249"/>
      <c r="N206" s="249"/>
      <c r="O206" s="249"/>
      <c r="P206" s="249"/>
      <c r="Q206" s="249"/>
      <c r="R206" s="249"/>
      <c r="S206" s="249"/>
      <c r="T206" s="249"/>
      <c r="U206" s="249"/>
      <c r="V206" s="249"/>
      <c r="W206" s="249"/>
      <c r="X206" s="249"/>
      <c r="Y206" s="249"/>
      <c r="Z206" s="249"/>
    </row>
    <row r="207" spans="1:26" ht="24" customHeight="1" x14ac:dyDescent="0.35">
      <c r="A207" s="250"/>
      <c r="B207" s="262"/>
      <c r="C207" s="263"/>
      <c r="D207" s="263"/>
      <c r="E207" s="249"/>
      <c r="F207" s="249"/>
      <c r="G207" s="249"/>
      <c r="H207" s="249"/>
      <c r="I207" s="249"/>
      <c r="J207" s="249"/>
      <c r="K207" s="249"/>
      <c r="L207" s="249"/>
      <c r="M207" s="249"/>
      <c r="N207" s="249"/>
      <c r="O207" s="249"/>
      <c r="P207" s="249"/>
      <c r="Q207" s="249"/>
      <c r="R207" s="249"/>
      <c r="S207" s="249"/>
      <c r="T207" s="249"/>
      <c r="U207" s="249"/>
      <c r="V207" s="249"/>
      <c r="W207" s="249"/>
      <c r="X207" s="249"/>
      <c r="Y207" s="249"/>
      <c r="Z207" s="249"/>
    </row>
    <row r="208" spans="1:26" ht="24" customHeight="1" x14ac:dyDescent="0.35">
      <c r="A208" s="250"/>
      <c r="B208" s="262"/>
      <c r="C208" s="263"/>
      <c r="D208" s="263"/>
      <c r="E208" s="249"/>
      <c r="F208" s="249"/>
      <c r="G208" s="249"/>
      <c r="H208" s="249"/>
      <c r="I208" s="249"/>
      <c r="J208" s="249"/>
      <c r="K208" s="249"/>
      <c r="L208" s="249"/>
      <c r="M208" s="249"/>
      <c r="N208" s="249"/>
      <c r="O208" s="249"/>
      <c r="P208" s="249"/>
      <c r="Q208" s="249"/>
      <c r="R208" s="249"/>
      <c r="S208" s="249"/>
      <c r="T208" s="249"/>
      <c r="U208" s="249"/>
      <c r="V208" s="249"/>
      <c r="W208" s="249"/>
      <c r="X208" s="249"/>
      <c r="Y208" s="249"/>
      <c r="Z208" s="249"/>
    </row>
    <row r="209" spans="1:26" ht="24" customHeight="1" x14ac:dyDescent="0.35">
      <c r="A209" s="250"/>
      <c r="B209" s="262"/>
      <c r="C209" s="263"/>
      <c r="D209" s="263"/>
      <c r="E209" s="249"/>
      <c r="F209" s="249"/>
      <c r="G209" s="249"/>
      <c r="H209" s="249"/>
      <c r="I209" s="249"/>
      <c r="J209" s="249"/>
      <c r="K209" s="249"/>
      <c r="L209" s="249"/>
      <c r="M209" s="249"/>
      <c r="N209" s="249"/>
      <c r="O209" s="249"/>
      <c r="P209" s="249"/>
      <c r="Q209" s="249"/>
      <c r="R209" s="249"/>
      <c r="S209" s="249"/>
      <c r="T209" s="249"/>
      <c r="U209" s="249"/>
      <c r="V209" s="249"/>
      <c r="W209" s="249"/>
      <c r="X209" s="249"/>
      <c r="Y209" s="249"/>
      <c r="Z209" s="249"/>
    </row>
    <row r="210" spans="1:26" ht="24" customHeight="1" x14ac:dyDescent="0.35">
      <c r="A210" s="250"/>
      <c r="B210" s="262"/>
      <c r="C210" s="263"/>
      <c r="D210" s="263"/>
      <c r="E210" s="249"/>
      <c r="F210" s="249"/>
      <c r="G210" s="249"/>
      <c r="H210" s="249"/>
      <c r="I210" s="249"/>
      <c r="J210" s="249"/>
      <c r="K210" s="249"/>
      <c r="L210" s="249"/>
      <c r="M210" s="249"/>
      <c r="N210" s="249"/>
      <c r="O210" s="249"/>
      <c r="P210" s="249"/>
      <c r="Q210" s="249"/>
      <c r="R210" s="249"/>
      <c r="S210" s="249"/>
      <c r="T210" s="249"/>
      <c r="U210" s="249"/>
      <c r="V210" s="249"/>
      <c r="W210" s="249"/>
      <c r="X210" s="249"/>
      <c r="Y210" s="249"/>
      <c r="Z210" s="249"/>
    </row>
    <row r="211" spans="1:26" ht="24" customHeight="1" x14ac:dyDescent="0.35">
      <c r="A211" s="250"/>
      <c r="B211" s="262"/>
      <c r="C211" s="263"/>
      <c r="D211" s="263"/>
      <c r="E211" s="249"/>
      <c r="F211" s="249"/>
      <c r="G211" s="249"/>
      <c r="H211" s="249"/>
      <c r="I211" s="249"/>
      <c r="J211" s="249"/>
      <c r="K211" s="249"/>
      <c r="L211" s="249"/>
      <c r="M211" s="249"/>
      <c r="N211" s="249"/>
      <c r="O211" s="249"/>
      <c r="P211" s="249"/>
      <c r="Q211" s="249"/>
      <c r="R211" s="249"/>
      <c r="S211" s="249"/>
      <c r="T211" s="249"/>
      <c r="U211" s="249"/>
      <c r="V211" s="249"/>
      <c r="W211" s="249"/>
      <c r="X211" s="249"/>
      <c r="Y211" s="249"/>
      <c r="Z211" s="249"/>
    </row>
    <row r="212" spans="1:26" ht="24" customHeight="1" x14ac:dyDescent="0.35">
      <c r="A212" s="250"/>
      <c r="B212" s="262"/>
      <c r="C212" s="263"/>
      <c r="D212" s="263"/>
      <c r="E212" s="249"/>
      <c r="F212" s="249"/>
      <c r="G212" s="249"/>
      <c r="H212" s="249"/>
      <c r="I212" s="249"/>
      <c r="J212" s="249"/>
      <c r="K212" s="249"/>
      <c r="L212" s="249"/>
      <c r="M212" s="249"/>
      <c r="N212" s="249"/>
      <c r="O212" s="249"/>
      <c r="P212" s="249"/>
      <c r="Q212" s="249"/>
      <c r="R212" s="249"/>
      <c r="S212" s="249"/>
      <c r="T212" s="249"/>
      <c r="U212" s="249"/>
      <c r="V212" s="249"/>
      <c r="W212" s="249"/>
      <c r="X212" s="249"/>
      <c r="Y212" s="249"/>
      <c r="Z212" s="249"/>
    </row>
    <row r="213" spans="1:26" ht="24" customHeight="1" x14ac:dyDescent="0.35">
      <c r="A213" s="250"/>
      <c r="B213" s="262"/>
      <c r="C213" s="263"/>
      <c r="D213" s="263"/>
      <c r="E213" s="249"/>
      <c r="F213" s="249"/>
      <c r="G213" s="249"/>
      <c r="H213" s="249"/>
      <c r="I213" s="249"/>
      <c r="J213" s="249"/>
      <c r="K213" s="249"/>
      <c r="L213" s="249"/>
      <c r="M213" s="249"/>
      <c r="N213" s="249"/>
      <c r="O213" s="249"/>
      <c r="P213" s="249"/>
      <c r="Q213" s="249"/>
      <c r="R213" s="249"/>
      <c r="S213" s="249"/>
      <c r="T213" s="249"/>
      <c r="U213" s="249"/>
      <c r="V213" s="249"/>
      <c r="W213" s="249"/>
      <c r="X213" s="249"/>
      <c r="Y213" s="249"/>
      <c r="Z213" s="249"/>
    </row>
    <row r="214" spans="1:26" ht="24" customHeight="1" x14ac:dyDescent="0.35">
      <c r="A214" s="250"/>
      <c r="B214" s="262"/>
      <c r="C214" s="263"/>
      <c r="D214" s="263"/>
      <c r="E214" s="249"/>
      <c r="F214" s="249"/>
      <c r="G214" s="249"/>
      <c r="H214" s="249"/>
      <c r="I214" s="249"/>
      <c r="J214" s="249"/>
      <c r="K214" s="249"/>
      <c r="L214" s="249"/>
      <c r="M214" s="249"/>
      <c r="N214" s="249"/>
      <c r="O214" s="249"/>
      <c r="P214" s="249"/>
      <c r="Q214" s="249"/>
      <c r="R214" s="249"/>
      <c r="S214" s="249"/>
      <c r="T214" s="249"/>
      <c r="U214" s="249"/>
      <c r="V214" s="249"/>
      <c r="W214" s="249"/>
      <c r="X214" s="249"/>
      <c r="Y214" s="249"/>
      <c r="Z214" s="249"/>
    </row>
    <row r="215" spans="1:26" ht="24" customHeight="1" x14ac:dyDescent="0.35">
      <c r="A215" s="250"/>
      <c r="B215" s="262"/>
      <c r="C215" s="263"/>
      <c r="D215" s="263"/>
      <c r="E215" s="249"/>
      <c r="F215" s="249"/>
      <c r="G215" s="249"/>
      <c r="H215" s="249"/>
      <c r="I215" s="249"/>
      <c r="J215" s="249"/>
      <c r="K215" s="249"/>
      <c r="L215" s="249"/>
      <c r="M215" s="249"/>
      <c r="N215" s="249"/>
      <c r="O215" s="249"/>
      <c r="P215" s="249"/>
      <c r="Q215" s="249"/>
      <c r="R215" s="249"/>
      <c r="S215" s="249"/>
      <c r="T215" s="249"/>
      <c r="U215" s="249"/>
      <c r="V215" s="249"/>
      <c r="W215" s="249"/>
      <c r="X215" s="249"/>
      <c r="Y215" s="249"/>
      <c r="Z215" s="249"/>
    </row>
    <row r="216" spans="1:26" ht="24" customHeight="1" x14ac:dyDescent="0.35">
      <c r="A216" s="250"/>
      <c r="B216" s="262"/>
      <c r="C216" s="263"/>
      <c r="D216" s="263"/>
      <c r="E216" s="249"/>
      <c r="F216" s="249"/>
      <c r="G216" s="249"/>
      <c r="H216" s="249"/>
      <c r="I216" s="249"/>
      <c r="J216" s="249"/>
      <c r="K216" s="249"/>
      <c r="L216" s="249"/>
      <c r="M216" s="249"/>
      <c r="N216" s="249"/>
      <c r="O216" s="249"/>
      <c r="P216" s="249"/>
      <c r="Q216" s="249"/>
      <c r="R216" s="249"/>
      <c r="S216" s="249"/>
      <c r="T216" s="249"/>
      <c r="U216" s="249"/>
      <c r="V216" s="249"/>
      <c r="W216" s="249"/>
      <c r="X216" s="249"/>
      <c r="Y216" s="249"/>
      <c r="Z216" s="249"/>
    </row>
    <row r="217" spans="1:26" ht="24" customHeight="1" x14ac:dyDescent="0.35">
      <c r="A217" s="250"/>
      <c r="B217" s="262"/>
      <c r="C217" s="263"/>
      <c r="D217" s="263"/>
      <c r="E217" s="249"/>
      <c r="F217" s="249"/>
      <c r="G217" s="249"/>
      <c r="H217" s="249"/>
      <c r="I217" s="249"/>
      <c r="J217" s="249"/>
      <c r="K217" s="249"/>
      <c r="L217" s="249"/>
      <c r="M217" s="249"/>
      <c r="N217" s="249"/>
      <c r="O217" s="249"/>
      <c r="P217" s="249"/>
      <c r="Q217" s="249"/>
      <c r="R217" s="249"/>
      <c r="S217" s="249"/>
      <c r="T217" s="249"/>
      <c r="U217" s="249"/>
      <c r="V217" s="249"/>
      <c r="W217" s="249"/>
      <c r="X217" s="249"/>
      <c r="Y217" s="249"/>
      <c r="Z217" s="249"/>
    </row>
    <row r="218" spans="1:26" ht="24" customHeight="1" x14ac:dyDescent="0.35">
      <c r="A218" s="250"/>
      <c r="B218" s="262"/>
      <c r="C218" s="263"/>
      <c r="D218" s="263"/>
      <c r="E218" s="249"/>
      <c r="F218" s="249"/>
      <c r="G218" s="249"/>
      <c r="H218" s="249"/>
      <c r="I218" s="249"/>
      <c r="J218" s="249"/>
      <c r="K218" s="249"/>
      <c r="L218" s="249"/>
      <c r="M218" s="249"/>
      <c r="N218" s="249"/>
      <c r="O218" s="249"/>
      <c r="P218" s="249"/>
      <c r="Q218" s="249"/>
      <c r="R218" s="249"/>
      <c r="S218" s="249"/>
      <c r="T218" s="249"/>
      <c r="U218" s="249"/>
      <c r="V218" s="249"/>
      <c r="W218" s="249"/>
      <c r="X218" s="249"/>
      <c r="Y218" s="249"/>
      <c r="Z218" s="249"/>
    </row>
    <row r="219" spans="1:26" ht="24" customHeight="1" x14ac:dyDescent="0.35">
      <c r="A219" s="250"/>
      <c r="B219" s="262"/>
      <c r="C219" s="263"/>
      <c r="D219" s="263"/>
      <c r="E219" s="249"/>
      <c r="F219" s="249"/>
      <c r="G219" s="249"/>
      <c r="H219" s="249"/>
      <c r="I219" s="249"/>
      <c r="J219" s="249"/>
      <c r="K219" s="249"/>
      <c r="L219" s="249"/>
      <c r="M219" s="249"/>
      <c r="N219" s="249"/>
      <c r="O219" s="249"/>
      <c r="P219" s="249"/>
      <c r="Q219" s="249"/>
      <c r="R219" s="249"/>
      <c r="S219" s="249"/>
      <c r="T219" s="249"/>
      <c r="U219" s="249"/>
      <c r="V219" s="249"/>
      <c r="W219" s="249"/>
      <c r="X219" s="249"/>
      <c r="Y219" s="249"/>
      <c r="Z219" s="249"/>
    </row>
    <row r="220" spans="1:26" ht="24" customHeight="1" x14ac:dyDescent="0.35">
      <c r="A220" s="250"/>
      <c r="B220" s="262"/>
      <c r="C220" s="263"/>
      <c r="D220" s="263"/>
      <c r="E220" s="249"/>
      <c r="F220" s="249"/>
      <c r="G220" s="249"/>
      <c r="H220" s="249"/>
      <c r="I220" s="249"/>
      <c r="J220" s="249"/>
      <c r="K220" s="249"/>
      <c r="L220" s="249"/>
      <c r="M220" s="249"/>
      <c r="N220" s="249"/>
      <c r="O220" s="249"/>
      <c r="P220" s="249"/>
      <c r="Q220" s="249"/>
      <c r="R220" s="249"/>
      <c r="S220" s="249"/>
      <c r="T220" s="249"/>
      <c r="U220" s="249"/>
      <c r="V220" s="249"/>
      <c r="W220" s="249"/>
      <c r="X220" s="249"/>
      <c r="Y220" s="249"/>
      <c r="Z220" s="249"/>
    </row>
    <row r="221" spans="1:26" ht="24" customHeight="1" x14ac:dyDescent="0.35">
      <c r="A221" s="250"/>
      <c r="B221" s="262"/>
      <c r="C221" s="263"/>
      <c r="D221" s="263"/>
      <c r="E221" s="249"/>
      <c r="F221" s="249"/>
      <c r="G221" s="249"/>
      <c r="H221" s="249"/>
      <c r="I221" s="249"/>
      <c r="J221" s="249"/>
      <c r="K221" s="249"/>
      <c r="L221" s="249"/>
      <c r="M221" s="249"/>
      <c r="N221" s="249"/>
      <c r="O221" s="249"/>
      <c r="P221" s="249"/>
      <c r="Q221" s="249"/>
      <c r="R221" s="249"/>
      <c r="S221" s="249"/>
      <c r="T221" s="249"/>
      <c r="U221" s="249"/>
      <c r="V221" s="249"/>
      <c r="W221" s="249"/>
      <c r="X221" s="249"/>
      <c r="Y221" s="249"/>
      <c r="Z221" s="249"/>
    </row>
    <row r="222" spans="1:26" ht="24" customHeight="1" x14ac:dyDescent="0.35">
      <c r="A222" s="250"/>
      <c r="B222" s="262"/>
      <c r="C222" s="263"/>
      <c r="D222" s="263"/>
      <c r="E222" s="249"/>
      <c r="F222" s="249"/>
      <c r="G222" s="249"/>
      <c r="H222" s="249"/>
      <c r="I222" s="249"/>
      <c r="J222" s="249"/>
      <c r="K222" s="249"/>
      <c r="L222" s="249"/>
      <c r="M222" s="249"/>
      <c r="N222" s="249"/>
      <c r="O222" s="249"/>
      <c r="P222" s="249"/>
      <c r="Q222" s="249"/>
      <c r="R222" s="249"/>
      <c r="S222" s="249"/>
      <c r="T222" s="249"/>
      <c r="U222" s="249"/>
      <c r="V222" s="249"/>
      <c r="W222" s="249"/>
      <c r="X222" s="249"/>
      <c r="Y222" s="249"/>
      <c r="Z222" s="249"/>
    </row>
    <row r="223" spans="1:26" ht="24" customHeight="1" x14ac:dyDescent="0.35">
      <c r="A223" s="250"/>
      <c r="B223" s="262"/>
      <c r="C223" s="263"/>
      <c r="D223" s="263"/>
      <c r="E223" s="249"/>
      <c r="F223" s="249"/>
      <c r="G223" s="249"/>
      <c r="H223" s="249"/>
      <c r="I223" s="249"/>
      <c r="J223" s="249"/>
      <c r="K223" s="249"/>
      <c r="L223" s="249"/>
      <c r="M223" s="249"/>
      <c r="N223" s="249"/>
      <c r="O223" s="249"/>
      <c r="P223" s="249"/>
      <c r="Q223" s="249"/>
      <c r="R223" s="249"/>
      <c r="S223" s="249"/>
      <c r="T223" s="249"/>
      <c r="U223" s="249"/>
      <c r="V223" s="249"/>
      <c r="W223" s="249"/>
      <c r="X223" s="249"/>
      <c r="Y223" s="249"/>
      <c r="Z223" s="249"/>
    </row>
    <row r="224" spans="1:26" ht="24" customHeight="1" x14ac:dyDescent="0.35">
      <c r="A224" s="250"/>
      <c r="B224" s="262"/>
      <c r="C224" s="263"/>
      <c r="D224" s="263"/>
      <c r="E224" s="249"/>
      <c r="F224" s="249"/>
      <c r="G224" s="249"/>
      <c r="H224" s="249"/>
      <c r="I224" s="249"/>
      <c r="J224" s="249"/>
      <c r="K224" s="249"/>
      <c r="L224" s="249"/>
      <c r="M224" s="249"/>
      <c r="N224" s="249"/>
      <c r="O224" s="249"/>
      <c r="P224" s="249"/>
      <c r="Q224" s="249"/>
      <c r="R224" s="249"/>
      <c r="S224" s="249"/>
      <c r="T224" s="249"/>
      <c r="U224" s="249"/>
      <c r="V224" s="249"/>
      <c r="W224" s="249"/>
      <c r="X224" s="249"/>
      <c r="Y224" s="249"/>
      <c r="Z224" s="249"/>
    </row>
    <row r="225" spans="1:26" ht="24" customHeight="1" x14ac:dyDescent="0.35">
      <c r="A225" s="250"/>
      <c r="B225" s="262"/>
      <c r="C225" s="263"/>
      <c r="D225" s="263"/>
      <c r="E225" s="249"/>
      <c r="F225" s="249"/>
      <c r="G225" s="249"/>
      <c r="H225" s="249"/>
      <c r="I225" s="249"/>
      <c r="J225" s="249"/>
      <c r="K225" s="249"/>
      <c r="L225" s="249"/>
      <c r="M225" s="249"/>
      <c r="N225" s="249"/>
      <c r="O225" s="249"/>
      <c r="P225" s="249"/>
      <c r="Q225" s="249"/>
      <c r="R225" s="249"/>
      <c r="S225" s="249"/>
      <c r="T225" s="249"/>
      <c r="U225" s="249"/>
      <c r="V225" s="249"/>
      <c r="W225" s="249"/>
      <c r="X225" s="249"/>
      <c r="Y225" s="249"/>
      <c r="Z225" s="249"/>
    </row>
    <row r="226" spans="1:26" ht="24" customHeight="1" x14ac:dyDescent="0.35">
      <c r="A226" s="250"/>
      <c r="B226" s="262"/>
      <c r="C226" s="263"/>
      <c r="D226" s="263"/>
      <c r="E226" s="249"/>
      <c r="F226" s="249"/>
      <c r="G226" s="249"/>
      <c r="H226" s="249"/>
      <c r="I226" s="249"/>
      <c r="J226" s="249"/>
      <c r="K226" s="249"/>
      <c r="L226" s="249"/>
      <c r="M226" s="249"/>
      <c r="N226" s="249"/>
      <c r="O226" s="249"/>
      <c r="P226" s="249"/>
      <c r="Q226" s="249"/>
      <c r="R226" s="249"/>
      <c r="S226" s="249"/>
      <c r="T226" s="249"/>
      <c r="U226" s="249"/>
      <c r="V226" s="249"/>
      <c r="W226" s="249"/>
      <c r="X226" s="249"/>
      <c r="Y226" s="249"/>
      <c r="Z226" s="249"/>
    </row>
    <row r="227" spans="1:26" ht="24" customHeight="1" x14ac:dyDescent="0.35">
      <c r="A227" s="250"/>
      <c r="B227" s="262"/>
      <c r="C227" s="263"/>
      <c r="D227" s="263"/>
      <c r="E227" s="249"/>
      <c r="F227" s="249"/>
      <c r="G227" s="249"/>
      <c r="H227" s="249"/>
      <c r="I227" s="249"/>
      <c r="J227" s="249"/>
      <c r="K227" s="249"/>
      <c r="L227" s="249"/>
      <c r="M227" s="249"/>
      <c r="N227" s="249"/>
      <c r="O227" s="249"/>
      <c r="P227" s="249"/>
      <c r="Q227" s="249"/>
      <c r="R227" s="249"/>
      <c r="S227" s="249"/>
      <c r="T227" s="249"/>
      <c r="U227" s="249"/>
      <c r="V227" s="249"/>
      <c r="W227" s="249"/>
      <c r="X227" s="249"/>
      <c r="Y227" s="249"/>
      <c r="Z227" s="249"/>
    </row>
    <row r="228" spans="1:26" ht="24" customHeight="1" x14ac:dyDescent="0.35">
      <c r="A228" s="250"/>
      <c r="B228" s="262"/>
      <c r="C228" s="263"/>
      <c r="D228" s="263"/>
      <c r="E228" s="249"/>
      <c r="F228" s="249"/>
      <c r="G228" s="249"/>
      <c r="H228" s="249"/>
      <c r="I228" s="249"/>
      <c r="J228" s="249"/>
      <c r="K228" s="249"/>
      <c r="L228" s="249"/>
      <c r="M228" s="249"/>
      <c r="N228" s="249"/>
      <c r="O228" s="249"/>
      <c r="P228" s="249"/>
      <c r="Q228" s="249"/>
      <c r="R228" s="249"/>
      <c r="S228" s="249"/>
      <c r="T228" s="249"/>
      <c r="U228" s="249"/>
      <c r="V228" s="249"/>
      <c r="W228" s="249"/>
      <c r="X228" s="249"/>
      <c r="Y228" s="249"/>
      <c r="Z228" s="249"/>
    </row>
    <row r="229" spans="1:26" ht="24" customHeight="1" x14ac:dyDescent="0.35">
      <c r="A229" s="250"/>
      <c r="B229" s="262"/>
      <c r="C229" s="263"/>
      <c r="D229" s="263"/>
      <c r="E229" s="249"/>
      <c r="F229" s="249"/>
      <c r="G229" s="249"/>
      <c r="H229" s="249"/>
      <c r="I229" s="249"/>
      <c r="J229" s="249"/>
      <c r="K229" s="249"/>
      <c r="L229" s="249"/>
      <c r="M229" s="249"/>
      <c r="N229" s="249"/>
      <c r="O229" s="249"/>
      <c r="P229" s="249"/>
      <c r="Q229" s="249"/>
      <c r="R229" s="249"/>
      <c r="S229" s="249"/>
      <c r="T229" s="249"/>
      <c r="U229" s="249"/>
      <c r="V229" s="249"/>
      <c r="W229" s="249"/>
      <c r="X229" s="249"/>
      <c r="Y229" s="249"/>
      <c r="Z229" s="249"/>
    </row>
    <row r="230" spans="1:26" ht="24" customHeight="1" x14ac:dyDescent="0.35">
      <c r="A230" s="250"/>
      <c r="B230" s="262"/>
      <c r="C230" s="263"/>
      <c r="D230" s="263"/>
      <c r="E230" s="249"/>
      <c r="F230" s="249"/>
      <c r="G230" s="249"/>
      <c r="H230" s="249"/>
      <c r="I230" s="249"/>
      <c r="J230" s="249"/>
      <c r="K230" s="249"/>
      <c r="L230" s="249"/>
      <c r="M230" s="249"/>
      <c r="N230" s="249"/>
      <c r="O230" s="249"/>
      <c r="P230" s="249"/>
      <c r="Q230" s="249"/>
      <c r="R230" s="249"/>
      <c r="S230" s="249"/>
      <c r="T230" s="249"/>
      <c r="U230" s="249"/>
      <c r="V230" s="249"/>
      <c r="W230" s="249"/>
      <c r="X230" s="249"/>
      <c r="Y230" s="249"/>
      <c r="Z230" s="249"/>
    </row>
    <row r="231" spans="1:26" ht="15.75" customHeight="1" x14ac:dyDescent="0.25"/>
    <row r="232" spans="1:26" ht="15.75" customHeight="1" x14ac:dyDescent="0.25"/>
    <row r="233" spans="1:26" ht="15.75" customHeight="1" x14ac:dyDescent="0.25"/>
    <row r="234" spans="1:26" ht="15.75" customHeight="1" x14ac:dyDescent="0.25"/>
    <row r="235" spans="1:26" ht="15.75" customHeight="1" x14ac:dyDescent="0.25"/>
    <row r="236" spans="1:26" ht="15.75" customHeight="1" x14ac:dyDescent="0.25"/>
    <row r="237" spans="1:26" ht="15.75" customHeight="1" x14ac:dyDescent="0.25"/>
    <row r="238" spans="1:26" ht="15.75" customHeight="1" x14ac:dyDescent="0.25"/>
    <row r="239" spans="1:26" ht="15.75" customHeight="1" x14ac:dyDescent="0.25"/>
    <row r="240" spans="1:26" ht="15.75" customHeight="1" x14ac:dyDescent="0.25"/>
    <row r="241" ht="15.75" customHeight="1" x14ac:dyDescent="0.25"/>
    <row r="242" ht="15.75" customHeight="1" x14ac:dyDescent="0.25"/>
    <row r="243" ht="15.75" customHeight="1" x14ac:dyDescent="0.25"/>
    <row r="244" ht="15.75" customHeight="1" x14ac:dyDescent="0.25"/>
    <row r="245" ht="15.75" customHeight="1" x14ac:dyDescent="0.25"/>
    <row r="246" ht="15.75" customHeight="1" x14ac:dyDescent="0.25"/>
    <row r="247" ht="15.75" customHeight="1" x14ac:dyDescent="0.25"/>
    <row r="248" ht="15.75" customHeight="1" x14ac:dyDescent="0.25"/>
    <row r="249" ht="15.75" customHeight="1" x14ac:dyDescent="0.25"/>
    <row r="250" ht="15.75" customHeight="1" x14ac:dyDescent="0.25"/>
    <row r="251" ht="15.75" customHeight="1" x14ac:dyDescent="0.25"/>
    <row r="252" ht="15.75" customHeight="1" x14ac:dyDescent="0.25"/>
    <row r="253" ht="15.75" customHeight="1" x14ac:dyDescent="0.25"/>
    <row r="254" ht="15.75" customHeight="1" x14ac:dyDescent="0.25"/>
    <row r="255" ht="15.75" customHeight="1" x14ac:dyDescent="0.25"/>
    <row r="256" ht="15.75" customHeight="1" x14ac:dyDescent="0.25"/>
    <row r="257" ht="15.75" customHeight="1" x14ac:dyDescent="0.25"/>
    <row r="258" ht="15.75" customHeight="1" x14ac:dyDescent="0.25"/>
    <row r="259" ht="15.75" customHeight="1" x14ac:dyDescent="0.25"/>
    <row r="260" ht="15.75" customHeight="1" x14ac:dyDescent="0.25"/>
    <row r="261" ht="15.75" customHeight="1" x14ac:dyDescent="0.25"/>
    <row r="262" ht="15.75" customHeight="1" x14ac:dyDescent="0.25"/>
    <row r="263" ht="15.75" customHeight="1" x14ac:dyDescent="0.25"/>
    <row r="264" ht="15.75" customHeight="1" x14ac:dyDescent="0.25"/>
    <row r="265" ht="15.75" customHeight="1" x14ac:dyDescent="0.25"/>
    <row r="266" ht="15.75" customHeight="1" x14ac:dyDescent="0.25"/>
    <row r="267" ht="15.75" customHeight="1" x14ac:dyDescent="0.25"/>
    <row r="268" ht="15.75" customHeight="1" x14ac:dyDescent="0.25"/>
    <row r="269" ht="15.75" customHeight="1" x14ac:dyDescent="0.25"/>
    <row r="270" ht="15.75" customHeight="1" x14ac:dyDescent="0.25"/>
    <row r="271" ht="15.75" customHeight="1" x14ac:dyDescent="0.25"/>
    <row r="272" ht="15.75" customHeight="1" x14ac:dyDescent="0.25"/>
    <row r="273" ht="15.75" customHeight="1" x14ac:dyDescent="0.25"/>
    <row r="274" ht="15.75" customHeight="1" x14ac:dyDescent="0.25"/>
    <row r="275" ht="15.75" customHeight="1" x14ac:dyDescent="0.25"/>
    <row r="276" ht="15.75" customHeight="1" x14ac:dyDescent="0.25"/>
    <row r="277" ht="15.75" customHeight="1" x14ac:dyDescent="0.25"/>
    <row r="278" ht="15.75" customHeight="1" x14ac:dyDescent="0.25"/>
    <row r="279" ht="15.75" customHeight="1" x14ac:dyDescent="0.25"/>
    <row r="280" ht="15.75" customHeight="1" x14ac:dyDescent="0.25"/>
    <row r="281" ht="15.75" customHeight="1" x14ac:dyDescent="0.25"/>
    <row r="282" ht="15.75" customHeight="1" x14ac:dyDescent="0.25"/>
    <row r="283" ht="15.75" customHeight="1" x14ac:dyDescent="0.25"/>
    <row r="284" ht="15.75" customHeight="1" x14ac:dyDescent="0.25"/>
    <row r="285" ht="15.75" customHeight="1" x14ac:dyDescent="0.25"/>
    <row r="286" ht="15.75" customHeight="1" x14ac:dyDescent="0.25"/>
    <row r="287" ht="15.75" customHeight="1" x14ac:dyDescent="0.25"/>
    <row r="288" ht="15.75" customHeight="1" x14ac:dyDescent="0.25"/>
    <row r="289" ht="15.75" customHeight="1" x14ac:dyDescent="0.25"/>
    <row r="290" ht="15.75" customHeight="1" x14ac:dyDescent="0.25"/>
    <row r="291" ht="15.75" customHeight="1" x14ac:dyDescent="0.25"/>
    <row r="292" ht="15.75" customHeight="1" x14ac:dyDescent="0.25"/>
    <row r="293" ht="15.75" customHeight="1" x14ac:dyDescent="0.25"/>
    <row r="294" ht="15.75" customHeight="1" x14ac:dyDescent="0.25"/>
    <row r="295" ht="15.75" customHeight="1" x14ac:dyDescent="0.25"/>
    <row r="296" ht="15.75" customHeight="1" x14ac:dyDescent="0.25"/>
    <row r="297" ht="15.75" customHeight="1" x14ac:dyDescent="0.25"/>
    <row r="298" ht="15.75" customHeight="1" x14ac:dyDescent="0.25"/>
    <row r="299" ht="15.75" customHeight="1" x14ac:dyDescent="0.25"/>
    <row r="300" ht="15.75" customHeight="1" x14ac:dyDescent="0.25"/>
    <row r="301" ht="15.75" customHeight="1" x14ac:dyDescent="0.25"/>
    <row r="302" ht="15.75" customHeight="1" x14ac:dyDescent="0.25"/>
    <row r="303" ht="15.75" customHeight="1" x14ac:dyDescent="0.25"/>
    <row r="304" ht="15.75" customHeight="1" x14ac:dyDescent="0.25"/>
    <row r="305" ht="15.75" customHeight="1" x14ac:dyDescent="0.25"/>
    <row r="306" ht="15.75" customHeight="1" x14ac:dyDescent="0.25"/>
    <row r="307" ht="15.75" customHeight="1" x14ac:dyDescent="0.25"/>
    <row r="308" ht="15.75" customHeight="1" x14ac:dyDescent="0.25"/>
    <row r="309" ht="15.75" customHeight="1" x14ac:dyDescent="0.25"/>
    <row r="310" ht="15.75" customHeight="1" x14ac:dyDescent="0.25"/>
    <row r="311" ht="15.75" customHeight="1" x14ac:dyDescent="0.25"/>
    <row r="312" ht="15.75" customHeight="1" x14ac:dyDescent="0.25"/>
    <row r="313" ht="15.75" customHeight="1" x14ac:dyDescent="0.25"/>
    <row r="314" ht="15.75" customHeight="1" x14ac:dyDescent="0.25"/>
    <row r="315" ht="15.75" customHeight="1" x14ac:dyDescent="0.25"/>
    <row r="316" ht="15.75" customHeight="1" x14ac:dyDescent="0.25"/>
    <row r="317" ht="15.75" customHeight="1" x14ac:dyDescent="0.25"/>
    <row r="318" ht="15.75" customHeight="1" x14ac:dyDescent="0.25"/>
    <row r="319" ht="15.75" customHeight="1" x14ac:dyDescent="0.25"/>
    <row r="320" ht="15.75" customHeight="1" x14ac:dyDescent="0.25"/>
    <row r="321" ht="15.75" customHeight="1" x14ac:dyDescent="0.25"/>
    <row r="322" ht="15.75" customHeight="1" x14ac:dyDescent="0.25"/>
    <row r="323" ht="15.75" customHeight="1" x14ac:dyDescent="0.25"/>
    <row r="324" ht="15.75" customHeight="1" x14ac:dyDescent="0.25"/>
    <row r="325" ht="15.75" customHeight="1" x14ac:dyDescent="0.25"/>
    <row r="326" ht="15.75" customHeight="1" x14ac:dyDescent="0.25"/>
    <row r="327" ht="15.75" customHeight="1" x14ac:dyDescent="0.25"/>
    <row r="328" ht="15.75" customHeight="1" x14ac:dyDescent="0.25"/>
    <row r="329" ht="15.75" customHeight="1" x14ac:dyDescent="0.25"/>
    <row r="330" ht="15.75" customHeight="1" x14ac:dyDescent="0.25"/>
    <row r="331" ht="15.75" customHeight="1" x14ac:dyDescent="0.25"/>
    <row r="332" ht="15.75" customHeight="1" x14ac:dyDescent="0.25"/>
    <row r="333" ht="15.75" customHeight="1" x14ac:dyDescent="0.25"/>
    <row r="334" ht="15.75" customHeight="1" x14ac:dyDescent="0.25"/>
    <row r="335" ht="15.75" customHeight="1" x14ac:dyDescent="0.25"/>
    <row r="336" ht="15.75" customHeight="1" x14ac:dyDescent="0.25"/>
    <row r="337" ht="15.75" customHeight="1" x14ac:dyDescent="0.25"/>
    <row r="338" ht="15.75" customHeight="1" x14ac:dyDescent="0.25"/>
    <row r="339" ht="15.75" customHeight="1" x14ac:dyDescent="0.25"/>
    <row r="340" ht="15.75" customHeight="1" x14ac:dyDescent="0.25"/>
    <row r="341" ht="15.75" customHeight="1" x14ac:dyDescent="0.25"/>
    <row r="342" ht="15.75" customHeight="1" x14ac:dyDescent="0.25"/>
    <row r="343" ht="15.75" customHeight="1" x14ac:dyDescent="0.25"/>
    <row r="344" ht="15.75" customHeight="1" x14ac:dyDescent="0.25"/>
    <row r="345" ht="15.75" customHeight="1" x14ac:dyDescent="0.25"/>
    <row r="346" ht="15.75" customHeight="1" x14ac:dyDescent="0.25"/>
    <row r="347" ht="15.75" customHeight="1" x14ac:dyDescent="0.25"/>
    <row r="348" ht="15.75" customHeight="1" x14ac:dyDescent="0.25"/>
    <row r="349" ht="15.75" customHeight="1" x14ac:dyDescent="0.25"/>
    <row r="350" ht="15.75" customHeight="1" x14ac:dyDescent="0.25"/>
    <row r="351" ht="15.75" customHeight="1" x14ac:dyDescent="0.25"/>
    <row r="352" ht="15.75" customHeight="1" x14ac:dyDescent="0.25"/>
    <row r="353" ht="15.75" customHeight="1" x14ac:dyDescent="0.25"/>
    <row r="354" ht="15.75" customHeight="1" x14ac:dyDescent="0.25"/>
    <row r="355" ht="15.75" customHeight="1" x14ac:dyDescent="0.25"/>
    <row r="356" ht="15.75" customHeight="1" x14ac:dyDescent="0.25"/>
    <row r="357" ht="15.75" customHeight="1" x14ac:dyDescent="0.25"/>
    <row r="358" ht="15.75" customHeight="1" x14ac:dyDescent="0.25"/>
    <row r="359" ht="15.75" customHeight="1" x14ac:dyDescent="0.25"/>
    <row r="360" ht="15.75" customHeight="1" x14ac:dyDescent="0.25"/>
    <row r="361" ht="15.75" customHeight="1" x14ac:dyDescent="0.25"/>
    <row r="362" ht="15.75" customHeight="1" x14ac:dyDescent="0.25"/>
    <row r="363" ht="15.75" customHeight="1" x14ac:dyDescent="0.25"/>
    <row r="364" ht="15.75" customHeight="1" x14ac:dyDescent="0.25"/>
    <row r="365" ht="15.75" customHeight="1" x14ac:dyDescent="0.25"/>
    <row r="366" ht="15.75" customHeight="1" x14ac:dyDescent="0.25"/>
    <row r="367" ht="15.75" customHeight="1" x14ac:dyDescent="0.25"/>
    <row r="368" ht="15.75" customHeight="1" x14ac:dyDescent="0.25"/>
    <row r="369" ht="15.75" customHeight="1" x14ac:dyDescent="0.25"/>
    <row r="370" ht="15.75" customHeight="1" x14ac:dyDescent="0.25"/>
    <row r="371" ht="15.75" customHeight="1" x14ac:dyDescent="0.25"/>
    <row r="372" ht="15.75" customHeight="1" x14ac:dyDescent="0.25"/>
    <row r="373" ht="15.75" customHeight="1" x14ac:dyDescent="0.25"/>
    <row r="374" ht="15.75" customHeight="1" x14ac:dyDescent="0.25"/>
    <row r="375" ht="15.75" customHeight="1" x14ac:dyDescent="0.25"/>
    <row r="376" ht="15.75" customHeight="1" x14ac:dyDescent="0.25"/>
    <row r="377" ht="15.75" customHeight="1" x14ac:dyDescent="0.25"/>
    <row r="378" ht="15.75" customHeight="1" x14ac:dyDescent="0.25"/>
    <row r="379" ht="15.75" customHeight="1" x14ac:dyDescent="0.25"/>
    <row r="380" ht="15.75" customHeight="1" x14ac:dyDescent="0.25"/>
    <row r="381" ht="15.75" customHeight="1" x14ac:dyDescent="0.25"/>
    <row r="382" ht="15.75" customHeight="1" x14ac:dyDescent="0.25"/>
    <row r="383" ht="15.75" customHeight="1" x14ac:dyDescent="0.25"/>
    <row r="384" ht="15.75" customHeight="1" x14ac:dyDescent="0.25"/>
    <row r="385" ht="15.75" customHeight="1" x14ac:dyDescent="0.25"/>
    <row r="386" ht="15.75" customHeight="1" x14ac:dyDescent="0.25"/>
    <row r="387" ht="15.75" customHeight="1" x14ac:dyDescent="0.25"/>
    <row r="388" ht="15.75" customHeight="1" x14ac:dyDescent="0.25"/>
    <row r="389" ht="15.75" customHeight="1" x14ac:dyDescent="0.25"/>
    <row r="390" ht="15.75" customHeight="1" x14ac:dyDescent="0.25"/>
    <row r="391" ht="15.75" customHeight="1" x14ac:dyDescent="0.25"/>
    <row r="392" ht="15.75" customHeight="1" x14ac:dyDescent="0.25"/>
    <row r="393" ht="15.75" customHeight="1" x14ac:dyDescent="0.25"/>
    <row r="394" ht="15.75" customHeight="1" x14ac:dyDescent="0.25"/>
    <row r="395" ht="15.75" customHeight="1" x14ac:dyDescent="0.25"/>
    <row r="396" ht="15.75" customHeight="1" x14ac:dyDescent="0.25"/>
    <row r="397" ht="15.75" customHeight="1" x14ac:dyDescent="0.25"/>
    <row r="398" ht="15.75" customHeight="1" x14ac:dyDescent="0.25"/>
    <row r="399" ht="15.75" customHeight="1" x14ac:dyDescent="0.25"/>
    <row r="400" ht="15.75" customHeight="1" x14ac:dyDescent="0.25"/>
    <row r="401" ht="15.75" customHeight="1" x14ac:dyDescent="0.25"/>
    <row r="402" ht="15.75" customHeight="1" x14ac:dyDescent="0.25"/>
    <row r="403" ht="15.75" customHeight="1" x14ac:dyDescent="0.25"/>
    <row r="404" ht="15.75" customHeight="1" x14ac:dyDescent="0.25"/>
    <row r="405" ht="15.75" customHeight="1" x14ac:dyDescent="0.25"/>
    <row r="406" ht="15.75" customHeight="1" x14ac:dyDescent="0.25"/>
    <row r="407" ht="15.75" customHeight="1" x14ac:dyDescent="0.25"/>
    <row r="408" ht="15.75" customHeight="1" x14ac:dyDescent="0.25"/>
    <row r="409" ht="15.75" customHeight="1" x14ac:dyDescent="0.25"/>
    <row r="410" ht="15.75" customHeight="1" x14ac:dyDescent="0.25"/>
    <row r="411" ht="15.75" customHeight="1" x14ac:dyDescent="0.25"/>
    <row r="412" ht="15.75" customHeight="1" x14ac:dyDescent="0.25"/>
    <row r="413" ht="15.75" customHeight="1" x14ac:dyDescent="0.25"/>
    <row r="414" ht="15.75" customHeight="1" x14ac:dyDescent="0.25"/>
    <row r="415" ht="15.75" customHeight="1" x14ac:dyDescent="0.25"/>
    <row r="416" ht="15.75" customHeight="1" x14ac:dyDescent="0.25"/>
    <row r="417" ht="15.75" customHeight="1" x14ac:dyDescent="0.25"/>
    <row r="418" ht="15.75" customHeight="1" x14ac:dyDescent="0.25"/>
    <row r="419" ht="15.75" customHeight="1" x14ac:dyDescent="0.25"/>
    <row r="420" ht="15.75" customHeight="1" x14ac:dyDescent="0.25"/>
    <row r="421" ht="15.75" customHeight="1" x14ac:dyDescent="0.25"/>
    <row r="422" ht="15.75" customHeight="1" x14ac:dyDescent="0.25"/>
    <row r="423" ht="15.75" customHeight="1" x14ac:dyDescent="0.25"/>
    <row r="424" ht="15.75" customHeight="1" x14ac:dyDescent="0.25"/>
    <row r="425" ht="15.75" customHeight="1" x14ac:dyDescent="0.25"/>
    <row r="426" ht="15.75" customHeight="1" x14ac:dyDescent="0.25"/>
    <row r="427" ht="15.75" customHeight="1" x14ac:dyDescent="0.25"/>
    <row r="428" ht="15.75" customHeight="1" x14ac:dyDescent="0.25"/>
    <row r="429" ht="15.75" customHeight="1" x14ac:dyDescent="0.25"/>
    <row r="430" ht="15.75" customHeight="1" x14ac:dyDescent="0.25"/>
    <row r="431" ht="15.75" customHeight="1" x14ac:dyDescent="0.25"/>
    <row r="432" ht="15.75" customHeight="1" x14ac:dyDescent="0.25"/>
    <row r="433" ht="15.75" customHeight="1" x14ac:dyDescent="0.25"/>
    <row r="434" ht="15.75" customHeight="1" x14ac:dyDescent="0.25"/>
    <row r="435" ht="15.75" customHeight="1" x14ac:dyDescent="0.25"/>
    <row r="436" ht="15.75" customHeight="1" x14ac:dyDescent="0.25"/>
    <row r="437" ht="15.75" customHeight="1" x14ac:dyDescent="0.25"/>
    <row r="438" ht="15.75" customHeight="1" x14ac:dyDescent="0.25"/>
    <row r="439" ht="15.75" customHeight="1" x14ac:dyDescent="0.25"/>
    <row r="440" ht="15.75" customHeight="1" x14ac:dyDescent="0.25"/>
    <row r="441" ht="15.75" customHeight="1" x14ac:dyDescent="0.25"/>
    <row r="442" ht="15.75" customHeight="1" x14ac:dyDescent="0.25"/>
    <row r="443" ht="15.75" customHeight="1" x14ac:dyDescent="0.25"/>
    <row r="444" ht="15.75" customHeight="1" x14ac:dyDescent="0.25"/>
    <row r="445" ht="15.75" customHeight="1" x14ac:dyDescent="0.25"/>
    <row r="446" ht="15.75" customHeight="1" x14ac:dyDescent="0.25"/>
    <row r="447" ht="15.75" customHeight="1" x14ac:dyDescent="0.25"/>
    <row r="448" ht="15.75" customHeight="1" x14ac:dyDescent="0.25"/>
    <row r="449" ht="15.75" customHeight="1" x14ac:dyDescent="0.25"/>
    <row r="450" ht="15.75" customHeight="1" x14ac:dyDescent="0.25"/>
    <row r="451" ht="15.75" customHeight="1" x14ac:dyDescent="0.25"/>
    <row r="452" ht="15.75" customHeight="1" x14ac:dyDescent="0.25"/>
    <row r="453" ht="15.75" customHeight="1" x14ac:dyDescent="0.25"/>
    <row r="454" ht="15.75" customHeight="1" x14ac:dyDescent="0.25"/>
    <row r="455" ht="15.75" customHeight="1" x14ac:dyDescent="0.25"/>
    <row r="456" ht="15.75" customHeight="1" x14ac:dyDescent="0.25"/>
    <row r="457" ht="15.75" customHeight="1" x14ac:dyDescent="0.25"/>
    <row r="458" ht="15.75" customHeight="1" x14ac:dyDescent="0.25"/>
    <row r="459" ht="15.75" customHeight="1" x14ac:dyDescent="0.25"/>
    <row r="460" ht="15.75" customHeight="1" x14ac:dyDescent="0.25"/>
    <row r="461" ht="15.75" customHeight="1" x14ac:dyDescent="0.25"/>
    <row r="462" ht="15.75" customHeight="1" x14ac:dyDescent="0.25"/>
    <row r="463" ht="15.75" customHeight="1" x14ac:dyDescent="0.25"/>
    <row r="464" ht="15.75" customHeight="1" x14ac:dyDescent="0.25"/>
    <row r="465" ht="15.75" customHeight="1" x14ac:dyDescent="0.25"/>
    <row r="466" ht="15.75" customHeight="1" x14ac:dyDescent="0.25"/>
    <row r="467" ht="15.75" customHeight="1" x14ac:dyDescent="0.25"/>
    <row r="468" ht="15.75" customHeight="1" x14ac:dyDescent="0.25"/>
    <row r="469" ht="15.75" customHeight="1" x14ac:dyDescent="0.25"/>
    <row r="470" ht="15.75" customHeight="1" x14ac:dyDescent="0.25"/>
    <row r="471" ht="15.75" customHeight="1" x14ac:dyDescent="0.25"/>
    <row r="472" ht="15.75" customHeight="1" x14ac:dyDescent="0.25"/>
    <row r="473" ht="15.75" customHeight="1" x14ac:dyDescent="0.25"/>
    <row r="474" ht="15.75" customHeight="1" x14ac:dyDescent="0.25"/>
    <row r="475" ht="15.75" customHeight="1" x14ac:dyDescent="0.25"/>
    <row r="476" ht="15.75" customHeight="1" x14ac:dyDescent="0.25"/>
    <row r="477" ht="15.75" customHeight="1" x14ac:dyDescent="0.25"/>
    <row r="478" ht="15.75" customHeight="1" x14ac:dyDescent="0.25"/>
    <row r="479" ht="15.75" customHeight="1" x14ac:dyDescent="0.25"/>
    <row r="480" ht="15.75" customHeight="1" x14ac:dyDescent="0.25"/>
    <row r="481" ht="15.75" customHeight="1" x14ac:dyDescent="0.25"/>
    <row r="482" ht="15.75" customHeight="1" x14ac:dyDescent="0.25"/>
    <row r="483" ht="15.75" customHeight="1" x14ac:dyDescent="0.25"/>
    <row r="484" ht="15.75" customHeight="1" x14ac:dyDescent="0.25"/>
    <row r="485" ht="15.75" customHeight="1" x14ac:dyDescent="0.25"/>
    <row r="486" ht="15.75" customHeight="1" x14ac:dyDescent="0.25"/>
    <row r="487" ht="15.75" customHeight="1" x14ac:dyDescent="0.25"/>
    <row r="488" ht="15.75" customHeight="1" x14ac:dyDescent="0.25"/>
    <row r="489" ht="15.75" customHeight="1" x14ac:dyDescent="0.25"/>
    <row r="490" ht="15.75" customHeight="1" x14ac:dyDescent="0.25"/>
    <row r="491" ht="15.75" customHeight="1" x14ac:dyDescent="0.25"/>
    <row r="492" ht="15.75" customHeight="1" x14ac:dyDescent="0.25"/>
    <row r="493" ht="15.75" customHeight="1" x14ac:dyDescent="0.25"/>
    <row r="494" ht="15.75" customHeight="1" x14ac:dyDescent="0.25"/>
    <row r="495" ht="15.75" customHeight="1" x14ac:dyDescent="0.25"/>
    <row r="496" ht="15.75" customHeight="1" x14ac:dyDescent="0.25"/>
    <row r="497" ht="15.75" customHeight="1" x14ac:dyDescent="0.25"/>
    <row r="498" ht="15.75" customHeight="1" x14ac:dyDescent="0.25"/>
    <row r="499" ht="15.75" customHeight="1" x14ac:dyDescent="0.25"/>
    <row r="500" ht="15.75" customHeight="1" x14ac:dyDescent="0.25"/>
    <row r="501" ht="15.75" customHeight="1" x14ac:dyDescent="0.25"/>
    <row r="502" ht="15.75" customHeight="1" x14ac:dyDescent="0.25"/>
    <row r="503" ht="15.75" customHeight="1" x14ac:dyDescent="0.25"/>
    <row r="504" ht="15.75" customHeight="1" x14ac:dyDescent="0.25"/>
    <row r="505" ht="15.75" customHeight="1" x14ac:dyDescent="0.25"/>
    <row r="506" ht="15.75" customHeight="1" x14ac:dyDescent="0.25"/>
    <row r="507" ht="15.75" customHeight="1" x14ac:dyDescent="0.25"/>
    <row r="508" ht="15.75" customHeight="1" x14ac:dyDescent="0.25"/>
    <row r="509" ht="15.75" customHeight="1" x14ac:dyDescent="0.25"/>
    <row r="510" ht="15.75" customHeight="1" x14ac:dyDescent="0.25"/>
    <row r="511" ht="15.75" customHeight="1" x14ac:dyDescent="0.25"/>
    <row r="512" ht="15.75" customHeight="1" x14ac:dyDescent="0.25"/>
    <row r="513" ht="15.75" customHeight="1" x14ac:dyDescent="0.25"/>
    <row r="514" ht="15.75" customHeight="1" x14ac:dyDescent="0.25"/>
    <row r="515" ht="15.75" customHeight="1" x14ac:dyDescent="0.25"/>
    <row r="516" ht="15.75" customHeight="1" x14ac:dyDescent="0.25"/>
    <row r="517" ht="15.75" customHeight="1" x14ac:dyDescent="0.25"/>
    <row r="518" ht="15.75" customHeight="1" x14ac:dyDescent="0.25"/>
    <row r="519" ht="15.75" customHeight="1" x14ac:dyDescent="0.25"/>
    <row r="520" ht="15.75" customHeight="1" x14ac:dyDescent="0.25"/>
    <row r="521" ht="15.75" customHeight="1" x14ac:dyDescent="0.25"/>
    <row r="522" ht="15.75" customHeight="1" x14ac:dyDescent="0.25"/>
    <row r="523" ht="15.75" customHeight="1" x14ac:dyDescent="0.25"/>
    <row r="524" ht="15.75" customHeight="1" x14ac:dyDescent="0.25"/>
    <row r="525" ht="15.75" customHeight="1" x14ac:dyDescent="0.25"/>
    <row r="526" ht="15.75" customHeight="1" x14ac:dyDescent="0.25"/>
    <row r="527" ht="15.75" customHeight="1" x14ac:dyDescent="0.25"/>
    <row r="528" ht="15.75" customHeight="1" x14ac:dyDescent="0.25"/>
    <row r="529" ht="15.75" customHeight="1" x14ac:dyDescent="0.25"/>
    <row r="530" ht="15.75" customHeight="1" x14ac:dyDescent="0.25"/>
    <row r="531" ht="15.75" customHeight="1" x14ac:dyDescent="0.25"/>
    <row r="532" ht="15.75" customHeight="1" x14ac:dyDescent="0.25"/>
    <row r="533" ht="15.75" customHeight="1" x14ac:dyDescent="0.25"/>
    <row r="534" ht="15.75" customHeight="1" x14ac:dyDescent="0.25"/>
    <row r="535" ht="15.75" customHeight="1" x14ac:dyDescent="0.25"/>
    <row r="536" ht="15.75" customHeight="1" x14ac:dyDescent="0.25"/>
    <row r="537" ht="15.75" customHeight="1" x14ac:dyDescent="0.25"/>
    <row r="538" ht="15.75" customHeight="1" x14ac:dyDescent="0.25"/>
    <row r="539" ht="15.75" customHeight="1" x14ac:dyDescent="0.25"/>
    <row r="540" ht="15.75" customHeight="1" x14ac:dyDescent="0.25"/>
    <row r="541" ht="15.75" customHeight="1" x14ac:dyDescent="0.25"/>
    <row r="542" ht="15.75" customHeight="1" x14ac:dyDescent="0.25"/>
    <row r="543" ht="15.75" customHeight="1" x14ac:dyDescent="0.25"/>
    <row r="544" ht="15.75" customHeight="1" x14ac:dyDescent="0.25"/>
    <row r="545" ht="15.75" customHeight="1" x14ac:dyDescent="0.25"/>
    <row r="546" ht="15.75" customHeight="1" x14ac:dyDescent="0.25"/>
    <row r="547" ht="15.75" customHeight="1" x14ac:dyDescent="0.25"/>
    <row r="548" ht="15.75" customHeight="1" x14ac:dyDescent="0.25"/>
    <row r="549" ht="15.75" customHeight="1" x14ac:dyDescent="0.25"/>
    <row r="550" ht="15.75" customHeight="1" x14ac:dyDescent="0.25"/>
    <row r="551" ht="15.75" customHeight="1" x14ac:dyDescent="0.25"/>
    <row r="552" ht="15.75" customHeight="1" x14ac:dyDescent="0.25"/>
    <row r="553" ht="15.75" customHeight="1" x14ac:dyDescent="0.25"/>
    <row r="554" ht="15.75" customHeight="1" x14ac:dyDescent="0.25"/>
    <row r="555" ht="15.75" customHeight="1" x14ac:dyDescent="0.25"/>
    <row r="556" ht="15.75" customHeight="1" x14ac:dyDescent="0.25"/>
    <row r="557" ht="15.75" customHeight="1" x14ac:dyDescent="0.25"/>
    <row r="558" ht="15.75" customHeight="1" x14ac:dyDescent="0.25"/>
    <row r="559" ht="15.75" customHeight="1" x14ac:dyDescent="0.25"/>
    <row r="560" ht="15.75" customHeight="1" x14ac:dyDescent="0.25"/>
    <row r="561" ht="15.75" customHeight="1" x14ac:dyDescent="0.25"/>
    <row r="562" ht="15.75" customHeight="1" x14ac:dyDescent="0.25"/>
    <row r="563" ht="15.75" customHeight="1" x14ac:dyDescent="0.25"/>
    <row r="564" ht="15.75" customHeight="1" x14ac:dyDescent="0.25"/>
    <row r="565" ht="15.75" customHeight="1" x14ac:dyDescent="0.25"/>
    <row r="566" ht="15.75" customHeight="1" x14ac:dyDescent="0.25"/>
    <row r="567" ht="15.75" customHeight="1" x14ac:dyDescent="0.25"/>
    <row r="568" ht="15.75" customHeight="1" x14ac:dyDescent="0.25"/>
    <row r="569" ht="15.75" customHeight="1" x14ac:dyDescent="0.25"/>
    <row r="570" ht="15.75" customHeight="1" x14ac:dyDescent="0.25"/>
    <row r="571" ht="15.75" customHeight="1" x14ac:dyDescent="0.25"/>
    <row r="572" ht="15.75" customHeight="1" x14ac:dyDescent="0.25"/>
    <row r="573" ht="15.75" customHeight="1" x14ac:dyDescent="0.25"/>
    <row r="574" ht="15.75" customHeight="1" x14ac:dyDescent="0.25"/>
    <row r="575" ht="15.75" customHeight="1" x14ac:dyDescent="0.25"/>
    <row r="576" ht="15.75" customHeight="1" x14ac:dyDescent="0.25"/>
    <row r="577" ht="15.75" customHeight="1" x14ac:dyDescent="0.25"/>
    <row r="578" ht="15.75" customHeight="1" x14ac:dyDescent="0.25"/>
    <row r="579" ht="15.75" customHeight="1" x14ac:dyDescent="0.25"/>
    <row r="580" ht="15.75" customHeight="1" x14ac:dyDescent="0.25"/>
    <row r="581" ht="15.75" customHeight="1" x14ac:dyDescent="0.25"/>
    <row r="582" ht="15.75" customHeight="1" x14ac:dyDescent="0.25"/>
    <row r="583" ht="15.75" customHeight="1" x14ac:dyDescent="0.25"/>
    <row r="584" ht="15.75" customHeight="1" x14ac:dyDescent="0.25"/>
    <row r="585" ht="15.75" customHeight="1" x14ac:dyDescent="0.25"/>
    <row r="586" ht="15.75" customHeight="1" x14ac:dyDescent="0.25"/>
    <row r="587" ht="15.75" customHeight="1" x14ac:dyDescent="0.25"/>
    <row r="588" ht="15.75" customHeight="1" x14ac:dyDescent="0.25"/>
    <row r="589" ht="15.75" customHeight="1" x14ac:dyDescent="0.25"/>
    <row r="590" ht="15.75" customHeight="1" x14ac:dyDescent="0.25"/>
    <row r="591" ht="15.75" customHeight="1" x14ac:dyDescent="0.25"/>
    <row r="592" ht="15.75" customHeight="1" x14ac:dyDescent="0.25"/>
    <row r="593" ht="15.75" customHeight="1" x14ac:dyDescent="0.25"/>
    <row r="594" ht="15.75" customHeight="1" x14ac:dyDescent="0.25"/>
    <row r="595" ht="15.75" customHeight="1" x14ac:dyDescent="0.25"/>
    <row r="596" ht="15.75" customHeight="1" x14ac:dyDescent="0.25"/>
    <row r="597" ht="15.75" customHeight="1" x14ac:dyDescent="0.25"/>
    <row r="598" ht="15.75" customHeight="1" x14ac:dyDescent="0.25"/>
    <row r="599" ht="15.75" customHeight="1" x14ac:dyDescent="0.25"/>
    <row r="600" ht="15.75" customHeight="1" x14ac:dyDescent="0.25"/>
    <row r="601" ht="15.75" customHeight="1" x14ac:dyDescent="0.25"/>
    <row r="602" ht="15.75" customHeight="1" x14ac:dyDescent="0.25"/>
    <row r="603" ht="15.75" customHeight="1" x14ac:dyDescent="0.25"/>
    <row r="604" ht="15.75" customHeight="1" x14ac:dyDescent="0.25"/>
    <row r="605" ht="15.75" customHeight="1" x14ac:dyDescent="0.25"/>
    <row r="606" ht="15.75" customHeight="1" x14ac:dyDescent="0.25"/>
    <row r="607" ht="15.75" customHeight="1" x14ac:dyDescent="0.25"/>
    <row r="608" ht="15.75" customHeight="1" x14ac:dyDescent="0.25"/>
    <row r="609" ht="15.75" customHeight="1" x14ac:dyDescent="0.25"/>
    <row r="610" ht="15.75" customHeight="1" x14ac:dyDescent="0.25"/>
    <row r="611" ht="15.75" customHeight="1" x14ac:dyDescent="0.25"/>
    <row r="612" ht="15.75" customHeight="1" x14ac:dyDescent="0.25"/>
    <row r="613" ht="15.75" customHeight="1" x14ac:dyDescent="0.25"/>
    <row r="614" ht="15.75" customHeight="1" x14ac:dyDescent="0.25"/>
    <row r="615" ht="15.75" customHeight="1" x14ac:dyDescent="0.25"/>
    <row r="616" ht="15.75" customHeight="1" x14ac:dyDescent="0.25"/>
    <row r="617" ht="15.75" customHeight="1" x14ac:dyDescent="0.25"/>
    <row r="618" ht="15.75" customHeight="1" x14ac:dyDescent="0.25"/>
    <row r="619" ht="15.75" customHeight="1" x14ac:dyDescent="0.25"/>
    <row r="620" ht="15.75" customHeight="1" x14ac:dyDescent="0.25"/>
    <row r="621" ht="15.75" customHeight="1" x14ac:dyDescent="0.25"/>
    <row r="622" ht="15.75" customHeight="1" x14ac:dyDescent="0.25"/>
    <row r="623" ht="15.75" customHeight="1" x14ac:dyDescent="0.25"/>
    <row r="624" ht="15.75" customHeight="1" x14ac:dyDescent="0.25"/>
    <row r="625" ht="15.75" customHeight="1" x14ac:dyDescent="0.25"/>
    <row r="626" ht="15.75" customHeight="1" x14ac:dyDescent="0.25"/>
    <row r="627" ht="15.75" customHeight="1" x14ac:dyDescent="0.25"/>
    <row r="628" ht="15.75" customHeight="1" x14ac:dyDescent="0.25"/>
    <row r="629" ht="15.75" customHeight="1" x14ac:dyDescent="0.25"/>
    <row r="630" ht="15.75" customHeight="1" x14ac:dyDescent="0.25"/>
    <row r="631" ht="15.75" customHeight="1" x14ac:dyDescent="0.25"/>
    <row r="632" ht="15.75" customHeight="1" x14ac:dyDescent="0.25"/>
    <row r="633" ht="15.75" customHeight="1" x14ac:dyDescent="0.25"/>
    <row r="634" ht="15.75" customHeight="1" x14ac:dyDescent="0.25"/>
    <row r="635" ht="15.75" customHeight="1" x14ac:dyDescent="0.25"/>
    <row r="636" ht="15.75" customHeight="1" x14ac:dyDescent="0.25"/>
    <row r="637" ht="15.75" customHeight="1" x14ac:dyDescent="0.25"/>
    <row r="638" ht="15.75" customHeight="1" x14ac:dyDescent="0.25"/>
    <row r="639" ht="15.75" customHeight="1" x14ac:dyDescent="0.25"/>
    <row r="640" ht="15.75" customHeight="1" x14ac:dyDescent="0.25"/>
    <row r="641" ht="15.75" customHeight="1" x14ac:dyDescent="0.25"/>
    <row r="642" ht="15.75" customHeight="1" x14ac:dyDescent="0.25"/>
    <row r="643" ht="15.75" customHeight="1" x14ac:dyDescent="0.25"/>
    <row r="644" ht="15.75" customHeight="1" x14ac:dyDescent="0.25"/>
    <row r="645" ht="15.75" customHeight="1" x14ac:dyDescent="0.25"/>
    <row r="646" ht="15.75" customHeight="1" x14ac:dyDescent="0.25"/>
    <row r="647" ht="15.75" customHeight="1" x14ac:dyDescent="0.25"/>
    <row r="648" ht="15.75" customHeight="1" x14ac:dyDescent="0.25"/>
    <row r="649" ht="15.75" customHeight="1" x14ac:dyDescent="0.25"/>
    <row r="650" ht="15.75" customHeight="1" x14ac:dyDescent="0.25"/>
    <row r="651" ht="15.75" customHeight="1" x14ac:dyDescent="0.25"/>
    <row r="652" ht="15.75" customHeight="1" x14ac:dyDescent="0.25"/>
    <row r="653" ht="15.75" customHeight="1" x14ac:dyDescent="0.25"/>
    <row r="654" ht="15.75" customHeight="1" x14ac:dyDescent="0.25"/>
    <row r="655" ht="15.75" customHeight="1" x14ac:dyDescent="0.25"/>
    <row r="656" ht="15.75" customHeight="1" x14ac:dyDescent="0.25"/>
    <row r="657" ht="15.75" customHeight="1" x14ac:dyDescent="0.25"/>
    <row r="658" ht="15.75" customHeight="1" x14ac:dyDescent="0.25"/>
    <row r="659" ht="15.75" customHeight="1" x14ac:dyDescent="0.25"/>
    <row r="660" ht="15.75" customHeight="1" x14ac:dyDescent="0.25"/>
    <row r="661" ht="15.75" customHeight="1" x14ac:dyDescent="0.25"/>
    <row r="662" ht="15.75" customHeight="1" x14ac:dyDescent="0.25"/>
    <row r="663" ht="15.75" customHeight="1" x14ac:dyDescent="0.25"/>
    <row r="664" ht="15.75" customHeight="1" x14ac:dyDescent="0.25"/>
    <row r="665" ht="15.75" customHeight="1" x14ac:dyDescent="0.25"/>
    <row r="666" ht="15.75" customHeight="1" x14ac:dyDescent="0.25"/>
    <row r="667" ht="15.75" customHeight="1" x14ac:dyDescent="0.25"/>
    <row r="668" ht="15.75" customHeight="1" x14ac:dyDescent="0.25"/>
    <row r="669" ht="15.75" customHeight="1" x14ac:dyDescent="0.25"/>
    <row r="670" ht="15.75" customHeight="1" x14ac:dyDescent="0.25"/>
    <row r="671" ht="15.75" customHeight="1" x14ac:dyDescent="0.25"/>
    <row r="672" ht="15.75" customHeight="1" x14ac:dyDescent="0.25"/>
    <row r="673" ht="15.75" customHeight="1" x14ac:dyDescent="0.25"/>
    <row r="674" ht="15.75" customHeight="1" x14ac:dyDescent="0.25"/>
    <row r="675" ht="15.75" customHeight="1" x14ac:dyDescent="0.25"/>
    <row r="676" ht="15.75" customHeight="1" x14ac:dyDescent="0.25"/>
    <row r="677" ht="15.75" customHeight="1" x14ac:dyDescent="0.25"/>
    <row r="678" ht="15.75" customHeight="1" x14ac:dyDescent="0.25"/>
    <row r="679" ht="15.75" customHeight="1" x14ac:dyDescent="0.25"/>
    <row r="680" ht="15.75" customHeight="1" x14ac:dyDescent="0.25"/>
    <row r="681" ht="15.75" customHeight="1" x14ac:dyDescent="0.25"/>
    <row r="682" ht="15.75" customHeight="1" x14ac:dyDescent="0.25"/>
    <row r="683" ht="15.75" customHeight="1" x14ac:dyDescent="0.25"/>
    <row r="684" ht="15.75" customHeight="1" x14ac:dyDescent="0.25"/>
    <row r="685" ht="15.75" customHeight="1" x14ac:dyDescent="0.25"/>
    <row r="686" ht="15.75" customHeight="1" x14ac:dyDescent="0.25"/>
    <row r="687" ht="15.75" customHeight="1" x14ac:dyDescent="0.25"/>
    <row r="688" ht="15.75" customHeight="1" x14ac:dyDescent="0.25"/>
    <row r="689" ht="15.75" customHeight="1" x14ac:dyDescent="0.25"/>
    <row r="690" ht="15.75" customHeight="1" x14ac:dyDescent="0.25"/>
    <row r="691" ht="15.75" customHeight="1" x14ac:dyDescent="0.25"/>
    <row r="692" ht="15.75" customHeight="1" x14ac:dyDescent="0.25"/>
    <row r="693" ht="15.75" customHeight="1" x14ac:dyDescent="0.25"/>
    <row r="694" ht="15.75" customHeight="1" x14ac:dyDescent="0.25"/>
    <row r="695" ht="15.75" customHeight="1" x14ac:dyDescent="0.25"/>
    <row r="696" ht="15.75" customHeight="1" x14ac:dyDescent="0.25"/>
    <row r="697" ht="15.75" customHeight="1" x14ac:dyDescent="0.25"/>
    <row r="698" ht="15.75" customHeight="1" x14ac:dyDescent="0.25"/>
    <row r="699" ht="15.75" customHeight="1" x14ac:dyDescent="0.25"/>
    <row r="700" ht="15.75" customHeight="1" x14ac:dyDescent="0.25"/>
    <row r="701" ht="15.75" customHeight="1" x14ac:dyDescent="0.25"/>
    <row r="702" ht="15.75" customHeight="1" x14ac:dyDescent="0.25"/>
    <row r="703" ht="15.75" customHeight="1" x14ac:dyDescent="0.25"/>
    <row r="704" ht="15.75" customHeight="1" x14ac:dyDescent="0.25"/>
    <row r="705" ht="15.75" customHeight="1" x14ac:dyDescent="0.25"/>
    <row r="706" ht="15.75" customHeight="1" x14ac:dyDescent="0.25"/>
    <row r="707" ht="15.75" customHeight="1" x14ac:dyDescent="0.25"/>
    <row r="708" ht="15.75" customHeight="1" x14ac:dyDescent="0.25"/>
    <row r="709" ht="15.75" customHeight="1" x14ac:dyDescent="0.25"/>
    <row r="710" ht="15.75" customHeight="1" x14ac:dyDescent="0.25"/>
    <row r="711" ht="15.75" customHeight="1" x14ac:dyDescent="0.25"/>
    <row r="712" ht="15.75" customHeight="1" x14ac:dyDescent="0.25"/>
    <row r="713" ht="15.75" customHeight="1" x14ac:dyDescent="0.25"/>
    <row r="714" ht="15.75" customHeight="1" x14ac:dyDescent="0.25"/>
    <row r="715" ht="15.75" customHeight="1" x14ac:dyDescent="0.25"/>
    <row r="716" ht="15.75" customHeight="1" x14ac:dyDescent="0.25"/>
    <row r="717" ht="15.75" customHeight="1" x14ac:dyDescent="0.25"/>
    <row r="718" ht="15.75" customHeight="1" x14ac:dyDescent="0.25"/>
    <row r="719" ht="15.75" customHeight="1" x14ac:dyDescent="0.25"/>
    <row r="720" ht="15.75" customHeight="1" x14ac:dyDescent="0.25"/>
    <row r="721" ht="15.75" customHeight="1" x14ac:dyDescent="0.25"/>
    <row r="722" ht="15.75" customHeight="1" x14ac:dyDescent="0.25"/>
    <row r="723" ht="15.75" customHeight="1" x14ac:dyDescent="0.25"/>
    <row r="724" ht="15.75" customHeight="1" x14ac:dyDescent="0.25"/>
    <row r="725" ht="15.75" customHeight="1" x14ac:dyDescent="0.25"/>
    <row r="726" ht="15.75" customHeight="1" x14ac:dyDescent="0.25"/>
    <row r="727" ht="15.75" customHeight="1" x14ac:dyDescent="0.25"/>
    <row r="728" ht="15.75" customHeight="1" x14ac:dyDescent="0.25"/>
    <row r="729" ht="15.75" customHeight="1" x14ac:dyDescent="0.25"/>
    <row r="730" ht="15.75" customHeight="1" x14ac:dyDescent="0.25"/>
    <row r="731" ht="15.75" customHeight="1" x14ac:dyDescent="0.25"/>
    <row r="732" ht="15.75" customHeight="1" x14ac:dyDescent="0.25"/>
    <row r="733" ht="15.75" customHeight="1" x14ac:dyDescent="0.25"/>
    <row r="734" ht="15.75" customHeight="1" x14ac:dyDescent="0.25"/>
    <row r="735" ht="15.75" customHeight="1" x14ac:dyDescent="0.25"/>
    <row r="736" ht="15.75" customHeight="1" x14ac:dyDescent="0.25"/>
    <row r="737" ht="15.75" customHeight="1" x14ac:dyDescent="0.25"/>
    <row r="738" ht="15.75" customHeight="1" x14ac:dyDescent="0.25"/>
    <row r="739" ht="15.75" customHeight="1" x14ac:dyDescent="0.25"/>
    <row r="740" ht="15.75" customHeight="1" x14ac:dyDescent="0.25"/>
    <row r="741" ht="15.75" customHeight="1" x14ac:dyDescent="0.25"/>
    <row r="742" ht="15.75" customHeight="1" x14ac:dyDescent="0.25"/>
    <row r="743" ht="15.75" customHeight="1" x14ac:dyDescent="0.25"/>
    <row r="744" ht="15.75" customHeight="1" x14ac:dyDescent="0.25"/>
    <row r="745" ht="15.75" customHeight="1" x14ac:dyDescent="0.25"/>
    <row r="746" ht="15.75" customHeight="1" x14ac:dyDescent="0.25"/>
    <row r="747" ht="15.75" customHeight="1" x14ac:dyDescent="0.25"/>
    <row r="748" ht="15.75" customHeight="1" x14ac:dyDescent="0.25"/>
    <row r="749" ht="15.75" customHeight="1" x14ac:dyDescent="0.25"/>
    <row r="750" ht="15.75" customHeight="1" x14ac:dyDescent="0.25"/>
    <row r="751" ht="15.75" customHeight="1" x14ac:dyDescent="0.25"/>
    <row r="752" ht="15.75" customHeight="1" x14ac:dyDescent="0.25"/>
    <row r="753" ht="15.75" customHeight="1" x14ac:dyDescent="0.25"/>
    <row r="754" ht="15.75" customHeight="1" x14ac:dyDescent="0.25"/>
    <row r="755" ht="15.75" customHeight="1" x14ac:dyDescent="0.25"/>
    <row r="756" ht="15.75" customHeight="1" x14ac:dyDescent="0.25"/>
    <row r="757" ht="15.75" customHeight="1" x14ac:dyDescent="0.25"/>
    <row r="758" ht="15.75" customHeight="1" x14ac:dyDescent="0.25"/>
    <row r="759" ht="15.75" customHeight="1" x14ac:dyDescent="0.25"/>
    <row r="760" ht="15.75" customHeight="1" x14ac:dyDescent="0.25"/>
    <row r="761" ht="15.75" customHeight="1" x14ac:dyDescent="0.25"/>
    <row r="762" ht="15.75" customHeight="1" x14ac:dyDescent="0.25"/>
    <row r="763" ht="15.75" customHeight="1" x14ac:dyDescent="0.25"/>
    <row r="764" ht="15.75" customHeight="1" x14ac:dyDescent="0.25"/>
    <row r="765" ht="15.75" customHeight="1" x14ac:dyDescent="0.25"/>
    <row r="766" ht="15.75" customHeight="1" x14ac:dyDescent="0.25"/>
    <row r="767" ht="15.75" customHeight="1" x14ac:dyDescent="0.25"/>
    <row r="768" ht="15.75" customHeight="1" x14ac:dyDescent="0.25"/>
    <row r="769" ht="15.75" customHeight="1" x14ac:dyDescent="0.25"/>
    <row r="770" ht="15.75" customHeight="1" x14ac:dyDescent="0.25"/>
    <row r="771" ht="15.75" customHeight="1" x14ac:dyDescent="0.25"/>
    <row r="772" ht="15.75" customHeight="1" x14ac:dyDescent="0.25"/>
    <row r="773" ht="15.75" customHeight="1" x14ac:dyDescent="0.25"/>
    <row r="774" ht="15.75" customHeight="1" x14ac:dyDescent="0.25"/>
    <row r="775" ht="15.75" customHeight="1" x14ac:dyDescent="0.25"/>
    <row r="776" ht="15.75" customHeight="1" x14ac:dyDescent="0.25"/>
    <row r="777" ht="15.75" customHeight="1" x14ac:dyDescent="0.25"/>
    <row r="778" ht="15.75" customHeight="1" x14ac:dyDescent="0.25"/>
    <row r="779" ht="15.75" customHeight="1" x14ac:dyDescent="0.25"/>
    <row r="780" ht="15.75" customHeight="1" x14ac:dyDescent="0.25"/>
    <row r="781" ht="15.75" customHeight="1" x14ac:dyDescent="0.25"/>
    <row r="782" ht="15.75" customHeight="1" x14ac:dyDescent="0.25"/>
    <row r="783" ht="15.75" customHeight="1" x14ac:dyDescent="0.25"/>
    <row r="784" ht="15.75" customHeight="1" x14ac:dyDescent="0.25"/>
    <row r="785" ht="15.75" customHeight="1" x14ac:dyDescent="0.25"/>
    <row r="786" ht="15.75" customHeight="1" x14ac:dyDescent="0.25"/>
    <row r="787" ht="15.75" customHeight="1" x14ac:dyDescent="0.25"/>
    <row r="788" ht="15.75" customHeight="1" x14ac:dyDescent="0.25"/>
    <row r="789" ht="15.75" customHeight="1" x14ac:dyDescent="0.25"/>
    <row r="790" ht="15.75" customHeight="1" x14ac:dyDescent="0.25"/>
    <row r="791" ht="15.75" customHeight="1" x14ac:dyDescent="0.25"/>
    <row r="792" ht="15.75" customHeight="1" x14ac:dyDescent="0.25"/>
    <row r="793" ht="15.75" customHeight="1" x14ac:dyDescent="0.25"/>
    <row r="794" ht="15.75" customHeight="1" x14ac:dyDescent="0.25"/>
    <row r="795" ht="15.75" customHeight="1" x14ac:dyDescent="0.25"/>
    <row r="796" ht="15.75" customHeight="1" x14ac:dyDescent="0.25"/>
    <row r="797" ht="15.75" customHeight="1" x14ac:dyDescent="0.25"/>
    <row r="798" ht="15.75" customHeight="1" x14ac:dyDescent="0.25"/>
    <row r="799" ht="15.75" customHeight="1" x14ac:dyDescent="0.25"/>
    <row r="800" ht="15.75" customHeight="1" x14ac:dyDescent="0.25"/>
    <row r="801" ht="15.75" customHeight="1" x14ac:dyDescent="0.25"/>
    <row r="802" ht="15.75" customHeight="1" x14ac:dyDescent="0.25"/>
    <row r="803" ht="15.75" customHeight="1" x14ac:dyDescent="0.25"/>
    <row r="804" ht="15.75" customHeight="1" x14ac:dyDescent="0.25"/>
    <row r="805" ht="15.75" customHeight="1" x14ac:dyDescent="0.25"/>
    <row r="806" ht="15.75" customHeight="1" x14ac:dyDescent="0.25"/>
    <row r="807" ht="15.75" customHeight="1" x14ac:dyDescent="0.25"/>
    <row r="808" ht="15.75" customHeight="1" x14ac:dyDescent="0.25"/>
    <row r="809" ht="15.75" customHeight="1" x14ac:dyDescent="0.25"/>
    <row r="810" ht="15.75" customHeight="1" x14ac:dyDescent="0.25"/>
    <row r="811" ht="15.75" customHeight="1" x14ac:dyDescent="0.25"/>
    <row r="812" ht="15.75" customHeight="1" x14ac:dyDescent="0.25"/>
    <row r="813" ht="15.75" customHeight="1" x14ac:dyDescent="0.25"/>
    <row r="814" ht="15.75" customHeight="1" x14ac:dyDescent="0.25"/>
    <row r="815" ht="15.75" customHeight="1" x14ac:dyDescent="0.25"/>
    <row r="816" ht="15.75" customHeight="1" x14ac:dyDescent="0.25"/>
    <row r="817" ht="15.75" customHeight="1" x14ac:dyDescent="0.25"/>
    <row r="818" ht="15.75" customHeight="1" x14ac:dyDescent="0.25"/>
    <row r="819" ht="15.75" customHeight="1" x14ac:dyDescent="0.25"/>
    <row r="820" ht="15.75" customHeight="1" x14ac:dyDescent="0.25"/>
    <row r="821" ht="15.75" customHeight="1" x14ac:dyDescent="0.25"/>
    <row r="822" ht="15.75" customHeight="1" x14ac:dyDescent="0.25"/>
    <row r="823" ht="15.75" customHeight="1" x14ac:dyDescent="0.25"/>
    <row r="824" ht="15.75" customHeight="1" x14ac:dyDescent="0.25"/>
    <row r="825" ht="15.75" customHeight="1" x14ac:dyDescent="0.25"/>
    <row r="826" ht="15.75" customHeight="1" x14ac:dyDescent="0.25"/>
    <row r="827" ht="15.75" customHeight="1" x14ac:dyDescent="0.25"/>
    <row r="828" ht="15.75" customHeight="1" x14ac:dyDescent="0.25"/>
    <row r="829" ht="15.75" customHeight="1" x14ac:dyDescent="0.25"/>
    <row r="830" ht="15.75" customHeight="1" x14ac:dyDescent="0.25"/>
    <row r="831" ht="15.75" customHeight="1" x14ac:dyDescent="0.25"/>
    <row r="832" ht="15.75" customHeight="1" x14ac:dyDescent="0.25"/>
    <row r="833" ht="15.75" customHeight="1" x14ac:dyDescent="0.25"/>
    <row r="834" ht="15.75" customHeight="1" x14ac:dyDescent="0.25"/>
    <row r="835" ht="15.75" customHeight="1" x14ac:dyDescent="0.25"/>
    <row r="836" ht="15.75" customHeight="1" x14ac:dyDescent="0.25"/>
    <row r="837" ht="15.75" customHeight="1" x14ac:dyDescent="0.25"/>
    <row r="838" ht="15.75" customHeight="1" x14ac:dyDescent="0.25"/>
    <row r="839" ht="15.75" customHeight="1" x14ac:dyDescent="0.25"/>
    <row r="840" ht="15.75" customHeight="1" x14ac:dyDescent="0.25"/>
    <row r="841" ht="15.75" customHeight="1" x14ac:dyDescent="0.25"/>
    <row r="842" ht="15.75" customHeight="1" x14ac:dyDescent="0.25"/>
    <row r="843" ht="15.75" customHeight="1" x14ac:dyDescent="0.25"/>
    <row r="844" ht="15.75" customHeight="1" x14ac:dyDescent="0.25"/>
    <row r="845" ht="15.75" customHeight="1" x14ac:dyDescent="0.25"/>
    <row r="846" ht="15.75" customHeight="1" x14ac:dyDescent="0.25"/>
    <row r="847" ht="15.75" customHeight="1" x14ac:dyDescent="0.25"/>
    <row r="848" ht="15.75" customHeight="1" x14ac:dyDescent="0.25"/>
    <row r="849" ht="15.75" customHeight="1" x14ac:dyDescent="0.25"/>
    <row r="850" ht="15.75" customHeight="1" x14ac:dyDescent="0.25"/>
    <row r="851" ht="15.75" customHeight="1" x14ac:dyDescent="0.25"/>
    <row r="852" ht="15.75" customHeight="1" x14ac:dyDescent="0.25"/>
    <row r="853" ht="15.75" customHeight="1" x14ac:dyDescent="0.25"/>
    <row r="854" ht="15.75" customHeight="1" x14ac:dyDescent="0.25"/>
    <row r="855" ht="15.75" customHeight="1" x14ac:dyDescent="0.25"/>
    <row r="856" ht="15.75" customHeight="1" x14ac:dyDescent="0.25"/>
    <row r="857" ht="15.75" customHeight="1" x14ac:dyDescent="0.25"/>
    <row r="858" ht="15.75" customHeight="1" x14ac:dyDescent="0.25"/>
    <row r="859" ht="15.75" customHeight="1" x14ac:dyDescent="0.25"/>
    <row r="860" ht="15.75" customHeight="1" x14ac:dyDescent="0.25"/>
    <row r="861" ht="15.75" customHeight="1" x14ac:dyDescent="0.25"/>
    <row r="862" ht="15.75" customHeight="1" x14ac:dyDescent="0.25"/>
    <row r="863" ht="15.75" customHeight="1" x14ac:dyDescent="0.25"/>
    <row r="864" ht="15.75" customHeight="1" x14ac:dyDescent="0.25"/>
    <row r="865" ht="15.75" customHeight="1" x14ac:dyDescent="0.25"/>
    <row r="866" ht="15.75" customHeight="1" x14ac:dyDescent="0.25"/>
    <row r="867" ht="15.75" customHeight="1" x14ac:dyDescent="0.25"/>
    <row r="868" ht="15.75" customHeight="1" x14ac:dyDescent="0.25"/>
    <row r="869" ht="15.75" customHeight="1" x14ac:dyDescent="0.25"/>
    <row r="870" ht="15.75" customHeight="1" x14ac:dyDescent="0.25"/>
    <row r="871" ht="15.75" customHeight="1" x14ac:dyDescent="0.25"/>
    <row r="872" ht="15.75" customHeight="1" x14ac:dyDescent="0.25"/>
    <row r="873" ht="15.75" customHeight="1" x14ac:dyDescent="0.25"/>
    <row r="874" ht="15.75" customHeight="1" x14ac:dyDescent="0.25"/>
    <row r="875" ht="15.75" customHeight="1" x14ac:dyDescent="0.25"/>
    <row r="876" ht="15.75" customHeight="1" x14ac:dyDescent="0.25"/>
    <row r="877" ht="15.75" customHeight="1" x14ac:dyDescent="0.25"/>
    <row r="878" ht="15.75" customHeight="1" x14ac:dyDescent="0.25"/>
    <row r="879" ht="15.75" customHeight="1" x14ac:dyDescent="0.25"/>
    <row r="880" ht="15.75" customHeight="1" x14ac:dyDescent="0.25"/>
    <row r="881" ht="15.75" customHeight="1" x14ac:dyDescent="0.25"/>
    <row r="882" ht="15.75" customHeight="1" x14ac:dyDescent="0.25"/>
    <row r="883" ht="15.75" customHeight="1" x14ac:dyDescent="0.25"/>
    <row r="884" ht="15.75" customHeight="1" x14ac:dyDescent="0.25"/>
    <row r="885" ht="15.75" customHeight="1" x14ac:dyDescent="0.25"/>
    <row r="886" ht="15.75" customHeight="1" x14ac:dyDescent="0.25"/>
    <row r="887" ht="15.75" customHeight="1" x14ac:dyDescent="0.25"/>
    <row r="888" ht="15.75" customHeight="1" x14ac:dyDescent="0.25"/>
    <row r="889" ht="15.75" customHeight="1" x14ac:dyDescent="0.25"/>
    <row r="890" ht="15.75" customHeight="1" x14ac:dyDescent="0.25"/>
    <row r="891" ht="15.75" customHeight="1" x14ac:dyDescent="0.25"/>
    <row r="892" ht="15.75" customHeight="1" x14ac:dyDescent="0.25"/>
    <row r="893" ht="15.75" customHeight="1" x14ac:dyDescent="0.25"/>
    <row r="894" ht="15.75" customHeight="1" x14ac:dyDescent="0.25"/>
    <row r="895" ht="15.75" customHeight="1" x14ac:dyDescent="0.25"/>
    <row r="896" ht="15.75" customHeight="1" x14ac:dyDescent="0.25"/>
    <row r="897" ht="15.75" customHeight="1" x14ac:dyDescent="0.25"/>
    <row r="898" ht="15.75" customHeight="1" x14ac:dyDescent="0.25"/>
    <row r="899" ht="15.75" customHeight="1" x14ac:dyDescent="0.25"/>
    <row r="900" ht="15.75" customHeight="1" x14ac:dyDescent="0.25"/>
    <row r="901" ht="15.75" customHeight="1" x14ac:dyDescent="0.25"/>
    <row r="902" ht="15.75" customHeight="1" x14ac:dyDescent="0.25"/>
    <row r="903" ht="15.75" customHeight="1" x14ac:dyDescent="0.25"/>
    <row r="904" ht="15.75" customHeight="1" x14ac:dyDescent="0.25"/>
    <row r="905" ht="15.75" customHeight="1" x14ac:dyDescent="0.25"/>
    <row r="906" ht="15.75" customHeight="1" x14ac:dyDescent="0.25"/>
    <row r="907" ht="15.75" customHeight="1" x14ac:dyDescent="0.25"/>
    <row r="908" ht="15.75" customHeight="1" x14ac:dyDescent="0.25"/>
    <row r="909" ht="15.75" customHeight="1" x14ac:dyDescent="0.25"/>
    <row r="910" ht="15.75" customHeight="1" x14ac:dyDescent="0.25"/>
    <row r="911" ht="15.75" customHeight="1" x14ac:dyDescent="0.25"/>
    <row r="912" ht="15.75" customHeight="1" x14ac:dyDescent="0.25"/>
    <row r="913" ht="15.75" customHeight="1" x14ac:dyDescent="0.25"/>
    <row r="914" ht="15.75" customHeight="1" x14ac:dyDescent="0.25"/>
    <row r="915" ht="15.75" customHeight="1" x14ac:dyDescent="0.25"/>
    <row r="916" ht="15.75" customHeight="1" x14ac:dyDescent="0.25"/>
    <row r="917" ht="15.75" customHeight="1" x14ac:dyDescent="0.25"/>
    <row r="918" ht="15.75" customHeight="1" x14ac:dyDescent="0.25"/>
    <row r="919" ht="15.75" customHeight="1" x14ac:dyDescent="0.25"/>
    <row r="920" ht="15.75" customHeight="1" x14ac:dyDescent="0.25"/>
    <row r="921" ht="15.75" customHeight="1" x14ac:dyDescent="0.25"/>
    <row r="922" ht="15.75" customHeight="1" x14ac:dyDescent="0.25"/>
    <row r="923" ht="15.75" customHeight="1" x14ac:dyDescent="0.25"/>
    <row r="924" ht="15.75" customHeight="1" x14ac:dyDescent="0.25"/>
    <row r="925" ht="15.75" customHeight="1" x14ac:dyDescent="0.25"/>
    <row r="926" ht="15.75" customHeight="1" x14ac:dyDescent="0.25"/>
    <row r="927" ht="15.75" customHeight="1" x14ac:dyDescent="0.25"/>
    <row r="928" ht="15.75" customHeight="1" x14ac:dyDescent="0.25"/>
    <row r="929" ht="15.75" customHeight="1" x14ac:dyDescent="0.25"/>
    <row r="930" ht="15.75" customHeight="1" x14ac:dyDescent="0.25"/>
    <row r="931" ht="15.75" customHeight="1" x14ac:dyDescent="0.25"/>
    <row r="932" ht="15.75" customHeight="1" x14ac:dyDescent="0.25"/>
    <row r="933" ht="15.75" customHeight="1" x14ac:dyDescent="0.25"/>
    <row r="934" ht="15.75" customHeight="1" x14ac:dyDescent="0.25"/>
    <row r="935" ht="15.75" customHeight="1" x14ac:dyDescent="0.25"/>
    <row r="936" ht="15.75" customHeight="1" x14ac:dyDescent="0.25"/>
    <row r="937" ht="15.75" customHeight="1" x14ac:dyDescent="0.25"/>
    <row r="938" ht="15.75" customHeight="1" x14ac:dyDescent="0.25"/>
    <row r="939" ht="15.75" customHeight="1" x14ac:dyDescent="0.25"/>
    <row r="940" ht="15.75" customHeight="1" x14ac:dyDescent="0.25"/>
    <row r="941" ht="15.75" customHeight="1" x14ac:dyDescent="0.25"/>
    <row r="942" ht="15.75" customHeight="1" x14ac:dyDescent="0.25"/>
    <row r="943" ht="15.75" customHeight="1" x14ac:dyDescent="0.25"/>
    <row r="944" ht="15.75" customHeight="1" x14ac:dyDescent="0.25"/>
    <row r="945" ht="15.75" customHeight="1" x14ac:dyDescent="0.25"/>
    <row r="946" ht="15.75" customHeight="1" x14ac:dyDescent="0.25"/>
    <row r="947" ht="15.75" customHeight="1" x14ac:dyDescent="0.25"/>
    <row r="948" ht="15.75" customHeight="1" x14ac:dyDescent="0.25"/>
    <row r="949" ht="15.75" customHeight="1" x14ac:dyDescent="0.25"/>
    <row r="950" ht="15.75" customHeight="1" x14ac:dyDescent="0.25"/>
    <row r="951" ht="15.75" customHeight="1" x14ac:dyDescent="0.25"/>
    <row r="952" ht="15.75" customHeight="1" x14ac:dyDescent="0.25"/>
    <row r="953" ht="15.75" customHeight="1" x14ac:dyDescent="0.25"/>
    <row r="954" ht="15.75" customHeight="1" x14ac:dyDescent="0.25"/>
    <row r="955" ht="15.75" customHeight="1" x14ac:dyDescent="0.25"/>
    <row r="956" ht="15.75" customHeight="1" x14ac:dyDescent="0.25"/>
    <row r="957" ht="15.75" customHeight="1" x14ac:dyDescent="0.25"/>
    <row r="958" ht="15.75" customHeight="1" x14ac:dyDescent="0.25"/>
    <row r="959" ht="15.75" customHeight="1" x14ac:dyDescent="0.25"/>
    <row r="960" ht="15.75" customHeight="1" x14ac:dyDescent="0.25"/>
    <row r="961" ht="15.75" customHeight="1" x14ac:dyDescent="0.25"/>
    <row r="962" ht="15.75" customHeight="1" x14ac:dyDescent="0.25"/>
    <row r="963" ht="15.75" customHeight="1" x14ac:dyDescent="0.25"/>
    <row r="964" ht="15.75" customHeight="1" x14ac:dyDescent="0.25"/>
    <row r="965" ht="15.75" customHeight="1" x14ac:dyDescent="0.25"/>
    <row r="966" ht="15.75" customHeight="1" x14ac:dyDescent="0.25"/>
    <row r="967" ht="15.75" customHeight="1" x14ac:dyDescent="0.25"/>
    <row r="968" ht="15.75" customHeight="1" x14ac:dyDescent="0.25"/>
    <row r="969" ht="15.75" customHeight="1" x14ac:dyDescent="0.25"/>
    <row r="970" ht="15.75" customHeight="1" x14ac:dyDescent="0.25"/>
    <row r="971" ht="15.75" customHeight="1" x14ac:dyDescent="0.25"/>
    <row r="972" ht="15.75" customHeight="1" x14ac:dyDescent="0.25"/>
    <row r="973" ht="15.75" customHeight="1" x14ac:dyDescent="0.25"/>
    <row r="974" ht="15.75" customHeight="1" x14ac:dyDescent="0.25"/>
    <row r="975" ht="15.75" customHeight="1" x14ac:dyDescent="0.25"/>
    <row r="976" ht="15.75" customHeight="1" x14ac:dyDescent="0.25"/>
    <row r="977" ht="15.75" customHeight="1" x14ac:dyDescent="0.25"/>
    <row r="978" ht="15.75" customHeight="1" x14ac:dyDescent="0.25"/>
    <row r="979" ht="15.75" customHeight="1" x14ac:dyDescent="0.25"/>
    <row r="980" ht="15.75" customHeight="1" x14ac:dyDescent="0.25"/>
    <row r="981" ht="15.75" customHeight="1" x14ac:dyDescent="0.25"/>
    <row r="982" ht="15.75" customHeight="1" x14ac:dyDescent="0.25"/>
    <row r="983" ht="15.75" customHeight="1" x14ac:dyDescent="0.25"/>
    <row r="984" ht="15.75" customHeight="1" x14ac:dyDescent="0.25"/>
    <row r="985" ht="15.75" customHeight="1" x14ac:dyDescent="0.25"/>
    <row r="986" ht="15.75" customHeight="1" x14ac:dyDescent="0.25"/>
    <row r="987" ht="15.75" customHeight="1" x14ac:dyDescent="0.25"/>
    <row r="988" ht="15.75" customHeight="1" x14ac:dyDescent="0.25"/>
    <row r="989" ht="15.75" customHeight="1" x14ac:dyDescent="0.25"/>
    <row r="990" ht="15.75" customHeight="1" x14ac:dyDescent="0.25"/>
    <row r="991" ht="15.75" customHeight="1" x14ac:dyDescent="0.25"/>
    <row r="992" ht="15.75" customHeight="1" x14ac:dyDescent="0.25"/>
    <row r="993" ht="15.75" customHeight="1" x14ac:dyDescent="0.25"/>
    <row r="994" ht="15.75" customHeight="1" x14ac:dyDescent="0.25"/>
    <row r="995" ht="15.75" customHeight="1" x14ac:dyDescent="0.25"/>
    <row r="996" ht="15.75" customHeight="1" x14ac:dyDescent="0.25"/>
    <row r="997" ht="15.75" customHeight="1" x14ac:dyDescent="0.25"/>
    <row r="998" ht="15.75" customHeight="1" x14ac:dyDescent="0.25"/>
    <row r="999" ht="15.75" customHeight="1" x14ac:dyDescent="0.25"/>
    <row r="1000" ht="15.75" customHeight="1" x14ac:dyDescent="0.25"/>
  </sheetData>
  <mergeCells count="1">
    <mergeCell ref="B2:C2"/>
  </mergeCells>
  <pageMargins left="0.25" right="0.25" top="0.75" bottom="0.75" header="0" footer="0"/>
  <pageSetup scale="55" orientation="portrai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1. Generalidades</vt:lpstr>
      <vt:lpstr>Anexo_Hoja de vida Indicador</vt:lpstr>
      <vt:lpstr>2. Tarea_sub tareas</vt:lpstr>
      <vt:lpstr>3. Actividades PI</vt:lpstr>
      <vt:lpstr>4.Magnitud_Presupuesto</vt:lpstr>
      <vt:lpstr>5. Metas_PDD</vt:lpstr>
      <vt:lpstr>ANEXO_ODS</vt:lpstr>
      <vt:lpstr>ANEXO_VARIABLES</vt:lpstr>
      <vt:lpstr>GLOSARIO</vt:lpstr>
      <vt:lpstr>INSTRUCCIÓN DE DILIGENCIAMIENTO</vt:lpstr>
      <vt:lpstr>6. Territorialización</vt:lpstr>
      <vt:lpstr>INSTRUCTIVO DE DILIGENCIAMIENTO</vt:lpstr>
      <vt:lpstr>LISTAS_1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dc:creator>
  <cp:lastModifiedBy>CHIRLEY CHAMORRO</cp:lastModifiedBy>
  <dcterms:created xsi:type="dcterms:W3CDTF">2024-10-07T12:42:13Z</dcterms:created>
  <dcterms:modified xsi:type="dcterms:W3CDTF">2025-01-22T23:23:19Z</dcterms:modified>
</cp:coreProperties>
</file>