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GRUPO PAI\4. POA\POA 2018\TRIM IV\CIERRE DICIEMBRE 2018\"/>
    </mc:Choice>
  </mc:AlternateContent>
  <bookViews>
    <workbookView xWindow="0" yWindow="0" windowWidth="28800" windowHeight="12030" tabRatio="818"/>
  </bookViews>
  <sheets>
    <sheet name="Sección 1. Metas - Magnitud" sheetId="13" r:id="rId1"/>
    <sheet name="1_Conceptos" sheetId="17" r:id="rId2"/>
    <sheet name="2_Soporte" sheetId="18" r:id="rId3"/>
    <sheet name="3_PLAN_GEREN" sheetId="21" r:id="rId4"/>
    <sheet name="ACT_3" sheetId="22" r:id="rId5"/>
    <sheet name="4_MIPG" sheetId="23" r:id="rId6"/>
    <sheet name="ACT_4" sheetId="24" r:id="rId7"/>
    <sheet name="5_PAAC" sheetId="25" r:id="rId8"/>
    <sheet name="ACT_5" sheetId="26" r:id="rId9"/>
    <sheet name="Variables" sheetId="20" r:id="rId10"/>
    <sheet name="Conceptos" sheetId="28" r:id="rId11"/>
    <sheet name="Soporte" sheetId="27" r:id="rId12"/>
  </sheets>
  <externalReferences>
    <externalReference r:id="rId13"/>
  </externalReferences>
  <definedNames>
    <definedName name="_xlnm._FilterDatabase" localSheetId="9" hidden="1">Variables!$C$2:$C$8</definedName>
    <definedName name="_xlnm.Print_Area" localSheetId="1">'1_Conceptos'!$B$2:$I$58</definedName>
    <definedName name="_xlnm.Print_Area" localSheetId="2">'2_Soporte'!$B$2:$I$58</definedName>
    <definedName name="CONDICION_POBLACIONAL" localSheetId="3">[1]Variables!$C$1:$C$24</definedName>
    <definedName name="CONDICION_POBLACIONAL" localSheetId="5">[1]Variables!$C$1:$C$24</definedName>
    <definedName name="CONDICION_POBLACIONAL" localSheetId="7">[1]Variables!$C$1:$C$24</definedName>
    <definedName name="CONDICION_POBLACIONAL" localSheetId="4">[1]Variables!$C$1:$C$24</definedName>
    <definedName name="CONDICION_POBLACIONAL" localSheetId="6">[1]Variables!$C$1:$C$24</definedName>
    <definedName name="CONDICION_POBLACIONAL" localSheetId="8">[1]Variables!$C$1:$C$24</definedName>
    <definedName name="CONDICION_POBLACIONAL" localSheetId="9">#REF!</definedName>
    <definedName name="CONDICION_POBLACIONAL">[1]Variables!$C$1:$C$24</definedName>
    <definedName name="GRUPO_ETAREO" localSheetId="3">[1]Variables!$A$1:$A$8</definedName>
    <definedName name="GRUPO_ETAREO" localSheetId="5">[1]Variables!$A$1:$A$8</definedName>
    <definedName name="GRUPO_ETAREO" localSheetId="7">[1]Variables!$A$1:$A$8</definedName>
    <definedName name="GRUPO_ETAREO" localSheetId="4">[1]Variables!$A$1:$A$8</definedName>
    <definedName name="GRUPO_ETAREO" localSheetId="6">[1]Variables!$A$1:$A$8</definedName>
    <definedName name="GRUPO_ETAREO" localSheetId="8">[1]Variables!$A$1:$A$8</definedName>
    <definedName name="GRUPO_ETAREO" localSheetId="9">[1]Variables!$A$1:$A$8</definedName>
    <definedName name="GRUPO_ETAREO">[1]Variables!$A$1:$A$8</definedName>
    <definedName name="GRUPO_ETAREOS" localSheetId="3">#REF!</definedName>
    <definedName name="GRUPO_ETAREOS" localSheetId="5">#REF!</definedName>
    <definedName name="GRUPO_ETAREOS" localSheetId="7">#REF!</definedName>
    <definedName name="GRUPO_ETAREOS" localSheetId="4">#REF!</definedName>
    <definedName name="GRUPO_ETAREOS" localSheetId="6">#REF!</definedName>
    <definedName name="GRUPO_ETAREOS" localSheetId="8">#REF!</definedName>
    <definedName name="GRUPO_ETAREOS">#REF!</definedName>
    <definedName name="GRUPO_ETARIO" localSheetId="3">#REF!</definedName>
    <definedName name="GRUPO_ETARIO" localSheetId="5">#REF!</definedName>
    <definedName name="GRUPO_ETARIO" localSheetId="7">#REF!</definedName>
    <definedName name="GRUPO_ETARIO" localSheetId="4">#REF!</definedName>
    <definedName name="GRUPO_ETARIO" localSheetId="6">#REF!</definedName>
    <definedName name="GRUPO_ETARIO" localSheetId="8">#REF!</definedName>
    <definedName name="GRUPO_ETARIO">#REF!</definedName>
    <definedName name="GRUPO_ETNICO" localSheetId="3">#REF!</definedName>
    <definedName name="GRUPO_ETNICO" localSheetId="5">#REF!</definedName>
    <definedName name="GRUPO_ETNICO" localSheetId="7">#REF!</definedName>
    <definedName name="GRUPO_ETNICO" localSheetId="4">#REF!</definedName>
    <definedName name="GRUPO_ETNICO" localSheetId="6">#REF!</definedName>
    <definedName name="GRUPO_ETNICO" localSheetId="8">#REF!</definedName>
    <definedName name="GRUPO_ETNICO">#REF!</definedName>
    <definedName name="GRUPOETNICO" localSheetId="3">#REF!</definedName>
    <definedName name="GRUPOETNICO" localSheetId="5">#REF!</definedName>
    <definedName name="GRUPOETNICO" localSheetId="7">#REF!</definedName>
    <definedName name="GRUPOETNICO" localSheetId="4">#REF!</definedName>
    <definedName name="GRUPOETNICO" localSheetId="6">#REF!</definedName>
    <definedName name="GRUPOETNICO" localSheetId="8">#REF!</definedName>
    <definedName name="GRUPOETNICO">#REF!</definedName>
    <definedName name="GRUPOS_ETNICOS" localSheetId="3">[1]Variables!$H$1:$H$8</definedName>
    <definedName name="GRUPOS_ETNICOS" localSheetId="5">[1]Variables!$H$1:$H$8</definedName>
    <definedName name="GRUPOS_ETNICOS" localSheetId="7">[1]Variables!$H$1:$H$8</definedName>
    <definedName name="GRUPOS_ETNICOS" localSheetId="4">[1]Variables!$H$1:$H$8</definedName>
    <definedName name="GRUPOS_ETNICOS" localSheetId="6">[1]Variables!$H$1:$H$8</definedName>
    <definedName name="GRUPOS_ETNICOS" localSheetId="8">[1]Variables!$H$1:$H$8</definedName>
    <definedName name="GRUPOS_ETNICOS" localSheetId="9">#REF!</definedName>
    <definedName name="GRUPOS_ETNICOS">[1]Variables!$H$1:$H$8</definedName>
    <definedName name="LOCALIDAD" localSheetId="3">#REF!</definedName>
    <definedName name="LOCALIDAD" localSheetId="5">#REF!</definedName>
    <definedName name="LOCALIDAD" localSheetId="7">#REF!</definedName>
    <definedName name="LOCALIDAD" localSheetId="4">#REF!</definedName>
    <definedName name="LOCALIDAD" localSheetId="6">#REF!</definedName>
    <definedName name="LOCALIDAD" localSheetId="8">#REF!</definedName>
    <definedName name="LOCALIDAD">#REF!</definedName>
    <definedName name="LOCALIZACION" localSheetId="3">#REF!</definedName>
    <definedName name="LOCALIZACION" localSheetId="5">#REF!</definedName>
    <definedName name="LOCALIZACION" localSheetId="7">#REF!</definedName>
    <definedName name="LOCALIZACION" localSheetId="4">#REF!</definedName>
    <definedName name="LOCALIZACION" localSheetId="6">#REF!</definedName>
    <definedName name="LOCALIZACION" localSheetId="8">#REF!</definedName>
    <definedName name="LOCALIZACION">#REF!</definedName>
  </definedNames>
  <calcPr calcId="162913"/>
</workbook>
</file>

<file path=xl/calcChain.xml><?xml version="1.0" encoding="utf-8"?>
<calcChain xmlns="http://schemas.openxmlformats.org/spreadsheetml/2006/main">
  <c r="C41" i="18" l="1"/>
  <c r="I18" i="26" l="1"/>
  <c r="G34" i="17"/>
  <c r="G35" i="17"/>
  <c r="G36" i="17"/>
  <c r="G37" i="17"/>
  <c r="G38" i="17"/>
  <c r="G39" i="17"/>
  <c r="G40" i="17"/>
  <c r="G41" i="17"/>
  <c r="G30" i="17"/>
  <c r="U26" i="13"/>
  <c r="T26" i="13"/>
  <c r="S26" i="13"/>
  <c r="R26" i="13"/>
  <c r="Q26" i="13"/>
  <c r="Q27" i="13" s="1"/>
  <c r="P26" i="13"/>
  <c r="O26" i="13"/>
  <c r="N26" i="13"/>
  <c r="M26" i="13"/>
  <c r="M27" i="13" s="1"/>
  <c r="L26" i="13"/>
  <c r="K26" i="13"/>
  <c r="U25" i="13"/>
  <c r="T25" i="13"/>
  <c r="T27" i="13" s="1"/>
  <c r="S25" i="13"/>
  <c r="R25" i="13"/>
  <c r="R27" i="13" s="1"/>
  <c r="Q25" i="13"/>
  <c r="P25" i="13"/>
  <c r="P27" i="13" s="1"/>
  <c r="O25" i="13"/>
  <c r="N25" i="13"/>
  <c r="N27" i="13" s="1"/>
  <c r="M25" i="13"/>
  <c r="L25" i="13"/>
  <c r="L27" i="13" s="1"/>
  <c r="K25" i="13"/>
  <c r="J26" i="13"/>
  <c r="J25" i="13"/>
  <c r="I26" i="13"/>
  <c r="I25" i="13"/>
  <c r="G25" i="13"/>
  <c r="U23" i="13"/>
  <c r="T23" i="13"/>
  <c r="T24" i="13" s="1"/>
  <c r="S23" i="13"/>
  <c r="R23" i="13"/>
  <c r="Q23" i="13"/>
  <c r="P23" i="13"/>
  <c r="P24" i="13" s="1"/>
  <c r="O23" i="13"/>
  <c r="N23" i="13"/>
  <c r="M23" i="13"/>
  <c r="L23" i="13"/>
  <c r="L24" i="13" s="1"/>
  <c r="K23" i="13"/>
  <c r="U22" i="13"/>
  <c r="U24" i="13" s="1"/>
  <c r="T22" i="13"/>
  <c r="S22" i="13"/>
  <c r="R22" i="13"/>
  <c r="R24" i="13" s="1"/>
  <c r="Q22" i="13"/>
  <c r="P22" i="13"/>
  <c r="O22" i="13"/>
  <c r="N22" i="13"/>
  <c r="N24" i="13" s="1"/>
  <c r="M22" i="13"/>
  <c r="L22" i="13"/>
  <c r="K22" i="13"/>
  <c r="V22" i="13" s="1"/>
  <c r="V24" i="13" s="1"/>
  <c r="J23" i="13"/>
  <c r="J24" i="13" s="1"/>
  <c r="J22" i="13"/>
  <c r="I23" i="13"/>
  <c r="I22" i="13"/>
  <c r="G22" i="13"/>
  <c r="C19" i="13"/>
  <c r="C22" i="13"/>
  <c r="I20" i="13"/>
  <c r="I19" i="13"/>
  <c r="U20" i="13"/>
  <c r="T20" i="13"/>
  <c r="S20" i="13"/>
  <c r="R20" i="13"/>
  <c r="Q20" i="13"/>
  <c r="P20" i="13"/>
  <c r="O20" i="13"/>
  <c r="N20" i="13"/>
  <c r="M20" i="13"/>
  <c r="L20" i="13"/>
  <c r="K20" i="13"/>
  <c r="U19" i="13"/>
  <c r="U21" i="13" s="1"/>
  <c r="T19" i="13"/>
  <c r="S19" i="13"/>
  <c r="R19" i="13"/>
  <c r="Q19" i="13"/>
  <c r="Q21" i="13" s="1"/>
  <c r="P19" i="13"/>
  <c r="O19" i="13"/>
  <c r="N19" i="13"/>
  <c r="M19" i="13"/>
  <c r="M21" i="13" s="1"/>
  <c r="L19" i="13"/>
  <c r="K19" i="13"/>
  <c r="J20" i="13"/>
  <c r="V20" i="13" s="1"/>
  <c r="J19" i="13"/>
  <c r="V19" i="13" s="1"/>
  <c r="G19" i="13"/>
  <c r="V23" i="13"/>
  <c r="W25" i="13"/>
  <c r="W22" i="13"/>
  <c r="W19" i="13"/>
  <c r="W13" i="13"/>
  <c r="K27" i="13"/>
  <c r="O27" i="13"/>
  <c r="S27" i="13"/>
  <c r="J27" i="13"/>
  <c r="K24" i="13"/>
  <c r="M24" i="13"/>
  <c r="O24" i="13"/>
  <c r="Q24" i="13"/>
  <c r="S24" i="13"/>
  <c r="J21" i="13"/>
  <c r="T21" i="13"/>
  <c r="S21" i="13"/>
  <c r="R21" i="13"/>
  <c r="P21" i="13"/>
  <c r="O21" i="13"/>
  <c r="N21" i="13"/>
  <c r="L21" i="13"/>
  <c r="K21" i="13"/>
  <c r="F25" i="13"/>
  <c r="F22" i="13"/>
  <c r="F19" i="13"/>
  <c r="C25" i="13"/>
  <c r="D18" i="26"/>
  <c r="G18" i="26"/>
  <c r="K19" i="25"/>
  <c r="D30" i="25"/>
  <c r="D31" i="25"/>
  <c r="D32" i="25" s="1"/>
  <c r="D33" i="25" s="1"/>
  <c r="D34" i="25" s="1"/>
  <c r="D35" i="25" s="1"/>
  <c r="D36" i="25" s="1"/>
  <c r="F30" i="25"/>
  <c r="H30" i="25" s="1"/>
  <c r="I30" i="25" s="1"/>
  <c r="G30" i="25"/>
  <c r="G31" i="25"/>
  <c r="G32" i="25"/>
  <c r="G33" i="25"/>
  <c r="G34" i="25"/>
  <c r="G35" i="25"/>
  <c r="G36" i="25"/>
  <c r="G37" i="25"/>
  <c r="G38" i="25"/>
  <c r="G39" i="25"/>
  <c r="G40" i="25"/>
  <c r="G41" i="25"/>
  <c r="D18" i="24"/>
  <c r="G18" i="24"/>
  <c r="D30" i="23"/>
  <c r="D31" i="23" s="1"/>
  <c r="F30" i="23"/>
  <c r="F31" i="23" s="1"/>
  <c r="F32" i="23" s="1"/>
  <c r="F33" i="23" s="1"/>
  <c r="F34" i="23"/>
  <c r="F35" i="23" s="1"/>
  <c r="F36" i="23" s="1"/>
  <c r="F37" i="23" s="1"/>
  <c r="F38" i="23"/>
  <c r="F39" i="23" s="1"/>
  <c r="F40" i="23" s="1"/>
  <c r="F41" i="23" s="1"/>
  <c r="G30" i="23"/>
  <c r="G31" i="23"/>
  <c r="G32" i="23"/>
  <c r="G33" i="23"/>
  <c r="G34" i="23"/>
  <c r="G35" i="23"/>
  <c r="G36" i="23"/>
  <c r="G37" i="23"/>
  <c r="G38" i="23"/>
  <c r="G39" i="23"/>
  <c r="G40" i="23"/>
  <c r="G41" i="23"/>
  <c r="D17" i="22"/>
  <c r="G17" i="22"/>
  <c r="D30" i="21"/>
  <c r="F30" i="21"/>
  <c r="G30" i="21"/>
  <c r="D31" i="21"/>
  <c r="D32" i="21" s="1"/>
  <c r="D33" i="21" s="1"/>
  <c r="D34" i="21" s="1"/>
  <c r="F31" i="21"/>
  <c r="F32" i="21" s="1"/>
  <c r="F33" i="21" s="1"/>
  <c r="F34" i="21" s="1"/>
  <c r="G31" i="21"/>
  <c r="F35" i="21"/>
  <c r="F36" i="21" s="1"/>
  <c r="F37" i="21" s="1"/>
  <c r="F38" i="21" s="1"/>
  <c r="F39" i="21" s="1"/>
  <c r="F40" i="21" s="1"/>
  <c r="F41" i="21" s="1"/>
  <c r="G32" i="21"/>
  <c r="G33" i="21"/>
  <c r="G34" i="21"/>
  <c r="G35" i="21"/>
  <c r="G36" i="21"/>
  <c r="G37" i="21"/>
  <c r="G38" i="21"/>
  <c r="G39" i="21"/>
  <c r="G40" i="21"/>
  <c r="G41" i="21"/>
  <c r="K14" i="13"/>
  <c r="L14" i="13"/>
  <c r="G41" i="18"/>
  <c r="G40" i="18"/>
  <c r="P23" i="20"/>
  <c r="O23" i="20"/>
  <c r="N23" i="20"/>
  <c r="O16" i="13"/>
  <c r="N17" i="13"/>
  <c r="M14" i="13"/>
  <c r="L17" i="13"/>
  <c r="L18" i="13" s="1"/>
  <c r="K17" i="13"/>
  <c r="L16" i="13"/>
  <c r="D30" i="18"/>
  <c r="G39" i="18"/>
  <c r="F30" i="17"/>
  <c r="D30" i="17"/>
  <c r="I17" i="13"/>
  <c r="I16" i="13"/>
  <c r="W16" i="13"/>
  <c r="U17" i="13"/>
  <c r="T17" i="13"/>
  <c r="S17" i="13"/>
  <c r="S18" i="13" s="1"/>
  <c r="O17" i="13"/>
  <c r="M17" i="13"/>
  <c r="U16" i="13"/>
  <c r="T16" i="13"/>
  <c r="S16" i="13"/>
  <c r="M16" i="13"/>
  <c r="G16" i="13"/>
  <c r="F16" i="13"/>
  <c r="C16" i="13"/>
  <c r="U14" i="13"/>
  <c r="T14" i="13"/>
  <c r="S14" i="13"/>
  <c r="O14" i="13"/>
  <c r="N14" i="13"/>
  <c r="J14" i="13"/>
  <c r="J15" i="13" s="1"/>
  <c r="U13" i="13"/>
  <c r="U15" i="13" s="1"/>
  <c r="T13" i="13"/>
  <c r="S13" i="13"/>
  <c r="O13" i="13"/>
  <c r="O15" i="13" s="1"/>
  <c r="N13" i="13"/>
  <c r="N15" i="13" s="1"/>
  <c r="J13" i="13"/>
  <c r="I14" i="13"/>
  <c r="I13" i="13"/>
  <c r="G13" i="13"/>
  <c r="F13" i="13"/>
  <c r="C13" i="13"/>
  <c r="P16" i="13"/>
  <c r="G37" i="18"/>
  <c r="Q17" i="13"/>
  <c r="Q16" i="13"/>
  <c r="R16" i="13"/>
  <c r="F31" i="17"/>
  <c r="F32" i="17" s="1"/>
  <c r="F33" i="17" s="1"/>
  <c r="F34" i="17" s="1"/>
  <c r="F35" i="17" s="1"/>
  <c r="F36" i="17" s="1"/>
  <c r="F37" i="17" s="1"/>
  <c r="F38" i="17" s="1"/>
  <c r="F39" i="17" s="1"/>
  <c r="F40" i="17" s="1"/>
  <c r="F41" i="17" s="1"/>
  <c r="J16" i="13"/>
  <c r="G30" i="18"/>
  <c r="G33" i="18"/>
  <c r="G34" i="18"/>
  <c r="D31" i="17"/>
  <c r="D32" i="17" s="1"/>
  <c r="D33" i="17" s="1"/>
  <c r="D34" i="17" s="1"/>
  <c r="D35" i="17" s="1"/>
  <c r="D36" i="17" s="1"/>
  <c r="D37" i="17" s="1"/>
  <c r="D38" i="17" s="1"/>
  <c r="D39" i="17" s="1"/>
  <c r="D40" i="17" s="1"/>
  <c r="G31" i="17"/>
  <c r="G35" i="18"/>
  <c r="M13" i="13"/>
  <c r="M15" i="13" s="1"/>
  <c r="G33" i="17"/>
  <c r="G32" i="18"/>
  <c r="J17" i="13"/>
  <c r="L13" i="13"/>
  <c r="L15" i="13"/>
  <c r="G32" i="17"/>
  <c r="F30" i="18"/>
  <c r="F31" i="18" s="1"/>
  <c r="F32" i="18" s="1"/>
  <c r="F33" i="18"/>
  <c r="F34" i="18" s="1"/>
  <c r="F35" i="18" s="1"/>
  <c r="F36" i="18" s="1"/>
  <c r="F37" i="18" s="1"/>
  <c r="F38" i="18" s="1"/>
  <c r="F39" i="18" s="1"/>
  <c r="F40" i="18" s="1"/>
  <c r="F41" i="18" s="1"/>
  <c r="H30" i="18" s="1"/>
  <c r="I30" i="18" s="1"/>
  <c r="G31" i="18"/>
  <c r="N16" i="13"/>
  <c r="N18" i="13"/>
  <c r="K16" i="13"/>
  <c r="K13" i="13"/>
  <c r="K15" i="13"/>
  <c r="D31" i="18"/>
  <c r="O18" i="13"/>
  <c r="M18" i="13"/>
  <c r="P14" i="13"/>
  <c r="P13" i="13"/>
  <c r="Q14" i="13"/>
  <c r="Q15" i="13" s="1"/>
  <c r="Q13" i="13"/>
  <c r="R13" i="13"/>
  <c r="R14" i="13"/>
  <c r="P17" i="13"/>
  <c r="P18" i="13" s="1"/>
  <c r="G36" i="18"/>
  <c r="G38" i="18"/>
  <c r="R17" i="13"/>
  <c r="R18" i="13"/>
  <c r="Q18" i="13"/>
  <c r="D35" i="21"/>
  <c r="D36" i="21" s="1"/>
  <c r="D37" i="21" s="1"/>
  <c r="D38" i="21" s="1"/>
  <c r="D39" i="21" s="1"/>
  <c r="D40" i="21" s="1"/>
  <c r="P15" i="13"/>
  <c r="D37" i="25"/>
  <c r="D38" i="25" s="1"/>
  <c r="D39" i="25" s="1"/>
  <c r="D40" i="25" s="1"/>
  <c r="D41" i="25" s="1"/>
  <c r="V26" i="13" l="1"/>
  <c r="V25" i="13"/>
  <c r="U27" i="13"/>
  <c r="U18" i="13"/>
  <c r="T18" i="13"/>
  <c r="D41" i="21"/>
  <c r="H41" i="21" s="1"/>
  <c r="I41" i="21" s="1"/>
  <c r="H40" i="21"/>
  <c r="I40" i="21" s="1"/>
  <c r="H31" i="21"/>
  <c r="I31" i="21" s="1"/>
  <c r="H30" i="21"/>
  <c r="I30" i="21" s="1"/>
  <c r="H32" i="21"/>
  <c r="I32" i="21" s="1"/>
  <c r="H33" i="21"/>
  <c r="I33" i="21" s="1"/>
  <c r="H39" i="21"/>
  <c r="I39" i="21" s="1"/>
  <c r="D32" i="23"/>
  <c r="H31" i="23"/>
  <c r="I31" i="23" s="1"/>
  <c r="H37" i="21"/>
  <c r="I37" i="21" s="1"/>
  <c r="D32" i="18"/>
  <c r="H31" i="18"/>
  <c r="I31" i="18" s="1"/>
  <c r="J18" i="13"/>
  <c r="V17" i="13"/>
  <c r="H30" i="23"/>
  <c r="I30" i="23" s="1"/>
  <c r="H41" i="25"/>
  <c r="I41" i="25" s="1"/>
  <c r="H35" i="21"/>
  <c r="I35" i="21" s="1"/>
  <c r="K18" i="13"/>
  <c r="V16" i="13"/>
  <c r="H38" i="21"/>
  <c r="I38" i="21" s="1"/>
  <c r="H36" i="21"/>
  <c r="I36" i="21" s="1"/>
  <c r="H34" i="21"/>
  <c r="I34" i="21" s="1"/>
  <c r="V21" i="13"/>
  <c r="V14" i="13"/>
  <c r="R15" i="13"/>
  <c r="F31" i="25"/>
  <c r="T15" i="13"/>
  <c r="V13" i="13"/>
  <c r="V15" i="13" s="1"/>
  <c r="S15" i="13"/>
  <c r="H39" i="17"/>
  <c r="I39" i="17" s="1"/>
  <c r="H32" i="17"/>
  <c r="I32" i="17" s="1"/>
  <c r="H34" i="17"/>
  <c r="I34" i="17" s="1"/>
  <c r="H35" i="17"/>
  <c r="I35" i="17" s="1"/>
  <c r="H33" i="17"/>
  <c r="I33" i="17" s="1"/>
  <c r="H38" i="17"/>
  <c r="I38" i="17" s="1"/>
  <c r="H37" i="17"/>
  <c r="I37" i="17" s="1"/>
  <c r="H31" i="17"/>
  <c r="I31" i="17" s="1"/>
  <c r="H30" i="17"/>
  <c r="I30" i="17" s="1"/>
  <c r="H36" i="17"/>
  <c r="I36" i="17" s="1"/>
  <c r="D41" i="17"/>
  <c r="H41" i="17" s="1"/>
  <c r="I41" i="17" s="1"/>
  <c r="H40" i="17"/>
  <c r="I40" i="17" s="1"/>
  <c r="V27" i="13" l="1"/>
  <c r="V18" i="13"/>
  <c r="D33" i="18"/>
  <c r="H32" i="18"/>
  <c r="I32" i="18" s="1"/>
  <c r="H32" i="23"/>
  <c r="I32" i="23" s="1"/>
  <c r="D33" i="23"/>
  <c r="H31" i="25"/>
  <c r="I31" i="25" s="1"/>
  <c r="F32" i="25"/>
  <c r="D34" i="23" l="1"/>
  <c r="H33" i="23"/>
  <c r="I33" i="23" s="1"/>
  <c r="H32" i="25"/>
  <c r="I32" i="25" s="1"/>
  <c r="F33" i="25"/>
  <c r="D34" i="18"/>
  <c r="H33" i="18"/>
  <c r="I33" i="18" s="1"/>
  <c r="H33" i="25" l="1"/>
  <c r="I33" i="25" s="1"/>
  <c r="F34" i="25"/>
  <c r="H34" i="18"/>
  <c r="I34" i="18" s="1"/>
  <c r="D35" i="18"/>
  <c r="D35" i="23"/>
  <c r="H34" i="23"/>
  <c r="I34" i="23" s="1"/>
  <c r="D36" i="18" l="1"/>
  <c r="H35" i="18"/>
  <c r="I35" i="18" s="1"/>
  <c r="F35" i="25"/>
  <c r="H34" i="25"/>
  <c r="I34" i="25" s="1"/>
  <c r="H35" i="23"/>
  <c r="I35" i="23" s="1"/>
  <c r="D36" i="23"/>
  <c r="F36" i="25" l="1"/>
  <c r="H35" i="25"/>
  <c r="I35" i="25" s="1"/>
  <c r="H36" i="23"/>
  <c r="I36" i="23" s="1"/>
  <c r="D37" i="23"/>
  <c r="H36" i="18"/>
  <c r="I36" i="18" s="1"/>
  <c r="D37" i="18"/>
  <c r="D38" i="23" l="1"/>
  <c r="H37" i="23"/>
  <c r="I37" i="23" s="1"/>
  <c r="H37" i="18"/>
  <c r="I37" i="18" s="1"/>
  <c r="D38" i="18"/>
  <c r="H36" i="25"/>
  <c r="I36" i="25" s="1"/>
  <c r="F37" i="25"/>
  <c r="H38" i="18" l="1"/>
  <c r="I38" i="18" s="1"/>
  <c r="D39" i="18"/>
  <c r="F38" i="25"/>
  <c r="H37" i="25"/>
  <c r="I37" i="25" s="1"/>
  <c r="H38" i="23"/>
  <c r="I38" i="23" s="1"/>
  <c r="D39" i="23"/>
  <c r="H39" i="23" l="1"/>
  <c r="I39" i="23" s="1"/>
  <c r="D40" i="23"/>
  <c r="F39" i="25"/>
  <c r="H38" i="25"/>
  <c r="I38" i="25" s="1"/>
  <c r="D40" i="18"/>
  <c r="H39" i="18"/>
  <c r="I39" i="18" s="1"/>
  <c r="F40" i="25" l="1"/>
  <c r="H39" i="25"/>
  <c r="I39" i="25" s="1"/>
  <c r="D41" i="23"/>
  <c r="H41" i="23" s="1"/>
  <c r="I41" i="23" s="1"/>
  <c r="H40" i="23"/>
  <c r="I40" i="23" s="1"/>
  <c r="H40" i="18"/>
  <c r="I40" i="18" s="1"/>
  <c r="D41" i="18"/>
  <c r="H41" i="18" l="1"/>
  <c r="I41" i="18" s="1"/>
  <c r="H40" i="25"/>
  <c r="I40" i="25" s="1"/>
  <c r="F41" i="25"/>
</calcChain>
</file>

<file path=xl/sharedStrings.xml><?xml version="1.0" encoding="utf-8"?>
<sst xmlns="http://schemas.openxmlformats.org/spreadsheetml/2006/main" count="991" uniqueCount="403">
  <si>
    <t>Jun</t>
  </si>
  <si>
    <t>Jul</t>
  </si>
  <si>
    <t>Ago</t>
  </si>
  <si>
    <t>Sep</t>
  </si>
  <si>
    <t>Oct</t>
  </si>
  <si>
    <t>Nov</t>
  </si>
  <si>
    <t>Dic</t>
  </si>
  <si>
    <t>No.</t>
  </si>
  <si>
    <t>PLAN ESTRATÉGICO SDM</t>
  </si>
  <si>
    <t>OBJETIVO ESTRATÉGICO SDM</t>
  </si>
  <si>
    <t>Mar</t>
  </si>
  <si>
    <t>Abr</t>
  </si>
  <si>
    <t>May</t>
  </si>
  <si>
    <t>Ene</t>
  </si>
  <si>
    <t>Feb</t>
  </si>
  <si>
    <t>NOMBRE DEL INDICADOR</t>
  </si>
  <si>
    <t>SISTEMA INTEGRADO DE GESTIÓN</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</si>
  <si>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</si>
  <si>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</si>
  <si>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</si>
  <si>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</si>
  <si>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</si>
  <si>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</si>
  <si>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</si>
  <si>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</si>
  <si>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</si>
  <si>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</si>
  <si>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</si>
  <si>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</si>
  <si>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</si>
  <si>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</si>
  <si>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</si>
  <si>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</si>
  <si>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</si>
  <si>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</si>
  <si>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</si>
  <si>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</si>
  <si>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</si>
  <si>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</si>
  <si>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</si>
  <si>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</si>
  <si>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</si>
  <si>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</si>
  <si>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</si>
  <si>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</si>
  <si>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</si>
  <si>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</si>
  <si>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</si>
  <si>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</si>
  <si>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</si>
  <si>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</si>
  <si>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</si>
  <si>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</si>
  <si>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</si>
  <si>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</si>
  <si>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</si>
  <si>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</si>
  <si>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</si>
  <si>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</si>
  <si>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</si>
  <si>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</si>
  <si>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</si>
  <si>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</si>
  <si>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</si>
  <si>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</si>
  <si>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</si>
  <si>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</si>
  <si>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</si>
  <si>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</si>
  <si>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</si>
  <si>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</si>
  <si>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</si>
  <si>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</si>
  <si>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</si>
  <si>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</si>
  <si>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</si>
  <si>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</si>
  <si>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</si>
  <si>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</si>
  <si>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</si>
  <si>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</si>
  <si>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</si>
  <si>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</si>
  <si>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</si>
  <si>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</si>
  <si>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</si>
  <si>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</si>
  <si>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</si>
  <si>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</si>
  <si>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</si>
  <si>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</si>
  <si>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</si>
  <si>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</si>
  <si>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</si>
  <si>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</si>
  <si>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</si>
  <si>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</si>
  <si>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</si>
  <si>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</si>
  <si>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</si>
  <si>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</si>
  <si>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</si>
  <si>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</si>
  <si>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</si>
  <si>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</si>
  <si>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</si>
  <si>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</si>
  <si>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</si>
  <si>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</si>
  <si>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</si>
  <si>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</si>
  <si>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</si>
  <si>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</si>
  <si>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</si>
  <si>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</si>
  <si>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</si>
  <si>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</si>
  <si>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</si>
  <si>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</si>
  <si>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</si>
  <si>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</si>
  <si>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</si>
  <si>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</si>
  <si>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</si>
  <si>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</si>
  <si>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</si>
  <si>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</si>
  <si>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</si>
  <si>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</si>
  <si>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</si>
  <si>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</si>
  <si>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ACTIVIDADES ASOCIADAS A CADA META</t>
  </si>
  <si>
    <t>VARIABLES FÓRMULA DEL INDICADOR</t>
  </si>
  <si>
    <t>% de Cumplimiento = (Numerador / Denominador )*100</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</si>
  <si>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</si>
  <si>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</si>
  <si>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</si>
  <si>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</si>
  <si>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</si>
  <si>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</si>
  <si>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</si>
  <si>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</si>
  <si>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</si>
  <si>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</si>
  <si>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</si>
  <si>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</si>
  <si>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</si>
  <si>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</si>
  <si>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1. Orientar las acciones de la Secretaría Distrital de Movilidad hacia la visión cero, es decir, la reducción sustancial de víctimas fatales y lesionadas en siniestros de tránsito</t>
  </si>
  <si>
    <t>55-59</t>
  </si>
  <si>
    <t xml:space="preserve">2. Fomentar la cultura ciudadana y el respeto entre todos los usuarios de todas las formas de transporte, protegiendo en especial los actores vulnerables y los modos activos </t>
  </si>
  <si>
    <t>60-64</t>
  </si>
  <si>
    <t>3. Propender por la sostenibilidad ambiental, económica y social de la movilidad en una visión integral de planeción de ciudad y movilidad</t>
  </si>
  <si>
    <t>65-69</t>
  </si>
  <si>
    <t>4. Ser ejemplo en la rendición de cuentas a la ciudadanía</t>
  </si>
  <si>
    <t>70-74</t>
  </si>
  <si>
    <t>5. Ser transparente, incluyente, equitativa en género y garantista de la participación e involucramiento ciudadanos y del sectro privado</t>
  </si>
  <si>
    <t>75-79</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</si>
  <si>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</si>
  <si>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</si>
  <si>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</si>
  <si>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Potencialización del desarrollo y competitividad protegiendo los derechos de manera incluyente.</t>
  </si>
  <si>
    <t>Producto</t>
  </si>
  <si>
    <t>Proceso</t>
  </si>
  <si>
    <t>Formato de Hoja de Vida Indicador</t>
  </si>
  <si>
    <t>Actividad</t>
  </si>
  <si>
    <t xml:space="preserve">CODIGO: PE01-PR01-F03 </t>
  </si>
  <si>
    <t>VERSIÓN 4.0</t>
  </si>
  <si>
    <t>Operación</t>
  </si>
  <si>
    <t>HOJA DE VIDA INDICADOR</t>
  </si>
  <si>
    <t>SECRETARÍA DISTRITAL DE MOVILIDAD</t>
  </si>
  <si>
    <t>SECCIÓN 1. Identificación del Indicador</t>
  </si>
  <si>
    <t>Constante</t>
  </si>
  <si>
    <t>Apoyo</t>
  </si>
  <si>
    <t>Creciente</t>
  </si>
  <si>
    <t>3. Fuente PMR</t>
  </si>
  <si>
    <t>NO</t>
  </si>
  <si>
    <t>4. Dependencia responsable</t>
  </si>
  <si>
    <t>5. Meta con territorialización</t>
  </si>
  <si>
    <t>Misional</t>
  </si>
  <si>
    <t>Decreciente</t>
  </si>
  <si>
    <t>6. Proyecto</t>
  </si>
  <si>
    <t>7. Código del Proyecto</t>
  </si>
  <si>
    <t>Estratégico</t>
  </si>
  <si>
    <t>Suma</t>
  </si>
  <si>
    <t>8. Proceso</t>
  </si>
  <si>
    <t>Evaluación</t>
  </si>
  <si>
    <t>9. Código del proceso</t>
  </si>
  <si>
    <t>10. Objetivo estratégico</t>
  </si>
  <si>
    <t>11. Meta Producto</t>
  </si>
  <si>
    <t>SI</t>
  </si>
  <si>
    <t>12. Nombre del indicador</t>
  </si>
  <si>
    <t>13. Tipología</t>
  </si>
  <si>
    <t>Eficacia</t>
  </si>
  <si>
    <t>Anual</t>
  </si>
  <si>
    <t>14. Fecha de programación</t>
  </si>
  <si>
    <t>15. Tipo anualización</t>
  </si>
  <si>
    <t>Semestral</t>
  </si>
  <si>
    <t>16. Objetivo y descripción del Indicador</t>
  </si>
  <si>
    <t>Trimestral</t>
  </si>
  <si>
    <t>17. Fuente u origen de Datos</t>
  </si>
  <si>
    <t>Mensual</t>
  </si>
  <si>
    <t>18. Fórmula de Cálculo</t>
  </si>
  <si>
    <t>19. Unidad de medida del indicador</t>
  </si>
  <si>
    <t>Porcentaje</t>
  </si>
  <si>
    <t xml:space="preserve">20.  Nombre de las Variables </t>
  </si>
  <si>
    <t>VARIABLE 1 - Numerador</t>
  </si>
  <si>
    <t>VARIABLE 2 - Denominador</t>
  </si>
  <si>
    <t>Eficiencia</t>
  </si>
  <si>
    <t>Efectividad</t>
  </si>
  <si>
    <t>21. Unidad de medida (de la variable)</t>
  </si>
  <si>
    <t>Cantidad</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</si>
  <si>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</si>
  <si>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</si>
  <si>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</si>
  <si>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</si>
  <si>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</si>
  <si>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</si>
  <si>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</si>
  <si>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</si>
  <si>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</si>
  <si>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</si>
  <si>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</si>
  <si>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</si>
  <si>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</si>
  <si>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</si>
  <si>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</si>
  <si>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</si>
  <si>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</si>
  <si>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</si>
  <si>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</si>
  <si>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</si>
  <si>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</si>
  <si>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</si>
  <si>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</si>
  <si>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</si>
  <si>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</si>
  <si>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</si>
  <si>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</si>
  <si>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</si>
  <si>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</si>
  <si>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</si>
  <si>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</si>
  <si>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</si>
  <si>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</si>
  <si>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</si>
  <si>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</si>
  <si>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</si>
  <si>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</si>
  <si>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</si>
  <si>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</si>
  <si>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</si>
  <si>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</si>
  <si>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</si>
  <si>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</si>
  <si>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</si>
  <si>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</si>
  <si>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</si>
  <si>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Oficina de Información Sectorial</t>
  </si>
  <si>
    <t>PE03</t>
  </si>
  <si>
    <t xml:space="preserve">Conceptos Técnicos </t>
  </si>
  <si>
    <t>Seguimiento al cumplimiento en la atención de los conceptos técnicos solicitados a  la  Oficina de Información Sectorial en el marco de la Circular 003 de 2013</t>
  </si>
  <si>
    <t>Registros Administrativos - Aplicativo de Correspondencia</t>
  </si>
  <si>
    <t>(Número de solicitudes de conceptos atendidas / Total de solicitudes de concepto allegadas en la vigencia )*100</t>
  </si>
  <si>
    <t>Número de solicitudes de conceptos atendidas</t>
  </si>
  <si>
    <t>Total de solicitudes de concepto allegadas en la vigencia</t>
  </si>
  <si>
    <t>Es  la cantidad de conceptos contestados por los profesionales de la  OIS  mediante el sistema de correspondencia de la entidad</t>
  </si>
  <si>
    <t>Es la cantidad de conceptos allegados a la OIS con número de radicado del sistema de correspondencia de la entidad</t>
  </si>
  <si>
    <t>Los conceptos emitidos por la Oficina de Información Sectorial permiten que  los proyectos con componente TIC adelantados en la entidad estén alineados con las políticas institucionales, distritales y nacionales, garantizando la eficiencia administrativa y la optimización de recursos utilizados para este tipo de proyectos.</t>
  </si>
  <si>
    <t>Ana Milena Granados R</t>
  </si>
  <si>
    <t>Edgar Eduardo Romero Bohórquez</t>
  </si>
  <si>
    <t>Atender el 100% de los requerimientos de soporte técnico solicitados a la Oficina de Información Sectorial de las aplicaciones y servicios a cargo de la Oficina</t>
  </si>
  <si>
    <t>Soporte Técnico Aplicaciones OIS</t>
  </si>
  <si>
    <t>Seguimiento a los soportes técnicos solicitados para las aplicaciones desarrolladas y a cargo de la Oficina de Información Sectorial.</t>
  </si>
  <si>
    <t>Registros Administrativos</t>
  </si>
  <si>
    <t>(Número de soportes técnicos atendidos / Total de solicitudes de soporte allegados en la vigencia )*100</t>
  </si>
  <si>
    <t>Número de soportes técnicos atentidos</t>
  </si>
  <si>
    <t>Total de solicitudes de soportes técnicos allegados en la vigencia</t>
  </si>
  <si>
    <t>Es  la cantidad de solicitudes de soporte técnico atendidos por los profesionales de la OIS  allegadas mediante llamada telefonica, e mail y  mesa de ayuda</t>
  </si>
  <si>
    <t>Es  la cantidad de solicitudes de soporte técnico allegados a la OIS  allegadas mediante llamada telefonica, e mail y  mesa de ayuda</t>
  </si>
  <si>
    <t>Los soportes técnicos  a los sistemas de información y servicios a  cargo de  la  OIS garantizan la  operación permanente de  estos y permiten la mejor gestión de  la información en la SDM y en el Sector.</t>
  </si>
  <si>
    <t>OFICINA DE INFORMACIÓN SECTORIAL</t>
  </si>
  <si>
    <t>1. Recepción de requerimiento a tráves de sistema de correspondencia.
2. Asignación a  profesional por parte del Jefe de OIS.
3. Analisis y respuesta a solicitud de concepto a traves del sistema de correspondencia.</t>
  </si>
  <si>
    <t>1. Recepción de requerimiento de soporte a tráves de correo.
2. Anteción de requerimiento de soporte por parte de profesional OIS.
3. Cierre de requerimiento de soporte</t>
  </si>
  <si>
    <t>TOTAL</t>
  </si>
  <si>
    <t>OBJETIVO DEL SISTEMA INTEGRADO DE GESTIÓN</t>
  </si>
  <si>
    <t xml:space="preserve">ESTIMACIONES DE POBLACIÓN 1985-2005  (4) Y PROYECCIONES DE POBLACIÓN 2005-2020 NACIONAL, DEPARTAMENTAL Y MUNICIPAL POR SEXO, GRUPOS QUINQUENALES DE EDAD </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</si>
  <si>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</si>
  <si>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</si>
  <si>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</si>
  <si>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</si>
  <si>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</si>
  <si>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</si>
  <si>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</si>
  <si>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</si>
  <si>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</si>
  <si>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</si>
  <si>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</si>
  <si>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</si>
  <si>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</si>
  <si>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VERSIÓN: 5.0</t>
  </si>
  <si>
    <t>Formato de programación y seguimiento al Plan Operativo Anual de gestión sin inversión</t>
  </si>
  <si>
    <t>PILAR / EJES</t>
  </si>
  <si>
    <t>02- Pilar Democracia Urbana</t>
  </si>
  <si>
    <t>04- Eje Transversal Nuevo Ordenamiento Territorial</t>
  </si>
  <si>
    <t>07- Eje Transversal Gobierno legítimo, fortalecimiento local y eficiencia</t>
  </si>
  <si>
    <t>Sergio Eduardo Martínez Jaimes</t>
  </si>
  <si>
    <t>Enero de 2018</t>
  </si>
  <si>
    <t>Edgar Eduardo Romero Bohorquez</t>
  </si>
  <si>
    <t>Mauricio Fernando Sanchez Chaparro</t>
  </si>
  <si>
    <t>NINGUNO</t>
  </si>
  <si>
    <t>Total de porcentaje de actividades primarias y/o secundarias programado en la vigencia</t>
  </si>
  <si>
    <t>Son las actividades ponderadas porcentualmente que en el periodo de reporte se culminaron y se registran en el anexo de actividades</t>
  </si>
  <si>
    <t>Porcentaje total  de avance de actividades programado en la vigencia</t>
  </si>
  <si>
    <t>Porcentaje de avance en actividades ejecutadas</t>
  </si>
  <si>
    <t>Porcentaje de avance en actividades ejecutadas / Porcentaje total  de avance de actividades programado en la vigencia</t>
  </si>
  <si>
    <t xml:space="preserve">Hacer seguimiento al avance de las actividades requeridas para la sostenibilidad del Subsistema de seguridad de la informacíon </t>
  </si>
  <si>
    <t>Cumplimiento de las acciones de MIPG</t>
  </si>
  <si>
    <t xml:space="preserve">Adelantar el 100% de las actividades programadas para la gestión en el Subsistema de seguridad de la informacíon </t>
  </si>
  <si>
    <t>TOTAL MAGNITUD VIGENCIA</t>
  </si>
  <si>
    <t>Ejecutar las acciones del segundo semestre del Plan de Comunicaciones para el SGSI</t>
  </si>
  <si>
    <t>Ejecutar las acciones del primer semestre del Plan de Comunicaciones para el SGSI</t>
  </si>
  <si>
    <t xml:space="preserve">Definir el Plan de Comunicaciones para el SGSI del 2018 </t>
  </si>
  <si>
    <t>Definir y ejecutar un plan de comunicaciones para el subsistema de seguridad de la información para el 2018</t>
  </si>
  <si>
    <t>10. OBSERVACIONES</t>
  </si>
  <si>
    <t>9. FECHA EJECUCIÓN</t>
  </si>
  <si>
    <t>8. AVANCE PONDERADO</t>
  </si>
  <si>
    <t>7. FECHA ESTIMADA DE  EJECUCIÓN</t>
  </si>
  <si>
    <t>6. PONDERACIÓN
ACTIVIDAD SECUNDARIA</t>
  </si>
  <si>
    <t>5. ACTIVIDADES SECUNDARIAS</t>
  </si>
  <si>
    <t>4. No.</t>
  </si>
  <si>
    <t>3. PONDERACIÓN
ACTIVIDAD PRIMARIA</t>
  </si>
  <si>
    <t>2. ACTIVIDADES PRIMARIAS</t>
  </si>
  <si>
    <t>1. NÚMERO</t>
  </si>
  <si>
    <t>Sección No. 2: EJECUCIÓN</t>
  </si>
  <si>
    <r>
      <t>Sección No. 1: PROGRAMACIÓN  VIGENCIA _</t>
    </r>
    <r>
      <rPr>
        <b/>
        <u/>
        <sz val="11"/>
        <color indexed="56"/>
        <rFont val="Calibri"/>
        <family val="2"/>
      </rPr>
      <t>2018</t>
    </r>
  </si>
  <si>
    <t>Realizar el 100% de las actividades programadas en el Plan gerencial para el subdsistema de gestion de seguridad de la información liderado por la Oficina de Información Sectorial</t>
  </si>
  <si>
    <t>META POA ASOCIADA</t>
  </si>
  <si>
    <t>ORDENADOR DEL GASTO:</t>
  </si>
  <si>
    <t>SUBSECRETARÍA DE POLÍTICA SECTORIAL</t>
  </si>
  <si>
    <t>SUBSECRETARÍA RESPONSABLE:</t>
  </si>
  <si>
    <t>967 - TECNOLOGÍAS DE INFORMACIÓN Y COMUNICACIONES PARA LOGRAR UNA MOVILIDAD SOSTENIBLE EN BOGOTÁ</t>
  </si>
  <si>
    <t>CODIGO Y NOMBRE DEL PROYECTO DE INVERSIÓN O DEL POA SIN INVERSIÓN</t>
  </si>
  <si>
    <t>VERSIÓN 3.0</t>
  </si>
  <si>
    <t>CÓDIGO: PE01-PR01-F11</t>
  </si>
  <si>
    <r>
      <t>Formato de Anexo de Ac</t>
    </r>
    <r>
      <rPr>
        <b/>
        <sz val="10"/>
        <color indexed="8"/>
        <rFont val="Arial"/>
        <family val="2"/>
      </rPr>
      <t>tividades</t>
    </r>
  </si>
  <si>
    <r>
      <t>Verificar el cumplimiento de los compromisos adquiridos por la Oficina de Información Sectorial</t>
    </r>
    <r>
      <rPr>
        <sz val="9"/>
        <rFont val="Arial"/>
        <family val="2"/>
      </rPr>
      <t xml:space="preserve"> en el marco de la implementación del MIPG en la vigencia</t>
    </r>
  </si>
  <si>
    <t>Cumplir el 100% de las actividades propuestas en el Modelo Integrado de Planeación y Gestión - MIPG por la Oficina de Informacion Sectorial</t>
  </si>
  <si>
    <r>
      <t xml:space="preserve">Definir acciones para el 2018 que den cumplimiento al plan de acción para cada uno de los reportes que el ColCERT le realice a la </t>
    </r>
    <r>
      <rPr>
        <sz val="9"/>
        <color indexed="63"/>
        <rFont val="Arial"/>
        <family val="2"/>
      </rPr>
      <t>SDM</t>
    </r>
  </si>
  <si>
    <t> Gestionar los reportes realizados por el ColCERT (Grupo de Respuesta a Emergencias. Cibernéticas de Colombia)</t>
  </si>
  <si>
    <t>Definir las acciones del proyecto de inversión 967 para el 2018 que apoyan  la mejora continua de la seguridad y privacidad de la información de la SDM.</t>
  </si>
  <si>
    <t xml:space="preserve">Proponer y desarrollar el Plan de trabajo basado  en las actividades para la mejora continua de la seguridad y privacidad de la información de la SDM .  
</t>
  </si>
  <si>
    <t xml:space="preserve">Elaborar  el documento de la metodología para la gestión de los riesgos de seguridad y privacidad de la información de la SDM para el 2018.
</t>
  </si>
  <si>
    <t xml:space="preserve">Proponer y desarrollar el Plan de trabajo basado  en las actividades para gestión de riesgos de seguridad y privacidad de la información de la SDM 
</t>
  </si>
  <si>
    <t>Establecer un plan de trabajo con las actividades que presentaron debilidades  o no están implementadas correspondientes a las TICS</t>
  </si>
  <si>
    <t xml:space="preserve">Proponer y desarrollar el Plan de trabajo basado  en el diagnostico  MIPG, para la mejora  de la accesibilidad  y usabilidad de la información en el sitio web de la SDM
</t>
  </si>
  <si>
    <t>Realizar el 100% de las actividades programadas en funcino de  la implementaqción del Modelo Integrado de Planeación y Gestión - MIPG de la vigencia por la Oficina de Información Sectorial</t>
  </si>
  <si>
    <t>Luis Germán Moros - Javier Díaz Acosta</t>
  </si>
  <si>
    <t>En cumplimiento del Estatuto Anticorrupción se implementan los diferentes componentes que permiten afianzar la gestión de la SDM en el marco de la transparencia y la aplicación de los principios y valores institucionales que permitirán generar confianza ante sus partes interesadas.</t>
  </si>
  <si>
    <t>Corresponde a las actividades registradas en cada componente del P.A.A.C. donde participa la SPS</t>
  </si>
  <si>
    <t>Corresponde a las actividades efectivamente realizadas y evidenciadas</t>
  </si>
  <si>
    <t>Total actividades programadas</t>
  </si>
  <si>
    <t xml:space="preserve">Total actividades ejecutadas </t>
  </si>
  <si>
    <t>(Total actividades ejecutadas / Total actividades programadas)*100</t>
  </si>
  <si>
    <r>
      <t>Verificar el cumplimineto de los compromisos adquiridos por la Oficina de Información Sectoria</t>
    </r>
    <r>
      <rPr>
        <sz val="9"/>
        <color indexed="10"/>
        <rFont val="Arial"/>
        <family val="2"/>
      </rPr>
      <t xml:space="preserve">l </t>
    </r>
    <r>
      <rPr>
        <sz val="9"/>
        <rFont val="Arial"/>
        <family val="2"/>
      </rPr>
      <t>en el P.A.A.C. de la vigencia</t>
    </r>
  </si>
  <si>
    <t>Cumplimiento del P.A.A.C</t>
  </si>
  <si>
    <t>Realizar el 100% de las actividades programadas en el Plan Anticorrupción y de Atención al Ciudadano de la vigencia por la Oficina de Información Sectorial</t>
  </si>
  <si>
    <r>
      <rPr>
        <sz val="11"/>
        <rFont val="Calibri"/>
        <family val="2"/>
      </rPr>
      <t xml:space="preserve">Solicitar a las áreas responsables </t>
    </r>
    <r>
      <rPr>
        <sz val="11"/>
        <rFont val="Calibri"/>
        <family val="2"/>
      </rPr>
      <t xml:space="preserve"> la actualización  y publicación  de los indices, caracteristicas, nombres y categorias de clasificación   de los activos de  información</t>
    </r>
  </si>
  <si>
    <t>Revisar y Monitorear el comportamiento de los riesgos de corrupción del proceso de gestión de la información liderado por la  OIS</t>
  </si>
  <si>
    <t>Realizar el monitoreo con corte al mes de agosto de los riesgos del proceso de gestión de la información liderado por la  OIS</t>
  </si>
  <si>
    <t>Realizar el monitoreo con corte al mes de abril de los riesgos del proceso de  gestión de la Información liderado por la  OIS</t>
  </si>
  <si>
    <r>
      <rPr>
        <sz val="11"/>
        <rFont val="Calibri"/>
        <family val="2"/>
      </rPr>
      <t xml:space="preserve"> </t>
    </r>
    <r>
      <rPr>
        <sz val="11"/>
        <rFont val="Calibri"/>
        <family val="2"/>
      </rPr>
      <t xml:space="preserve"> Realizar el monitoreo del comportamiento de los riesgos de corrupción de la OIS en cumplimiento  de las actividades del Componente gestión del Riesgo</t>
    </r>
  </si>
  <si>
    <t xml:space="preserve">1. Proponer y desarrollar el Plan de trabajo basado  en el diagnostico  MIPG, para la mejora  de la accesibilidad  y usabilidad de la información en el sitio web de la SDM
2.Proponer y desarrollar el Plan de trabajo basado  en las actividades para gestión de riesgos de seguridad y privacidad de la información de la SDM .
3. Proponer y desarrollar el Plan de trabajo basado  en las actividades para la mejora continua de la seguridad y privacidad de la información de la SDM . 
4.  Gestionar los reportes realizados por el ColCERT (Grupo de Respuesta a Emergencias. Cibernéticas de Colombia)
</t>
  </si>
  <si>
    <t xml:space="preserve">1.Realizar el monitoreo del comportamiento de los riesgos de corrupción de la OIS en cumplimiento  de las actividades del Componente gestión del Riesgo.
2. Solicitar la actualizacion y publicación de la informacion calsificada y reservada  en cumpimiento  de las actividades  del Componente de Transparencia y acceso a la Información Pública </t>
  </si>
  <si>
    <r>
      <t>SEGUIMIENTO PLAN OPERATIVO ANUAL - POA                                         VIGENCIA:</t>
    </r>
    <r>
      <rPr>
        <b/>
        <u/>
        <sz val="11"/>
        <rFont val="Arial"/>
        <family val="2"/>
      </rPr>
      <t>2018</t>
    </r>
  </si>
  <si>
    <t>Sostenibilidad del Subsistema de Seguridad de la Información</t>
  </si>
  <si>
    <t>No se  presentaron retrasos en el periodo evaluado</t>
  </si>
  <si>
    <t>5. Ser transparente, incluyente, equitativa en género y garantista de la participación e involucramiento ciudadanos y del sector privado</t>
  </si>
  <si>
    <t xml:space="preserve">CÓDIGO: PE01-PR01-F03 </t>
  </si>
  <si>
    <t>Los soportes no atendidos corresponden a casos que son escalados a nivel de proveedor y fabricantes o a desarrollos que requieren un tiempo superior al mes de reporte de este tipo de servicios</t>
  </si>
  <si>
    <t>No se tiene ninguna observación, las acciones definidas para este indicador tuvieron un desarrollo normal en el periodo.</t>
  </si>
  <si>
    <t xml:space="preserve">Promover una cultura de la Seguridad y privacidad de la información, mediante el uso de las TICS, la toma de conciencia de la seguridad de la infomacion. </t>
  </si>
  <si>
    <t>Atender el 100% de los conceptos técnicos solicitados a la Oficina de Información Sectorial</t>
  </si>
  <si>
    <t>Las diferencias presentadas entre  los soportes recibidos y atendidos corresponde a aquellos que por su complejidad deben ser escalados  a los proveedores de  las licencias de software que prestan el servicio a la entidad y en casos más complejos a  los  fabricantes de  los  mismos; tambien se presentan en requerimientos de alta complejidad (como desarrollos o ajustes sobre los servicios) que no pueden ser atendidos en el mes que se solicitan  y tienen una duración superior.</t>
  </si>
  <si>
    <r>
      <t>Solicitar la actualizacion y publicación de la informacion clasificada y reservada  en cumpimiento  de las actividades  del Componente de Transparencia y acceso a la Información Pública</t>
    </r>
    <r>
      <rPr>
        <sz val="11"/>
        <color indexed="10"/>
        <rFont val="Calibri"/>
        <family val="2"/>
      </rPr>
      <t xml:space="preserve"> </t>
    </r>
  </si>
  <si>
    <t>No se presentaron retrasos durante  el periodo evaluado</t>
  </si>
  <si>
    <t>En cumplimiento de las actividades de definidas en el marco del Modelo Integrado de Planeación y Gestión - MIPG y la implementación  de  los diferentes componentes que permiten afianzar la gestión de la SDM  y la aplicación de los principios del modelo  institucional que permitirán generar la autogestión con efectividad, eficiencia y eficacia junto  con sus partes interesadas.</t>
  </si>
  <si>
    <t>CREACIÓN</t>
  </si>
  <si>
    <t>Javier Díaz Acosta</t>
  </si>
  <si>
    <t>No se presentaron retrasos para el periodo reportado</t>
  </si>
  <si>
    <t xml:space="preserve">1. Dentro la nueva política de riesgos definidas para la entidad se incluyeron los componentes para mitigar los riesgos de los procesos de gestión de la información y gestión de tecnología con base en los objetivos estratégicos institucionales.
</t>
  </si>
  <si>
    <t>* Se realizaron mesas de trabajo en el marco del contrato 20171718 que se suscribio para desarrollar  la estrategia de sensibilización en Seguridad de la información para las partes interesadas de la SDM.
* Se implementó el plan de trabajo aprobado con las recomendaciones presentadas por la OIS
* Se avanzo en la implementación del plan aprobado durante el segundo trimestre de 2018</t>
  </si>
  <si>
    <t>Se  publico la actualización del inventario de activos de  información y el Plan de Tratamiento de  Riesgo de Seguridad de la  Información</t>
  </si>
  <si>
    <t>Para el periodo evalaudo tiene actividades programadas para el periodo reportado</t>
  </si>
  <si>
    <t>Se desarrollo el documento de la metodología para la gestión de riesgos de seguridad</t>
  </si>
  <si>
    <t>* Se  publico la actualización del inventario de activos de  información y el Plan de Tratamiento de  Riesgo de Seguridad de la  Información
* Se desarrollo el documento de la metodología para la gestión de riesgos de seguridad</t>
  </si>
  <si>
    <t>Se dio cumplimiento a las acciones definidas para el periodo evalaudo</t>
  </si>
  <si>
    <t>Se publico el nuevo mapa de riesgos operativos y de corrupción cumpliendo con el nuevo procedimiento de  la  Oficina Asesora de Planeación</t>
  </si>
  <si>
    <t>VERSIÓN 5.0</t>
  </si>
  <si>
    <t>1. Código Meta</t>
  </si>
  <si>
    <t xml:space="preserve">2.  Descripción Meta </t>
  </si>
  <si>
    <t>La Oficina de Información Sectorial ha logrado conceptuar sobre la mayoria de los  proyectos  con componente tecnológico a desarrollar en la  entidad, permitiendo dar los lineamientos para la ejecución de los  mismos siguiendo metodologías eficientes y  buenas practicas de tecnología de información y comunicaciones - TIC.</t>
  </si>
  <si>
    <t>De los sistemas de  información y servicios  soportados por la  Oficina de  Información Sectorial se dío un 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</si>
</sst>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quot;_-;\-* #,##0.00\ &quot;€&quot;_-;_-* &quot;-&quot;??\ &quot;€&quot;_-;_-@_-"/>
    <numFmt numFmtId="165" formatCode="_(* #,##0.00_);_(* \(#,##0.00\);_(* &quot;-&quot;??_);_(@_)"/>
    <numFmt numFmtId="166" formatCode="_ * #,##0.00_ ;_ * \-#,##0.00_ ;_ * &quot;-&quot;??_ ;_ @_ "/>
    <numFmt numFmtId="167" formatCode="0.0%"/>
    <numFmt numFmtId="168" formatCode="0.0"/>
  </numFmts>
  <fonts count="48"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sz val="12"/>
      <name val="Arial"/>
      <family val="2"/>
    </font>
    <font>
      <b/>
      <sz val="12"/>
      <name val="Arial"/>
      <family val="2"/>
    </font>
    <font>
      <b/>
      <sz val="9"/>
      <color indexed="9"/>
      <name val="Arial"/>
      <family val="2"/>
    </font>
    <font>
      <b/>
      <sz val="10"/>
      <color indexed="9"/>
      <name val="Arial"/>
      <family val="2"/>
    </font>
    <font>
      <u/>
      <sz val="7"/>
      <color indexed="12"/>
      <name val="Arial"/>
      <family val="2"/>
    </font>
    <font>
      <u/>
      <sz val="11"/>
      <name val="Arial"/>
      <family val="2"/>
    </font>
    <font>
      <b/>
      <u/>
      <sz val="11"/>
      <name val="Arial"/>
      <family val="2"/>
    </font>
    <font>
      <u/>
      <sz val="9"/>
      <name val="Arial"/>
      <family val="2"/>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9"/>
      <color theme="1"/>
      <name val="Arial"/>
      <family val="2"/>
    </font>
    <font>
      <sz val="9"/>
      <color theme="1"/>
      <name val="Arial"/>
      <family val="2"/>
    </font>
    <font>
      <sz val="12"/>
      <color theme="1"/>
      <name val="Arial"/>
      <family val="2"/>
    </font>
    <font>
      <b/>
      <sz val="10"/>
      <color theme="1"/>
      <name val="Arial"/>
      <family val="2"/>
    </font>
    <font>
      <sz val="10"/>
      <color theme="1"/>
      <name val="Arial"/>
      <family val="2"/>
    </font>
    <font>
      <sz val="9"/>
      <color theme="0" tint="-0.34998626667073579"/>
      <name val="Arial"/>
      <family val="2"/>
    </font>
    <font>
      <b/>
      <sz val="11"/>
      <color theme="1"/>
      <name val="Arial"/>
      <family val="2"/>
    </font>
    <font>
      <sz val="9"/>
      <color theme="0" tint="-0.14999847407452621"/>
      <name val="Arial"/>
      <family val="2"/>
    </font>
    <font>
      <sz val="9"/>
      <color theme="0" tint="-0.249977111117893"/>
      <name val="Arial"/>
      <family val="2"/>
    </font>
    <font>
      <sz val="11"/>
      <color theme="1"/>
      <name val="Arial"/>
      <family val="2"/>
    </font>
    <font>
      <sz val="10"/>
      <color rgb="FFFF0000"/>
      <name val="Arial"/>
      <family val="2"/>
    </font>
    <font>
      <sz val="7"/>
      <color theme="1"/>
      <name val="Arial"/>
      <family val="2"/>
    </font>
    <font>
      <b/>
      <sz val="12"/>
      <color theme="1"/>
      <name val="Arial"/>
      <family val="2"/>
    </font>
    <font>
      <sz val="9"/>
      <color theme="4"/>
      <name val="Arial"/>
      <family val="2"/>
    </font>
    <font>
      <b/>
      <sz val="9"/>
      <color theme="4"/>
      <name val="Arial"/>
      <family val="2"/>
    </font>
    <font>
      <b/>
      <sz val="14"/>
      <color theme="1"/>
      <name val="Arial"/>
      <family val="2"/>
    </font>
    <font>
      <b/>
      <sz val="11"/>
      <color theme="0"/>
      <name val="Calibri"/>
      <family val="2"/>
      <scheme val="minor"/>
    </font>
    <font>
      <sz val="10"/>
      <color theme="0" tint="-0.14999847407452621"/>
      <name val="Arial"/>
      <family val="2"/>
    </font>
    <font>
      <b/>
      <sz val="11"/>
      <color theme="1"/>
      <name val="Calibri"/>
      <family val="2"/>
    </font>
    <font>
      <sz val="11"/>
      <name val="Calibri"/>
      <family val="2"/>
      <scheme val="minor"/>
    </font>
    <font>
      <b/>
      <sz val="11"/>
      <color theme="3" tint="-0.499984740745262"/>
      <name val="Calibri"/>
      <family val="2"/>
      <scheme val="minor"/>
    </font>
    <font>
      <b/>
      <u/>
      <sz val="11"/>
      <color indexed="56"/>
      <name val="Calibri"/>
      <family val="2"/>
    </font>
    <font>
      <b/>
      <sz val="10"/>
      <color indexed="8"/>
      <name val="Arial"/>
      <family val="2"/>
    </font>
    <font>
      <sz val="9"/>
      <color indexed="63"/>
      <name val="Arial"/>
      <family val="2"/>
    </font>
    <font>
      <sz val="9"/>
      <color indexed="10"/>
      <name val="Arial"/>
      <family val="2"/>
    </font>
    <font>
      <sz val="11"/>
      <name val="Calibri"/>
      <family val="2"/>
    </font>
    <font>
      <sz val="11"/>
      <color indexed="10"/>
      <name val="Calibri"/>
      <family val="2"/>
    </font>
  </fonts>
  <fills count="1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thin">
        <color indexed="64"/>
      </left>
      <right/>
      <top/>
      <bottom/>
      <diagonal/>
    </border>
    <border>
      <left style="medium">
        <color indexed="64"/>
      </left>
      <right style="medium">
        <color indexed="64"/>
      </right>
      <top/>
      <bottom style="medium">
        <color indexed="64"/>
      </bottom>
      <diagonal/>
    </border>
  </borders>
  <cellStyleXfs count="15">
    <xf numFmtId="0" fontId="0" fillId="0" borderId="0"/>
    <xf numFmtId="166" fontId="3" fillId="0" borderId="0" applyFont="0" applyFill="0" applyBorder="0" applyAlignment="0" applyProtection="0"/>
    <xf numFmtId="0" fontId="13" fillId="0" borderId="0" applyNumberFormat="0" applyFill="0" applyBorder="0" applyAlignment="0" applyProtection="0">
      <alignment vertical="top"/>
      <protection locked="0"/>
    </xf>
    <xf numFmtId="165" fontId="17"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7" fillId="0" borderId="0" applyFont="0" applyFill="0" applyBorder="0" applyAlignment="0" applyProtection="0"/>
    <xf numFmtId="9" fontId="2" fillId="0" borderId="0" applyFont="0" applyFill="0" applyBorder="0" applyAlignment="0" applyProtection="0"/>
  </cellStyleXfs>
  <cellXfs count="458">
    <xf numFmtId="0" fontId="0" fillId="0" borderId="0" xfId="0"/>
    <xf numFmtId="0" fontId="0" fillId="0" borderId="0" xfId="0" applyFill="1" applyProtection="1"/>
    <xf numFmtId="0" fontId="0" fillId="0" borderId="0" xfId="0" applyFont="1" applyBorder="1" applyAlignment="1" applyProtection="1"/>
    <xf numFmtId="0" fontId="19" fillId="0" borderId="0" xfId="0" applyFont="1" applyBorder="1" applyAlignment="1" applyProtection="1">
      <alignment horizontal="center" vertical="center" wrapText="1"/>
    </xf>
    <xf numFmtId="0" fontId="0" fillId="0" borderId="0" xfId="0" applyBorder="1" applyProtection="1"/>
    <xf numFmtId="0" fontId="0" fillId="0" borderId="0" xfId="0" applyProtection="1"/>
    <xf numFmtId="0" fontId="20" fillId="0" borderId="0" xfId="0" applyFont="1" applyBorder="1" applyAlignment="1" applyProtection="1">
      <alignment horizontal="center" vertical="center" wrapText="1"/>
    </xf>
    <xf numFmtId="0" fontId="19" fillId="0" borderId="0" xfId="0" applyFont="1" applyBorder="1" applyAlignment="1" applyProtection="1">
      <alignment vertical="center" wrapText="1"/>
    </xf>
    <xf numFmtId="0" fontId="0" fillId="5" borderId="0" xfId="0" applyFill="1" applyBorder="1" applyProtection="1"/>
    <xf numFmtId="0" fontId="19" fillId="5" borderId="0" xfId="0" applyFont="1" applyFill="1" applyBorder="1" applyAlignment="1" applyProtection="1">
      <alignment horizontal="center" vertical="center" wrapText="1"/>
    </xf>
    <xf numFmtId="0" fontId="19" fillId="5" borderId="0" xfId="0" applyFont="1" applyFill="1" applyBorder="1" applyAlignment="1" applyProtection="1">
      <alignment vertical="center" wrapText="1"/>
    </xf>
    <xf numFmtId="168" fontId="19" fillId="5" borderId="0" xfId="0" applyNumberFormat="1" applyFont="1" applyFill="1" applyBorder="1" applyAlignment="1" applyProtection="1">
      <alignment horizontal="center" vertical="center" wrapText="1"/>
    </xf>
    <xf numFmtId="0" fontId="20" fillId="5" borderId="0" xfId="0" applyFont="1" applyFill="1" applyBorder="1" applyAlignment="1" applyProtection="1">
      <alignment vertical="center" wrapText="1"/>
    </xf>
    <xf numFmtId="0" fontId="19" fillId="5" borderId="0" xfId="0" applyFont="1" applyFill="1" applyBorder="1" applyAlignment="1" applyProtection="1">
      <alignment vertical="center"/>
    </xf>
    <xf numFmtId="0" fontId="21" fillId="0" borderId="1" xfId="0" applyFont="1" applyBorder="1" applyAlignment="1" applyProtection="1">
      <alignment vertical="center" wrapText="1"/>
    </xf>
    <xf numFmtId="0" fontId="2" fillId="0" borderId="0" xfId="12"/>
    <xf numFmtId="0" fontId="2" fillId="0" borderId="0" xfId="12" applyAlignment="1">
      <alignment vertical="center"/>
    </xf>
    <xf numFmtId="3" fontId="4" fillId="2" borderId="0" xfId="12" applyNumberFormat="1" applyFont="1" applyFill="1" applyBorder="1" applyAlignment="1">
      <alignment vertical="center"/>
    </xf>
    <xf numFmtId="0" fontId="2" fillId="0" borderId="2" xfId="9" applyBorder="1" applyAlignment="1">
      <alignment vertical="center"/>
    </xf>
    <xf numFmtId="0" fontId="2" fillId="0" borderId="2" xfId="12" applyBorder="1" applyAlignment="1">
      <alignment vertical="center"/>
    </xf>
    <xf numFmtId="0" fontId="2" fillId="0" borderId="2" xfId="12" applyBorder="1" applyAlignment="1">
      <alignment horizontal="center" vertical="center"/>
    </xf>
    <xf numFmtId="0" fontId="5" fillId="6" borderId="2" xfId="9" applyFont="1" applyFill="1" applyBorder="1" applyAlignment="1">
      <alignment horizontal="center" vertical="center"/>
    </xf>
    <xf numFmtId="0" fontId="2" fillId="0" borderId="0" xfId="9"/>
    <xf numFmtId="0" fontId="5" fillId="6" borderId="2" xfId="9" applyFont="1" applyFill="1" applyBorder="1" applyAlignment="1">
      <alignment horizontal="center" wrapText="1"/>
    </xf>
    <xf numFmtId="0" fontId="2" fillId="0" borderId="2" xfId="9" applyBorder="1" applyAlignment="1">
      <alignment wrapText="1"/>
    </xf>
    <xf numFmtId="0" fontId="5" fillId="6" borderId="2" xfId="9" applyFont="1" applyFill="1" applyBorder="1" applyAlignment="1">
      <alignment horizontal="center" vertical="center" wrapText="1"/>
    </xf>
    <xf numFmtId="0" fontId="2" fillId="0" borderId="2" xfId="9" applyBorder="1"/>
    <xf numFmtId="3" fontId="5" fillId="0" borderId="2" xfId="9" applyNumberFormat="1" applyFont="1" applyFill="1" applyBorder="1" applyAlignment="1">
      <alignment horizontal="right"/>
    </xf>
    <xf numFmtId="0" fontId="5" fillId="0" borderId="2" xfId="9" applyFont="1" applyFill="1" applyBorder="1" applyAlignment="1">
      <alignment horizontal="center"/>
    </xf>
    <xf numFmtId="0" fontId="6" fillId="0" borderId="2" xfId="9" applyFont="1" applyFill="1" applyBorder="1" applyAlignment="1">
      <alignment horizontal="center"/>
    </xf>
    <xf numFmtId="3" fontId="6" fillId="0" borderId="2" xfId="9" applyNumberFormat="1" applyFont="1" applyFill="1" applyBorder="1" applyAlignment="1"/>
    <xf numFmtId="0" fontId="4" fillId="6" borderId="2" xfId="12" applyFont="1" applyFill="1" applyBorder="1" applyAlignment="1">
      <alignment horizontal="center" vertical="center"/>
    </xf>
    <xf numFmtId="0" fontId="2" fillId="0" borderId="2" xfId="12" applyBorder="1"/>
    <xf numFmtId="0" fontId="4" fillId="6" borderId="2" xfId="12" applyFont="1" applyFill="1" applyBorder="1" applyAlignment="1">
      <alignment horizontal="center"/>
    </xf>
    <xf numFmtId="0" fontId="2" fillId="0" borderId="2" xfId="0" applyFont="1" applyBorder="1" applyAlignment="1">
      <alignment vertical="center" wrapText="1"/>
    </xf>
    <xf numFmtId="0" fontId="2" fillId="0" borderId="2" xfId="12" applyBorder="1" applyAlignment="1">
      <alignment vertical="center" wrapText="1"/>
    </xf>
    <xf numFmtId="3" fontId="2" fillId="0" borderId="2" xfId="9" applyNumberFormat="1" applyBorder="1"/>
    <xf numFmtId="0" fontId="2" fillId="0" borderId="0" xfId="12" applyBorder="1" applyAlignment="1">
      <alignment horizontal="center" vertical="center"/>
    </xf>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0" fontId="22" fillId="0" borderId="0" xfId="0" applyFont="1" applyFill="1" applyProtection="1"/>
    <xf numFmtId="0" fontId="22" fillId="0" borderId="0" xfId="0" applyFont="1" applyFill="1" applyAlignment="1" applyProtection="1">
      <alignment horizontal="center" vertical="center"/>
    </xf>
    <xf numFmtId="0" fontId="8" fillId="7" borderId="3" xfId="6" applyFont="1" applyFill="1" applyBorder="1" applyAlignment="1" applyProtection="1">
      <alignment horizontal="center" vertical="center" wrapText="1"/>
    </xf>
    <xf numFmtId="10" fontId="8" fillId="7" borderId="2" xfId="6" applyNumberFormat="1" applyFont="1" applyFill="1" applyBorder="1" applyAlignment="1" applyProtection="1">
      <alignment horizontal="center" vertical="center" wrapText="1"/>
    </xf>
    <xf numFmtId="0" fontId="23" fillId="0" borderId="0" xfId="0" applyFont="1" applyProtection="1"/>
    <xf numFmtId="0" fontId="4" fillId="5" borderId="0" xfId="9" applyFont="1" applyFill="1" applyBorder="1" applyAlignment="1">
      <alignment horizontal="center" vertical="center"/>
    </xf>
    <xf numFmtId="0" fontId="11" fillId="3" borderId="4" xfId="11" applyFont="1" applyFill="1" applyBorder="1" applyAlignment="1">
      <alignment horizontal="center" vertical="center"/>
    </xf>
    <xf numFmtId="0" fontId="11" fillId="3" borderId="5" xfId="11" applyFont="1" applyFill="1" applyBorder="1" applyAlignment="1">
      <alignment horizontal="center" vertical="center"/>
    </xf>
    <xf numFmtId="0" fontId="11" fillId="3" borderId="6" xfId="11" applyFont="1" applyFill="1" applyBorder="1" applyAlignment="1">
      <alignment horizontal="center" vertical="center"/>
    </xf>
    <xf numFmtId="0" fontId="11" fillId="3" borderId="7" xfId="11" applyFont="1" applyFill="1" applyBorder="1" applyAlignment="1">
      <alignment horizontal="center" vertical="center" wrapText="1"/>
    </xf>
    <xf numFmtId="0" fontId="11" fillId="3" borderId="8" xfId="11" applyFont="1" applyFill="1" applyBorder="1" applyAlignment="1">
      <alignment horizontal="center" vertical="center" wrapText="1"/>
    </xf>
    <xf numFmtId="0" fontId="11" fillId="3" borderId="9" xfId="11" applyFont="1" applyFill="1" applyBorder="1" applyAlignment="1">
      <alignment horizontal="center" vertical="center" wrapText="1"/>
    </xf>
    <xf numFmtId="0" fontId="5" fillId="4" borderId="10" xfId="11" applyFont="1" applyFill="1" applyBorder="1"/>
    <xf numFmtId="0" fontId="6" fillId="4" borderId="11" xfId="11" applyFont="1" applyFill="1" applyBorder="1" applyAlignment="1">
      <alignment horizontal="center"/>
    </xf>
    <xf numFmtId="0" fontId="6" fillId="4" borderId="0" xfId="11" applyFont="1" applyFill="1" applyBorder="1" applyAlignment="1">
      <alignment horizontal="center"/>
    </xf>
    <xf numFmtId="0" fontId="6" fillId="4" borderId="12" xfId="11" applyFont="1" applyFill="1" applyBorder="1" applyAlignment="1">
      <alignment horizontal="center"/>
    </xf>
    <xf numFmtId="0" fontId="6" fillId="0" borderId="13" xfId="11" applyFont="1" applyFill="1" applyBorder="1" applyAlignment="1">
      <alignment horizontal="center"/>
    </xf>
    <xf numFmtId="3" fontId="6" fillId="0" borderId="7" xfId="11" applyNumberFormat="1" applyFont="1" applyFill="1" applyBorder="1" applyAlignment="1"/>
    <xf numFmtId="3" fontId="6" fillId="0" borderId="8" xfId="11" applyNumberFormat="1" applyFont="1" applyFill="1" applyBorder="1" applyAlignment="1"/>
    <xf numFmtId="3" fontId="6" fillId="0" borderId="9" xfId="11" applyNumberFormat="1" applyFont="1" applyFill="1" applyBorder="1" applyAlignment="1"/>
    <xf numFmtId="0" fontId="6" fillId="0" borderId="14" xfId="11" applyFont="1" applyFill="1" applyBorder="1" applyAlignment="1">
      <alignment horizontal="center"/>
    </xf>
    <xf numFmtId="3" fontId="6" fillId="0" borderId="15" xfId="11" applyNumberFormat="1" applyFont="1" applyFill="1" applyBorder="1" applyAlignment="1"/>
    <xf numFmtId="3" fontId="6" fillId="0" borderId="16" xfId="11" applyNumberFormat="1" applyFont="1" applyFill="1" applyBorder="1" applyAlignment="1"/>
    <xf numFmtId="3" fontId="6" fillId="0" borderId="17" xfId="11" applyNumberFormat="1" applyFont="1" applyFill="1" applyBorder="1" applyAlignment="1"/>
    <xf numFmtId="0" fontId="2" fillId="0" borderId="0" xfId="12" applyFont="1"/>
    <xf numFmtId="0" fontId="2" fillId="0" borderId="2"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0" fontId="2" fillId="0" borderId="2" xfId="9" applyFont="1" applyFill="1" applyBorder="1" applyAlignment="1">
      <alignment horizontal="center"/>
    </xf>
    <xf numFmtId="3" fontId="2" fillId="0" borderId="2" xfId="9" applyNumberFormat="1" applyFont="1" applyFill="1" applyBorder="1" applyAlignment="1"/>
    <xf numFmtId="0" fontId="2" fillId="0" borderId="0" xfId="9" applyFont="1"/>
    <xf numFmtId="0" fontId="12" fillId="3" borderId="4" xfId="11" applyFont="1" applyFill="1" applyBorder="1" applyAlignment="1">
      <alignment horizontal="centerContinuous" vertical="center"/>
    </xf>
    <xf numFmtId="0" fontId="12" fillId="3" borderId="5" xfId="11" applyFont="1" applyFill="1" applyBorder="1" applyAlignment="1">
      <alignment horizontal="centerContinuous" vertical="center"/>
    </xf>
    <xf numFmtId="0" fontId="12" fillId="3" borderId="6" xfId="11" applyFont="1" applyFill="1" applyBorder="1" applyAlignment="1">
      <alignment horizontal="centerContinuous" vertical="center"/>
    </xf>
    <xf numFmtId="0" fontId="2" fillId="0" borderId="0" xfId="12" applyFont="1" applyAlignment="1">
      <alignment horizontal="center" vertical="center"/>
    </xf>
    <xf numFmtId="0" fontId="12" fillId="3" borderId="7" xfId="11" applyFont="1" applyFill="1" applyBorder="1" applyAlignment="1">
      <alignment horizontal="center" vertical="center" wrapText="1"/>
    </xf>
    <xf numFmtId="0" fontId="12" fillId="3" borderId="8" xfId="11" applyFont="1" applyFill="1" applyBorder="1" applyAlignment="1">
      <alignment horizontal="center" vertical="center" wrapText="1"/>
    </xf>
    <xf numFmtId="0" fontId="12" fillId="3" borderId="9" xfId="11" applyFont="1" applyFill="1" applyBorder="1" applyAlignment="1">
      <alignment horizontal="center" vertical="center" wrapText="1"/>
    </xf>
    <xf numFmtId="0" fontId="4" fillId="4" borderId="10" xfId="11" applyFont="1" applyFill="1" applyBorder="1"/>
    <xf numFmtId="0" fontId="2" fillId="4" borderId="11" xfId="11" applyFont="1" applyFill="1" applyBorder="1" applyAlignment="1">
      <alignment horizontal="center"/>
    </xf>
    <xf numFmtId="0" fontId="2" fillId="4" borderId="0" xfId="11" applyFont="1" applyFill="1" applyBorder="1" applyAlignment="1">
      <alignment horizontal="center"/>
    </xf>
    <xf numFmtId="0" fontId="2" fillId="4" borderId="12" xfId="11" applyFont="1" applyFill="1" applyBorder="1" applyAlignment="1">
      <alignment horizontal="center"/>
    </xf>
    <xf numFmtId="0" fontId="4" fillId="0" borderId="13" xfId="11" applyFont="1" applyFill="1" applyBorder="1" applyAlignment="1">
      <alignment horizontal="center"/>
    </xf>
    <xf numFmtId="3" fontId="4" fillId="0" borderId="7" xfId="11" applyNumberFormat="1" applyFont="1" applyFill="1" applyBorder="1" applyAlignment="1">
      <alignment horizontal="right"/>
    </xf>
    <xf numFmtId="3" fontId="4" fillId="0" borderId="8" xfId="11" applyNumberFormat="1" applyFont="1" applyFill="1" applyBorder="1" applyAlignment="1">
      <alignment horizontal="right"/>
    </xf>
    <xf numFmtId="3" fontId="4" fillId="0" borderId="9" xfId="11" applyNumberFormat="1" applyFont="1" applyFill="1" applyBorder="1" applyAlignment="1">
      <alignment horizontal="right"/>
    </xf>
    <xf numFmtId="0" fontId="2" fillId="0" borderId="13" xfId="11" applyFont="1" applyFill="1" applyBorder="1" applyAlignment="1">
      <alignment horizontal="center"/>
    </xf>
    <xf numFmtId="3" fontId="2" fillId="0" borderId="7" xfId="11" applyNumberFormat="1" applyFont="1" applyFill="1" applyBorder="1" applyAlignment="1"/>
    <xf numFmtId="3" fontId="2" fillId="0" borderId="8" xfId="11" applyNumberFormat="1" applyFont="1" applyFill="1" applyBorder="1" applyAlignment="1"/>
    <xf numFmtId="3" fontId="2" fillId="0" borderId="9" xfId="11" applyNumberFormat="1" applyFont="1" applyFill="1" applyBorder="1" applyAlignment="1"/>
    <xf numFmtId="0" fontId="24" fillId="0" borderId="0" xfId="0" applyFont="1" applyAlignment="1">
      <alignment horizontal="center"/>
    </xf>
    <xf numFmtId="0" fontId="25" fillId="0" borderId="0" xfId="0" applyFont="1"/>
    <xf numFmtId="0" fontId="24" fillId="0" borderId="0" xfId="0" applyFont="1"/>
    <xf numFmtId="0" fontId="25" fillId="0" borderId="0" xfId="0" applyFont="1" applyFill="1"/>
    <xf numFmtId="0" fontId="22" fillId="0" borderId="0" xfId="0" applyFont="1" applyFill="1"/>
    <xf numFmtId="0" fontId="22" fillId="0" borderId="0" xfId="0" applyFont="1"/>
    <xf numFmtId="0" fontId="24" fillId="0" borderId="0" xfId="0" applyFont="1" applyFill="1" applyBorder="1" applyAlignment="1" applyProtection="1">
      <alignment horizontal="center" vertical="center" wrapText="1"/>
      <protection locked="0"/>
    </xf>
    <xf numFmtId="0" fontId="26" fillId="0" borderId="0" xfId="6" applyFont="1" applyFill="1" applyAlignment="1" applyProtection="1">
      <alignment vertical="center" wrapText="1"/>
    </xf>
    <xf numFmtId="0" fontId="4" fillId="0" borderId="0" xfId="10" applyFont="1" applyFill="1" applyBorder="1" applyAlignment="1" applyProtection="1">
      <alignment horizontal="center" vertical="center"/>
    </xf>
    <xf numFmtId="0" fontId="24" fillId="0" borderId="0" xfId="10" applyFont="1" applyFill="1" applyBorder="1" applyAlignment="1">
      <alignment horizontal="center" vertical="center"/>
    </xf>
    <xf numFmtId="0" fontId="27" fillId="0" borderId="0" xfId="10" applyFont="1" applyFill="1" applyBorder="1" applyAlignment="1">
      <alignment horizontal="center" vertical="center"/>
    </xf>
    <xf numFmtId="0" fontId="28" fillId="0" borderId="0" xfId="0" applyFont="1" applyFill="1"/>
    <xf numFmtId="0" fontId="7" fillId="0" borderId="0" xfId="10" applyFont="1" applyFill="1" applyBorder="1" applyAlignment="1">
      <alignment horizontal="center" vertical="top" wrapText="1"/>
    </xf>
    <xf numFmtId="0" fontId="7" fillId="0" borderId="0" xfId="10" applyFont="1" applyFill="1" applyBorder="1" applyAlignment="1">
      <alignment horizontal="center" vertical="center"/>
    </xf>
    <xf numFmtId="1" fontId="8" fillId="0" borderId="0" xfId="4" applyNumberFormat="1" applyFont="1" applyFill="1" applyBorder="1" applyAlignment="1">
      <alignment horizontal="center" vertical="center" wrapText="1"/>
    </xf>
    <xf numFmtId="0" fontId="8" fillId="0" borderId="0" xfId="14" applyNumberFormat="1" applyFont="1" applyFill="1" applyBorder="1" applyAlignment="1">
      <alignment horizontal="center" vertical="center" wrapText="1"/>
    </xf>
    <xf numFmtId="0" fontId="26" fillId="0" borderId="0" xfId="6" applyFont="1" applyFill="1" applyAlignment="1" applyProtection="1">
      <alignment vertical="center"/>
    </xf>
    <xf numFmtId="0" fontId="7" fillId="0" borderId="0" xfId="10" applyFont="1" applyFill="1" applyBorder="1" applyAlignment="1">
      <alignment horizontal="left" vertical="center" wrapText="1"/>
    </xf>
    <xf numFmtId="0" fontId="7" fillId="0" borderId="0"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14" fillId="0" borderId="0" xfId="10" applyFont="1" applyFill="1" applyBorder="1" applyAlignment="1">
      <alignment horizontal="center" vertical="center"/>
    </xf>
    <xf numFmtId="9" fontId="8" fillId="0" borderId="0" xfId="14" applyFont="1" applyFill="1" applyBorder="1" applyAlignment="1">
      <alignment horizontal="center" vertical="center"/>
    </xf>
    <xf numFmtId="0" fontId="29" fillId="0" borderId="0" xfId="6" applyFont="1" applyFill="1" applyAlignment="1" applyProtection="1">
      <alignment vertical="center"/>
    </xf>
    <xf numFmtId="167" fontId="7" fillId="0" borderId="0" xfId="14" applyNumberFormat="1" applyFont="1" applyFill="1" applyBorder="1" applyAlignment="1">
      <alignment horizontal="center" vertical="top" wrapText="1"/>
    </xf>
    <xf numFmtId="9" fontId="7" fillId="0" borderId="0" xfId="14" applyFont="1" applyFill="1" applyBorder="1" applyAlignment="1">
      <alignment horizontal="center" vertical="top" wrapText="1"/>
    </xf>
    <xf numFmtId="9" fontId="30" fillId="0" borderId="0" xfId="13" applyFont="1" applyFill="1" applyBorder="1" applyAlignment="1">
      <alignment horizontal="center" vertical="center" wrapText="1"/>
    </xf>
    <xf numFmtId="0" fontId="31" fillId="0" borderId="0" xfId="10" applyFont="1" applyFill="1" applyBorder="1" applyAlignment="1" applyProtection="1">
      <alignment horizontal="center" vertical="center" wrapText="1"/>
      <protection locked="0"/>
    </xf>
    <xf numFmtId="0" fontId="4" fillId="0" borderId="0" xfId="10" applyFont="1" applyFill="1" applyBorder="1" applyAlignment="1">
      <alignment horizontal="center" vertical="center"/>
    </xf>
    <xf numFmtId="0" fontId="25" fillId="0" borderId="0" xfId="0" applyFont="1" applyFill="1" applyBorder="1" applyAlignment="1">
      <alignment horizontal="center" vertical="center"/>
    </xf>
    <xf numFmtId="0" fontId="4" fillId="0" borderId="0" xfId="10" applyFont="1" applyFill="1" applyBorder="1" applyAlignment="1" applyProtection="1">
      <alignment horizontal="center" vertical="center" wrapText="1"/>
      <protection locked="0"/>
    </xf>
    <xf numFmtId="0" fontId="2" fillId="0" borderId="0" xfId="10" applyFont="1" applyFill="1" applyBorder="1" applyAlignment="1" applyProtection="1">
      <alignment horizontal="center" vertical="center"/>
      <protection locked="0"/>
    </xf>
    <xf numFmtId="0" fontId="2" fillId="0" borderId="0" xfId="10" applyFont="1" applyFill="1" applyBorder="1" applyAlignment="1" applyProtection="1">
      <alignment vertical="center" wrapText="1"/>
      <protection locked="0"/>
    </xf>
    <xf numFmtId="0" fontId="32" fillId="0" borderId="0" xfId="0" applyFont="1" applyProtection="1"/>
    <xf numFmtId="0" fontId="32" fillId="0" borderId="0" xfId="0" applyFont="1" applyAlignment="1" applyProtection="1">
      <alignment horizontal="center"/>
    </xf>
    <xf numFmtId="0" fontId="32" fillId="0" borderId="0" xfId="0" applyFont="1" applyFill="1" applyAlignment="1" applyProtection="1">
      <alignment horizontal="center"/>
    </xf>
    <xf numFmtId="0" fontId="4" fillId="2" borderId="0" xfId="10" applyFont="1" applyFill="1" applyAlignment="1">
      <alignment horizontal="center" vertical="center"/>
    </xf>
    <xf numFmtId="0" fontId="2" fillId="2" borderId="0" xfId="10" applyFont="1" applyFill="1" applyAlignment="1">
      <alignment vertical="center"/>
    </xf>
    <xf numFmtId="0" fontId="2" fillId="2" borderId="0" xfId="10" applyFont="1" applyFill="1" applyAlignment="1">
      <alignment vertical="top" wrapText="1"/>
    </xf>
    <xf numFmtId="9" fontId="4" fillId="2" borderId="0" xfId="14" applyFont="1" applyFill="1" applyAlignment="1">
      <alignment vertical="center"/>
    </xf>
    <xf numFmtId="9" fontId="2" fillId="2" borderId="0" xfId="14" applyFont="1" applyFill="1" applyAlignment="1">
      <alignment vertical="center"/>
    </xf>
    <xf numFmtId="0" fontId="2" fillId="0" borderId="0" xfId="10" applyFont="1" applyFill="1" applyAlignment="1">
      <alignment vertical="center"/>
    </xf>
    <xf numFmtId="9" fontId="33" fillId="0" borderId="2" xfId="0" applyNumberFormat="1" applyFont="1" applyBorder="1" applyAlignment="1" applyProtection="1">
      <alignment vertical="center"/>
      <protection locked="0"/>
    </xf>
    <xf numFmtId="0" fontId="23" fillId="0" borderId="2" xfId="13" applyNumberFormat="1" applyFont="1" applyBorder="1" applyAlignment="1" applyProtection="1">
      <alignment vertical="center" wrapText="1"/>
      <protection locked="0"/>
    </xf>
    <xf numFmtId="0" fontId="33" fillId="5" borderId="2" xfId="13" applyNumberFormat="1" applyFont="1" applyFill="1" applyBorder="1" applyAlignment="1" applyProtection="1">
      <alignment horizontal="center" vertical="center" wrapText="1"/>
    </xf>
    <xf numFmtId="167" fontId="9" fillId="8" borderId="2" xfId="0" applyNumberFormat="1" applyFont="1" applyFill="1" applyBorder="1" applyAlignment="1" applyProtection="1">
      <alignment horizontal="justify" vertical="center" wrapText="1"/>
    </xf>
    <xf numFmtId="167" fontId="10" fillId="8" borderId="3" xfId="0" applyNumberFormat="1" applyFont="1" applyFill="1" applyBorder="1" applyAlignment="1" applyProtection="1">
      <alignment horizontal="justify" vertical="center" wrapText="1"/>
    </xf>
    <xf numFmtId="0" fontId="5" fillId="9" borderId="2" xfId="10" applyFont="1" applyFill="1" applyBorder="1" applyAlignment="1">
      <alignment vertical="center" wrapText="1"/>
    </xf>
    <xf numFmtId="0" fontId="5" fillId="9" borderId="2" xfId="0" applyFont="1" applyFill="1" applyBorder="1" applyAlignment="1">
      <alignment horizontal="center" vertical="center" wrapText="1"/>
    </xf>
    <xf numFmtId="3" fontId="34" fillId="2" borderId="2" xfId="14" applyNumberFormat="1" applyFont="1" applyFill="1" applyBorder="1" applyAlignment="1">
      <alignment horizontal="center" vertical="center"/>
    </xf>
    <xf numFmtId="3" fontId="6" fillId="2" borderId="2" xfId="14" applyNumberFormat="1" applyFont="1" applyFill="1" applyBorder="1" applyAlignment="1">
      <alignment horizontal="center" vertical="center"/>
    </xf>
    <xf numFmtId="3" fontId="6" fillId="5" borderId="2" xfId="14" applyNumberFormat="1" applyFont="1" applyFill="1" applyBorder="1" applyAlignment="1" applyProtection="1">
      <alignment horizontal="center" vertical="center" wrapText="1"/>
      <protection locked="0"/>
    </xf>
    <xf numFmtId="9" fontId="35" fillId="0" borderId="2" xfId="13" applyFont="1" applyBorder="1" applyAlignment="1">
      <alignment horizontal="center" vertical="center" wrapText="1"/>
    </xf>
    <xf numFmtId="9" fontId="34" fillId="0" borderId="2" xfId="13" applyFont="1" applyBorder="1" applyAlignment="1">
      <alignment horizontal="center" vertical="center" wrapText="1"/>
    </xf>
    <xf numFmtId="0" fontId="6" fillId="2" borderId="2" xfId="10" applyFont="1" applyFill="1" applyBorder="1" applyAlignment="1">
      <alignment vertical="center"/>
    </xf>
    <xf numFmtId="0" fontId="6" fillId="2" borderId="2" xfId="10" applyFont="1" applyFill="1" applyBorder="1" applyAlignment="1" applyProtection="1">
      <alignment vertical="center" wrapText="1"/>
      <protection locked="0"/>
    </xf>
    <xf numFmtId="3" fontId="34" fillId="5" borderId="2" xfId="14" applyNumberFormat="1" applyFont="1" applyFill="1" applyBorder="1" applyAlignment="1" applyProtection="1">
      <alignment horizontal="center" vertical="center" wrapText="1"/>
      <protection locked="0"/>
    </xf>
    <xf numFmtId="3" fontId="34" fillId="0" borderId="2" xfId="14" applyNumberFormat="1" applyFont="1" applyFill="1" applyBorder="1" applyAlignment="1" applyProtection="1">
      <alignment horizontal="center" vertical="center" wrapText="1"/>
      <protection locked="0"/>
    </xf>
    <xf numFmtId="0" fontId="5" fillId="9" borderId="2" xfId="10" applyFont="1" applyFill="1" applyBorder="1" applyAlignment="1">
      <alignment vertical="top" wrapText="1"/>
    </xf>
    <xf numFmtId="9" fontId="22" fillId="0" borderId="2" xfId="13" applyFont="1" applyBorder="1" applyAlignment="1">
      <alignment horizontal="center" vertical="center" wrapText="1"/>
    </xf>
    <xf numFmtId="167" fontId="7" fillId="0" borderId="0" xfId="14" applyNumberFormat="1" applyFont="1" applyFill="1" applyBorder="1" applyAlignment="1">
      <alignment horizontal="center" vertical="center" wrapText="1"/>
    </xf>
    <xf numFmtId="9" fontId="7" fillId="0" borderId="0" xfId="14" applyFont="1" applyFill="1" applyBorder="1" applyAlignment="1">
      <alignment horizontal="center" vertical="center" wrapText="1"/>
    </xf>
    <xf numFmtId="0" fontId="5" fillId="9" borderId="2" xfId="10" applyFont="1" applyFill="1" applyBorder="1" applyAlignment="1" applyProtection="1">
      <alignment horizontal="justify" vertical="center" wrapText="1"/>
      <protection locked="0"/>
    </xf>
    <xf numFmtId="0" fontId="5" fillId="9" borderId="2" xfId="10" applyFont="1" applyFill="1" applyBorder="1" applyAlignment="1">
      <alignment horizontal="justify" vertical="center" wrapText="1"/>
    </xf>
    <xf numFmtId="0" fontId="5" fillId="9" borderId="2" xfId="10" applyFont="1" applyFill="1" applyBorder="1" applyAlignment="1" applyProtection="1">
      <alignment horizontal="center" vertical="center" wrapText="1"/>
      <protection locked="0"/>
    </xf>
    <xf numFmtId="0" fontId="5" fillId="9" borderId="2" xfId="10" applyFont="1" applyFill="1" applyBorder="1" applyAlignment="1">
      <alignment horizontal="left" vertical="center" wrapText="1"/>
    </xf>
    <xf numFmtId="0" fontId="5" fillId="9" borderId="2" xfId="10" applyFont="1" applyFill="1" applyBorder="1" applyAlignment="1">
      <alignment horizontal="center" vertical="center"/>
    </xf>
    <xf numFmtId="0" fontId="5" fillId="9" borderId="2" xfId="10" applyFont="1" applyFill="1" applyBorder="1" applyAlignment="1">
      <alignment horizontal="center" vertical="center" wrapText="1"/>
    </xf>
    <xf numFmtId="0" fontId="6" fillId="5" borderId="2" xfId="10" applyFont="1" applyFill="1" applyBorder="1" applyAlignment="1">
      <alignment horizontal="center" vertical="center"/>
    </xf>
    <xf numFmtId="0" fontId="4" fillId="6" borderId="2" xfId="9" applyFont="1" applyFill="1" applyBorder="1" applyAlignment="1">
      <alignment horizontal="center" vertical="center"/>
    </xf>
    <xf numFmtId="0" fontId="8" fillId="7" borderId="2" xfId="6" applyFont="1" applyFill="1" applyBorder="1" applyAlignment="1" applyProtection="1">
      <alignment horizontal="center" vertical="center" wrapText="1"/>
      <protection locked="0"/>
    </xf>
    <xf numFmtId="0" fontId="5" fillId="5" borderId="2" xfId="11" applyFont="1" applyFill="1" applyBorder="1" applyAlignment="1">
      <alignment horizontal="center"/>
    </xf>
    <xf numFmtId="3" fontId="5" fillId="5" borderId="2" xfId="6" applyNumberFormat="1" applyFont="1" applyFill="1" applyBorder="1" applyAlignment="1">
      <alignment horizontal="right"/>
    </xf>
    <xf numFmtId="0" fontId="6" fillId="5" borderId="2" xfId="11" applyFont="1" applyFill="1" applyBorder="1" applyAlignment="1">
      <alignment horizontal="center"/>
    </xf>
    <xf numFmtId="3" fontId="6" fillId="5" borderId="2" xfId="6" applyNumberFormat="1" applyFont="1" applyFill="1" applyBorder="1" applyAlignment="1"/>
    <xf numFmtId="0" fontId="6" fillId="0" borderId="2" xfId="0" applyFont="1" applyFill="1" applyBorder="1" applyAlignment="1">
      <alignment wrapText="1"/>
    </xf>
    <xf numFmtId="0" fontId="0" fillId="0" borderId="2" xfId="0" applyFont="1" applyBorder="1" applyAlignment="1">
      <alignment horizontal="justify" wrapText="1"/>
    </xf>
    <xf numFmtId="0" fontId="0" fillId="0" borderId="2" xfId="0" applyFont="1" applyBorder="1" applyAlignment="1">
      <alignment wrapText="1"/>
    </xf>
    <xf numFmtId="0" fontId="4" fillId="6" borderId="2" xfId="9" applyFont="1" applyFill="1" applyBorder="1" applyAlignment="1">
      <alignment horizontal="center" vertical="center"/>
    </xf>
    <xf numFmtId="14" fontId="6" fillId="0" borderId="2" xfId="10" applyNumberFormat="1" applyFont="1" applyFill="1" applyBorder="1" applyAlignment="1" applyProtection="1">
      <alignment vertical="center" wrapText="1"/>
      <protection locked="0"/>
    </xf>
    <xf numFmtId="167" fontId="33" fillId="0" borderId="2" xfId="0" applyNumberFormat="1" applyFont="1" applyBorder="1" applyAlignment="1" applyProtection="1">
      <alignment vertical="center"/>
      <protection locked="0"/>
    </xf>
    <xf numFmtId="0" fontId="5" fillId="9" borderId="2" xfId="10" applyFont="1" applyFill="1" applyBorder="1" applyAlignment="1">
      <alignment horizontal="center" vertical="center" wrapText="1"/>
    </xf>
    <xf numFmtId="0" fontId="5" fillId="9" borderId="2" xfId="10" applyFont="1" applyFill="1" applyBorder="1" applyAlignment="1">
      <alignment horizontal="left" vertical="center" wrapText="1"/>
    </xf>
    <xf numFmtId="0" fontId="5" fillId="9" borderId="2" xfId="10" applyFont="1" applyFill="1" applyBorder="1" applyAlignment="1">
      <alignment horizontal="center" vertical="center"/>
    </xf>
    <xf numFmtId="0" fontId="5" fillId="9" borderId="2" xfId="10" applyFont="1" applyFill="1" applyBorder="1" applyAlignment="1">
      <alignment horizontal="justify" vertical="center" wrapText="1"/>
    </xf>
    <xf numFmtId="0" fontId="5" fillId="9" borderId="2" xfId="10" applyFont="1" applyFill="1" applyBorder="1" applyAlignment="1" applyProtection="1">
      <alignment horizontal="center" vertical="center" wrapText="1"/>
      <protection locked="0"/>
    </xf>
    <xf numFmtId="0" fontId="5" fillId="9" borderId="2" xfId="10" applyFont="1" applyFill="1" applyBorder="1" applyAlignment="1" applyProtection="1">
      <alignment horizontal="justify" vertical="center" wrapText="1"/>
      <protection locked="0"/>
    </xf>
    <xf numFmtId="10" fontId="22" fillId="0" borderId="2" xfId="13" applyNumberFormat="1" applyFont="1" applyBorder="1" applyAlignment="1">
      <alignment horizontal="center" vertical="center" wrapText="1"/>
    </xf>
    <xf numFmtId="10" fontId="34" fillId="0" borderId="2" xfId="13" applyNumberFormat="1" applyFont="1" applyBorder="1" applyAlignment="1">
      <alignment horizontal="center" vertical="center" wrapText="1"/>
    </xf>
    <xf numFmtId="10" fontId="35" fillId="0" borderId="2" xfId="13" applyNumberFormat="1" applyFont="1" applyBorder="1" applyAlignment="1">
      <alignment horizontal="center" vertical="center" wrapText="1"/>
    </xf>
    <xf numFmtId="10" fontId="6" fillId="5" borderId="2" xfId="13" applyNumberFormat="1" applyFont="1" applyFill="1" applyBorder="1" applyAlignment="1" applyProtection="1">
      <alignment horizontal="center" vertical="center" wrapText="1"/>
      <protection locked="0"/>
    </xf>
    <xf numFmtId="10" fontId="34" fillId="5" borderId="2" xfId="13" applyNumberFormat="1" applyFont="1" applyFill="1" applyBorder="1" applyAlignment="1" applyProtection="1">
      <alignment horizontal="center" vertical="center" wrapText="1"/>
      <protection locked="0"/>
    </xf>
    <xf numFmtId="10" fontId="6" fillId="2" borderId="2" xfId="13" applyNumberFormat="1" applyFont="1" applyFill="1" applyBorder="1" applyAlignment="1">
      <alignment horizontal="center" vertical="center"/>
    </xf>
    <xf numFmtId="10" fontId="34" fillId="2" borderId="2" xfId="13" applyNumberFormat="1" applyFont="1" applyFill="1" applyBorder="1" applyAlignment="1">
      <alignment horizontal="center" vertical="center"/>
    </xf>
    <xf numFmtId="10" fontId="34" fillId="5" borderId="2" xfId="13" applyNumberFormat="1" applyFont="1" applyFill="1" applyBorder="1" applyAlignment="1">
      <alignment horizontal="center" vertical="center"/>
    </xf>
    <xf numFmtId="0" fontId="38" fillId="0" borderId="0" xfId="0" applyFont="1"/>
    <xf numFmtId="0" fontId="0" fillId="0" borderId="0" xfId="0" applyAlignment="1">
      <alignment horizontal="center" vertical="center"/>
    </xf>
    <xf numFmtId="0" fontId="0" fillId="0" borderId="0" xfId="0" applyAlignment="1">
      <alignment horizontal="center"/>
    </xf>
    <xf numFmtId="10" fontId="0" fillId="0" borderId="0" xfId="0" applyNumberFormat="1"/>
    <xf numFmtId="0" fontId="18" fillId="9" borderId="2" xfId="0" applyFont="1" applyFill="1" applyBorder="1" applyAlignment="1">
      <alignment vertical="center" wrapText="1"/>
    </xf>
    <xf numFmtId="10" fontId="18" fillId="9" borderId="2" xfId="13" applyNumberFormat="1" applyFont="1" applyFill="1" applyBorder="1" applyAlignment="1">
      <alignment horizontal="center" vertical="center" wrapText="1"/>
    </xf>
    <xf numFmtId="9" fontId="39" fillId="12" borderId="2" xfId="13" applyFont="1" applyFill="1" applyBorder="1" applyAlignment="1">
      <alignment horizontal="center" vertical="center" wrapText="1"/>
    </xf>
    <xf numFmtId="0" fontId="0" fillId="0" borderId="2" xfId="0" applyFill="1" applyBorder="1" applyAlignment="1">
      <alignment wrapText="1"/>
    </xf>
    <xf numFmtId="17" fontId="40" fillId="0" borderId="2" xfId="0" applyNumberFormat="1" applyFont="1" applyFill="1" applyBorder="1" applyAlignment="1" applyProtection="1">
      <alignment horizontal="right" vertical="center" wrapText="1"/>
      <protection locked="0"/>
    </xf>
    <xf numFmtId="17" fontId="40" fillId="5" borderId="2" xfId="0" applyNumberFormat="1" applyFont="1" applyFill="1" applyBorder="1" applyAlignment="1" applyProtection="1">
      <alignment horizontal="center" vertical="center" wrapText="1"/>
      <protection locked="0"/>
    </xf>
    <xf numFmtId="10" fontId="40" fillId="5" borderId="2" xfId="13"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9" borderId="18" xfId="0" applyFont="1" applyFill="1" applyBorder="1" applyAlignment="1">
      <alignment horizontal="center" vertical="center" wrapText="1"/>
    </xf>
    <xf numFmtId="0" fontId="18" fillId="12" borderId="18" xfId="0" applyFont="1" applyFill="1" applyBorder="1" applyAlignment="1">
      <alignment horizontal="center" vertical="center" wrapText="1"/>
    </xf>
    <xf numFmtId="0" fontId="18" fillId="0" borderId="0" xfId="0" applyFont="1" applyBorder="1" applyAlignment="1">
      <alignment horizontal="center"/>
    </xf>
    <xf numFmtId="0" fontId="24" fillId="0" borderId="0" xfId="0" applyFont="1" applyBorder="1" applyAlignment="1" applyProtection="1">
      <alignment horizontal="center" vertical="center" wrapText="1"/>
      <protection locked="0"/>
    </xf>
    <xf numFmtId="0" fontId="21" fillId="0" borderId="0" xfId="0" applyFont="1" applyBorder="1" applyAlignment="1" applyProtection="1">
      <alignment vertical="center" wrapText="1"/>
    </xf>
    <xf numFmtId="0" fontId="21" fillId="0" borderId="0" xfId="0" applyFont="1" applyBorder="1" applyAlignment="1" applyProtection="1">
      <alignment horizontal="center" vertical="center" wrapText="1"/>
    </xf>
    <xf numFmtId="0" fontId="21" fillId="0" borderId="23" xfId="0" applyFont="1" applyBorder="1" applyAlignment="1" applyProtection="1">
      <alignment horizontal="justify" vertical="center" wrapText="1"/>
    </xf>
    <xf numFmtId="0" fontId="25" fillId="0" borderId="0" xfId="0" applyFont="1" applyBorder="1" applyAlignment="1" applyProtection="1">
      <alignment horizontal="center"/>
      <protection locked="0"/>
    </xf>
    <xf numFmtId="0" fontId="18" fillId="12" borderId="2" xfId="0" applyFont="1" applyFill="1" applyBorder="1" applyAlignment="1">
      <alignment horizontal="center" vertical="center" wrapText="1"/>
    </xf>
    <xf numFmtId="17" fontId="0" fillId="0" borderId="2" xfId="0" applyNumberFormat="1" applyFont="1" applyFill="1" applyBorder="1" applyAlignment="1" applyProtection="1">
      <alignment horizontal="right" vertical="center" wrapText="1"/>
      <protection locked="0"/>
    </xf>
    <xf numFmtId="10" fontId="17" fillId="0" borderId="2" xfId="13" applyNumberFormat="1" applyFont="1" applyFill="1" applyBorder="1" applyAlignment="1">
      <alignment horizontal="center" vertical="center"/>
    </xf>
    <xf numFmtId="17" fontId="6" fillId="5" borderId="2" xfId="0" applyNumberFormat="1" applyFont="1" applyFill="1" applyBorder="1" applyAlignment="1" applyProtection="1">
      <alignment horizontal="center" vertical="center" wrapText="1"/>
      <protection locked="0"/>
    </xf>
    <xf numFmtId="10" fontId="6" fillId="5" borderId="2" xfId="13"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22" fillId="0" borderId="2" xfId="0" applyFont="1" applyFill="1" applyBorder="1" applyAlignment="1">
      <alignment horizontal="center" vertical="center" wrapText="1"/>
    </xf>
    <xf numFmtId="10" fontId="6" fillId="5" borderId="18" xfId="13" applyNumberFormat="1" applyFont="1" applyFill="1" applyBorder="1" applyAlignment="1">
      <alignment horizontal="center" vertical="center" wrapText="1"/>
    </xf>
    <xf numFmtId="0" fontId="6" fillId="0" borderId="2" xfId="0" applyFont="1" applyFill="1" applyBorder="1" applyAlignment="1">
      <alignment vertical="center" wrapText="1"/>
    </xf>
    <xf numFmtId="0" fontId="0" fillId="0" borderId="18" xfId="0" applyFont="1" applyBorder="1" applyAlignment="1">
      <alignment horizontal="center" vertical="center"/>
    </xf>
    <xf numFmtId="0" fontId="6" fillId="0" borderId="18" xfId="0" applyFont="1" applyFill="1" applyBorder="1" applyAlignment="1">
      <alignment vertical="center" wrapText="1"/>
    </xf>
    <xf numFmtId="0" fontId="0" fillId="0" borderId="2" xfId="0" applyFont="1" applyBorder="1" applyAlignment="1">
      <alignment horizontal="center" vertical="center"/>
    </xf>
    <xf numFmtId="0" fontId="6" fillId="5" borderId="2" xfId="0" applyFont="1" applyFill="1" applyBorder="1" applyAlignment="1">
      <alignment vertical="center" wrapText="1"/>
    </xf>
    <xf numFmtId="0" fontId="22" fillId="5" borderId="2" xfId="0" applyFont="1" applyFill="1" applyBorder="1" applyAlignment="1">
      <alignment horizontal="center" vertical="center" wrapText="1"/>
    </xf>
    <xf numFmtId="10" fontId="6" fillId="5" borderId="19" xfId="13" applyNumberFormat="1" applyFont="1" applyFill="1" applyBorder="1" applyAlignment="1">
      <alignment horizontal="center" vertical="center" wrapText="1"/>
    </xf>
    <xf numFmtId="0" fontId="18" fillId="9" borderId="2" xfId="0" applyFont="1" applyFill="1" applyBorder="1" applyAlignment="1">
      <alignment horizontal="center" vertical="center" wrapText="1"/>
    </xf>
    <xf numFmtId="9" fontId="22" fillId="0" borderId="0" xfId="13" applyFont="1"/>
    <xf numFmtId="10" fontId="39" fillId="12" borderId="2" xfId="13" applyNumberFormat="1" applyFont="1" applyFill="1" applyBorder="1" applyAlignment="1">
      <alignment horizontal="center" vertical="center" wrapText="1"/>
    </xf>
    <xf numFmtId="17" fontId="40" fillId="5" borderId="2" xfId="0" applyNumberFormat="1" applyFont="1" applyFill="1" applyBorder="1" applyAlignment="1" applyProtection="1">
      <alignment horizontal="right" vertical="center" wrapText="1"/>
      <protection locked="0"/>
    </xf>
    <xf numFmtId="10" fontId="40" fillId="5" borderId="18" xfId="13" applyNumberFormat="1" applyFont="1" applyFill="1" applyBorder="1" applyAlignment="1">
      <alignment horizontal="center" vertical="center" wrapText="1"/>
    </xf>
    <xf numFmtId="0" fontId="46"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8" xfId="0" applyFont="1" applyBorder="1" applyAlignment="1">
      <alignment horizontal="center" vertical="center" wrapText="1"/>
    </xf>
    <xf numFmtId="0" fontId="40" fillId="0" borderId="2" xfId="0" applyFont="1" applyFill="1" applyBorder="1" applyAlignment="1">
      <alignment horizontal="justify" vertical="center" wrapText="1"/>
    </xf>
    <xf numFmtId="0" fontId="46" fillId="5" borderId="2" xfId="0" applyFont="1" applyFill="1" applyBorder="1" applyAlignment="1">
      <alignment horizontal="justify" vertical="center" wrapText="1"/>
    </xf>
    <xf numFmtId="167" fontId="10" fillId="8" borderId="2" xfId="0" applyNumberFormat="1" applyFont="1" applyFill="1" applyBorder="1" applyAlignment="1" applyProtection="1">
      <alignment horizontal="justify" vertical="center" wrapText="1"/>
    </xf>
    <xf numFmtId="0" fontId="18" fillId="12" borderId="2" xfId="0" applyFont="1" applyFill="1" applyBorder="1" applyAlignment="1">
      <alignment horizontal="center" vertical="center" wrapText="1"/>
    </xf>
    <xf numFmtId="9" fontId="39" fillId="12" borderId="2" xfId="13" applyFont="1" applyFill="1" applyBorder="1" applyAlignment="1">
      <alignment horizontal="center" vertical="center" wrapText="1"/>
    </xf>
    <xf numFmtId="0" fontId="5" fillId="9" borderId="3" xfId="10" applyFont="1" applyFill="1" applyBorder="1" applyAlignment="1">
      <alignment horizontal="justify" vertical="center" wrapText="1"/>
    </xf>
    <xf numFmtId="14" fontId="6" fillId="0" borderId="18" xfId="10" applyNumberFormat="1" applyFont="1" applyFill="1" applyBorder="1" applyAlignment="1" applyProtection="1">
      <alignment vertical="center" wrapText="1"/>
      <protection locked="0"/>
    </xf>
    <xf numFmtId="10" fontId="23" fillId="0" borderId="2" xfId="13" applyNumberFormat="1" applyFont="1" applyBorder="1" applyAlignment="1" applyProtection="1">
      <alignment vertical="center" wrapText="1"/>
      <protection locked="0"/>
    </xf>
    <xf numFmtId="10" fontId="33" fillId="5" borderId="2" xfId="13" applyNumberFormat="1" applyFont="1" applyFill="1" applyBorder="1" applyAlignment="1" applyProtection="1">
      <alignment horizontal="center" vertical="center" wrapText="1"/>
    </xf>
    <xf numFmtId="10" fontId="23" fillId="0" borderId="2" xfId="0" applyNumberFormat="1" applyFont="1" applyBorder="1" applyAlignment="1" applyProtection="1">
      <alignment vertical="center"/>
    </xf>
    <xf numFmtId="3" fontId="0" fillId="0" borderId="2" xfId="0" applyNumberFormat="1" applyBorder="1" applyAlignment="1" applyProtection="1">
      <alignment horizontal="center" vertical="center"/>
    </xf>
    <xf numFmtId="10" fontId="34" fillId="0" borderId="2" xfId="13" applyNumberFormat="1" applyFont="1" applyFill="1" applyBorder="1" applyAlignment="1">
      <alignment horizontal="center" vertical="center"/>
    </xf>
    <xf numFmtId="10" fontId="17" fillId="5" borderId="2" xfId="13" applyNumberFormat="1" applyFont="1" applyFill="1" applyBorder="1" applyAlignment="1">
      <alignment horizontal="center" vertical="center"/>
    </xf>
    <xf numFmtId="17" fontId="0" fillId="5" borderId="2" xfId="0" applyNumberFormat="1" applyFont="1" applyFill="1" applyBorder="1" applyAlignment="1" applyProtection="1">
      <alignment horizontal="right" vertical="center" wrapText="1"/>
      <protection locked="0"/>
    </xf>
    <xf numFmtId="9" fontId="40" fillId="5" borderId="2" xfId="13" applyFont="1" applyFill="1" applyBorder="1" applyAlignment="1" applyProtection="1">
      <alignment horizontal="right" vertical="center" wrapText="1"/>
      <protection locked="0"/>
    </xf>
    <xf numFmtId="17" fontId="0" fillId="5" borderId="2" xfId="0" applyNumberFormat="1" applyFill="1" applyBorder="1" applyAlignment="1">
      <alignment wrapText="1"/>
    </xf>
    <xf numFmtId="0" fontId="0" fillId="5" borderId="2" xfId="0" applyFill="1" applyBorder="1" applyAlignment="1">
      <alignment wrapText="1"/>
    </xf>
    <xf numFmtId="10" fontId="40" fillId="5" borderId="2" xfId="13" applyNumberFormat="1" applyFont="1" applyFill="1" applyBorder="1" applyAlignment="1">
      <alignment vertical="center" wrapText="1"/>
    </xf>
    <xf numFmtId="0" fontId="6" fillId="2" borderId="2" xfId="13" applyNumberFormat="1" applyFont="1" applyFill="1" applyBorder="1" applyAlignment="1">
      <alignment horizontal="center" vertical="center"/>
    </xf>
    <xf numFmtId="0" fontId="6" fillId="5" borderId="2" xfId="13" applyNumberFormat="1" applyFont="1" applyFill="1" applyBorder="1" applyAlignment="1" applyProtection="1">
      <alignment horizontal="center" vertical="center" wrapText="1"/>
      <protection locked="0"/>
    </xf>
    <xf numFmtId="0" fontId="0" fillId="5" borderId="2"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10" fontId="40" fillId="5" borderId="18" xfId="13" applyNumberFormat="1" applyFont="1" applyFill="1" applyBorder="1" applyAlignment="1">
      <alignment horizontal="right" vertical="center" wrapText="1"/>
    </xf>
    <xf numFmtId="0" fontId="6" fillId="5" borderId="2" xfId="10" applyFont="1" applyFill="1" applyBorder="1" applyAlignment="1">
      <alignment horizontal="center" vertical="center"/>
    </xf>
    <xf numFmtId="0" fontId="5" fillId="9" borderId="2" xfId="10" applyFont="1" applyFill="1" applyBorder="1" applyAlignment="1">
      <alignment horizontal="left" vertical="center" wrapText="1"/>
    </xf>
    <xf numFmtId="3" fontId="31" fillId="0" borderId="0" xfId="10" applyNumberFormat="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23" fillId="0" borderId="2" xfId="0" applyNumberFormat="1" applyFont="1" applyBorder="1" applyAlignment="1" applyProtection="1">
      <alignment horizontal="justify" vertical="center" wrapText="1"/>
    </xf>
    <xf numFmtId="0" fontId="23" fillId="0" borderId="18" xfId="0" applyNumberFormat="1" applyFont="1" applyBorder="1" applyAlignment="1" applyProtection="1">
      <alignment horizontal="justify" vertical="center" wrapText="1"/>
    </xf>
    <xf numFmtId="0" fontId="23" fillId="0" borderId="25" xfId="0" applyNumberFormat="1" applyFont="1" applyBorder="1" applyAlignment="1" applyProtection="1">
      <alignment horizontal="justify" vertical="center" wrapText="1"/>
    </xf>
    <xf numFmtId="0" fontId="23" fillId="0" borderId="19" xfId="0" applyNumberFormat="1" applyFont="1" applyBorder="1" applyAlignment="1" applyProtection="1">
      <alignment horizontal="justify" vertical="center" wrapText="1"/>
    </xf>
    <xf numFmtId="0" fontId="33" fillId="6" borderId="18" xfId="0" applyNumberFormat="1" applyFont="1" applyFill="1" applyBorder="1" applyAlignment="1" applyProtection="1">
      <alignment horizontal="justify" vertical="center" wrapText="1"/>
    </xf>
    <xf numFmtId="0" fontId="33" fillId="6" borderId="25" xfId="0" applyNumberFormat="1" applyFont="1" applyFill="1" applyBorder="1" applyAlignment="1" applyProtection="1">
      <alignment horizontal="justify" vertical="center" wrapText="1"/>
    </xf>
    <xf numFmtId="0" fontId="33" fillId="6" borderId="19" xfId="0" applyNumberFormat="1" applyFont="1" applyFill="1" applyBorder="1" applyAlignment="1" applyProtection="1">
      <alignment horizontal="justify" vertical="center" wrapText="1"/>
    </xf>
    <xf numFmtId="0" fontId="23" fillId="5" borderId="2" xfId="0" applyNumberFormat="1" applyFont="1" applyFill="1" applyBorder="1" applyAlignment="1" applyProtection="1">
      <alignment horizontal="justify" vertical="center" wrapText="1"/>
    </xf>
    <xf numFmtId="0" fontId="23" fillId="0" borderId="18" xfId="0" applyFont="1" applyFill="1" applyBorder="1" applyAlignment="1" applyProtection="1">
      <alignment horizontal="justify" vertical="center" wrapText="1"/>
    </xf>
    <xf numFmtId="0" fontId="23" fillId="0" borderId="25" xfId="0" applyFont="1" applyFill="1" applyBorder="1" applyAlignment="1" applyProtection="1">
      <alignment horizontal="justify" vertical="center" wrapText="1"/>
    </xf>
    <xf numFmtId="0" fontId="23" fillId="0" borderId="19" xfId="0" applyFont="1" applyFill="1" applyBorder="1" applyAlignment="1" applyProtection="1">
      <alignment horizontal="justify" vertical="center" wrapText="1"/>
    </xf>
    <xf numFmtId="0" fontId="23" fillId="5" borderId="18" xfId="0" applyNumberFormat="1" applyFont="1" applyFill="1" applyBorder="1" applyAlignment="1" applyProtection="1">
      <alignment horizontal="justify" vertical="center" wrapText="1"/>
    </xf>
    <xf numFmtId="0" fontId="23" fillId="5" borderId="25" xfId="0" applyNumberFormat="1" applyFont="1" applyFill="1" applyBorder="1" applyAlignment="1" applyProtection="1">
      <alignment horizontal="justify" vertical="center" wrapText="1"/>
    </xf>
    <xf numFmtId="0" fontId="23" fillId="5" borderId="19" xfId="0" applyNumberFormat="1" applyFont="1" applyFill="1" applyBorder="1" applyAlignment="1" applyProtection="1">
      <alignment horizontal="justify" vertical="center" wrapText="1"/>
    </xf>
    <xf numFmtId="0" fontId="23" fillId="5" borderId="2" xfId="0" applyFont="1" applyFill="1" applyBorder="1" applyAlignment="1" applyProtection="1">
      <alignment horizontal="justify" vertical="center" wrapText="1"/>
    </xf>
    <xf numFmtId="0" fontId="8" fillId="7" borderId="26" xfId="6" applyFont="1" applyFill="1" applyBorder="1" applyAlignment="1" applyProtection="1">
      <alignment horizontal="center" vertical="center" wrapText="1"/>
    </xf>
    <xf numFmtId="0" fontId="8" fillId="7" borderId="27" xfId="6" applyFont="1" applyFill="1" applyBorder="1" applyAlignment="1" applyProtection="1">
      <alignment horizontal="center" vertical="center" wrapText="1"/>
    </xf>
    <xf numFmtId="0" fontId="8" fillId="7" borderId="28" xfId="6" applyFont="1" applyFill="1" applyBorder="1" applyAlignment="1" applyProtection="1">
      <alignment horizontal="center" vertical="center" wrapText="1"/>
    </xf>
    <xf numFmtId="0" fontId="33" fillId="6" borderId="2" xfId="0" applyNumberFormat="1" applyFont="1" applyFill="1" applyBorder="1" applyAlignment="1" applyProtection="1">
      <alignment horizontal="justify" vertical="center" wrapText="1"/>
    </xf>
    <xf numFmtId="0" fontId="36" fillId="0" borderId="23" xfId="0" applyFont="1" applyFill="1" applyBorder="1" applyAlignment="1" applyProtection="1">
      <alignment horizontal="center" vertical="center"/>
    </xf>
    <xf numFmtId="0" fontId="36" fillId="0" borderId="29" xfId="0" applyFont="1" applyFill="1" applyBorder="1" applyAlignment="1" applyProtection="1">
      <alignment horizontal="center" vertical="center"/>
    </xf>
    <xf numFmtId="0" fontId="36" fillId="0" borderId="24" xfId="0" applyFont="1" applyFill="1" applyBorder="1" applyAlignment="1" applyProtection="1">
      <alignment horizontal="center" vertical="center"/>
    </xf>
    <xf numFmtId="0" fontId="8" fillId="7" borderId="18" xfId="6" applyFont="1" applyFill="1" applyBorder="1" applyAlignment="1" applyProtection="1">
      <alignment horizontal="center" vertical="center" wrapText="1"/>
    </xf>
    <xf numFmtId="0" fontId="8" fillId="7" borderId="19" xfId="6" applyFont="1" applyFill="1" applyBorder="1" applyAlignment="1" applyProtection="1">
      <alignment horizontal="center" vertical="center" wrapText="1"/>
    </xf>
    <xf numFmtId="0" fontId="33" fillId="6" borderId="2" xfId="0" applyFont="1" applyFill="1" applyBorder="1" applyAlignment="1" applyProtection="1">
      <alignment horizontal="justify" vertical="center" wrapText="1"/>
    </xf>
    <xf numFmtId="0" fontId="8" fillId="7" borderId="2" xfId="6" applyFont="1" applyFill="1" applyBorder="1" applyAlignment="1" applyProtection="1">
      <alignment horizontal="center" vertical="center" wrapText="1"/>
    </xf>
    <xf numFmtId="0" fontId="9" fillId="0" borderId="2" xfId="6" applyFont="1" applyFill="1" applyBorder="1" applyAlignment="1" applyProtection="1">
      <alignment horizontal="justify" vertical="center" wrapText="1"/>
      <protection locked="0"/>
    </xf>
    <xf numFmtId="0" fontId="9" fillId="5" borderId="2" xfId="6" applyFont="1" applyFill="1" applyBorder="1" applyAlignment="1" applyProtection="1">
      <alignment horizontal="justify" vertical="center" wrapText="1"/>
      <protection locked="0"/>
    </xf>
    <xf numFmtId="0" fontId="8" fillId="7" borderId="2" xfId="0" applyFont="1" applyFill="1" applyBorder="1" applyAlignment="1" applyProtection="1">
      <alignment horizontal="center" vertical="center" wrapText="1"/>
    </xf>
    <xf numFmtId="0" fontId="23" fillId="0" borderId="2" xfId="0" applyFont="1" applyFill="1" applyBorder="1" applyAlignment="1" applyProtection="1">
      <alignment horizontal="justify" vertical="center" wrapText="1"/>
    </xf>
    <xf numFmtId="0" fontId="21" fillId="0" borderId="23" xfId="0" applyFont="1" applyBorder="1" applyAlignment="1" applyProtection="1">
      <alignment horizontal="center" vertical="center" wrapText="1"/>
    </xf>
    <xf numFmtId="0" fontId="21" fillId="0" borderId="29"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0" fillId="5" borderId="30" xfId="0" applyFill="1" applyBorder="1" applyAlignment="1" applyProtection="1">
      <alignment horizontal="center"/>
    </xf>
    <xf numFmtId="0" fontId="0" fillId="5" borderId="20" xfId="0" applyFill="1" applyBorder="1" applyAlignment="1" applyProtection="1">
      <alignment horizontal="center"/>
    </xf>
    <xf numFmtId="0" fontId="0" fillId="5" borderId="11" xfId="0" applyFill="1" applyBorder="1" applyAlignment="1" applyProtection="1">
      <alignment horizontal="center"/>
    </xf>
    <xf numFmtId="0" fontId="0" fillId="5" borderId="12" xfId="0" applyFill="1" applyBorder="1" applyAlignment="1" applyProtection="1">
      <alignment horizontal="center"/>
    </xf>
    <xf numFmtId="0" fontId="0" fillId="5" borderId="22" xfId="0" applyFill="1" applyBorder="1" applyAlignment="1" applyProtection="1">
      <alignment horizontal="center"/>
    </xf>
    <xf numFmtId="0" fontId="0" fillId="5" borderId="21" xfId="0" applyFill="1" applyBorder="1" applyAlignment="1" applyProtection="1">
      <alignment horizontal="center"/>
    </xf>
    <xf numFmtId="0" fontId="23" fillId="0" borderId="2" xfId="0" applyFont="1" applyBorder="1" applyAlignment="1" applyProtection="1">
      <alignment horizontal="center" vertical="center" wrapText="1"/>
    </xf>
    <xf numFmtId="0" fontId="8" fillId="10" borderId="3" xfId="0" applyFont="1" applyFill="1" applyBorder="1" applyAlignment="1" applyProtection="1">
      <alignment horizontal="center" vertical="center"/>
    </xf>
    <xf numFmtId="0" fontId="8" fillId="10" borderId="31" xfId="0" applyFont="1" applyFill="1" applyBorder="1" applyAlignment="1" applyProtection="1">
      <alignment horizontal="center" vertical="center"/>
    </xf>
    <xf numFmtId="0" fontId="8" fillId="10" borderId="32" xfId="0" applyFont="1" applyFill="1" applyBorder="1" applyAlignment="1" applyProtection="1">
      <alignment horizontal="center" vertical="center"/>
    </xf>
    <xf numFmtId="0" fontId="23" fillId="0" borderId="2" xfId="0" applyFont="1" applyBorder="1" applyAlignment="1" applyProtection="1">
      <alignment horizontal="justify" vertical="center" wrapText="1"/>
    </xf>
    <xf numFmtId="0" fontId="36" fillId="0" borderId="23" xfId="0" applyFont="1" applyFill="1" applyBorder="1" applyAlignment="1" applyProtection="1">
      <alignment horizontal="center" vertical="center" wrapText="1"/>
    </xf>
    <xf numFmtId="0" fontId="36" fillId="0" borderId="29" xfId="0" applyFont="1" applyFill="1" applyBorder="1" applyAlignment="1" applyProtection="1">
      <alignment horizontal="center" vertical="center" wrapText="1"/>
    </xf>
    <xf numFmtId="0" fontId="36" fillId="0" borderId="24" xfId="0" applyFont="1" applyFill="1" applyBorder="1" applyAlignment="1" applyProtection="1">
      <alignment horizontal="center" vertical="center" wrapText="1"/>
    </xf>
    <xf numFmtId="0" fontId="23" fillId="5" borderId="2" xfId="13" applyNumberFormat="1" applyFont="1" applyFill="1" applyBorder="1" applyAlignment="1" applyProtection="1">
      <alignment horizontal="center" vertical="center" wrapText="1"/>
    </xf>
    <xf numFmtId="0" fontId="9" fillId="5" borderId="18" xfId="6" applyFont="1" applyFill="1" applyBorder="1" applyAlignment="1" applyProtection="1">
      <alignment horizontal="justify" vertical="center" wrapText="1"/>
      <protection locked="0"/>
    </xf>
    <xf numFmtId="0" fontId="9" fillId="5" borderId="25" xfId="6" applyFont="1" applyFill="1" applyBorder="1" applyAlignment="1" applyProtection="1">
      <alignment horizontal="justify" vertical="center" wrapText="1"/>
      <protection locked="0"/>
    </xf>
    <xf numFmtId="0" fontId="9" fillId="5" borderId="19" xfId="6" applyFont="1" applyFill="1" applyBorder="1" applyAlignment="1" applyProtection="1">
      <alignment horizontal="justify" vertical="center" wrapText="1"/>
      <protection locked="0"/>
    </xf>
    <xf numFmtId="0" fontId="5" fillId="9" borderId="2" xfId="10" applyFont="1" applyFill="1" applyBorder="1" applyAlignment="1">
      <alignment horizontal="center" vertical="center" wrapText="1"/>
    </xf>
    <xf numFmtId="0" fontId="6" fillId="5" borderId="2" xfId="10" applyFont="1" applyFill="1" applyBorder="1" applyAlignment="1">
      <alignment horizontal="center" vertical="center"/>
    </xf>
    <xf numFmtId="0" fontId="22" fillId="0" borderId="2" xfId="0" applyFont="1" applyBorder="1" applyAlignment="1" applyProtection="1">
      <alignment horizontal="center"/>
      <protection locked="0"/>
    </xf>
    <xf numFmtId="0" fontId="21" fillId="0" borderId="2" xfId="0" applyFont="1" applyFill="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protection locked="0"/>
    </xf>
    <xf numFmtId="0" fontId="5" fillId="2" borderId="2" xfId="10" applyFont="1" applyFill="1" applyBorder="1" applyAlignment="1" applyProtection="1">
      <alignment horizontal="center" vertical="center"/>
    </xf>
    <xf numFmtId="0" fontId="21" fillId="0" borderId="2" xfId="10" applyFont="1" applyFill="1" applyBorder="1" applyAlignment="1">
      <alignment horizontal="center" vertical="center"/>
    </xf>
    <xf numFmtId="0" fontId="21" fillId="11" borderId="2" xfId="10" applyFont="1" applyFill="1" applyBorder="1" applyAlignment="1">
      <alignment horizontal="center" vertical="center"/>
    </xf>
    <xf numFmtId="0" fontId="6" fillId="5" borderId="2" xfId="10" applyFont="1" applyFill="1" applyBorder="1" applyAlignment="1">
      <alignment horizontal="center" vertical="center" wrapText="1"/>
    </xf>
    <xf numFmtId="0" fontId="6" fillId="0" borderId="2" xfId="10" applyFont="1" applyBorder="1" applyAlignment="1">
      <alignment horizontal="left" vertical="center" wrapText="1"/>
    </xf>
    <xf numFmtId="1" fontId="6" fillId="5" borderId="2" xfId="4" applyNumberFormat="1" applyFont="1" applyFill="1" applyBorder="1" applyAlignment="1">
      <alignment horizontal="center" vertical="center" wrapText="1"/>
    </xf>
    <xf numFmtId="9" fontId="6" fillId="2" borderId="2" xfId="14" applyFont="1" applyFill="1" applyBorder="1" applyAlignment="1">
      <alignment horizontal="center" vertical="center"/>
    </xf>
    <xf numFmtId="0" fontId="6" fillId="5" borderId="2" xfId="14" applyNumberFormat="1" applyFont="1" applyFill="1" applyBorder="1" applyAlignment="1">
      <alignment horizontal="center" vertical="center" wrapText="1"/>
    </xf>
    <xf numFmtId="0" fontId="6" fillId="0" borderId="2" xfId="10" applyFont="1" applyFill="1" applyBorder="1" applyAlignment="1">
      <alignment horizontal="left" vertical="center" wrapText="1"/>
    </xf>
    <xf numFmtId="0" fontId="6" fillId="0" borderId="2" xfId="10" applyFont="1" applyFill="1" applyBorder="1" applyAlignment="1">
      <alignment horizontal="center" vertical="center"/>
    </xf>
    <xf numFmtId="49" fontId="6" fillId="2" borderId="2" xfId="10" applyNumberFormat="1" applyFont="1" applyFill="1" applyBorder="1" applyAlignment="1">
      <alignment horizontal="center" vertical="center"/>
    </xf>
    <xf numFmtId="0" fontId="6" fillId="2" borderId="2" xfId="10" applyFont="1" applyFill="1" applyBorder="1" applyAlignment="1">
      <alignment horizontal="left" vertical="center" wrapText="1"/>
    </xf>
    <xf numFmtId="0" fontId="6" fillId="0" borderId="2" xfId="10" applyFont="1" applyFill="1" applyBorder="1" applyAlignment="1">
      <alignment horizontal="center" vertical="center" wrapText="1"/>
    </xf>
    <xf numFmtId="0" fontId="16" fillId="2" borderId="2" xfId="10" applyFont="1" applyFill="1" applyBorder="1" applyAlignment="1">
      <alignment horizontal="center" vertical="center"/>
    </xf>
    <xf numFmtId="0" fontId="5" fillId="9" borderId="2" xfId="10" applyFont="1" applyFill="1" applyBorder="1" applyAlignment="1">
      <alignment horizontal="left" vertical="center" wrapText="1"/>
    </xf>
    <xf numFmtId="0" fontId="5" fillId="9" borderId="2" xfId="10" applyFont="1" applyFill="1" applyBorder="1" applyAlignment="1">
      <alignment horizontal="center" vertical="center"/>
    </xf>
    <xf numFmtId="9" fontId="5" fillId="9" borderId="2" xfId="14" applyFont="1" applyFill="1" applyBorder="1" applyAlignment="1">
      <alignment horizontal="center" vertical="center"/>
    </xf>
    <xf numFmtId="0" fontId="22" fillId="2" borderId="3" xfId="10" applyFont="1" applyFill="1" applyBorder="1" applyAlignment="1" applyProtection="1">
      <alignment horizontal="left" vertical="center" wrapText="1"/>
      <protection locked="0"/>
    </xf>
    <xf numFmtId="0" fontId="22" fillId="2" borderId="31" xfId="10" applyFont="1" applyFill="1" applyBorder="1" applyAlignment="1" applyProtection="1">
      <alignment horizontal="left" vertical="center" wrapText="1"/>
      <protection locked="0"/>
    </xf>
    <xf numFmtId="0" fontId="22" fillId="2" borderId="32" xfId="10" applyFont="1" applyFill="1" applyBorder="1" applyAlignment="1" applyProtection="1">
      <alignment horizontal="left" vertical="center" wrapText="1"/>
      <protection locked="0"/>
    </xf>
    <xf numFmtId="0" fontId="6" fillId="0" borderId="2" xfId="10" applyFont="1" applyFill="1" applyBorder="1" applyAlignment="1">
      <alignment horizontal="justify" vertical="center" wrapText="1"/>
    </xf>
    <xf numFmtId="14" fontId="6" fillId="2" borderId="2" xfId="10" applyNumberFormat="1" applyFont="1" applyFill="1" applyBorder="1" applyAlignment="1">
      <alignment horizontal="center" vertical="center" wrapText="1"/>
    </xf>
    <xf numFmtId="167" fontId="6" fillId="0" borderId="2" xfId="14" applyNumberFormat="1" applyFont="1" applyFill="1" applyBorder="1" applyAlignment="1">
      <alignment horizontal="center" vertical="center" wrapText="1"/>
    </xf>
    <xf numFmtId="9" fontId="6" fillId="2" borderId="2" xfId="14" applyFont="1" applyFill="1" applyBorder="1" applyAlignment="1">
      <alignment horizontal="center" vertical="center" wrapText="1"/>
    </xf>
    <xf numFmtId="9" fontId="5" fillId="2" borderId="2" xfId="14" applyFont="1" applyFill="1" applyBorder="1" applyAlignment="1">
      <alignment horizontal="center" vertical="center"/>
    </xf>
    <xf numFmtId="0" fontId="6" fillId="2" borderId="2" xfId="10" applyFont="1" applyFill="1" applyBorder="1" applyAlignment="1" applyProtection="1">
      <alignment horizontal="center" vertical="center"/>
      <protection locked="0"/>
    </xf>
    <xf numFmtId="0" fontId="5" fillId="9" borderId="2" xfId="10" applyFont="1" applyFill="1" applyBorder="1" applyAlignment="1">
      <alignment horizontal="justify" vertical="center"/>
    </xf>
    <xf numFmtId="0" fontId="22" fillId="5" borderId="3" xfId="0" applyFont="1" applyFill="1" applyBorder="1" applyAlignment="1">
      <alignment horizontal="left" vertical="center" wrapText="1"/>
    </xf>
    <xf numFmtId="0" fontId="22" fillId="5" borderId="31" xfId="0" applyFont="1" applyFill="1" applyBorder="1" applyAlignment="1">
      <alignment horizontal="left" vertical="center" wrapText="1"/>
    </xf>
    <xf numFmtId="0" fontId="22" fillId="5" borderId="32" xfId="0" applyFont="1" applyFill="1" applyBorder="1" applyAlignment="1">
      <alignment horizontal="left" vertical="center" wrapText="1"/>
    </xf>
    <xf numFmtId="0" fontId="22" fillId="5" borderId="3" xfId="0" applyFont="1" applyFill="1" applyBorder="1" applyAlignment="1">
      <alignment vertical="center"/>
    </xf>
    <xf numFmtId="0" fontId="22" fillId="5" borderId="31" xfId="0" applyFont="1" applyFill="1" applyBorder="1" applyAlignment="1">
      <alignment vertical="center"/>
    </xf>
    <xf numFmtId="0" fontId="22" fillId="5" borderId="32" xfId="0" applyFont="1" applyFill="1" applyBorder="1" applyAlignment="1">
      <alignment vertical="center"/>
    </xf>
    <xf numFmtId="0" fontId="22" fillId="5" borderId="2" xfId="0" applyFont="1" applyFill="1" applyBorder="1" applyAlignment="1">
      <alignment horizontal="justify" vertical="center" wrapText="1"/>
    </xf>
    <xf numFmtId="0" fontId="5" fillId="9" borderId="2" xfId="10" applyFont="1" applyFill="1" applyBorder="1" applyAlignment="1">
      <alignment horizontal="justify" vertical="center" wrapText="1"/>
    </xf>
    <xf numFmtId="0" fontId="5" fillId="9" borderId="2" xfId="10" applyFont="1" applyFill="1" applyBorder="1" applyAlignment="1" applyProtection="1">
      <alignment horizontal="center" vertical="center" wrapText="1"/>
      <protection locked="0"/>
    </xf>
    <xf numFmtId="0" fontId="6" fillId="2" borderId="2" xfId="10" applyFont="1" applyFill="1" applyBorder="1" applyAlignment="1" applyProtection="1">
      <alignment horizontal="center" vertical="center" wrapText="1"/>
      <protection locked="0"/>
    </xf>
    <xf numFmtId="0" fontId="5" fillId="2" borderId="2" xfId="10" applyFont="1" applyFill="1" applyBorder="1" applyAlignment="1" applyProtection="1">
      <alignment horizontal="center" vertical="center" wrapText="1"/>
      <protection locked="0"/>
    </xf>
    <xf numFmtId="0" fontId="5" fillId="9" borderId="2" xfId="10" applyFont="1" applyFill="1" applyBorder="1" applyAlignment="1" applyProtection="1">
      <alignment horizontal="justify" vertical="center" wrapText="1"/>
      <protection locked="0"/>
    </xf>
    <xf numFmtId="0" fontId="5" fillId="9" borderId="2" xfId="10" applyFont="1" applyFill="1" applyBorder="1" applyAlignment="1" applyProtection="1">
      <alignment horizontal="left" vertical="center" wrapText="1"/>
      <protection locked="0"/>
    </xf>
    <xf numFmtId="0" fontId="25" fillId="0" borderId="2" xfId="0" applyFont="1" applyBorder="1" applyAlignment="1" applyProtection="1">
      <alignment horizontal="center"/>
      <protection locked="0"/>
    </xf>
    <xf numFmtId="0" fontId="27" fillId="0" borderId="2"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5" borderId="2" xfId="0" applyFont="1" applyFill="1" applyBorder="1" applyAlignment="1" applyProtection="1">
      <alignment horizontal="center" vertical="center" wrapText="1"/>
      <protection locked="0"/>
    </xf>
    <xf numFmtId="0" fontId="8" fillId="2" borderId="2" xfId="10" applyFont="1" applyFill="1" applyBorder="1" applyAlignment="1" applyProtection="1">
      <alignment horizontal="center" vertical="center"/>
    </xf>
    <xf numFmtId="0" fontId="27" fillId="0" borderId="2" xfId="10" applyFont="1" applyFill="1" applyBorder="1" applyAlignment="1">
      <alignment horizontal="center" vertical="center"/>
    </xf>
    <xf numFmtId="0" fontId="22" fillId="5" borderId="31" xfId="0" applyFont="1" applyFill="1" applyBorder="1" applyAlignment="1">
      <alignment horizontal="left" vertical="center"/>
    </xf>
    <xf numFmtId="0" fontId="22" fillId="5" borderId="32" xfId="0" applyFont="1" applyFill="1" applyBorder="1" applyAlignment="1">
      <alignment horizontal="left" vertical="center"/>
    </xf>
    <xf numFmtId="0" fontId="22" fillId="5" borderId="3" xfId="0" applyFont="1" applyFill="1" applyBorder="1" applyAlignment="1">
      <alignment vertical="center" wrapText="1"/>
    </xf>
    <xf numFmtId="0" fontId="22" fillId="5" borderId="31" xfId="0" applyFont="1" applyFill="1" applyBorder="1" applyAlignment="1">
      <alignment vertical="center" wrapText="1"/>
    </xf>
    <xf numFmtId="0" fontId="22" fillId="5" borderId="32" xfId="0" applyFont="1" applyFill="1" applyBorder="1" applyAlignment="1">
      <alignment vertical="center" wrapText="1"/>
    </xf>
    <xf numFmtId="0" fontId="6" fillId="0" borderId="2" xfId="10" applyFont="1" applyFill="1" applyBorder="1" applyAlignment="1" applyProtection="1">
      <alignment horizontal="center" vertical="center" wrapText="1"/>
      <protection locked="0"/>
    </xf>
    <xf numFmtId="0" fontId="5" fillId="0" borderId="2" xfId="10" applyFont="1" applyFill="1" applyBorder="1" applyAlignment="1" applyProtection="1">
      <alignment horizontal="center" vertical="center" wrapText="1"/>
      <protection locked="0"/>
    </xf>
    <xf numFmtId="0" fontId="6" fillId="5" borderId="3" xfId="10" applyFont="1" applyFill="1" applyBorder="1" applyAlignment="1">
      <alignment horizontal="center" vertical="center" wrapText="1"/>
    </xf>
    <xf numFmtId="0" fontId="6" fillId="5" borderId="31" xfId="10" applyFont="1" applyFill="1" applyBorder="1" applyAlignment="1">
      <alignment horizontal="center" vertical="center" wrapText="1"/>
    </xf>
    <xf numFmtId="0" fontId="6" fillId="5" borderId="32" xfId="10" applyFont="1" applyFill="1" applyBorder="1" applyAlignment="1">
      <alignment horizontal="center" vertical="center" wrapText="1"/>
    </xf>
    <xf numFmtId="0" fontId="6" fillId="2" borderId="3" xfId="10" applyFont="1" applyFill="1" applyBorder="1" applyAlignment="1">
      <alignment horizontal="justify" vertical="center" wrapText="1"/>
    </xf>
    <xf numFmtId="0" fontId="6" fillId="2" borderId="31" xfId="10" applyFont="1" applyFill="1" applyBorder="1" applyAlignment="1">
      <alignment horizontal="justify" vertical="center" wrapText="1"/>
    </xf>
    <xf numFmtId="0" fontId="6" fillId="2" borderId="32" xfId="10" applyFont="1" applyFill="1" applyBorder="1" applyAlignment="1">
      <alignment horizontal="justify" vertical="center" wrapText="1"/>
    </xf>
    <xf numFmtId="0" fontId="6" fillId="0" borderId="2" xfId="10" applyFont="1" applyFill="1" applyBorder="1" applyAlignment="1" applyProtection="1">
      <alignment horizontal="center" vertical="center" wrapText="1"/>
    </xf>
    <xf numFmtId="0" fontId="6" fillId="0" borderId="2" xfId="10" applyFont="1" applyFill="1" applyBorder="1" applyAlignment="1" applyProtection="1">
      <alignment horizontal="center" vertical="center"/>
    </xf>
    <xf numFmtId="0" fontId="5" fillId="11" borderId="2" xfId="10" applyFont="1" applyFill="1" applyBorder="1" applyAlignment="1">
      <alignment horizontal="center" vertical="center"/>
    </xf>
    <xf numFmtId="0" fontId="22" fillId="5" borderId="2" xfId="10" applyFont="1" applyFill="1" applyBorder="1" applyAlignment="1" applyProtection="1">
      <alignment horizontal="left" vertical="center" wrapText="1"/>
      <protection locked="0"/>
    </xf>
    <xf numFmtId="0" fontId="22" fillId="5" borderId="2" xfId="0" applyFont="1" applyFill="1" applyBorder="1" applyAlignment="1">
      <alignment horizontal="justify" vertical="center"/>
    </xf>
    <xf numFmtId="0" fontId="22" fillId="5" borderId="2" xfId="0" applyFont="1" applyFill="1" applyBorder="1" applyAlignment="1">
      <alignment horizontal="left" vertical="center"/>
    </xf>
    <xf numFmtId="0" fontId="22" fillId="5" borderId="2" xfId="0" applyFont="1" applyFill="1" applyBorder="1" applyAlignment="1">
      <alignment vertical="center" wrapText="1"/>
    </xf>
    <xf numFmtId="0" fontId="6" fillId="0" borderId="18" xfId="10" applyFont="1" applyFill="1" applyBorder="1" applyAlignment="1" applyProtection="1">
      <alignment horizontal="center" vertical="center" wrapText="1"/>
      <protection locked="0"/>
    </xf>
    <xf numFmtId="0" fontId="5" fillId="0" borderId="18" xfId="10" applyFont="1" applyFill="1" applyBorder="1" applyAlignment="1" applyProtection="1">
      <alignment horizontal="center" vertical="center" wrapText="1"/>
      <protection locked="0"/>
    </xf>
    <xf numFmtId="0" fontId="6" fillId="2" borderId="19" xfId="10" applyFont="1" applyFill="1" applyBorder="1" applyAlignment="1" applyProtection="1">
      <alignment horizontal="center" vertical="center" wrapText="1"/>
      <protection locked="0"/>
    </xf>
    <xf numFmtId="0" fontId="5" fillId="9" borderId="19" xfId="10" applyFont="1" applyFill="1" applyBorder="1" applyAlignment="1" applyProtection="1">
      <alignment horizontal="left" vertical="center" wrapText="1"/>
      <protection locked="0"/>
    </xf>
    <xf numFmtId="0" fontId="22" fillId="0" borderId="2" xfId="0" applyFont="1" applyBorder="1" applyAlignment="1" applyProtection="1">
      <alignment horizontal="center" vertical="center" wrapText="1"/>
    </xf>
    <xf numFmtId="0" fontId="6" fillId="9" borderId="2" xfId="10" applyFont="1" applyFill="1" applyBorder="1" applyAlignment="1">
      <alignment horizontal="justify" vertical="center"/>
    </xf>
    <xf numFmtId="0" fontId="6" fillId="9" borderId="2" xfId="10" applyFont="1" applyFill="1" applyBorder="1" applyAlignment="1" applyProtection="1">
      <alignment horizontal="justify" vertical="center" wrapText="1"/>
      <protection locked="0"/>
    </xf>
    <xf numFmtId="0" fontId="25" fillId="0" borderId="36" xfId="0" applyFont="1" applyBorder="1" applyAlignment="1" applyProtection="1">
      <alignment horizontal="center"/>
      <protection locked="0"/>
    </xf>
    <xf numFmtId="0" fontId="25" fillId="0" borderId="10" xfId="0" applyFont="1" applyBorder="1" applyAlignment="1" applyProtection="1">
      <alignment horizontal="center"/>
      <protection locked="0"/>
    </xf>
    <xf numFmtId="0" fontId="25" fillId="0" borderId="39" xfId="0" applyFont="1" applyBorder="1" applyAlignment="1" applyProtection="1">
      <alignment horizontal="center"/>
      <protection locked="0"/>
    </xf>
    <xf numFmtId="0" fontId="24" fillId="0" borderId="23"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24" xfId="0" applyFont="1" applyFill="1" applyBorder="1" applyAlignment="1" applyProtection="1">
      <alignment horizontal="center" vertical="center" wrapText="1"/>
      <protection locked="0"/>
    </xf>
    <xf numFmtId="0" fontId="0" fillId="0" borderId="36" xfId="0" applyBorder="1" applyAlignment="1">
      <alignment horizontal="center"/>
    </xf>
    <xf numFmtId="0" fontId="0" fillId="0" borderId="10" xfId="0" applyBorder="1" applyAlignment="1">
      <alignment horizontal="center"/>
    </xf>
    <xf numFmtId="0" fontId="0" fillId="0" borderId="39" xfId="0" applyBorder="1" applyAlignment="1">
      <alignment horizontal="center"/>
    </xf>
    <xf numFmtId="0" fontId="24" fillId="0" borderId="23"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18" fillId="5" borderId="23" xfId="0" applyFont="1" applyFill="1" applyBorder="1" applyAlignment="1">
      <alignment horizontal="center"/>
    </xf>
    <xf numFmtId="0" fontId="18" fillId="5" borderId="29" xfId="0" applyFont="1" applyFill="1" applyBorder="1" applyAlignment="1">
      <alignment horizontal="center"/>
    </xf>
    <xf numFmtId="0" fontId="18" fillId="5" borderId="24" xfId="0" applyFont="1" applyFill="1" applyBorder="1" applyAlignment="1">
      <alignment horizontal="center"/>
    </xf>
    <xf numFmtId="0" fontId="21" fillId="0" borderId="23" xfId="0" applyFont="1" applyBorder="1" applyAlignment="1" applyProtection="1">
      <alignment horizontal="justify" vertical="center" wrapText="1"/>
    </xf>
    <xf numFmtId="0" fontId="21" fillId="0" borderId="29" xfId="0" applyFont="1" applyBorder="1" applyAlignment="1" applyProtection="1">
      <alignment horizontal="justify" vertical="center" wrapText="1"/>
    </xf>
    <xf numFmtId="0" fontId="21" fillId="0" borderId="24" xfId="0" applyFont="1" applyBorder="1" applyAlignment="1" applyProtection="1">
      <alignment horizontal="justify" vertical="center" wrapText="1"/>
    </xf>
    <xf numFmtId="0" fontId="18" fillId="12" borderId="3" xfId="0" applyFont="1" applyFill="1" applyBorder="1" applyAlignment="1">
      <alignment horizontal="center" vertical="center" wrapText="1"/>
    </xf>
    <xf numFmtId="0" fontId="18" fillId="12" borderId="32" xfId="0" applyFont="1" applyFill="1" applyBorder="1" applyAlignment="1">
      <alignment horizontal="center" vertical="center" wrapText="1"/>
    </xf>
    <xf numFmtId="9" fontId="39" fillId="12" borderId="3" xfId="13" applyFont="1" applyFill="1" applyBorder="1" applyAlignment="1">
      <alignment horizontal="center" vertical="center" wrapText="1"/>
    </xf>
    <xf numFmtId="9" fontId="39" fillId="12" borderId="32" xfId="13" applyFont="1" applyFill="1" applyBorder="1" applyAlignment="1">
      <alignment horizontal="center" vertical="center" wrapText="1"/>
    </xf>
    <xf numFmtId="0" fontId="41" fillId="14" borderId="3" xfId="0" applyFont="1" applyFill="1" applyBorder="1" applyAlignment="1">
      <alignment horizontal="center"/>
    </xf>
    <xf numFmtId="0" fontId="41" fillId="14" borderId="31" xfId="0" applyFont="1" applyFill="1" applyBorder="1" applyAlignment="1">
      <alignment horizontal="center"/>
    </xf>
    <xf numFmtId="0" fontId="41" fillId="14" borderId="32" xfId="0" applyFont="1" applyFill="1" applyBorder="1" applyAlignment="1">
      <alignment horizontal="center"/>
    </xf>
    <xf numFmtId="0" fontId="37" fillId="13" borderId="38" xfId="0" applyFont="1" applyFill="1" applyBorder="1" applyAlignment="1">
      <alignment horizontal="center"/>
    </xf>
    <xf numFmtId="0" fontId="37" fillId="13" borderId="0" xfId="0" applyFont="1" applyFill="1" applyBorder="1" applyAlignment="1">
      <alignment horizontal="center"/>
    </xf>
    <xf numFmtId="0" fontId="0" fillId="0" borderId="18"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2" fillId="5" borderId="18"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19" xfId="0" applyFont="1" applyFill="1" applyBorder="1" applyAlignment="1">
      <alignment horizontal="center" vertical="center" wrapText="1"/>
    </xf>
    <xf numFmtId="10" fontId="40" fillId="5" borderId="18" xfId="13" applyNumberFormat="1" applyFont="1" applyFill="1" applyBorder="1" applyAlignment="1">
      <alignment horizontal="center" vertical="center" wrapText="1"/>
    </xf>
    <xf numFmtId="10" fontId="40" fillId="5" borderId="25" xfId="13" applyNumberFormat="1" applyFont="1" applyFill="1" applyBorder="1" applyAlignment="1">
      <alignment horizontal="center" vertical="center" wrapText="1"/>
    </xf>
    <xf numFmtId="10" fontId="40" fillId="5" borderId="19" xfId="13" applyNumberFormat="1" applyFont="1" applyFill="1" applyBorder="1" applyAlignment="1">
      <alignment horizontal="center" vertical="center" wrapText="1"/>
    </xf>
    <xf numFmtId="0" fontId="6" fillId="2" borderId="3" xfId="10" applyFont="1" applyFill="1" applyBorder="1" applyAlignment="1">
      <alignment horizontal="center" vertical="center" wrapText="1"/>
    </xf>
    <xf numFmtId="0" fontId="6" fillId="2" borderId="31" xfId="10" applyFont="1" applyFill="1" applyBorder="1" applyAlignment="1">
      <alignment horizontal="center" vertical="center" wrapText="1"/>
    </xf>
    <xf numFmtId="0" fontId="6" fillId="2" borderId="32" xfId="10" applyFont="1" applyFill="1" applyBorder="1" applyAlignment="1">
      <alignment horizontal="center" vertical="center" wrapText="1"/>
    </xf>
    <xf numFmtId="0" fontId="6" fillId="2" borderId="2" xfId="10" applyFont="1" applyFill="1" applyBorder="1" applyAlignment="1" applyProtection="1">
      <alignment horizontal="left" vertical="center" wrapText="1"/>
      <protection locked="0"/>
    </xf>
    <xf numFmtId="0" fontId="22" fillId="5" borderId="2" xfId="0" applyFont="1" applyFill="1" applyBorder="1" applyAlignment="1">
      <alignment horizontal="left" vertical="center" wrapText="1"/>
    </xf>
    <xf numFmtId="0" fontId="22" fillId="5" borderId="23" xfId="0" applyFont="1" applyFill="1" applyBorder="1" applyAlignment="1" applyProtection="1">
      <alignment horizontal="left" vertical="center" wrapText="1"/>
    </xf>
    <xf numFmtId="0" fontId="22" fillId="5" borderId="29" xfId="0" applyFont="1" applyFill="1" applyBorder="1" applyAlignment="1" applyProtection="1">
      <alignment horizontal="left" vertical="center" wrapText="1"/>
    </xf>
    <xf numFmtId="0" fontId="18" fillId="12" borderId="2" xfId="0" applyFont="1" applyFill="1" applyBorder="1" applyAlignment="1">
      <alignment horizontal="center" vertical="center" wrapText="1"/>
    </xf>
    <xf numFmtId="9" fontId="39" fillId="12" borderId="2" xfId="13" applyFont="1" applyFill="1" applyBorder="1" applyAlignment="1">
      <alignment horizontal="center" vertical="center" wrapText="1"/>
    </xf>
    <xf numFmtId="0" fontId="6" fillId="5" borderId="2" xfId="10" applyFont="1" applyFill="1" applyBorder="1" applyAlignment="1" applyProtection="1">
      <alignment horizontal="left" vertical="center" wrapText="1"/>
      <protection locked="0"/>
    </xf>
    <xf numFmtId="0" fontId="22" fillId="5" borderId="18" xfId="0" applyFont="1" applyFill="1" applyBorder="1" applyAlignment="1">
      <alignment horizontal="left" vertical="center"/>
    </xf>
    <xf numFmtId="0" fontId="22" fillId="5" borderId="2" xfId="0" applyFont="1" applyFill="1" applyBorder="1" applyAlignment="1" applyProtection="1">
      <alignment horizontal="left" vertical="center" wrapText="1"/>
    </xf>
    <xf numFmtId="0" fontId="21" fillId="11" borderId="19" xfId="10" applyFont="1" applyFill="1" applyBorder="1" applyAlignment="1">
      <alignment horizontal="center" vertical="center"/>
    </xf>
    <xf numFmtId="0" fontId="40" fillId="0" borderId="18" xfId="0" applyFont="1" applyBorder="1" applyAlignment="1">
      <alignment horizontal="center" vertical="center" wrapText="1"/>
    </xf>
    <xf numFmtId="0" fontId="40" fillId="0" borderId="25" xfId="0" applyFont="1" applyBorder="1" applyAlignment="1">
      <alignment horizontal="center" vertical="center" wrapText="1"/>
    </xf>
    <xf numFmtId="0" fontId="4" fillId="0" borderId="22" xfId="11" applyFont="1" applyFill="1" applyBorder="1" applyAlignment="1">
      <alignment horizontal="center" vertical="center" wrapText="1"/>
    </xf>
    <xf numFmtId="0" fontId="4" fillId="0" borderId="34" xfId="11" applyFont="1" applyFill="1" applyBorder="1" applyAlignment="1">
      <alignment horizontal="center" vertical="center" wrapText="1"/>
    </xf>
    <xf numFmtId="0" fontId="4" fillId="0" borderId="21" xfId="11" applyFont="1" applyFill="1" applyBorder="1" applyAlignment="1">
      <alignment horizontal="center" vertical="center" wrapText="1"/>
    </xf>
    <xf numFmtId="49" fontId="12" fillId="3" borderId="35" xfId="11" applyNumberFormat="1" applyFont="1" applyFill="1" applyBorder="1" applyAlignment="1">
      <alignment horizontal="center" vertical="center" wrapText="1"/>
    </xf>
    <xf numFmtId="49" fontId="12" fillId="3" borderId="13" xfId="11" applyNumberFormat="1" applyFont="1" applyFill="1" applyBorder="1" applyAlignment="1">
      <alignment horizontal="center" vertical="center" wrapText="1"/>
    </xf>
    <xf numFmtId="3" fontId="4" fillId="6" borderId="32" xfId="12" applyNumberFormat="1" applyFont="1" applyFill="1" applyBorder="1" applyAlignment="1">
      <alignment horizontal="center" vertical="center"/>
    </xf>
    <xf numFmtId="3" fontId="4" fillId="6" borderId="2" xfId="12" applyNumberFormat="1" applyFont="1" applyFill="1" applyBorder="1" applyAlignment="1">
      <alignment horizontal="center" vertical="center"/>
    </xf>
    <xf numFmtId="0" fontId="4" fillId="6" borderId="2" xfId="9" applyFont="1" applyFill="1" applyBorder="1" applyAlignment="1">
      <alignment horizontal="center" vertical="center"/>
    </xf>
    <xf numFmtId="0" fontId="4" fillId="0" borderId="2" xfId="11" applyFont="1" applyBorder="1" applyAlignment="1">
      <alignment horizontal="center" vertical="center" wrapText="1"/>
    </xf>
    <xf numFmtId="49" fontId="5" fillId="6" borderId="2" xfId="9" applyNumberFormat="1" applyFont="1" applyFill="1" applyBorder="1" applyAlignment="1">
      <alignment horizontal="center" vertical="center" wrapText="1"/>
    </xf>
    <xf numFmtId="49" fontId="11" fillId="3" borderId="36" xfId="11" applyNumberFormat="1" applyFont="1" applyFill="1" applyBorder="1" applyAlignment="1">
      <alignment horizontal="center" vertical="center" wrapText="1"/>
    </xf>
    <xf numFmtId="49" fontId="11" fillId="3" borderId="37" xfId="11" applyNumberFormat="1" applyFont="1" applyFill="1" applyBorder="1" applyAlignment="1">
      <alignment horizontal="center" vertical="center" wrapText="1"/>
    </xf>
    <xf numFmtId="0" fontId="4" fillId="0" borderId="30" xfId="11" applyFont="1" applyBorder="1" applyAlignment="1">
      <alignment horizontal="center" vertical="center" wrapText="1"/>
    </xf>
    <xf numFmtId="0" fontId="4" fillId="0" borderId="33" xfId="11" applyFont="1" applyBorder="1" applyAlignment="1">
      <alignment horizontal="center" vertical="center" wrapText="1"/>
    </xf>
    <xf numFmtId="0" fontId="4" fillId="0" borderId="20" xfId="11" applyFont="1" applyBorder="1" applyAlignment="1">
      <alignment horizontal="center" vertical="center" wrapText="1"/>
    </xf>
    <xf numFmtId="1" fontId="34" fillId="2" borderId="2" xfId="13" applyNumberFormat="1" applyFont="1" applyFill="1" applyBorder="1" applyAlignment="1">
      <alignment horizontal="center" vertical="center"/>
    </xf>
    <xf numFmtId="1" fontId="34" fillId="5" borderId="2" xfId="13" applyNumberFormat="1" applyFont="1" applyFill="1" applyBorder="1" applyAlignment="1">
      <alignment horizontal="center" vertical="center"/>
    </xf>
    <xf numFmtId="1" fontId="34" fillId="5" borderId="2" xfId="13" applyNumberFormat="1" applyFont="1" applyFill="1" applyBorder="1" applyAlignment="1" applyProtection="1">
      <alignment horizontal="center" vertical="center" wrapText="1"/>
      <protection locked="0"/>
    </xf>
  </cellXfs>
  <cellStyles count="15">
    <cellStyle name="Coma 2" xfId="1"/>
    <cellStyle name="Hipervínculo 2" xfId="2"/>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'1_Conceptos'!$D$29</c:f>
              <c:strCache>
                <c:ptCount val="1"/>
                <c:pt idx="0">
                  <c:v>Numerador Acumulado (Variable 1)</c:v>
                </c:pt>
              </c:strCache>
            </c:strRef>
          </c:tx>
          <c:cat>
            <c:strRef>
              <c:f>'1_Conceptos'!$B$30:$B$41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'1_Conceptos'!$D$30:$D$41</c:f>
              <c:numCache>
                <c:formatCode>#,##0</c:formatCode>
                <c:ptCount val="12"/>
                <c:pt idx="0">
                  <c:v>0</c:v>
                </c:pt>
                <c:pt idx="1">
                  <c:v>3</c:v>
                </c:pt>
                <c:pt idx="2">
                  <c:v>7</c:v>
                </c:pt>
                <c:pt idx="3">
                  <c:v>9</c:v>
                </c:pt>
                <c:pt idx="4">
                  <c:v>12</c:v>
                </c:pt>
                <c:pt idx="5">
                  <c:v>15</c:v>
                </c:pt>
                <c:pt idx="6">
                  <c:v>21</c:v>
                </c:pt>
                <c:pt idx="7">
                  <c:v>26</c:v>
                </c:pt>
                <c:pt idx="8">
                  <c:v>32</c:v>
                </c:pt>
                <c:pt idx="9">
                  <c:v>33</c:v>
                </c:pt>
                <c:pt idx="10">
                  <c:v>35</c:v>
                </c:pt>
                <c:pt idx="11">
                  <c:v>35</c:v>
                </c:pt>
              </c:numCache>
            </c:numRef>
          </c:val>
          <c:smooth val="0"/>
          <c:extLst>
            <c:ext xmlns:c16="http://schemas.microsoft.com/office/drawing/2014/chart" uri="{C3380CC4-5D6E-409C-BE32-E72D297353CC}">
              <c16:uniqueId val="{00000000-DCF7-4D4D-9F6F-C97F2CCF642B}"/>
            </c:ext>
          </c:extLst>
        </c:ser>
        <c:ser>
          <c:idx val="1"/>
          <c:order val="1"/>
          <c:tx>
            <c:strRef>
              <c:f>'1_Conceptos'!$F$29</c:f>
              <c:strCache>
                <c:ptCount val="1"/>
                <c:pt idx="0">
                  <c:v>Denominador Acumulado (Variable 2)</c:v>
                </c:pt>
              </c:strCache>
            </c:strRef>
          </c:tx>
          <c:cat>
            <c:strRef>
              <c:f>'1_Conceptos'!$B$30:$B$41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'1_Conceptos'!$F$30:$F$41</c:f>
              <c:numCache>
                <c:formatCode>#,##0</c:formatCode>
                <c:ptCount val="12"/>
                <c:pt idx="0">
                  <c:v>0</c:v>
                </c:pt>
                <c:pt idx="1">
                  <c:v>3</c:v>
                </c:pt>
                <c:pt idx="2">
                  <c:v>7</c:v>
                </c:pt>
                <c:pt idx="3">
                  <c:v>9</c:v>
                </c:pt>
                <c:pt idx="4">
                  <c:v>13</c:v>
                </c:pt>
                <c:pt idx="5">
                  <c:v>16</c:v>
                </c:pt>
                <c:pt idx="6">
                  <c:v>21</c:v>
                </c:pt>
                <c:pt idx="7">
                  <c:v>29</c:v>
                </c:pt>
                <c:pt idx="8">
                  <c:v>32</c:v>
                </c:pt>
                <c:pt idx="9">
                  <c:v>33</c:v>
                </c:pt>
                <c:pt idx="10">
                  <c:v>35</c:v>
                </c:pt>
                <c:pt idx="11">
                  <c:v>35</c:v>
                </c:pt>
              </c:numCache>
            </c:numRef>
          </c:val>
          <c:smooth val="0"/>
          <c:extLst>
            <c:ext xmlns:c16="http://schemas.microsoft.com/office/drawing/2014/chart" uri="{C3380CC4-5D6E-409C-BE32-E72D297353CC}">
              <c16:uniqueId val="{00000001-DCF7-4D4D-9F6F-C97F2CCF642B}"/>
            </c:ext>
          </c:extLst>
        </c:ser>
        <c:dLbls>
          <c:showLegendKey val="0"/>
          <c:showVal val="0"/>
          <c:showCatName val="0"/>
          <c:showSerName val="0"/>
          <c:showPercent val="0"/>
          <c:showBubbleSize val="0"/>
        </c:dLbls>
        <c:marker val="1"/>
        <c:smooth val="0"/>
        <c:axId val="453666992"/>
        <c:axId val="453667776"/>
      </c:lineChart>
      <c:catAx>
        <c:axId val="45366699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53667776"/>
        <c:crosses val="autoZero"/>
        <c:auto val="1"/>
        <c:lblAlgn val="ctr"/>
        <c:lblOffset val="100"/>
        <c:noMultiLvlLbl val="0"/>
      </c:catAx>
      <c:valAx>
        <c:axId val="45366777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3666992"/>
        <c:crosses val="autoZero"/>
        <c:crossBetween val="between"/>
      </c:valAx>
    </c:plotArea>
    <c:legend>
      <c:legendPos val="r"/>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'2_Soporte'!$D$29</c:f>
              <c:strCache>
                <c:ptCount val="1"/>
                <c:pt idx="0">
                  <c:v>Numerador Acumulado (Variable 1)</c:v>
                </c:pt>
              </c:strCache>
            </c:strRef>
          </c:tx>
          <c:cat>
            <c:strRef>
              <c:f>'2_Soporte'!$B$30:$B$41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'2_Soporte'!$D$30:$D$41</c:f>
              <c:numCache>
                <c:formatCode>#,##0</c:formatCode>
                <c:ptCount val="12"/>
                <c:pt idx="0">
                  <c:v>102</c:v>
                </c:pt>
                <c:pt idx="1">
                  <c:v>183</c:v>
                </c:pt>
                <c:pt idx="2">
                  <c:v>266</c:v>
                </c:pt>
                <c:pt idx="3">
                  <c:v>419</c:v>
                </c:pt>
                <c:pt idx="4">
                  <c:v>516</c:v>
                </c:pt>
                <c:pt idx="5">
                  <c:v>667</c:v>
                </c:pt>
                <c:pt idx="6">
                  <c:v>762</c:v>
                </c:pt>
                <c:pt idx="7">
                  <c:v>956</c:v>
                </c:pt>
                <c:pt idx="8">
                  <c:v>1105</c:v>
                </c:pt>
                <c:pt idx="9">
                  <c:v>1263</c:v>
                </c:pt>
                <c:pt idx="10">
                  <c:v>1395</c:v>
                </c:pt>
                <c:pt idx="11">
                  <c:v>1578</c:v>
                </c:pt>
              </c:numCache>
            </c:numRef>
          </c:val>
          <c:smooth val="0"/>
          <c:extLst>
            <c:ext xmlns:c16="http://schemas.microsoft.com/office/drawing/2014/chart" uri="{C3380CC4-5D6E-409C-BE32-E72D297353CC}">
              <c16:uniqueId val="{00000000-6295-4B3E-9B8E-506ECB047565}"/>
            </c:ext>
          </c:extLst>
        </c:ser>
        <c:ser>
          <c:idx val="1"/>
          <c:order val="1"/>
          <c:tx>
            <c:strRef>
              <c:f>'2_Soporte'!$F$29</c:f>
              <c:strCache>
                <c:ptCount val="1"/>
                <c:pt idx="0">
                  <c:v>Denominador Acumulado (Variable 2)</c:v>
                </c:pt>
              </c:strCache>
            </c:strRef>
          </c:tx>
          <c:cat>
            <c:strRef>
              <c:f>'2_Soporte'!$B$30:$B$41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'2_Soporte'!$F$30:$F$41</c:f>
              <c:numCache>
                <c:formatCode>#,##0</c:formatCode>
                <c:ptCount val="12"/>
                <c:pt idx="0">
                  <c:v>126</c:v>
                </c:pt>
                <c:pt idx="1">
                  <c:v>221</c:v>
                </c:pt>
                <c:pt idx="2">
                  <c:v>304</c:v>
                </c:pt>
                <c:pt idx="3">
                  <c:v>427</c:v>
                </c:pt>
                <c:pt idx="4">
                  <c:v>515</c:v>
                </c:pt>
                <c:pt idx="5">
                  <c:v>674</c:v>
                </c:pt>
                <c:pt idx="6">
                  <c:v>775</c:v>
                </c:pt>
                <c:pt idx="7">
                  <c:v>973</c:v>
                </c:pt>
                <c:pt idx="8">
                  <c:v>1129</c:v>
                </c:pt>
                <c:pt idx="9">
                  <c:v>1287</c:v>
                </c:pt>
                <c:pt idx="10">
                  <c:v>1419</c:v>
                </c:pt>
                <c:pt idx="11">
                  <c:v>1578</c:v>
                </c:pt>
              </c:numCache>
            </c:numRef>
          </c:val>
          <c:smooth val="0"/>
          <c:extLst>
            <c:ext xmlns:c16="http://schemas.microsoft.com/office/drawing/2014/chart" uri="{C3380CC4-5D6E-409C-BE32-E72D297353CC}">
              <c16:uniqueId val="{00000001-6295-4B3E-9B8E-506ECB047565}"/>
            </c:ext>
          </c:extLst>
        </c:ser>
        <c:dLbls>
          <c:showLegendKey val="0"/>
          <c:showVal val="0"/>
          <c:showCatName val="0"/>
          <c:showSerName val="0"/>
          <c:showPercent val="0"/>
          <c:showBubbleSize val="0"/>
        </c:dLbls>
        <c:marker val="1"/>
        <c:smooth val="0"/>
        <c:axId val="453668560"/>
        <c:axId val="458870456"/>
      </c:lineChart>
      <c:catAx>
        <c:axId val="45366856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458870456"/>
        <c:crosses val="autoZero"/>
        <c:auto val="1"/>
        <c:lblAlgn val="ctr"/>
        <c:lblOffset val="100"/>
        <c:noMultiLvlLbl val="0"/>
      </c:catAx>
      <c:valAx>
        <c:axId val="4588704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53668560"/>
        <c:crosses val="autoZero"/>
        <c:crossBetween val="between"/>
      </c:valAx>
    </c:plotArea>
    <c:legend>
      <c:legendPos val="r"/>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'3_PLAN_GEREN'!$D$29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'3_PLAN_GEREN'!$B$30:$B$41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'3_PLAN_GEREN'!$D$30:$D$41</c:f>
              <c:numCache>
                <c:formatCode>0.00%</c:formatCode>
                <c:ptCount val="12"/>
                <c:pt idx="0">
                  <c:v>0</c:v>
                </c:pt>
                <c:pt idx="1">
                  <c:v>0</c:v>
                </c:pt>
                <c:pt idx="2">
                  <c:v>0.2</c:v>
                </c:pt>
                <c:pt idx="3">
                  <c:v>0.2</c:v>
                </c:pt>
                <c:pt idx="4">
                  <c:v>0.2</c:v>
                </c:pt>
                <c:pt idx="5">
                  <c:v>0.60000000000000009</c:v>
                </c:pt>
                <c:pt idx="6">
                  <c:v>0.60000000000000009</c:v>
                </c:pt>
                <c:pt idx="7">
                  <c:v>0.60000000000000009</c:v>
                </c:pt>
                <c:pt idx="8">
                  <c:v>0.60000000000000009</c:v>
                </c:pt>
                <c:pt idx="9">
                  <c:v>0.60000000000000009</c:v>
                </c:pt>
                <c:pt idx="10">
                  <c:v>0.60000000000000009</c:v>
                </c:pt>
                <c:pt idx="11">
                  <c:v>1</c:v>
                </c:pt>
              </c:numCache>
            </c:numRef>
          </c:val>
          <c:smooth val="0"/>
          <c:extLst>
            <c:ext xmlns:c16="http://schemas.microsoft.com/office/drawing/2014/chart" uri="{C3380CC4-5D6E-409C-BE32-E72D297353CC}">
              <c16:uniqueId val="{00000000-3C70-499D-9114-CE391945A5A8}"/>
            </c:ext>
          </c:extLst>
        </c:ser>
        <c:ser>
          <c:idx val="1"/>
          <c:order val="1"/>
          <c:tx>
            <c:strRef>
              <c:f>'3_PLAN_GEREN'!$F$29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'3_PLAN_GEREN'!$B$30:$B$41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'3_PLAN_GEREN'!$F$30:$F$41</c:f>
              <c:numCache>
                <c:formatCode>0.00%</c:formatCode>
                <c:ptCount val="12"/>
                <c:pt idx="0">
                  <c:v>0</c:v>
                </c:pt>
                <c:pt idx="1">
                  <c:v>0</c:v>
                </c:pt>
                <c:pt idx="2">
                  <c:v>0.2</c:v>
                </c:pt>
                <c:pt idx="3">
                  <c:v>0.2</c:v>
                </c:pt>
                <c:pt idx="4">
                  <c:v>0.2</c:v>
                </c:pt>
                <c:pt idx="5">
                  <c:v>0.60000000000000009</c:v>
                </c:pt>
                <c:pt idx="6">
                  <c:v>0.60000000000000009</c:v>
                </c:pt>
                <c:pt idx="7">
                  <c:v>0.60000000000000009</c:v>
                </c:pt>
                <c:pt idx="8">
                  <c:v>0.60000000000000009</c:v>
                </c:pt>
                <c:pt idx="9">
                  <c:v>0.60000000000000009</c:v>
                </c:pt>
                <c:pt idx="10">
                  <c:v>0.60000000000000009</c:v>
                </c:pt>
                <c:pt idx="11">
                  <c:v>1</c:v>
                </c:pt>
              </c:numCache>
            </c:numRef>
          </c:val>
          <c:smooth val="0"/>
          <c:extLst>
            <c:ext xmlns:c16="http://schemas.microsoft.com/office/drawing/2014/chart" uri="{C3380CC4-5D6E-409C-BE32-E72D297353CC}">
              <c16:uniqueId val="{00000001-3C70-499D-9114-CE391945A5A8}"/>
            </c:ext>
          </c:extLst>
        </c:ser>
        <c:dLbls>
          <c:showLegendKey val="0"/>
          <c:showVal val="0"/>
          <c:showCatName val="0"/>
          <c:showSerName val="0"/>
          <c:showPercent val="0"/>
          <c:showBubbleSize val="0"/>
        </c:dLbls>
        <c:marker val="1"/>
        <c:smooth val="0"/>
        <c:axId val="458871632"/>
        <c:axId val="458870848"/>
      </c:lineChart>
      <c:catAx>
        <c:axId val="45887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458870848"/>
        <c:crosses val="autoZero"/>
        <c:auto val="1"/>
        <c:lblAlgn val="ctr"/>
        <c:lblOffset val="100"/>
        <c:noMultiLvlLbl val="0"/>
      </c:catAx>
      <c:valAx>
        <c:axId val="4588708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458871632"/>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'4_MIPG'!$B$30:$B$41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'4_MIPG'!$D$30:$D$41</c:f>
              <c:numCache>
                <c:formatCode>0.00%</c:formatCode>
                <c:ptCount val="12"/>
                <c:pt idx="0">
                  <c:v>0</c:v>
                </c:pt>
                <c:pt idx="1">
                  <c:v>0</c:v>
                </c:pt>
                <c:pt idx="2">
                  <c:v>0</c:v>
                </c:pt>
                <c:pt idx="3">
                  <c:v>0</c:v>
                </c:pt>
                <c:pt idx="4">
                  <c:v>0</c:v>
                </c:pt>
                <c:pt idx="5">
                  <c:v>0.15</c:v>
                </c:pt>
                <c:pt idx="6">
                  <c:v>0.15</c:v>
                </c:pt>
                <c:pt idx="7">
                  <c:v>0.70000000000000007</c:v>
                </c:pt>
                <c:pt idx="8">
                  <c:v>0.70000000000000007</c:v>
                </c:pt>
                <c:pt idx="9">
                  <c:v>0.70000000000000007</c:v>
                </c:pt>
                <c:pt idx="10">
                  <c:v>0.70000000000000007</c:v>
                </c:pt>
                <c:pt idx="11">
                  <c:v>1</c:v>
                </c:pt>
              </c:numCache>
            </c:numRef>
          </c:val>
          <c:smooth val="0"/>
          <c:extLst>
            <c:ext xmlns:c16="http://schemas.microsoft.com/office/drawing/2014/chart" uri="{C3380CC4-5D6E-409C-BE32-E72D297353CC}">
              <c16:uniqueId val="{00000000-B9DB-486C-83A7-748822973964}"/>
            </c:ext>
          </c:extLst>
        </c:ser>
        <c:ser>
          <c:idx val="1"/>
          <c:order val="1"/>
          <c:tx>
            <c:strRef>
              <c:f>'4_MIPG'!$F$29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'4_MIPG'!$B$30:$B$41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'4_MIPG'!$F$30:$F$41</c:f>
              <c:numCache>
                <c:formatCode>0.00%</c:formatCode>
                <c:ptCount val="12"/>
                <c:pt idx="0">
                  <c:v>0</c:v>
                </c:pt>
                <c:pt idx="1">
                  <c:v>0</c:v>
                </c:pt>
                <c:pt idx="2">
                  <c:v>0</c:v>
                </c:pt>
                <c:pt idx="3">
                  <c:v>0</c:v>
                </c:pt>
                <c:pt idx="4">
                  <c:v>0</c:v>
                </c:pt>
                <c:pt idx="5">
                  <c:v>0.15</c:v>
                </c:pt>
                <c:pt idx="6">
                  <c:v>0.15</c:v>
                </c:pt>
                <c:pt idx="7">
                  <c:v>0.4</c:v>
                </c:pt>
                <c:pt idx="8">
                  <c:v>0.4</c:v>
                </c:pt>
                <c:pt idx="9">
                  <c:v>0.4</c:v>
                </c:pt>
                <c:pt idx="10">
                  <c:v>1</c:v>
                </c:pt>
                <c:pt idx="11">
                  <c:v>1</c:v>
                </c:pt>
              </c:numCache>
            </c:numRef>
          </c:val>
          <c:smooth val="0"/>
          <c:extLst>
            <c:ext xmlns:c16="http://schemas.microsoft.com/office/drawing/2014/chart" uri="{C3380CC4-5D6E-409C-BE32-E72D297353CC}">
              <c16:uniqueId val="{00000001-B9DB-486C-83A7-748822973964}"/>
            </c:ext>
          </c:extLst>
        </c:ser>
        <c:dLbls>
          <c:showLegendKey val="0"/>
          <c:showVal val="0"/>
          <c:showCatName val="0"/>
          <c:showSerName val="0"/>
          <c:showPercent val="0"/>
          <c:showBubbleSize val="0"/>
        </c:dLbls>
        <c:marker val="1"/>
        <c:smooth val="0"/>
        <c:axId val="458872416"/>
        <c:axId val="458872808"/>
      </c:lineChart>
      <c:catAx>
        <c:axId val="45887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458872808"/>
        <c:crosses val="autoZero"/>
        <c:auto val="1"/>
        <c:lblAlgn val="ctr"/>
        <c:lblOffset val="100"/>
        <c:noMultiLvlLbl val="0"/>
      </c:catAx>
      <c:valAx>
        <c:axId val="458872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458872416"/>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'5_PAAC'!$B$30:$B$41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'5_PAAC'!$D$30:$D$41</c:f>
              <c:numCache>
                <c:formatCode>General</c:formatCode>
                <c:ptCount val="12"/>
                <c:pt idx="0">
                  <c:v>0</c:v>
                </c:pt>
                <c:pt idx="1">
                  <c:v>0</c:v>
                </c:pt>
                <c:pt idx="2">
                  <c:v>0</c:v>
                </c:pt>
                <c:pt idx="3">
                  <c:v>0</c:v>
                </c:pt>
                <c:pt idx="4">
                  <c:v>1</c:v>
                </c:pt>
                <c:pt idx="5">
                  <c:v>2</c:v>
                </c:pt>
                <c:pt idx="6">
                  <c:v>2</c:v>
                </c:pt>
                <c:pt idx="7">
                  <c:v>2</c:v>
                </c:pt>
                <c:pt idx="8">
                  <c:v>3</c:v>
                </c:pt>
                <c:pt idx="9">
                  <c:v>3</c:v>
                </c:pt>
                <c:pt idx="10">
                  <c:v>3</c:v>
                </c:pt>
                <c:pt idx="11">
                  <c:v>4</c:v>
                </c:pt>
              </c:numCache>
            </c:numRef>
          </c:val>
          <c:smooth val="0"/>
          <c:extLst>
            <c:ext xmlns:c16="http://schemas.microsoft.com/office/drawing/2014/chart" uri="{C3380CC4-5D6E-409C-BE32-E72D297353CC}">
              <c16:uniqueId val="{00000000-5139-46E4-B1CE-C5927CF93231}"/>
            </c:ext>
          </c:extLst>
        </c:ser>
        <c:ser>
          <c:idx val="1"/>
          <c:order val="1"/>
          <c:tx>
            <c:strRef>
              <c:f>'5_PAAC'!$F$29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'5_PAAC'!$B$30:$B$41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'5_PAAC'!$F$30:$F$41</c:f>
              <c:numCache>
                <c:formatCode>General</c:formatCode>
                <c:ptCount val="12"/>
                <c:pt idx="0">
                  <c:v>0</c:v>
                </c:pt>
                <c:pt idx="1">
                  <c:v>0</c:v>
                </c:pt>
                <c:pt idx="2">
                  <c:v>0</c:v>
                </c:pt>
                <c:pt idx="3">
                  <c:v>0</c:v>
                </c:pt>
                <c:pt idx="4">
                  <c:v>1</c:v>
                </c:pt>
                <c:pt idx="5">
                  <c:v>2</c:v>
                </c:pt>
                <c:pt idx="6">
                  <c:v>3</c:v>
                </c:pt>
                <c:pt idx="7">
                  <c:v>3</c:v>
                </c:pt>
                <c:pt idx="8">
                  <c:v>3</c:v>
                </c:pt>
                <c:pt idx="9">
                  <c:v>3</c:v>
                </c:pt>
                <c:pt idx="10">
                  <c:v>3</c:v>
                </c:pt>
                <c:pt idx="11">
                  <c:v>4</c:v>
                </c:pt>
              </c:numCache>
            </c:numRef>
          </c:val>
          <c:smooth val="0"/>
          <c:extLst>
            <c:ext xmlns:c16="http://schemas.microsoft.com/office/drawing/2014/chart" uri="{C3380CC4-5D6E-409C-BE32-E72D297353CC}">
              <c16:uniqueId val="{00000001-5139-46E4-B1CE-C5927CF93231}"/>
            </c:ext>
          </c:extLst>
        </c:ser>
        <c:dLbls>
          <c:showLegendKey val="0"/>
          <c:showVal val="0"/>
          <c:showCatName val="0"/>
          <c:showSerName val="0"/>
          <c:showPercent val="0"/>
          <c:showBubbleSize val="0"/>
        </c:dLbls>
        <c:marker val="1"/>
        <c:smooth val="0"/>
        <c:axId val="458877120"/>
        <c:axId val="458873984"/>
      </c:lineChart>
      <c:catAx>
        <c:axId val="45887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458873984"/>
        <c:crosses val="autoZero"/>
        <c:auto val="1"/>
        <c:lblAlgn val="ctr"/>
        <c:lblOffset val="100"/>
        <c:noMultiLvlLbl val="0"/>
      </c:catAx>
      <c:valAx>
        <c:axId val="458873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458877120"/>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e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emf"/><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1</xdr:col>
      <xdr:colOff>1562100</xdr:colOff>
      <xdr:row>3</xdr:row>
      <xdr:rowOff>285750</xdr:rowOff>
    </xdr:to>
    <xdr:pic>
      <xdr:nvPicPr>
        <xdr:cNvPr id="1849" name="Imagen 1">
          <a:extLst>
            <a:ext uri="{FF2B5EF4-FFF2-40B4-BE49-F238E27FC236}">
              <a16:creationId xmlns:a16="http://schemas.microsoft.com/office/drawing/2014/main" id="{00000000-0008-0000-0000-00003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04775"/>
          <a:ext cx="20764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152400</xdr:colOff>
      <xdr:row>0</xdr:row>
      <xdr:rowOff>66675</xdr:rowOff>
    </xdr:from>
    <xdr:to>
      <xdr:col>23</xdr:col>
      <xdr:colOff>638175</xdr:colOff>
      <xdr:row>3</xdr:row>
      <xdr:rowOff>342900</xdr:rowOff>
    </xdr:to>
    <xdr:pic>
      <xdr:nvPicPr>
        <xdr:cNvPr id="1850" name="Imagen 2">
          <a:extLst>
            <a:ext uri="{FF2B5EF4-FFF2-40B4-BE49-F238E27FC236}">
              <a16:creationId xmlns:a16="http://schemas.microsoft.com/office/drawing/2014/main" id="{00000000-0008-0000-0000-00003A0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5450800" y="66675"/>
          <a:ext cx="20764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68429" name="1 Imagen" descr="http://intranetsdm.movilidadbogota.gov.co:7778/images/pobtrans.gif">
          <a:extLst>
            <a:ext uri="{FF2B5EF4-FFF2-40B4-BE49-F238E27FC236}">
              <a16:creationId xmlns:a16="http://schemas.microsoft.com/office/drawing/2014/main" id="{00000000-0008-0000-0900-00008D1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268430" name="1 Imagen" descr="http://intranetsdm.movilidadbogota.gov.co:7778/images/pobtrans.gif">
          <a:extLst>
            <a:ext uri="{FF2B5EF4-FFF2-40B4-BE49-F238E27FC236}">
              <a16:creationId xmlns:a16="http://schemas.microsoft.com/office/drawing/2014/main" id="{00000000-0008-0000-0900-00008E1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268431" name="1 Imagen" descr="http://intranetsdm.movilidadbogota.gov.co:7778/images/pobtrans.gif">
          <a:extLst>
            <a:ext uri="{FF2B5EF4-FFF2-40B4-BE49-F238E27FC236}">
              <a16:creationId xmlns:a16="http://schemas.microsoft.com/office/drawing/2014/main" id="{00000000-0008-0000-0900-00008F1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268432" name="1 Imagen" descr="http://intranetsdm.movilidadbogota.gov.co:7778/images/pobtrans.gif">
          <a:extLst>
            <a:ext uri="{FF2B5EF4-FFF2-40B4-BE49-F238E27FC236}">
              <a16:creationId xmlns:a16="http://schemas.microsoft.com/office/drawing/2014/main" id="{00000000-0008-0000-0900-0000901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323850</xdr:colOff>
      <xdr:row>38</xdr:row>
      <xdr:rowOff>161925</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67850" cy="740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53340</xdr:colOff>
      <xdr:row>33</xdr:row>
      <xdr:rowOff>114300</xdr:rowOff>
    </xdr:to>
    <xdr:pic>
      <xdr:nvPicPr>
        <xdr:cNvPr id="3" name="Picture 2">
          <a:extLst>
            <a:ext uri="{FF2B5EF4-FFF2-40B4-BE49-F238E27FC236}">
              <a16:creationId xmlns:a16="http://schemas.microsoft.com/office/drawing/2014/main" id="{4CA50032-F965-45B1-981F-43DBC7CC5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63100" cy="614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1</xdr:row>
      <xdr:rowOff>76200</xdr:rowOff>
    </xdr:from>
    <xdr:to>
      <xdr:col>1</xdr:col>
      <xdr:colOff>1352550</xdr:colOff>
      <xdr:row>4</xdr:row>
      <xdr:rowOff>276225</xdr:rowOff>
    </xdr:to>
    <xdr:pic>
      <xdr:nvPicPr>
        <xdr:cNvPr id="11761" name="Imagen 1">
          <a:extLst>
            <a:ext uri="{FF2B5EF4-FFF2-40B4-BE49-F238E27FC236}">
              <a16:creationId xmlns:a16="http://schemas.microsoft.com/office/drawing/2014/main" id="{00000000-0008-0000-0100-0000F12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8625" y="15240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1</xdr:row>
      <xdr:rowOff>76200</xdr:rowOff>
    </xdr:from>
    <xdr:to>
      <xdr:col>8</xdr:col>
      <xdr:colOff>1276350</xdr:colOff>
      <xdr:row>4</xdr:row>
      <xdr:rowOff>285750</xdr:rowOff>
    </xdr:to>
    <xdr:pic>
      <xdr:nvPicPr>
        <xdr:cNvPr id="11762" name="Imagen 2">
          <a:extLst>
            <a:ext uri="{FF2B5EF4-FFF2-40B4-BE49-F238E27FC236}">
              <a16:creationId xmlns:a16="http://schemas.microsoft.com/office/drawing/2014/main" id="{00000000-0008-0000-0100-0000F22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77425" y="15240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800100</xdr:colOff>
      <xdr:row>43</xdr:row>
      <xdr:rowOff>133350</xdr:rowOff>
    </xdr:from>
    <xdr:to>
      <xdr:col>6</xdr:col>
      <xdr:colOff>1171575</xdr:colOff>
      <xdr:row>47</xdr:row>
      <xdr:rowOff>428625</xdr:rowOff>
    </xdr:to>
    <xdr:graphicFrame macro="">
      <xdr:nvGraphicFramePr>
        <xdr:cNvPr id="11763" name="3 Gráfico">
          <a:extLst>
            <a:ext uri="{FF2B5EF4-FFF2-40B4-BE49-F238E27FC236}">
              <a16:creationId xmlns:a16="http://schemas.microsoft.com/office/drawing/2014/main" id="{00000000-0008-0000-0100-0000F3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10725" name="Imagen 1">
          <a:extLst>
            <a:ext uri="{FF2B5EF4-FFF2-40B4-BE49-F238E27FC236}">
              <a16:creationId xmlns:a16="http://schemas.microsoft.com/office/drawing/2014/main" id="{00000000-0008-0000-0200-0000E52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xdr:row>
      <xdr:rowOff>76200</xdr:rowOff>
    </xdr:from>
    <xdr:to>
      <xdr:col>8</xdr:col>
      <xdr:colOff>1238250</xdr:colOff>
      <xdr:row>4</xdr:row>
      <xdr:rowOff>285750</xdr:rowOff>
    </xdr:to>
    <xdr:pic>
      <xdr:nvPicPr>
        <xdr:cNvPr id="10726" name="Imagen 2">
          <a:extLst>
            <a:ext uri="{FF2B5EF4-FFF2-40B4-BE49-F238E27FC236}">
              <a16:creationId xmlns:a16="http://schemas.microsoft.com/office/drawing/2014/main" id="{00000000-0008-0000-0200-0000E62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39325" y="15240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809625</xdr:colOff>
      <xdr:row>43</xdr:row>
      <xdr:rowOff>142875</xdr:rowOff>
    </xdr:from>
    <xdr:to>
      <xdr:col>6</xdr:col>
      <xdr:colOff>1257300</xdr:colOff>
      <xdr:row>47</xdr:row>
      <xdr:rowOff>476250</xdr:rowOff>
    </xdr:to>
    <xdr:graphicFrame macro="">
      <xdr:nvGraphicFramePr>
        <xdr:cNvPr id="10727" name="3 Gráfico">
          <a:extLst>
            <a:ext uri="{FF2B5EF4-FFF2-40B4-BE49-F238E27FC236}">
              <a16:creationId xmlns:a16="http://schemas.microsoft.com/office/drawing/2014/main" id="{00000000-0008-0000-0200-0000E7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085850" y="266700"/>
          <a:ext cx="438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xdr:row>
      <xdr:rowOff>76200</xdr:rowOff>
    </xdr:from>
    <xdr:to>
      <xdr:col>8</xdr:col>
      <xdr:colOff>1238250</xdr:colOff>
      <xdr:row>4</xdr:row>
      <xdr:rowOff>285750</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257925" y="266700"/>
          <a:ext cx="600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466725</xdr:colOff>
      <xdr:row>43</xdr:row>
      <xdr:rowOff>228600</xdr:rowOff>
    </xdr:from>
    <xdr:to>
      <xdr:col>7</xdr:col>
      <xdr:colOff>533400</xdr:colOff>
      <xdr:row>47</xdr:row>
      <xdr:rowOff>381000</xdr:rowOff>
    </xdr:to>
    <xdr:graphicFrame macro="">
      <xdr:nvGraphicFramePr>
        <xdr:cNvPr id="4" name="Gráfico 1">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0"/>
          <a:ext cx="466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476250</xdr:colOff>
      <xdr:row>0</xdr:row>
      <xdr:rowOff>0</xdr:rowOff>
    </xdr:from>
    <xdr:to>
      <xdr:col>10</xdr:col>
      <xdr:colOff>1714500</xdr:colOff>
      <xdr:row>3</xdr:row>
      <xdr:rowOff>133350</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096250" y="0"/>
          <a:ext cx="285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085850" y="266700"/>
          <a:ext cx="438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xdr:row>
      <xdr:rowOff>76200</xdr:rowOff>
    </xdr:from>
    <xdr:to>
      <xdr:col>8</xdr:col>
      <xdr:colOff>1238250</xdr:colOff>
      <xdr:row>4</xdr:row>
      <xdr:rowOff>285750</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257925" y="266700"/>
          <a:ext cx="600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466725</xdr:colOff>
      <xdr:row>43</xdr:row>
      <xdr:rowOff>228600</xdr:rowOff>
    </xdr:from>
    <xdr:to>
      <xdr:col>7</xdr:col>
      <xdr:colOff>533400</xdr:colOff>
      <xdr:row>47</xdr:row>
      <xdr:rowOff>381000</xdr:rowOff>
    </xdr:to>
    <xdr:graphicFrame macro="">
      <xdr:nvGraphicFramePr>
        <xdr:cNvPr id="4" name="Gráfico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0"/>
          <a:ext cx="466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476250</xdr:colOff>
      <xdr:row>0</xdr:row>
      <xdr:rowOff>0</xdr:rowOff>
    </xdr:from>
    <xdr:to>
      <xdr:col>10</xdr:col>
      <xdr:colOff>1714500</xdr:colOff>
      <xdr:row>3</xdr:row>
      <xdr:rowOff>133350</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096250" y="0"/>
          <a:ext cx="285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085850" y="266700"/>
          <a:ext cx="438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xdr:row>
      <xdr:rowOff>76200</xdr:rowOff>
    </xdr:from>
    <xdr:to>
      <xdr:col>8</xdr:col>
      <xdr:colOff>1238250</xdr:colOff>
      <xdr:row>4</xdr:row>
      <xdr:rowOff>285750</xdr:rowOff>
    </xdr:to>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257925" y="266700"/>
          <a:ext cx="600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466725</xdr:colOff>
      <xdr:row>43</xdr:row>
      <xdr:rowOff>228600</xdr:rowOff>
    </xdr:from>
    <xdr:to>
      <xdr:col>7</xdr:col>
      <xdr:colOff>533400</xdr:colOff>
      <xdr:row>47</xdr:row>
      <xdr:rowOff>381000</xdr:rowOff>
    </xdr:to>
    <xdr:graphicFrame macro="">
      <xdr:nvGraphicFramePr>
        <xdr:cNvPr id="4" name="Gráfico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0"/>
          <a:ext cx="466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476250</xdr:colOff>
      <xdr:row>0</xdr:row>
      <xdr:rowOff>0</xdr:rowOff>
    </xdr:from>
    <xdr:to>
      <xdr:col>10</xdr:col>
      <xdr:colOff>1714500</xdr:colOff>
      <xdr:row>3</xdr:row>
      <xdr:rowOff>133350</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096250" y="0"/>
          <a:ext cx="285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showGridLines="0" tabSelected="1" topLeftCell="G19" zoomScale="70" zoomScaleNormal="70" workbookViewId="0">
      <selection activeCell="X32" sqref="X32"/>
    </sheetView>
  </sheetViews>
  <sheetFormatPr baseColWidth="10" defaultColWidth="11.42578125" defaultRowHeight="15" x14ac:dyDescent="0.25"/>
  <cols>
    <col min="1" max="1" width="9.140625" style="5" customWidth="1"/>
    <col min="2" max="2" width="24" style="5" customWidth="1"/>
    <col min="3" max="3" width="24.140625" style="5" customWidth="1"/>
    <col min="4" max="4" width="28.28515625" style="5" customWidth="1"/>
    <col min="5" max="5" width="18.5703125" style="5" customWidth="1"/>
    <col min="6" max="6" width="32.42578125" style="5" customWidth="1"/>
    <col min="7" max="7" width="19" style="5" customWidth="1"/>
    <col min="8" max="8" width="62.5703125" style="5" customWidth="1"/>
    <col min="9" max="9" width="24.7109375" style="5" customWidth="1"/>
    <col min="10" max="21" width="13.28515625" style="5" customWidth="1"/>
    <col min="22" max="22" width="16.42578125" style="5" customWidth="1"/>
    <col min="23" max="24" width="23.85546875" style="5" customWidth="1"/>
    <col min="25" max="16384" width="11.42578125" style="5"/>
  </cols>
  <sheetData>
    <row r="1" spans="1:24" s="8" customFormat="1" ht="39.75" customHeight="1" thickBot="1" x14ac:dyDescent="0.3">
      <c r="A1" s="291"/>
      <c r="B1" s="292"/>
      <c r="C1" s="302" t="s">
        <v>16</v>
      </c>
      <c r="D1" s="303"/>
      <c r="E1" s="303"/>
      <c r="F1" s="303"/>
      <c r="G1" s="303"/>
      <c r="H1" s="303"/>
      <c r="I1" s="303"/>
      <c r="J1" s="303"/>
      <c r="K1" s="303"/>
      <c r="L1" s="303"/>
      <c r="M1" s="303"/>
      <c r="N1" s="303"/>
      <c r="O1" s="303"/>
      <c r="P1" s="303"/>
      <c r="Q1" s="303"/>
      <c r="R1" s="303"/>
      <c r="S1" s="303"/>
      <c r="T1" s="303"/>
      <c r="U1" s="303"/>
      <c r="V1" s="304"/>
      <c r="W1" s="291"/>
      <c r="X1" s="292"/>
    </row>
    <row r="2" spans="1:24" s="8" customFormat="1" ht="40.5" customHeight="1" thickBot="1" x14ac:dyDescent="0.3">
      <c r="A2" s="293"/>
      <c r="B2" s="294"/>
      <c r="C2" s="302" t="s">
        <v>17</v>
      </c>
      <c r="D2" s="303"/>
      <c r="E2" s="303"/>
      <c r="F2" s="303"/>
      <c r="G2" s="303"/>
      <c r="H2" s="303"/>
      <c r="I2" s="303"/>
      <c r="J2" s="303"/>
      <c r="K2" s="303"/>
      <c r="L2" s="303"/>
      <c r="M2" s="303"/>
      <c r="N2" s="303"/>
      <c r="O2" s="303"/>
      <c r="P2" s="303"/>
      <c r="Q2" s="303"/>
      <c r="R2" s="303"/>
      <c r="S2" s="303"/>
      <c r="T2" s="303"/>
      <c r="U2" s="303"/>
      <c r="V2" s="304"/>
      <c r="W2" s="293"/>
      <c r="X2" s="294"/>
    </row>
    <row r="3" spans="1:24" s="8" customFormat="1" ht="42.75" customHeight="1" thickBot="1" x14ac:dyDescent="0.3">
      <c r="A3" s="293"/>
      <c r="B3" s="294"/>
      <c r="C3" s="302" t="s">
        <v>301</v>
      </c>
      <c r="D3" s="303"/>
      <c r="E3" s="303"/>
      <c r="F3" s="303"/>
      <c r="G3" s="303"/>
      <c r="H3" s="303"/>
      <c r="I3" s="303"/>
      <c r="J3" s="303"/>
      <c r="K3" s="303"/>
      <c r="L3" s="303"/>
      <c r="M3" s="303"/>
      <c r="N3" s="303"/>
      <c r="O3" s="303"/>
      <c r="P3" s="303"/>
      <c r="Q3" s="303"/>
      <c r="R3" s="303"/>
      <c r="S3" s="303"/>
      <c r="T3" s="303"/>
      <c r="U3" s="303"/>
      <c r="V3" s="304"/>
      <c r="W3" s="293"/>
      <c r="X3" s="294"/>
    </row>
    <row r="4" spans="1:24" s="8" customFormat="1" ht="33.75" customHeight="1" thickBot="1" x14ac:dyDescent="0.3">
      <c r="A4" s="295"/>
      <c r="B4" s="296"/>
      <c r="C4" s="277" t="s">
        <v>21</v>
      </c>
      <c r="D4" s="278"/>
      <c r="E4" s="278"/>
      <c r="F4" s="278"/>
      <c r="G4" s="278"/>
      <c r="H4" s="278"/>
      <c r="I4" s="278"/>
      <c r="J4" s="279"/>
      <c r="K4" s="277" t="s">
        <v>300</v>
      </c>
      <c r="L4" s="278"/>
      <c r="M4" s="278"/>
      <c r="N4" s="278"/>
      <c r="O4" s="278"/>
      <c r="P4" s="278"/>
      <c r="Q4" s="278"/>
      <c r="R4" s="278"/>
      <c r="S4" s="278"/>
      <c r="T4" s="278"/>
      <c r="U4" s="278"/>
      <c r="V4" s="279"/>
      <c r="W4" s="295"/>
      <c r="X4" s="296"/>
    </row>
    <row r="5" spans="1:24" s="8" customFormat="1" ht="21.75" customHeight="1" x14ac:dyDescent="0.25">
      <c r="C5" s="13"/>
      <c r="D5" s="13"/>
      <c r="E5" s="13"/>
      <c r="F5" s="13"/>
      <c r="G5" s="10"/>
      <c r="H5" s="10"/>
      <c r="I5" s="9"/>
      <c r="J5" s="10"/>
      <c r="K5" s="11"/>
      <c r="L5" s="12"/>
      <c r="M5" s="12"/>
      <c r="N5" s="12"/>
      <c r="O5" s="12"/>
    </row>
    <row r="6" spans="1:24" s="1" customFormat="1" ht="30" customHeight="1" thickBot="1" x14ac:dyDescent="0.3">
      <c r="C6" s="3"/>
      <c r="D6" s="3"/>
      <c r="E6" s="3"/>
      <c r="F6" s="3"/>
      <c r="G6" s="7"/>
      <c r="H6" s="7"/>
      <c r="I6" s="7"/>
      <c r="J6" s="7"/>
      <c r="K6" s="7"/>
      <c r="L6" s="3"/>
      <c r="M6" s="3"/>
      <c r="N6" s="3"/>
      <c r="O6" s="3"/>
      <c r="P6" s="3"/>
      <c r="Q6" s="6"/>
      <c r="R6" s="6"/>
      <c r="S6" s="6"/>
      <c r="T6" s="6"/>
      <c r="U6" s="4"/>
      <c r="V6" s="4"/>
      <c r="W6" s="2"/>
      <c r="X6" s="2"/>
    </row>
    <row r="7" spans="1:24" s="1" customFormat="1" ht="48" customHeight="1" thickBot="1" x14ac:dyDescent="0.3">
      <c r="B7" s="14" t="s">
        <v>25</v>
      </c>
      <c r="C7" s="288" t="s">
        <v>281</v>
      </c>
      <c r="D7" s="289"/>
      <c r="E7" s="289"/>
      <c r="F7" s="289"/>
      <c r="G7" s="290"/>
      <c r="H7" s="3"/>
      <c r="I7" s="3"/>
      <c r="J7" s="3"/>
      <c r="K7" s="3"/>
      <c r="L7" s="3"/>
      <c r="M7" s="3"/>
      <c r="N7" s="3"/>
      <c r="O7" s="3"/>
      <c r="P7" s="3"/>
      <c r="Q7" s="6"/>
      <c r="R7" s="6"/>
      <c r="S7" s="6"/>
      <c r="T7" s="6"/>
      <c r="U7" s="4"/>
      <c r="V7" s="4"/>
      <c r="W7" s="2"/>
      <c r="X7" s="2"/>
    </row>
    <row r="8" spans="1:24" s="1" customFormat="1" ht="39.75" customHeight="1" x14ac:dyDescent="0.25"/>
    <row r="9" spans="1:24" s="1" customFormat="1" x14ac:dyDescent="0.25"/>
    <row r="10" spans="1:24" s="41" customFormat="1" ht="45" customHeight="1" x14ac:dyDescent="0.2">
      <c r="A10" s="298" t="s">
        <v>24</v>
      </c>
      <c r="B10" s="299"/>
      <c r="C10" s="299"/>
      <c r="D10" s="299"/>
      <c r="E10" s="299"/>
      <c r="F10" s="299"/>
      <c r="G10" s="299"/>
      <c r="H10" s="299"/>
      <c r="I10" s="299"/>
      <c r="J10" s="299"/>
      <c r="K10" s="299"/>
      <c r="L10" s="299"/>
      <c r="M10" s="299"/>
      <c r="N10" s="299"/>
      <c r="O10" s="299"/>
      <c r="P10" s="299"/>
      <c r="Q10" s="299"/>
      <c r="R10" s="299"/>
      <c r="S10" s="299"/>
      <c r="T10" s="299"/>
      <c r="U10" s="299"/>
      <c r="V10" s="299"/>
      <c r="W10" s="299"/>
      <c r="X10" s="300"/>
    </row>
    <row r="11" spans="1:24" s="42" customFormat="1" ht="38.25" customHeight="1" x14ac:dyDescent="0.25">
      <c r="A11" s="283" t="s">
        <v>7</v>
      </c>
      <c r="B11" s="273" t="s">
        <v>8</v>
      </c>
      <c r="C11" s="274"/>
      <c r="D11" s="275"/>
      <c r="E11" s="280" t="s">
        <v>20</v>
      </c>
      <c r="F11" s="280" t="s">
        <v>130</v>
      </c>
      <c r="G11" s="283" t="s">
        <v>15</v>
      </c>
      <c r="H11" s="283" t="s">
        <v>131</v>
      </c>
      <c r="I11" s="283" t="s">
        <v>132</v>
      </c>
      <c r="J11" s="273" t="s">
        <v>374</v>
      </c>
      <c r="K11" s="274"/>
      <c r="L11" s="274"/>
      <c r="M11" s="274"/>
      <c r="N11" s="274"/>
      <c r="O11" s="274"/>
      <c r="P11" s="274"/>
      <c r="Q11" s="274"/>
      <c r="R11" s="274"/>
      <c r="S11" s="274"/>
      <c r="T11" s="274"/>
      <c r="U11" s="274"/>
      <c r="V11" s="274"/>
      <c r="W11" s="274"/>
      <c r="X11" s="275"/>
    </row>
    <row r="12" spans="1:24" s="42" customFormat="1" ht="46.5" customHeight="1" x14ac:dyDescent="0.25">
      <c r="A12" s="283"/>
      <c r="B12" s="43" t="s">
        <v>23</v>
      </c>
      <c r="C12" s="43" t="s">
        <v>9</v>
      </c>
      <c r="D12" s="160" t="s">
        <v>285</v>
      </c>
      <c r="E12" s="281"/>
      <c r="F12" s="281"/>
      <c r="G12" s="283"/>
      <c r="H12" s="283"/>
      <c r="I12" s="283"/>
      <c r="J12" s="44" t="s">
        <v>13</v>
      </c>
      <c r="K12" s="44" t="s">
        <v>14</v>
      </c>
      <c r="L12" s="44" t="s">
        <v>10</v>
      </c>
      <c r="M12" s="44" t="s">
        <v>11</v>
      </c>
      <c r="N12" s="44" t="s">
        <v>12</v>
      </c>
      <c r="O12" s="44" t="s">
        <v>0</v>
      </c>
      <c r="P12" s="44" t="s">
        <v>1</v>
      </c>
      <c r="Q12" s="44" t="s">
        <v>2</v>
      </c>
      <c r="R12" s="44" t="s">
        <v>3</v>
      </c>
      <c r="S12" s="44" t="s">
        <v>4</v>
      </c>
      <c r="T12" s="44" t="s">
        <v>5</v>
      </c>
      <c r="U12" s="44" t="s">
        <v>6</v>
      </c>
      <c r="V12" s="44" t="s">
        <v>18</v>
      </c>
      <c r="W12" s="286" t="s">
        <v>19</v>
      </c>
      <c r="X12" s="286"/>
    </row>
    <row r="13" spans="1:24" s="45" customFormat="1" ht="65.25" customHeight="1" x14ac:dyDescent="0.2">
      <c r="A13" s="297">
        <v>1</v>
      </c>
      <c r="B13" s="272" t="s">
        <v>161</v>
      </c>
      <c r="C13" s="287" t="str">
        <f>+'1_Conceptos'!C13:I13</f>
        <v xml:space="preserve">6. Proveer un ecosistema adecuado para la innovación y adopción  de nuevas y mejores tecnologías de movilidad y de información y comunicación </v>
      </c>
      <c r="D13" s="266" t="s">
        <v>298</v>
      </c>
      <c r="E13" s="301" t="s">
        <v>22</v>
      </c>
      <c r="F13" s="282" t="str">
        <f>+'1_Conceptos'!F9</f>
        <v>Atender el 100% de los conceptos técnicos solicitados a la Oficina de Información Sectorial</v>
      </c>
      <c r="G13" s="284" t="str">
        <f>+'1_Conceptos'!C15</f>
        <v xml:space="preserve">Conceptos Técnicos </v>
      </c>
      <c r="H13" s="285" t="s">
        <v>282</v>
      </c>
      <c r="I13" s="135" t="str">
        <f>+'1_Conceptos'!C22</f>
        <v>Número de solicitudes de conceptos atendidas</v>
      </c>
      <c r="J13" s="133">
        <f>+'1_Conceptos'!C30</f>
        <v>0</v>
      </c>
      <c r="K13" s="133">
        <f>+'1_Conceptos'!C31</f>
        <v>3</v>
      </c>
      <c r="L13" s="133">
        <f>+'1_Conceptos'!C32</f>
        <v>4</v>
      </c>
      <c r="M13" s="133">
        <f>+'1_Conceptos'!C33</f>
        <v>2</v>
      </c>
      <c r="N13" s="133">
        <f>+'1_Conceptos'!C34</f>
        <v>3</v>
      </c>
      <c r="O13" s="133">
        <f>+'1_Conceptos'!C35</f>
        <v>3</v>
      </c>
      <c r="P13" s="133">
        <f>+'1_Conceptos'!C36</f>
        <v>6</v>
      </c>
      <c r="Q13" s="133">
        <f>+'1_Conceptos'!C37</f>
        <v>5</v>
      </c>
      <c r="R13" s="133">
        <f>+'1_Conceptos'!C38</f>
        <v>6</v>
      </c>
      <c r="S13" s="133">
        <f>+'1_Conceptos'!C39</f>
        <v>1</v>
      </c>
      <c r="T13" s="133">
        <f>+'1_Conceptos'!C40</f>
        <v>2</v>
      </c>
      <c r="U13" s="133">
        <f>+'1_Conceptos'!C41</f>
        <v>0</v>
      </c>
      <c r="V13" s="134">
        <f>+SUM(J13:U13)</f>
        <v>35</v>
      </c>
      <c r="W13" s="305" t="str">
        <f>+'1_Conceptos'!C49</f>
        <v>La Oficina de Información Sectorial ha logrado conceptuar sobre la mayoria de los  proyectos  con componente tecnológico a desarrollar en la  entidad, permitiendo dar los lineamientos para la ejecución de los  mismos siguiendo metodologías eficientes y  buenas practicas de tecnología de información y comunicaciones - TIC.</v>
      </c>
      <c r="X13" s="305"/>
    </row>
    <row r="14" spans="1:24" s="45" customFormat="1" ht="65.25" customHeight="1" x14ac:dyDescent="0.2">
      <c r="A14" s="297"/>
      <c r="B14" s="272"/>
      <c r="C14" s="287"/>
      <c r="D14" s="267"/>
      <c r="E14" s="301"/>
      <c r="F14" s="282"/>
      <c r="G14" s="284"/>
      <c r="H14" s="285"/>
      <c r="I14" s="135" t="str">
        <f>+'1_Conceptos'!F22</f>
        <v>Total de solicitudes de concepto allegadas en la vigencia</v>
      </c>
      <c r="J14" s="133">
        <f>+'1_Conceptos'!E30</f>
        <v>0</v>
      </c>
      <c r="K14" s="133">
        <f>+'1_Conceptos'!E31</f>
        <v>3</v>
      </c>
      <c r="L14" s="133">
        <f>+'1_Conceptos'!E32</f>
        <v>4</v>
      </c>
      <c r="M14" s="133">
        <f>+'1_Conceptos'!E33</f>
        <v>2</v>
      </c>
      <c r="N14" s="133">
        <f>+'1_Conceptos'!E34</f>
        <v>4</v>
      </c>
      <c r="O14" s="133">
        <f>+'1_Conceptos'!E35</f>
        <v>3</v>
      </c>
      <c r="P14" s="133">
        <f>+'1_Conceptos'!E36</f>
        <v>5</v>
      </c>
      <c r="Q14" s="133">
        <f>+'1_Conceptos'!E37</f>
        <v>8</v>
      </c>
      <c r="R14" s="133">
        <f>+'1_Conceptos'!E38</f>
        <v>3</v>
      </c>
      <c r="S14" s="133">
        <f>+'1_Conceptos'!E39</f>
        <v>1</v>
      </c>
      <c r="T14" s="133">
        <f>+'1_Conceptos'!E40</f>
        <v>2</v>
      </c>
      <c r="U14" s="133">
        <f>+'1_Conceptos'!E41</f>
        <v>0</v>
      </c>
      <c r="V14" s="134">
        <f>+SUM(J14:U14)</f>
        <v>35</v>
      </c>
      <c r="W14" s="305"/>
      <c r="X14" s="305"/>
    </row>
    <row r="15" spans="1:24" s="45" customFormat="1" ht="65.25" customHeight="1" x14ac:dyDescent="0.2">
      <c r="A15" s="297"/>
      <c r="B15" s="272"/>
      <c r="C15" s="287"/>
      <c r="D15" s="268"/>
      <c r="E15" s="301"/>
      <c r="F15" s="282"/>
      <c r="G15" s="284"/>
      <c r="H15" s="285"/>
      <c r="I15" s="136" t="s">
        <v>133</v>
      </c>
      <c r="J15" s="132" t="e">
        <f>+J13/J14</f>
        <v>#DIV/0!</v>
      </c>
      <c r="K15" s="132">
        <f t="shared" ref="K15:V15" si="0">+K13/K14</f>
        <v>1</v>
      </c>
      <c r="L15" s="132">
        <f t="shared" si="0"/>
        <v>1</v>
      </c>
      <c r="M15" s="132">
        <f t="shared" si="0"/>
        <v>1</v>
      </c>
      <c r="N15" s="132">
        <f t="shared" si="0"/>
        <v>0.75</v>
      </c>
      <c r="O15" s="132">
        <f t="shared" si="0"/>
        <v>1</v>
      </c>
      <c r="P15" s="132">
        <f t="shared" si="0"/>
        <v>1.2</v>
      </c>
      <c r="Q15" s="132">
        <f t="shared" si="0"/>
        <v>0.625</v>
      </c>
      <c r="R15" s="132">
        <f t="shared" si="0"/>
        <v>2</v>
      </c>
      <c r="S15" s="132">
        <f t="shared" si="0"/>
        <v>1</v>
      </c>
      <c r="T15" s="132">
        <f t="shared" si="0"/>
        <v>1</v>
      </c>
      <c r="U15" s="132" t="e">
        <f t="shared" si="0"/>
        <v>#DIV/0!</v>
      </c>
      <c r="V15" s="132">
        <f t="shared" si="0"/>
        <v>1</v>
      </c>
      <c r="W15" s="305"/>
      <c r="X15" s="305"/>
    </row>
    <row r="16" spans="1:24" s="45" customFormat="1" ht="65.25" customHeight="1" x14ac:dyDescent="0.2">
      <c r="A16" s="297">
        <v>2</v>
      </c>
      <c r="B16" s="272" t="s">
        <v>161</v>
      </c>
      <c r="C16" s="287" t="str">
        <f>+'2_Soporte'!C13</f>
        <v xml:space="preserve">6. Proveer un ecosistema adecuado para la innovación y adopción  de nuevas y mejores tecnologías de movilidad y de información y comunicación </v>
      </c>
      <c r="D16" s="266" t="s">
        <v>293</v>
      </c>
      <c r="E16" s="301" t="s">
        <v>22</v>
      </c>
      <c r="F16" s="282" t="str">
        <f>+'2_Soporte'!F9</f>
        <v>Atender el 100% de los requerimientos de soporte técnico solicitados a la Oficina de Información Sectorial de las aplicaciones y servicios a cargo de la Oficina</v>
      </c>
      <c r="G16" s="284" t="str">
        <f>+'2_Soporte'!C15</f>
        <v>Soporte Técnico Aplicaciones OIS</v>
      </c>
      <c r="H16" s="306" t="s">
        <v>283</v>
      </c>
      <c r="I16" s="135" t="str">
        <f>+'2_Soporte'!C22</f>
        <v>Número de soportes técnicos atentidos</v>
      </c>
      <c r="J16" s="133">
        <f>+'2_Soporte'!C30</f>
        <v>102</v>
      </c>
      <c r="K16" s="133">
        <f>+'2_Soporte'!C31</f>
        <v>81</v>
      </c>
      <c r="L16" s="133">
        <f>+'2_Soporte'!C32</f>
        <v>83</v>
      </c>
      <c r="M16" s="133">
        <f>+'2_Soporte'!C33</f>
        <v>153</v>
      </c>
      <c r="N16" s="133">
        <f>+'2_Soporte'!C34</f>
        <v>97</v>
      </c>
      <c r="O16" s="133">
        <f>+'2_Soporte'!C35</f>
        <v>151</v>
      </c>
      <c r="P16" s="133">
        <f>+'2_Soporte'!C36</f>
        <v>95</v>
      </c>
      <c r="Q16" s="133">
        <f>+'2_Soporte'!C37</f>
        <v>194</v>
      </c>
      <c r="R16" s="133">
        <f>+'2_Soporte'!C38</f>
        <v>149</v>
      </c>
      <c r="S16" s="133">
        <f>+'2_Soporte'!C39</f>
        <v>158</v>
      </c>
      <c r="T16" s="133">
        <f>+'2_Soporte'!C40</f>
        <v>132</v>
      </c>
      <c r="U16" s="133">
        <f>+'2_Soporte'!C41</f>
        <v>183</v>
      </c>
      <c r="V16" s="134">
        <f>SUM(J16:U16)</f>
        <v>1578</v>
      </c>
      <c r="W16" s="305" t="str">
        <f>+'2_Soporte'!C49</f>
        <v>De los sistemas de  información y servicios  soportados por la  Oficina de  Información Sectorial se dío un 98,9%</v>
      </c>
      <c r="X16" s="305"/>
    </row>
    <row r="17" spans="1:24" s="45" customFormat="1" ht="65.25" customHeight="1" x14ac:dyDescent="0.2">
      <c r="A17" s="297"/>
      <c r="B17" s="272"/>
      <c r="C17" s="287"/>
      <c r="D17" s="267"/>
      <c r="E17" s="301"/>
      <c r="F17" s="282"/>
      <c r="G17" s="284"/>
      <c r="H17" s="307"/>
      <c r="I17" s="135" t="str">
        <f>+'2_Soporte'!F22</f>
        <v>Total de solicitudes de soportes técnicos allegados en la vigencia</v>
      </c>
      <c r="J17" s="133">
        <f>+'2_Soporte'!E30</f>
        <v>126</v>
      </c>
      <c r="K17" s="133">
        <f>+'2_Soporte'!E31</f>
        <v>95</v>
      </c>
      <c r="L17" s="133">
        <f>+'2_Soporte'!E32</f>
        <v>83</v>
      </c>
      <c r="M17" s="133">
        <f>+'2_Soporte'!E33</f>
        <v>123</v>
      </c>
      <c r="N17" s="133">
        <f>+'2_Soporte'!E34</f>
        <v>88</v>
      </c>
      <c r="O17" s="133">
        <f>+'2_Soporte'!E35</f>
        <v>159</v>
      </c>
      <c r="P17" s="133">
        <f>+'2_Soporte'!E36</f>
        <v>101</v>
      </c>
      <c r="Q17" s="133">
        <f>+'2_Soporte'!E37</f>
        <v>198</v>
      </c>
      <c r="R17" s="133">
        <f>+'2_Soporte'!E38</f>
        <v>156</v>
      </c>
      <c r="S17" s="133">
        <f>+'2_Soporte'!E39</f>
        <v>158</v>
      </c>
      <c r="T17" s="133">
        <f>+'2_Soporte'!E40</f>
        <v>132</v>
      </c>
      <c r="U17" s="133">
        <f>+'2_Soporte'!E41</f>
        <v>159</v>
      </c>
      <c r="V17" s="134">
        <f>SUM(J17:U17)</f>
        <v>1578</v>
      </c>
      <c r="W17" s="305"/>
      <c r="X17" s="305"/>
    </row>
    <row r="18" spans="1:24" s="45" customFormat="1" ht="65.25" customHeight="1" x14ac:dyDescent="0.2">
      <c r="A18" s="297"/>
      <c r="B18" s="272"/>
      <c r="C18" s="287"/>
      <c r="D18" s="268"/>
      <c r="E18" s="301"/>
      <c r="F18" s="282"/>
      <c r="G18" s="284"/>
      <c r="H18" s="308"/>
      <c r="I18" s="136" t="s">
        <v>133</v>
      </c>
      <c r="J18" s="132">
        <f>+J16/J17</f>
        <v>0.80952380952380953</v>
      </c>
      <c r="K18" s="132">
        <f t="shared" ref="K18:V18" si="1">+K16/K17</f>
        <v>0.85263157894736841</v>
      </c>
      <c r="L18" s="132">
        <f t="shared" si="1"/>
        <v>1</v>
      </c>
      <c r="M18" s="132">
        <f t="shared" si="1"/>
        <v>1.2439024390243902</v>
      </c>
      <c r="N18" s="132">
        <f t="shared" si="1"/>
        <v>1.1022727272727273</v>
      </c>
      <c r="O18" s="132">
        <f t="shared" si="1"/>
        <v>0.94968553459119498</v>
      </c>
      <c r="P18" s="132">
        <f t="shared" si="1"/>
        <v>0.94059405940594054</v>
      </c>
      <c r="Q18" s="132">
        <f t="shared" si="1"/>
        <v>0.97979797979797978</v>
      </c>
      <c r="R18" s="132">
        <f t="shared" si="1"/>
        <v>0.95512820512820518</v>
      </c>
      <c r="S18" s="132">
        <f t="shared" si="1"/>
        <v>1</v>
      </c>
      <c r="T18" s="132">
        <f t="shared" si="1"/>
        <v>1</v>
      </c>
      <c r="U18" s="132">
        <f t="shared" si="1"/>
        <v>1.1509433962264151</v>
      </c>
      <c r="V18" s="170">
        <f t="shared" si="1"/>
        <v>1</v>
      </c>
      <c r="W18" s="305"/>
      <c r="X18" s="305"/>
    </row>
    <row r="19" spans="1:24" s="45" customFormat="1" ht="65.25" customHeight="1" x14ac:dyDescent="0.2">
      <c r="A19" s="259">
        <v>3</v>
      </c>
      <c r="B19" s="269" t="s">
        <v>161</v>
      </c>
      <c r="C19" s="259" t="str">
        <f>+'3_PLAN_GEREN'!C13:I13</f>
        <v xml:space="preserve">6. Proveer un ecosistema adecuado para la innovación y adopción  de nuevas y mejores tecnologías de movilidad y de información y comunicación </v>
      </c>
      <c r="D19" s="266" t="s">
        <v>298</v>
      </c>
      <c r="E19" s="259" t="s">
        <v>22</v>
      </c>
      <c r="F19" s="262" t="str">
        <f>+'3_PLAN_GEREN'!F9</f>
        <v xml:space="preserve">Adelantar el 100% de las actividades programadas para la gestión en el Subsistema de seguridad de la informacíon </v>
      </c>
      <c r="G19" s="259" t="str">
        <f>+'3_PLAN_GEREN'!C15</f>
        <v>Sostenibilidad del Subsistema de Seguridad de la Información</v>
      </c>
      <c r="H19" s="259" t="s">
        <v>323</v>
      </c>
      <c r="I19" s="135" t="str">
        <f>+'3_PLAN_GEREN'!C22</f>
        <v>Porcentaje de avance en actividades ejecutadas</v>
      </c>
      <c r="J19" s="237">
        <f>+'3_PLAN_GEREN'!C30</f>
        <v>0</v>
      </c>
      <c r="K19" s="237">
        <f>+'3_PLAN_GEREN'!C31</f>
        <v>0</v>
      </c>
      <c r="L19" s="237">
        <f>+'3_PLAN_GEREN'!C32</f>
        <v>0.2</v>
      </c>
      <c r="M19" s="237">
        <f>+'3_PLAN_GEREN'!C33</f>
        <v>0</v>
      </c>
      <c r="N19" s="237">
        <f>+'3_PLAN_GEREN'!C34</f>
        <v>0</v>
      </c>
      <c r="O19" s="237">
        <f>+'3_PLAN_GEREN'!C35</f>
        <v>0.4</v>
      </c>
      <c r="P19" s="237">
        <f>+'3_PLAN_GEREN'!C36</f>
        <v>0</v>
      </c>
      <c r="Q19" s="237">
        <f>+'3_PLAN_GEREN'!C37</f>
        <v>0</v>
      </c>
      <c r="R19" s="237">
        <f>+'3_PLAN_GEREN'!C38</f>
        <v>0</v>
      </c>
      <c r="S19" s="237">
        <f>+'3_PLAN_GEREN'!C39</f>
        <v>0</v>
      </c>
      <c r="T19" s="237">
        <f>+'3_PLAN_GEREN'!C40</f>
        <v>0</v>
      </c>
      <c r="U19" s="237">
        <f>+'3_PLAN_GEREN'!C41</f>
        <v>0.4</v>
      </c>
      <c r="V19" s="238">
        <f>SUM(J19:U19)</f>
        <v>1</v>
      </c>
      <c r="W19" s="257" t="str">
        <f>+'3_PLAN_GEREN'!C49</f>
        <v>* Se realizaron mesas de trabajo en el marco del contrato 20171718 que se suscribio para desarrollar  la estrategia de sensibilización en Seguridad de la información para las partes interesadas de la SDM.
* Se implementó el plan de trabajo aprobado con las recomendaciones presentadas por la OIS
* Se avanzo en la implementación del plan aprobado durante el segundo trimestre de 2018</v>
      </c>
      <c r="X19" s="257"/>
    </row>
    <row r="20" spans="1:24" s="45" customFormat="1" ht="65.25" customHeight="1" x14ac:dyDescent="0.2">
      <c r="A20" s="260"/>
      <c r="B20" s="270"/>
      <c r="C20" s="260"/>
      <c r="D20" s="267"/>
      <c r="E20" s="260"/>
      <c r="F20" s="263"/>
      <c r="G20" s="260"/>
      <c r="H20" s="260"/>
      <c r="I20" s="135" t="str">
        <f>+'3_PLAN_GEREN'!F22</f>
        <v>Porcentaje total  de avance de actividades programado en la vigencia</v>
      </c>
      <c r="J20" s="237">
        <f>+'3_PLAN_GEREN'!E30</f>
        <v>0</v>
      </c>
      <c r="K20" s="237">
        <f>+'3_PLAN_GEREN'!E31</f>
        <v>0</v>
      </c>
      <c r="L20" s="237">
        <f>+'3_PLAN_GEREN'!E32</f>
        <v>0.2</v>
      </c>
      <c r="M20" s="237">
        <f>+'3_PLAN_GEREN'!E33</f>
        <v>0</v>
      </c>
      <c r="N20" s="237">
        <f>+'3_PLAN_GEREN'!E34</f>
        <v>0</v>
      </c>
      <c r="O20" s="237">
        <f>+'3_PLAN_GEREN'!E35</f>
        <v>0.4</v>
      </c>
      <c r="P20" s="237">
        <f>+'3_PLAN_GEREN'!E36</f>
        <v>0</v>
      </c>
      <c r="Q20" s="237">
        <f>+'3_PLAN_GEREN'!E37</f>
        <v>0</v>
      </c>
      <c r="R20" s="237">
        <f>+'3_PLAN_GEREN'!E38</f>
        <v>0</v>
      </c>
      <c r="S20" s="237">
        <f>+'3_PLAN_GEREN'!E39</f>
        <v>0</v>
      </c>
      <c r="T20" s="237">
        <f>+'3_PLAN_GEREN'!E40</f>
        <v>0</v>
      </c>
      <c r="U20" s="237">
        <f>+'3_PLAN_GEREN'!E41</f>
        <v>0.4</v>
      </c>
      <c r="V20" s="238">
        <f>SUM(J20:U20)</f>
        <v>1</v>
      </c>
      <c r="W20" s="257"/>
      <c r="X20" s="257"/>
    </row>
    <row r="21" spans="1:24" s="45" customFormat="1" ht="65.25" customHeight="1" x14ac:dyDescent="0.2">
      <c r="A21" s="261"/>
      <c r="B21" s="271"/>
      <c r="C21" s="261"/>
      <c r="D21" s="268"/>
      <c r="E21" s="261"/>
      <c r="F21" s="264"/>
      <c r="G21" s="261"/>
      <c r="H21" s="261"/>
      <c r="I21" s="136" t="s">
        <v>133</v>
      </c>
      <c r="J21" s="132" t="e">
        <f>+J19/J20</f>
        <v>#DIV/0!</v>
      </c>
      <c r="K21" s="132" t="e">
        <f t="shared" ref="K21:V21" si="2">+K19/K20</f>
        <v>#DIV/0!</v>
      </c>
      <c r="L21" s="132">
        <f t="shared" si="2"/>
        <v>1</v>
      </c>
      <c r="M21" s="132" t="e">
        <f t="shared" si="2"/>
        <v>#DIV/0!</v>
      </c>
      <c r="N21" s="132" t="e">
        <f t="shared" si="2"/>
        <v>#DIV/0!</v>
      </c>
      <c r="O21" s="132">
        <f t="shared" si="2"/>
        <v>1</v>
      </c>
      <c r="P21" s="132" t="e">
        <f t="shared" si="2"/>
        <v>#DIV/0!</v>
      </c>
      <c r="Q21" s="132" t="e">
        <f t="shared" si="2"/>
        <v>#DIV/0!</v>
      </c>
      <c r="R21" s="132" t="e">
        <f t="shared" si="2"/>
        <v>#DIV/0!</v>
      </c>
      <c r="S21" s="132" t="e">
        <f t="shared" si="2"/>
        <v>#DIV/0!</v>
      </c>
      <c r="T21" s="132" t="e">
        <f t="shared" si="2"/>
        <v>#DIV/0!</v>
      </c>
      <c r="U21" s="132">
        <f t="shared" si="2"/>
        <v>1</v>
      </c>
      <c r="V21" s="170">
        <f t="shared" si="2"/>
        <v>1</v>
      </c>
      <c r="W21" s="257"/>
      <c r="X21" s="257"/>
    </row>
    <row r="22" spans="1:24" s="45" customFormat="1" ht="66" customHeight="1" x14ac:dyDescent="0.2">
      <c r="A22" s="258">
        <v>4</v>
      </c>
      <c r="B22" s="265" t="s">
        <v>161</v>
      </c>
      <c r="C22" s="258" t="str">
        <f>+'4_MIPG'!C13</f>
        <v xml:space="preserve">7. Prestar servicios eficientes, oportunos y de calidad a la ciudadanía, tanto en gestión como en trámites de la movilidad </v>
      </c>
      <c r="D22" s="266" t="s">
        <v>293</v>
      </c>
      <c r="E22" s="258" t="s">
        <v>22</v>
      </c>
      <c r="F22" s="276" t="str">
        <f>+'4_MIPG'!F9</f>
        <v>Cumplir el 100% de las actividades propuestas en el Modelo Integrado de Planeación y Gestión - MIPG por la Oficina de Informacion Sectorial</v>
      </c>
      <c r="G22" s="258" t="str">
        <f>+'4_MIPG'!C15</f>
        <v>Cumplimiento de las acciones de MIPG</v>
      </c>
      <c r="H22" s="258" t="s">
        <v>372</v>
      </c>
      <c r="I22" s="135" t="str">
        <f>+'4_MIPG'!C22</f>
        <v>Porcentaje de avance en actividades ejecutadas</v>
      </c>
      <c r="J22" s="237">
        <f>+'4_MIPG'!C30</f>
        <v>0</v>
      </c>
      <c r="K22" s="237">
        <f>+'4_MIPG'!C31</f>
        <v>0</v>
      </c>
      <c r="L22" s="237">
        <f>+'4_MIPG'!C32</f>
        <v>0</v>
      </c>
      <c r="M22" s="237">
        <f>+'4_MIPG'!C33</f>
        <v>0</v>
      </c>
      <c r="N22" s="237">
        <f>+'4_MIPG'!C34</f>
        <v>0</v>
      </c>
      <c r="O22" s="237">
        <f>+'4_MIPG'!C35</f>
        <v>0.15</v>
      </c>
      <c r="P22" s="237">
        <f>+'4_MIPG'!C36</f>
        <v>0</v>
      </c>
      <c r="Q22" s="237">
        <f>+'4_MIPG'!C37</f>
        <v>0.55000000000000004</v>
      </c>
      <c r="R22" s="237">
        <f>+'4_MIPG'!C38</f>
        <v>0</v>
      </c>
      <c r="S22" s="237">
        <f>+'4_MIPG'!C398</f>
        <v>0</v>
      </c>
      <c r="T22" s="237">
        <f>+'4_MIPG'!C40</f>
        <v>0</v>
      </c>
      <c r="U22" s="237">
        <f>+'4_MIPG'!C41</f>
        <v>0.3</v>
      </c>
      <c r="V22" s="238">
        <f>SUM(J22:U22)</f>
        <v>1</v>
      </c>
      <c r="W22" s="257" t="str">
        <f>+'4_MIPG'!C49</f>
        <v>Se dio cumplimiento a las acciones definidas para el periodo evalaudo</v>
      </c>
      <c r="X22" s="257"/>
    </row>
    <row r="23" spans="1:24" ht="66" customHeight="1" x14ac:dyDescent="0.25">
      <c r="A23" s="258"/>
      <c r="B23" s="265"/>
      <c r="C23" s="258"/>
      <c r="D23" s="267"/>
      <c r="E23" s="258"/>
      <c r="F23" s="276"/>
      <c r="G23" s="258"/>
      <c r="H23" s="258"/>
      <c r="I23" s="135" t="str">
        <f>+'4_MIPG'!F22</f>
        <v>Porcentaje total  de avance de actividades programado en la vigencia</v>
      </c>
      <c r="J23" s="239">
        <f>+'4_MIPG'!E30</f>
        <v>0</v>
      </c>
      <c r="K23" s="239">
        <f>+'4_MIPG'!E31</f>
        <v>0</v>
      </c>
      <c r="L23" s="239">
        <f>+'4_MIPG'!E32</f>
        <v>0</v>
      </c>
      <c r="M23" s="239">
        <f>+'4_MIPG'!E33</f>
        <v>0</v>
      </c>
      <c r="N23" s="239">
        <f>+'4_MIPG'!E34</f>
        <v>0</v>
      </c>
      <c r="O23" s="239">
        <f>+'4_MIPG'!E35</f>
        <v>0.15</v>
      </c>
      <c r="P23" s="239">
        <f>+'4_MIPG'!E36</f>
        <v>0</v>
      </c>
      <c r="Q23" s="239">
        <f>+'4_MIPG'!E37</f>
        <v>0.25</v>
      </c>
      <c r="R23" s="239">
        <f>+'4_MIPG'!E38</f>
        <v>0</v>
      </c>
      <c r="S23" s="239">
        <f>+'4_MIPG'!E39</f>
        <v>0</v>
      </c>
      <c r="T23" s="239">
        <f>+'4_MIPG'!E40</f>
        <v>0.6</v>
      </c>
      <c r="U23" s="239">
        <f>+'4_MIPG'!E41</f>
        <v>0</v>
      </c>
      <c r="V23" s="238">
        <f>SUM(J23:U23)</f>
        <v>1</v>
      </c>
      <c r="W23" s="257"/>
      <c r="X23" s="257"/>
    </row>
    <row r="24" spans="1:24" ht="66" customHeight="1" x14ac:dyDescent="0.25">
      <c r="A24" s="258"/>
      <c r="B24" s="265"/>
      <c r="C24" s="258"/>
      <c r="D24" s="268"/>
      <c r="E24" s="258"/>
      <c r="F24" s="276"/>
      <c r="G24" s="258"/>
      <c r="H24" s="258"/>
      <c r="I24" s="232" t="s">
        <v>133</v>
      </c>
      <c r="J24" s="132" t="e">
        <f>+J22/J23</f>
        <v>#DIV/0!</v>
      </c>
      <c r="K24" s="132" t="e">
        <f>+K22/K23</f>
        <v>#DIV/0!</v>
      </c>
      <c r="L24" s="132" t="e">
        <f t="shared" ref="L24:V24" si="3">+L22/L23</f>
        <v>#DIV/0!</v>
      </c>
      <c r="M24" s="132" t="e">
        <f t="shared" si="3"/>
        <v>#DIV/0!</v>
      </c>
      <c r="N24" s="132" t="e">
        <f t="shared" si="3"/>
        <v>#DIV/0!</v>
      </c>
      <c r="O24" s="132">
        <f t="shared" si="3"/>
        <v>1</v>
      </c>
      <c r="P24" s="132" t="e">
        <f t="shared" si="3"/>
        <v>#DIV/0!</v>
      </c>
      <c r="Q24" s="132">
        <f t="shared" si="3"/>
        <v>2.2000000000000002</v>
      </c>
      <c r="R24" s="132" t="e">
        <f t="shared" si="3"/>
        <v>#DIV/0!</v>
      </c>
      <c r="S24" s="132" t="e">
        <f t="shared" si="3"/>
        <v>#DIV/0!</v>
      </c>
      <c r="T24" s="132">
        <f t="shared" si="3"/>
        <v>0</v>
      </c>
      <c r="U24" s="132" t="e">
        <f t="shared" si="3"/>
        <v>#DIV/0!</v>
      </c>
      <c r="V24" s="132">
        <f t="shared" si="3"/>
        <v>1</v>
      </c>
      <c r="W24" s="257"/>
      <c r="X24" s="257"/>
    </row>
    <row r="25" spans="1:24" ht="75" customHeight="1" x14ac:dyDescent="0.25">
      <c r="A25" s="259">
        <v>5</v>
      </c>
      <c r="B25" s="269" t="s">
        <v>161</v>
      </c>
      <c r="C25" s="259" t="str">
        <f>+'5_PAAC'!C13</f>
        <v>4. Ser ejemplo en la rendición de cuentas a la ciudadanía</v>
      </c>
      <c r="D25" s="266" t="s">
        <v>293</v>
      </c>
      <c r="E25" s="259" t="s">
        <v>22</v>
      </c>
      <c r="F25" s="262" t="str">
        <f>+'5_PAAC'!F9</f>
        <v>Realizar el 100% de las actividades programadas en el Plan Anticorrupción y de Atención al Ciudadano de la vigencia por la Oficina de Información Sectorial</v>
      </c>
      <c r="G25" s="259" t="str">
        <f>+'5_PAAC'!C15</f>
        <v>Cumplimiento del P.A.A.C</v>
      </c>
      <c r="H25" s="259" t="s">
        <v>373</v>
      </c>
      <c r="I25" s="135" t="str">
        <f>+'5_PAAC'!C22</f>
        <v xml:space="preserve">Total actividades ejecutadas </v>
      </c>
      <c r="J25" s="240">
        <f>+'5_PAAC'!C30</f>
        <v>0</v>
      </c>
      <c r="K25" s="240">
        <f>+'5_PAAC'!C31</f>
        <v>0</v>
      </c>
      <c r="L25" s="240">
        <f>+'5_PAAC'!C32</f>
        <v>0</v>
      </c>
      <c r="M25" s="240">
        <f>+'5_PAAC'!C33</f>
        <v>0</v>
      </c>
      <c r="N25" s="240">
        <f>+'5_PAAC'!C34</f>
        <v>1</v>
      </c>
      <c r="O25" s="240">
        <f>+'5_PAAC'!C35</f>
        <v>1</v>
      </c>
      <c r="P25" s="240">
        <f>+'5_PAAC'!C36</f>
        <v>0</v>
      </c>
      <c r="Q25" s="240">
        <f>+'5_PAAC'!C37</f>
        <v>0</v>
      </c>
      <c r="R25" s="240">
        <f>+'5_PAAC'!C38</f>
        <v>1</v>
      </c>
      <c r="S25" s="240">
        <f>+'5_PAAC'!C39</f>
        <v>0</v>
      </c>
      <c r="T25" s="240">
        <f>+'5_PAAC'!C40</f>
        <v>0</v>
      </c>
      <c r="U25" s="240">
        <f>+'5_PAAC'!C41</f>
        <v>1</v>
      </c>
      <c r="V25" s="134">
        <f>SUM(J25:U25)</f>
        <v>4</v>
      </c>
      <c r="W25" s="257" t="str">
        <f>+'5_PAAC'!C49</f>
        <v xml:space="preserve">1. Dentro la nueva política de riesgos definidas para la entidad se incluyeron los componentes para mitigar los riesgos de los procesos de gestión de la información y gestión de tecnología con base en los objetivos estratégicos institucionales.
</v>
      </c>
      <c r="X25" s="257"/>
    </row>
    <row r="26" spans="1:24" ht="75" customHeight="1" x14ac:dyDescent="0.25">
      <c r="A26" s="260"/>
      <c r="B26" s="270"/>
      <c r="C26" s="260"/>
      <c r="D26" s="267"/>
      <c r="E26" s="260"/>
      <c r="F26" s="263"/>
      <c r="G26" s="260"/>
      <c r="H26" s="260"/>
      <c r="I26" s="135" t="str">
        <f>+'5_PAAC'!F22</f>
        <v>Total actividades programadas</v>
      </c>
      <c r="J26" s="240">
        <f>+'5_PAAC'!E30</f>
        <v>0</v>
      </c>
      <c r="K26" s="240">
        <f>+'5_PAAC'!E31</f>
        <v>0</v>
      </c>
      <c r="L26" s="240">
        <f>+'5_PAAC'!E32</f>
        <v>0</v>
      </c>
      <c r="M26" s="240">
        <f>+'5_PAAC'!E33</f>
        <v>0</v>
      </c>
      <c r="N26" s="240">
        <f>+'5_PAAC'!E34</f>
        <v>1</v>
      </c>
      <c r="O26" s="240">
        <f>+'5_PAAC'!E35</f>
        <v>1</v>
      </c>
      <c r="P26" s="240">
        <f>+'5_PAAC'!E36</f>
        <v>1</v>
      </c>
      <c r="Q26" s="240">
        <f>+'5_PAAC'!E37</f>
        <v>0</v>
      </c>
      <c r="R26" s="240">
        <f>+'5_PAAC'!E38</f>
        <v>0</v>
      </c>
      <c r="S26" s="240">
        <f>+'5_PAAC'!E39</f>
        <v>0</v>
      </c>
      <c r="T26" s="240">
        <f>+'5_PAAC'!E40</f>
        <v>0</v>
      </c>
      <c r="U26" s="240">
        <f>+'5_PAAC'!E41</f>
        <v>1</v>
      </c>
      <c r="V26" s="134">
        <f>SUM(J26:U26)</f>
        <v>4</v>
      </c>
      <c r="W26" s="257"/>
      <c r="X26" s="257"/>
    </row>
    <row r="27" spans="1:24" ht="80.25" customHeight="1" x14ac:dyDescent="0.25">
      <c r="A27" s="261"/>
      <c r="B27" s="271"/>
      <c r="C27" s="261"/>
      <c r="D27" s="268"/>
      <c r="E27" s="261"/>
      <c r="F27" s="264"/>
      <c r="G27" s="261"/>
      <c r="H27" s="261"/>
      <c r="I27" s="232" t="s">
        <v>133</v>
      </c>
      <c r="J27" s="132" t="e">
        <f>+J25/J26</f>
        <v>#DIV/0!</v>
      </c>
      <c r="K27" s="132" t="e">
        <f t="shared" ref="K27:V27" si="4">+K25/K26</f>
        <v>#DIV/0!</v>
      </c>
      <c r="L27" s="132" t="e">
        <f t="shared" si="4"/>
        <v>#DIV/0!</v>
      </c>
      <c r="M27" s="132" t="e">
        <f t="shared" si="4"/>
        <v>#DIV/0!</v>
      </c>
      <c r="N27" s="132">
        <f t="shared" si="4"/>
        <v>1</v>
      </c>
      <c r="O27" s="132">
        <f t="shared" si="4"/>
        <v>1</v>
      </c>
      <c r="P27" s="132">
        <f t="shared" si="4"/>
        <v>0</v>
      </c>
      <c r="Q27" s="132" t="e">
        <f t="shared" si="4"/>
        <v>#DIV/0!</v>
      </c>
      <c r="R27" s="132" t="e">
        <f t="shared" si="4"/>
        <v>#DIV/0!</v>
      </c>
      <c r="S27" s="132" t="e">
        <f t="shared" si="4"/>
        <v>#DIV/0!</v>
      </c>
      <c r="T27" s="132" t="e">
        <f t="shared" si="4"/>
        <v>#DIV/0!</v>
      </c>
      <c r="U27" s="132">
        <f t="shared" si="4"/>
        <v>1</v>
      </c>
      <c r="V27" s="132">
        <f t="shared" si="4"/>
        <v>1</v>
      </c>
      <c r="W27" s="257"/>
      <c r="X27" s="257"/>
    </row>
  </sheetData>
  <mergeCells count="63">
    <mergeCell ref="H16:H18"/>
    <mergeCell ref="W16:X18"/>
    <mergeCell ref="A16:A18"/>
    <mergeCell ref="B16:B18"/>
    <mergeCell ref="C16:C18"/>
    <mergeCell ref="E16:E18"/>
    <mergeCell ref="F16:F18"/>
    <mergeCell ref="G16:G18"/>
    <mergeCell ref="D16:D18"/>
    <mergeCell ref="W12:X12"/>
    <mergeCell ref="J11:X11"/>
    <mergeCell ref="C13:C15"/>
    <mergeCell ref="C7:G7"/>
    <mergeCell ref="A1:B4"/>
    <mergeCell ref="A11:A12"/>
    <mergeCell ref="A13:A15"/>
    <mergeCell ref="A10:X10"/>
    <mergeCell ref="E11:E12"/>
    <mergeCell ref="E13:E15"/>
    <mergeCell ref="C1:V1"/>
    <mergeCell ref="C2:V2"/>
    <mergeCell ref="C3:V3"/>
    <mergeCell ref="W13:X15"/>
    <mergeCell ref="W1:X4"/>
    <mergeCell ref="C4:J4"/>
    <mergeCell ref="K4:V4"/>
    <mergeCell ref="F11:F12"/>
    <mergeCell ref="F13:F15"/>
    <mergeCell ref="I11:I12"/>
    <mergeCell ref="H11:H12"/>
    <mergeCell ref="G13:G15"/>
    <mergeCell ref="G11:G12"/>
    <mergeCell ref="H13:H15"/>
    <mergeCell ref="B13:B15"/>
    <mergeCell ref="B11:D11"/>
    <mergeCell ref="D13:D15"/>
    <mergeCell ref="B19:B21"/>
    <mergeCell ref="G22:G24"/>
    <mergeCell ref="F22:F24"/>
    <mergeCell ref="E19:E21"/>
    <mergeCell ref="D19:D21"/>
    <mergeCell ref="C19:C21"/>
    <mergeCell ref="E25:E27"/>
    <mergeCell ref="D25:D27"/>
    <mergeCell ref="C25:C27"/>
    <mergeCell ref="B25:B27"/>
    <mergeCell ref="A25:A27"/>
    <mergeCell ref="A19:A21"/>
    <mergeCell ref="E22:E24"/>
    <mergeCell ref="A22:A24"/>
    <mergeCell ref="B22:B24"/>
    <mergeCell ref="C22:C24"/>
    <mergeCell ref="D22:D24"/>
    <mergeCell ref="G25:G27"/>
    <mergeCell ref="F25:F27"/>
    <mergeCell ref="H19:H21"/>
    <mergeCell ref="G19:G21"/>
    <mergeCell ref="F19:F21"/>
    <mergeCell ref="W19:X21"/>
    <mergeCell ref="W22:X24"/>
    <mergeCell ref="W25:X27"/>
    <mergeCell ref="H22:H24"/>
    <mergeCell ref="H25:H27"/>
  </mergeCells>
  <printOptions horizontalCentered="1"/>
  <pageMargins left="0.70866141732283472" right="0.70866141732283472" top="0.74803149606299213" bottom="0.74803149606299213" header="0.31496062992125984" footer="0.31496062992125984"/>
  <pageSetup paperSize="17" scale="46"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workbookViewId="0"/>
  </sheetViews>
  <sheetFormatPr baseColWidth="10" defaultColWidth="11.42578125" defaultRowHeight="12.75" x14ac:dyDescent="0.2"/>
  <cols>
    <col min="1" max="1" width="65.28515625" style="15" bestFit="1" customWidth="1"/>
    <col min="2" max="2" width="11.42578125" style="15"/>
    <col min="3" max="3" width="63.42578125" style="16" customWidth="1"/>
    <col min="4" max="4" width="11.42578125" style="16"/>
    <col min="5" max="5" width="11.42578125" style="38"/>
    <col min="6" max="7" width="18.85546875" style="38" customWidth="1"/>
    <col min="8" max="12" width="11.42578125" style="15" hidden="1" customWidth="1"/>
    <col min="13" max="13" width="15.85546875" style="15" hidden="1" customWidth="1"/>
    <col min="14" max="16" width="11.42578125" style="15" hidden="1" customWidth="1"/>
    <col min="17" max="18" width="0" style="15" hidden="1" customWidth="1"/>
    <col min="19" max="22" width="20.7109375" style="15" customWidth="1"/>
    <col min="23" max="16384" width="11.42578125" style="15"/>
  </cols>
  <sheetData>
    <row r="1" spans="1:22" ht="37.5" customHeight="1" x14ac:dyDescent="0.2">
      <c r="A1" s="168" t="s">
        <v>302</v>
      </c>
      <c r="C1" s="159" t="s">
        <v>26</v>
      </c>
      <c r="E1" s="159" t="s">
        <v>27</v>
      </c>
      <c r="F1" s="159" t="s">
        <v>28</v>
      </c>
      <c r="G1" s="46"/>
      <c r="H1" s="445" t="s">
        <v>29</v>
      </c>
      <c r="I1" s="446"/>
      <c r="J1" s="446"/>
      <c r="K1" s="446"/>
      <c r="L1" s="17"/>
      <c r="M1" s="447" t="s">
        <v>30</v>
      </c>
      <c r="N1" s="447"/>
      <c r="O1" s="447"/>
      <c r="P1" s="447"/>
      <c r="S1" s="448" t="s">
        <v>286</v>
      </c>
      <c r="T1" s="448"/>
      <c r="U1" s="448"/>
      <c r="V1" s="448"/>
    </row>
    <row r="2" spans="1:22" ht="32.25" customHeight="1" thickBot="1" x14ac:dyDescent="0.25">
      <c r="A2" s="18" t="s">
        <v>303</v>
      </c>
      <c r="C2" s="19" t="s">
        <v>31</v>
      </c>
      <c r="E2" s="20">
        <v>1</v>
      </c>
      <c r="F2" s="20" t="s">
        <v>32</v>
      </c>
      <c r="G2" s="37"/>
      <c r="H2" s="449" t="s">
        <v>33</v>
      </c>
      <c r="I2" s="21">
        <v>2012</v>
      </c>
      <c r="J2" s="21"/>
      <c r="K2" s="21"/>
      <c r="L2" s="22"/>
      <c r="M2" s="159"/>
      <c r="N2" s="23" t="s">
        <v>34</v>
      </c>
      <c r="O2" s="23" t="s">
        <v>35</v>
      </c>
      <c r="P2" s="23" t="s">
        <v>36</v>
      </c>
      <c r="S2" s="440" t="s">
        <v>135</v>
      </c>
      <c r="T2" s="441"/>
      <c r="U2" s="441"/>
      <c r="V2" s="442"/>
    </row>
    <row r="3" spans="1:22" x14ac:dyDescent="0.2">
      <c r="A3" s="24" t="s">
        <v>304</v>
      </c>
      <c r="C3" s="19" t="s">
        <v>37</v>
      </c>
      <c r="E3" s="20">
        <v>2</v>
      </c>
      <c r="F3" s="20" t="s">
        <v>38</v>
      </c>
      <c r="G3" s="37"/>
      <c r="H3" s="449"/>
      <c r="I3" s="25" t="s">
        <v>34</v>
      </c>
      <c r="J3" s="25" t="s">
        <v>35</v>
      </c>
      <c r="K3" s="25" t="s">
        <v>36</v>
      </c>
      <c r="L3" s="22"/>
      <c r="M3" s="26" t="s">
        <v>39</v>
      </c>
      <c r="N3" s="27">
        <v>479830</v>
      </c>
      <c r="O3" s="27">
        <v>222331</v>
      </c>
      <c r="P3" s="27">
        <v>257499</v>
      </c>
      <c r="S3" s="450" t="s">
        <v>33</v>
      </c>
      <c r="T3" s="47">
        <v>2017</v>
      </c>
      <c r="U3" s="48"/>
      <c r="V3" s="49"/>
    </row>
    <row r="4" spans="1:22" ht="15.75" customHeight="1" x14ac:dyDescent="0.2">
      <c r="A4" s="32" t="s">
        <v>305</v>
      </c>
      <c r="C4" s="19" t="s">
        <v>40</v>
      </c>
      <c r="E4" s="20">
        <v>3</v>
      </c>
      <c r="F4" s="20" t="s">
        <v>41</v>
      </c>
      <c r="G4" s="37"/>
      <c r="H4" s="28" t="s">
        <v>34</v>
      </c>
      <c r="I4" s="27">
        <v>7571345</v>
      </c>
      <c r="J4" s="27">
        <v>3653868</v>
      </c>
      <c r="K4" s="27">
        <v>3917477</v>
      </c>
      <c r="L4" s="22"/>
      <c r="M4" s="26" t="s">
        <v>42</v>
      </c>
      <c r="N4" s="27">
        <v>135160</v>
      </c>
      <c r="O4" s="27">
        <v>62795</v>
      </c>
      <c r="P4" s="27">
        <v>72365</v>
      </c>
      <c r="S4" s="451"/>
      <c r="T4" s="50" t="s">
        <v>34</v>
      </c>
      <c r="U4" s="51" t="s">
        <v>35</v>
      </c>
      <c r="V4" s="52" t="s">
        <v>36</v>
      </c>
    </row>
    <row r="5" spans="1:22" x14ac:dyDescent="0.2">
      <c r="C5" s="19" t="s">
        <v>43</v>
      </c>
      <c r="E5" s="20">
        <v>4</v>
      </c>
      <c r="F5" s="20" t="s">
        <v>44</v>
      </c>
      <c r="G5" s="37"/>
      <c r="H5" s="29">
        <v>0</v>
      </c>
      <c r="I5" s="30">
        <v>120482</v>
      </c>
      <c r="J5" s="30">
        <v>61704</v>
      </c>
      <c r="K5" s="30">
        <v>58778</v>
      </c>
      <c r="L5" s="22"/>
      <c r="M5" s="26" t="s">
        <v>45</v>
      </c>
      <c r="N5" s="27">
        <v>109955</v>
      </c>
      <c r="O5" s="27">
        <v>55153</v>
      </c>
      <c r="P5" s="27">
        <v>54802</v>
      </c>
      <c r="S5" s="53" t="s">
        <v>136</v>
      </c>
      <c r="T5" s="54"/>
      <c r="U5" s="55"/>
      <c r="V5" s="56"/>
    </row>
    <row r="6" spans="1:22" x14ac:dyDescent="0.2">
      <c r="A6" s="31" t="s">
        <v>20</v>
      </c>
      <c r="C6" s="19" t="s">
        <v>46</v>
      </c>
      <c r="E6" s="20">
        <v>5</v>
      </c>
      <c r="F6" s="20" t="s">
        <v>47</v>
      </c>
      <c r="G6" s="37"/>
      <c r="H6" s="29">
        <v>1</v>
      </c>
      <c r="I6" s="30">
        <v>120064</v>
      </c>
      <c r="J6" s="30">
        <v>61454</v>
      </c>
      <c r="K6" s="30">
        <v>58610</v>
      </c>
      <c r="L6" s="22"/>
      <c r="M6" s="26" t="s">
        <v>48</v>
      </c>
      <c r="N6" s="27">
        <v>409257</v>
      </c>
      <c r="O6" s="27">
        <v>199566</v>
      </c>
      <c r="P6" s="27">
        <v>209691</v>
      </c>
      <c r="S6" s="161" t="s">
        <v>34</v>
      </c>
      <c r="T6" s="162">
        <v>8080734</v>
      </c>
      <c r="U6" s="162">
        <v>3912910</v>
      </c>
      <c r="V6" s="162">
        <v>4167824</v>
      </c>
    </row>
    <row r="7" spans="1:22" ht="12.75" customHeight="1" x14ac:dyDescent="0.2">
      <c r="A7" s="32" t="s">
        <v>49</v>
      </c>
      <c r="C7" s="19" t="s">
        <v>50</v>
      </c>
      <c r="E7" s="20">
        <v>6</v>
      </c>
      <c r="F7" s="20" t="s">
        <v>51</v>
      </c>
      <c r="G7" s="37"/>
      <c r="H7" s="29">
        <v>2</v>
      </c>
      <c r="I7" s="30">
        <v>119780</v>
      </c>
      <c r="J7" s="30">
        <v>61272</v>
      </c>
      <c r="K7" s="30">
        <v>58508</v>
      </c>
      <c r="L7" s="22"/>
      <c r="M7" s="26" t="s">
        <v>52</v>
      </c>
      <c r="N7" s="27">
        <v>400686</v>
      </c>
      <c r="O7" s="27">
        <v>197911</v>
      </c>
      <c r="P7" s="27">
        <v>202775</v>
      </c>
      <c r="S7" s="163" t="s">
        <v>137</v>
      </c>
      <c r="T7" s="164">
        <v>607390</v>
      </c>
      <c r="U7" s="164">
        <v>312062</v>
      </c>
      <c r="V7" s="164">
        <v>295328</v>
      </c>
    </row>
    <row r="8" spans="1:22" ht="14.25" customHeight="1" x14ac:dyDescent="0.2">
      <c r="A8" s="32" t="s">
        <v>53</v>
      </c>
      <c r="C8" s="19" t="s">
        <v>54</v>
      </c>
      <c r="E8" s="20">
        <v>7</v>
      </c>
      <c r="F8" s="20" t="s">
        <v>55</v>
      </c>
      <c r="G8" s="37"/>
      <c r="H8" s="29">
        <v>3</v>
      </c>
      <c r="I8" s="30">
        <v>119273</v>
      </c>
      <c r="J8" s="30">
        <v>61064</v>
      </c>
      <c r="K8" s="30">
        <v>58209</v>
      </c>
      <c r="L8" s="22"/>
      <c r="M8" s="26" t="s">
        <v>56</v>
      </c>
      <c r="N8" s="27">
        <v>201593</v>
      </c>
      <c r="O8" s="27">
        <v>99557</v>
      </c>
      <c r="P8" s="27">
        <v>102036</v>
      </c>
      <c r="S8" s="163" t="s">
        <v>138</v>
      </c>
      <c r="T8" s="164">
        <v>601914</v>
      </c>
      <c r="U8" s="164">
        <v>308936</v>
      </c>
      <c r="V8" s="164">
        <v>292978</v>
      </c>
    </row>
    <row r="9" spans="1:22" ht="15.75" customHeight="1" x14ac:dyDescent="0.2">
      <c r="A9" s="32" t="s">
        <v>57</v>
      </c>
      <c r="C9" s="159" t="s">
        <v>58</v>
      </c>
      <c r="E9" s="20">
        <v>8</v>
      </c>
      <c r="F9" s="20" t="s">
        <v>59</v>
      </c>
      <c r="G9" s="37"/>
      <c r="H9" s="29">
        <v>4</v>
      </c>
      <c r="I9" s="30">
        <v>118935</v>
      </c>
      <c r="J9" s="30">
        <v>60931</v>
      </c>
      <c r="K9" s="30">
        <v>58004</v>
      </c>
      <c r="L9" s="22"/>
      <c r="M9" s="26" t="s">
        <v>60</v>
      </c>
      <c r="N9" s="27">
        <v>597522</v>
      </c>
      <c r="O9" s="27">
        <v>292176</v>
      </c>
      <c r="P9" s="27">
        <v>305346</v>
      </c>
      <c r="S9" s="163" t="s">
        <v>139</v>
      </c>
      <c r="T9" s="164">
        <v>602967</v>
      </c>
      <c r="U9" s="164">
        <v>308654</v>
      </c>
      <c r="V9" s="164">
        <v>294313</v>
      </c>
    </row>
    <row r="10" spans="1:22" x14ac:dyDescent="0.2">
      <c r="A10" s="32" t="s">
        <v>61</v>
      </c>
      <c r="C10" s="19" t="s">
        <v>62</v>
      </c>
      <c r="E10" s="20">
        <v>9</v>
      </c>
      <c r="F10" s="20" t="s">
        <v>63</v>
      </c>
      <c r="G10" s="37"/>
      <c r="H10" s="29">
        <v>5</v>
      </c>
      <c r="I10" s="30">
        <v>118833</v>
      </c>
      <c r="J10" s="30">
        <v>60903</v>
      </c>
      <c r="K10" s="30">
        <v>57930</v>
      </c>
      <c r="L10" s="22"/>
      <c r="M10" s="26" t="s">
        <v>64</v>
      </c>
      <c r="N10" s="27">
        <v>1030623</v>
      </c>
      <c r="O10" s="27">
        <v>502287</v>
      </c>
      <c r="P10" s="27">
        <v>528336</v>
      </c>
      <c r="S10" s="163" t="s">
        <v>140</v>
      </c>
      <c r="T10" s="164">
        <v>632370</v>
      </c>
      <c r="U10" s="164">
        <v>321173</v>
      </c>
      <c r="V10" s="164">
        <v>311197</v>
      </c>
    </row>
    <row r="11" spans="1:22" x14ac:dyDescent="0.2">
      <c r="A11" s="32" t="s">
        <v>65</v>
      </c>
      <c r="C11" s="19" t="s">
        <v>66</v>
      </c>
      <c r="E11" s="20">
        <v>10</v>
      </c>
      <c r="F11" s="20" t="s">
        <v>67</v>
      </c>
      <c r="G11" s="37"/>
      <c r="H11" s="29">
        <v>6</v>
      </c>
      <c r="I11" s="30">
        <v>118730</v>
      </c>
      <c r="J11" s="30">
        <v>60874</v>
      </c>
      <c r="K11" s="30">
        <v>57856</v>
      </c>
      <c r="L11" s="22"/>
      <c r="M11" s="26" t="s">
        <v>68</v>
      </c>
      <c r="N11" s="27">
        <v>353859</v>
      </c>
      <c r="O11" s="27">
        <v>167533</v>
      </c>
      <c r="P11" s="27">
        <v>186326</v>
      </c>
      <c r="S11" s="163" t="s">
        <v>141</v>
      </c>
      <c r="T11" s="164">
        <v>672749</v>
      </c>
      <c r="U11" s="164">
        <v>339928</v>
      </c>
      <c r="V11" s="164">
        <v>332821</v>
      </c>
    </row>
    <row r="12" spans="1:22" x14ac:dyDescent="0.2">
      <c r="A12" s="32" t="s">
        <v>69</v>
      </c>
      <c r="C12" s="19" t="s">
        <v>70</v>
      </c>
      <c r="E12" s="20">
        <v>11</v>
      </c>
      <c r="F12" s="20" t="s">
        <v>71</v>
      </c>
      <c r="G12" s="37"/>
      <c r="H12" s="29">
        <v>7</v>
      </c>
      <c r="I12" s="30">
        <v>118696</v>
      </c>
      <c r="J12" s="30">
        <v>60878</v>
      </c>
      <c r="K12" s="30">
        <v>57818</v>
      </c>
      <c r="L12" s="22"/>
      <c r="M12" s="26" t="s">
        <v>72</v>
      </c>
      <c r="N12" s="27">
        <v>851299</v>
      </c>
      <c r="O12" s="27">
        <v>406597</v>
      </c>
      <c r="P12" s="27">
        <v>444702</v>
      </c>
      <c r="S12" s="163" t="s">
        <v>142</v>
      </c>
      <c r="T12" s="164">
        <v>650902</v>
      </c>
      <c r="U12" s="164">
        <v>329064</v>
      </c>
      <c r="V12" s="164">
        <v>321838</v>
      </c>
    </row>
    <row r="13" spans="1:22" x14ac:dyDescent="0.2">
      <c r="A13" s="32" t="s">
        <v>73</v>
      </c>
      <c r="C13" s="19" t="s">
        <v>74</v>
      </c>
      <c r="E13" s="20">
        <v>12</v>
      </c>
      <c r="F13" s="20" t="s">
        <v>75</v>
      </c>
      <c r="G13" s="37"/>
      <c r="H13" s="29">
        <v>8</v>
      </c>
      <c r="I13" s="30">
        <v>119101</v>
      </c>
      <c r="J13" s="30">
        <v>61076</v>
      </c>
      <c r="K13" s="30">
        <v>58025</v>
      </c>
      <c r="L13" s="22"/>
      <c r="M13" s="26" t="s">
        <v>76</v>
      </c>
      <c r="N13" s="27">
        <v>1094488</v>
      </c>
      <c r="O13" s="27">
        <v>518960</v>
      </c>
      <c r="P13" s="27">
        <v>575528</v>
      </c>
      <c r="S13" s="163" t="s">
        <v>143</v>
      </c>
      <c r="T13" s="164">
        <v>651442</v>
      </c>
      <c r="U13" s="164">
        <v>316050</v>
      </c>
      <c r="V13" s="164">
        <v>335392</v>
      </c>
    </row>
    <row r="14" spans="1:22" x14ac:dyDescent="0.2">
      <c r="A14" s="32" t="s">
        <v>77</v>
      </c>
      <c r="C14" s="19" t="s">
        <v>78</v>
      </c>
      <c r="E14" s="20">
        <v>13</v>
      </c>
      <c r="F14" s="20" t="s">
        <v>79</v>
      </c>
      <c r="G14" s="37"/>
      <c r="H14" s="29">
        <v>9</v>
      </c>
      <c r="I14" s="30">
        <v>119856</v>
      </c>
      <c r="J14" s="30">
        <v>61418</v>
      </c>
      <c r="K14" s="30">
        <v>58438</v>
      </c>
      <c r="L14" s="22"/>
      <c r="M14" s="26" t="s">
        <v>80</v>
      </c>
      <c r="N14" s="27">
        <v>234948</v>
      </c>
      <c r="O14" s="27">
        <v>112703</v>
      </c>
      <c r="P14" s="27">
        <v>122245</v>
      </c>
      <c r="S14" s="163" t="s">
        <v>144</v>
      </c>
      <c r="T14" s="164">
        <v>640060</v>
      </c>
      <c r="U14" s="164">
        <v>303971</v>
      </c>
      <c r="V14" s="164">
        <v>336089</v>
      </c>
    </row>
    <row r="15" spans="1:22" x14ac:dyDescent="0.2">
      <c r="A15" s="32" t="s">
        <v>81</v>
      </c>
      <c r="C15" s="19" t="s">
        <v>82</v>
      </c>
      <c r="E15" s="20">
        <v>14</v>
      </c>
      <c r="F15" s="20" t="s">
        <v>83</v>
      </c>
      <c r="G15" s="37"/>
      <c r="H15" s="29">
        <v>10</v>
      </c>
      <c r="I15" s="30">
        <v>121019</v>
      </c>
      <c r="J15" s="30">
        <v>61921</v>
      </c>
      <c r="K15" s="30">
        <v>59098</v>
      </c>
      <c r="L15" s="22"/>
      <c r="M15" s="26" t="s">
        <v>84</v>
      </c>
      <c r="N15" s="27">
        <v>147933</v>
      </c>
      <c r="O15" s="27">
        <v>68544</v>
      </c>
      <c r="P15" s="27">
        <v>79389</v>
      </c>
      <c r="S15" s="163" t="s">
        <v>145</v>
      </c>
      <c r="T15" s="164">
        <v>563389</v>
      </c>
      <c r="U15" s="164">
        <v>268367</v>
      </c>
      <c r="V15" s="164">
        <v>295022</v>
      </c>
    </row>
    <row r="16" spans="1:22" x14ac:dyDescent="0.2">
      <c r="A16" s="32" t="s">
        <v>22</v>
      </c>
      <c r="C16" s="19" t="s">
        <v>85</v>
      </c>
      <c r="E16" s="20">
        <v>15</v>
      </c>
      <c r="F16" s="20" t="s">
        <v>86</v>
      </c>
      <c r="G16" s="37"/>
      <c r="H16" s="29">
        <v>11</v>
      </c>
      <c r="I16" s="30">
        <v>122272</v>
      </c>
      <c r="J16" s="30">
        <v>62471</v>
      </c>
      <c r="K16" s="30">
        <v>59801</v>
      </c>
      <c r="L16" s="22"/>
      <c r="M16" s="26" t="s">
        <v>87</v>
      </c>
      <c r="N16" s="27">
        <v>98209</v>
      </c>
      <c r="O16" s="27">
        <v>49277</v>
      </c>
      <c r="P16" s="27">
        <v>48932</v>
      </c>
      <c r="S16" s="163" t="s">
        <v>146</v>
      </c>
      <c r="T16" s="164">
        <v>519261</v>
      </c>
      <c r="U16" s="164">
        <v>244556</v>
      </c>
      <c r="V16" s="164">
        <v>274705</v>
      </c>
    </row>
    <row r="17" spans="1:22" x14ac:dyDescent="0.2">
      <c r="A17" s="33" t="s">
        <v>88</v>
      </c>
      <c r="C17" s="19" t="s">
        <v>89</v>
      </c>
      <c r="E17" s="20">
        <v>16</v>
      </c>
      <c r="F17" s="20" t="s">
        <v>90</v>
      </c>
      <c r="G17" s="37"/>
      <c r="H17" s="29">
        <v>12</v>
      </c>
      <c r="I17" s="30">
        <v>123722</v>
      </c>
      <c r="J17" s="30">
        <v>63080</v>
      </c>
      <c r="K17" s="30">
        <v>60642</v>
      </c>
      <c r="L17" s="22"/>
      <c r="M17" s="26" t="s">
        <v>91</v>
      </c>
      <c r="N17" s="27">
        <v>108457</v>
      </c>
      <c r="O17" s="27">
        <v>52580</v>
      </c>
      <c r="P17" s="27">
        <v>55877</v>
      </c>
      <c r="S17" s="163" t="s">
        <v>147</v>
      </c>
      <c r="T17" s="164">
        <v>503389</v>
      </c>
      <c r="U17" s="164">
        <v>233302</v>
      </c>
      <c r="V17" s="164">
        <v>270087</v>
      </c>
    </row>
    <row r="18" spans="1:22" ht="23.25" customHeight="1" x14ac:dyDescent="0.2">
      <c r="A18" s="165" t="s">
        <v>148</v>
      </c>
      <c r="C18" s="19" t="s">
        <v>92</v>
      </c>
      <c r="E18" s="20">
        <v>17</v>
      </c>
      <c r="F18" s="20" t="s">
        <v>93</v>
      </c>
      <c r="G18" s="37"/>
      <c r="H18" s="29">
        <v>13</v>
      </c>
      <c r="I18" s="30">
        <v>125124</v>
      </c>
      <c r="J18" s="30">
        <v>63639</v>
      </c>
      <c r="K18" s="30">
        <v>61485</v>
      </c>
      <c r="L18" s="22"/>
      <c r="M18" s="26" t="s">
        <v>94</v>
      </c>
      <c r="N18" s="27">
        <v>258212</v>
      </c>
      <c r="O18" s="27">
        <v>125944</v>
      </c>
      <c r="P18" s="27">
        <v>132268</v>
      </c>
      <c r="S18" s="163" t="s">
        <v>149</v>
      </c>
      <c r="T18" s="164">
        <v>439872</v>
      </c>
      <c r="U18" s="164">
        <v>200142</v>
      </c>
      <c r="V18" s="164">
        <v>239730</v>
      </c>
    </row>
    <row r="19" spans="1:22" ht="36" x14ac:dyDescent="0.2">
      <c r="A19" s="165" t="s">
        <v>150</v>
      </c>
      <c r="C19" s="19" t="s">
        <v>95</v>
      </c>
      <c r="E19" s="20">
        <v>18</v>
      </c>
      <c r="F19" s="20" t="s">
        <v>96</v>
      </c>
      <c r="G19" s="37"/>
      <c r="H19" s="29">
        <v>14</v>
      </c>
      <c r="I19" s="30">
        <v>126598</v>
      </c>
      <c r="J19" s="30">
        <v>64282</v>
      </c>
      <c r="K19" s="30">
        <v>62316</v>
      </c>
      <c r="L19" s="22"/>
      <c r="M19" s="26" t="s">
        <v>97</v>
      </c>
      <c r="N19" s="27">
        <v>24160</v>
      </c>
      <c r="O19" s="27">
        <v>12726</v>
      </c>
      <c r="P19" s="27">
        <v>11434</v>
      </c>
      <c r="S19" s="163" t="s">
        <v>151</v>
      </c>
      <c r="T19" s="164">
        <v>341916</v>
      </c>
      <c r="U19" s="164">
        <v>152813</v>
      </c>
      <c r="V19" s="164">
        <v>189103</v>
      </c>
    </row>
    <row r="20" spans="1:22" ht="29.25" customHeight="1" x14ac:dyDescent="0.2">
      <c r="A20" s="165" t="s">
        <v>152</v>
      </c>
      <c r="C20" s="19" t="s">
        <v>98</v>
      </c>
      <c r="E20" s="20">
        <v>19</v>
      </c>
      <c r="F20" s="20" t="s">
        <v>99</v>
      </c>
      <c r="G20" s="37"/>
      <c r="H20" s="29">
        <v>15</v>
      </c>
      <c r="I20" s="30">
        <v>128143</v>
      </c>
      <c r="J20" s="30">
        <v>65043</v>
      </c>
      <c r="K20" s="30">
        <v>63100</v>
      </c>
      <c r="L20" s="22"/>
      <c r="M20" s="26" t="s">
        <v>100</v>
      </c>
      <c r="N20" s="27">
        <v>377272</v>
      </c>
      <c r="O20" s="27">
        <v>184951</v>
      </c>
      <c r="P20" s="27">
        <v>192321</v>
      </c>
      <c r="S20" s="163" t="s">
        <v>153</v>
      </c>
      <c r="T20" s="164">
        <v>253646</v>
      </c>
      <c r="U20" s="164">
        <v>111646</v>
      </c>
      <c r="V20" s="164">
        <v>142000</v>
      </c>
    </row>
    <row r="21" spans="1:22" ht="15.75" customHeight="1" x14ac:dyDescent="0.2">
      <c r="A21" s="165" t="s">
        <v>154</v>
      </c>
      <c r="C21" s="19" t="s">
        <v>101</v>
      </c>
      <c r="E21" s="20">
        <v>20</v>
      </c>
      <c r="F21" s="20" t="s">
        <v>102</v>
      </c>
      <c r="G21" s="37"/>
      <c r="H21" s="29">
        <v>16</v>
      </c>
      <c r="I21" s="30">
        <v>129625</v>
      </c>
      <c r="J21" s="30">
        <v>65820</v>
      </c>
      <c r="K21" s="30">
        <v>63805</v>
      </c>
      <c r="L21" s="22"/>
      <c r="M21" s="26" t="s">
        <v>103</v>
      </c>
      <c r="N21" s="27">
        <v>651586</v>
      </c>
      <c r="O21" s="27">
        <v>319009</v>
      </c>
      <c r="P21" s="27">
        <v>332577</v>
      </c>
      <c r="S21" s="163" t="s">
        <v>155</v>
      </c>
      <c r="T21" s="164">
        <v>177853</v>
      </c>
      <c r="U21" s="164">
        <v>76747</v>
      </c>
      <c r="V21" s="164">
        <v>101106</v>
      </c>
    </row>
    <row r="22" spans="1:22" ht="12.75" customHeight="1" x14ac:dyDescent="0.2">
      <c r="A22" s="165" t="s">
        <v>156</v>
      </c>
      <c r="C22" s="19" t="s">
        <v>104</v>
      </c>
      <c r="E22" s="20">
        <v>55</v>
      </c>
      <c r="F22" s="20" t="s">
        <v>105</v>
      </c>
      <c r="G22" s="37"/>
      <c r="H22" s="29">
        <v>17</v>
      </c>
      <c r="I22" s="30">
        <v>131107</v>
      </c>
      <c r="J22" s="30">
        <v>66558</v>
      </c>
      <c r="K22" s="30">
        <v>64549</v>
      </c>
      <c r="L22" s="22"/>
      <c r="M22" s="26" t="s">
        <v>106</v>
      </c>
      <c r="N22" s="27">
        <v>6296</v>
      </c>
      <c r="O22" s="27">
        <v>3268</v>
      </c>
      <c r="P22" s="27">
        <v>3028</v>
      </c>
      <c r="S22" s="163" t="s">
        <v>157</v>
      </c>
      <c r="T22" s="164">
        <v>113108</v>
      </c>
      <c r="U22" s="164">
        <v>45521</v>
      </c>
      <c r="V22" s="164">
        <v>67587</v>
      </c>
    </row>
    <row r="23" spans="1:22" ht="28.5" customHeight="1" x14ac:dyDescent="0.2">
      <c r="A23" s="165" t="s">
        <v>158</v>
      </c>
      <c r="C23" s="35" t="s">
        <v>107</v>
      </c>
      <c r="E23" s="20">
        <v>66</v>
      </c>
      <c r="F23" s="20" t="s">
        <v>108</v>
      </c>
      <c r="G23" s="37"/>
      <c r="H23" s="29">
        <v>18</v>
      </c>
      <c r="I23" s="30">
        <v>132790</v>
      </c>
      <c r="J23" s="30">
        <v>67353</v>
      </c>
      <c r="K23" s="30">
        <v>65437</v>
      </c>
      <c r="L23" s="22"/>
      <c r="M23" s="28" t="s">
        <v>34</v>
      </c>
      <c r="N23" s="36">
        <f>SUM(N3:N22)</f>
        <v>7571345</v>
      </c>
      <c r="O23" s="36">
        <f>SUM(O3:O22)</f>
        <v>3653868</v>
      </c>
      <c r="P23" s="36">
        <f>SUM(P3:P22)</f>
        <v>3917477</v>
      </c>
      <c r="S23" s="163" t="s">
        <v>128</v>
      </c>
      <c r="T23" s="164">
        <v>108506</v>
      </c>
      <c r="U23" s="164">
        <v>39978</v>
      </c>
      <c r="V23" s="164">
        <v>68528</v>
      </c>
    </row>
    <row r="24" spans="1:22" ht="24" customHeight="1" thickBot="1" x14ac:dyDescent="0.25">
      <c r="A24" s="165" t="s">
        <v>159</v>
      </c>
      <c r="C24" s="19" t="s">
        <v>109</v>
      </c>
      <c r="E24" s="20">
        <v>77</v>
      </c>
      <c r="F24" s="20" t="s">
        <v>110</v>
      </c>
      <c r="G24" s="37"/>
      <c r="H24" s="29">
        <v>19</v>
      </c>
      <c r="I24" s="30">
        <v>133340</v>
      </c>
      <c r="J24" s="30">
        <v>67602</v>
      </c>
      <c r="K24" s="30">
        <v>65738</v>
      </c>
      <c r="L24" s="22"/>
    </row>
    <row r="25" spans="1:22" ht="37.5" customHeight="1" x14ac:dyDescent="0.2">
      <c r="A25" s="165" t="s">
        <v>160</v>
      </c>
      <c r="C25" s="19" t="s">
        <v>111</v>
      </c>
      <c r="E25" s="20">
        <v>88</v>
      </c>
      <c r="F25" s="20" t="s">
        <v>112</v>
      </c>
      <c r="G25" s="37"/>
      <c r="H25" s="29">
        <v>20</v>
      </c>
      <c r="I25" s="30">
        <v>132165</v>
      </c>
      <c r="J25" s="30">
        <v>67024</v>
      </c>
      <c r="K25" s="30">
        <v>65141</v>
      </c>
      <c r="L25" s="22"/>
      <c r="M25" s="452" t="s">
        <v>134</v>
      </c>
      <c r="N25" s="453"/>
      <c r="O25" s="453"/>
      <c r="P25" s="454"/>
    </row>
    <row r="26" spans="1:22" ht="15" customHeight="1" thickBot="1" x14ac:dyDescent="0.25">
      <c r="A26" s="33" t="s">
        <v>129</v>
      </c>
      <c r="C26" s="19" t="s">
        <v>113</v>
      </c>
      <c r="E26" s="20">
        <v>98</v>
      </c>
      <c r="F26" s="20" t="s">
        <v>114</v>
      </c>
      <c r="G26" s="37"/>
      <c r="H26" s="29">
        <v>21</v>
      </c>
      <c r="I26" s="30">
        <v>129957</v>
      </c>
      <c r="J26" s="30">
        <v>65924</v>
      </c>
      <c r="K26" s="30">
        <v>64033</v>
      </c>
      <c r="L26" s="22"/>
      <c r="M26" s="440" t="s">
        <v>135</v>
      </c>
      <c r="N26" s="441"/>
      <c r="O26" s="441"/>
      <c r="P26" s="442"/>
    </row>
    <row r="27" spans="1:22" s="65" customFormat="1" ht="26.25" customHeight="1" x14ac:dyDescent="0.2">
      <c r="A27" s="34" t="s">
        <v>287</v>
      </c>
      <c r="C27" s="66" t="s">
        <v>115</v>
      </c>
      <c r="D27" s="67"/>
      <c r="E27" s="68"/>
      <c r="F27" s="68"/>
      <c r="G27" s="68"/>
      <c r="H27" s="69">
        <v>22</v>
      </c>
      <c r="I27" s="70">
        <v>127797</v>
      </c>
      <c r="J27" s="70">
        <v>64838</v>
      </c>
      <c r="K27" s="70">
        <v>62959</v>
      </c>
      <c r="L27" s="71"/>
      <c r="M27" s="443" t="s">
        <v>33</v>
      </c>
      <c r="N27" s="72">
        <v>2015</v>
      </c>
      <c r="O27" s="73"/>
      <c r="P27" s="74"/>
    </row>
    <row r="28" spans="1:22" s="65" customFormat="1" ht="26.25" customHeight="1" x14ac:dyDescent="0.2">
      <c r="A28" s="34" t="s">
        <v>288</v>
      </c>
      <c r="C28" s="66" t="s">
        <v>116</v>
      </c>
      <c r="D28" s="67"/>
      <c r="E28" s="75"/>
      <c r="F28" s="75"/>
      <c r="G28" s="75"/>
      <c r="H28" s="69">
        <v>23</v>
      </c>
      <c r="I28" s="70">
        <v>125232</v>
      </c>
      <c r="J28" s="70">
        <v>63602</v>
      </c>
      <c r="K28" s="70">
        <v>61630</v>
      </c>
      <c r="L28" s="71"/>
      <c r="M28" s="444"/>
      <c r="N28" s="76" t="s">
        <v>34</v>
      </c>
      <c r="O28" s="77" t="s">
        <v>35</v>
      </c>
      <c r="P28" s="78" t="s">
        <v>36</v>
      </c>
    </row>
    <row r="29" spans="1:22" s="65" customFormat="1" ht="44.25" customHeight="1" x14ac:dyDescent="0.2">
      <c r="A29" s="34" t="s">
        <v>289</v>
      </c>
      <c r="C29" s="66" t="s">
        <v>117</v>
      </c>
      <c r="D29" s="67"/>
      <c r="E29" s="75"/>
      <c r="F29" s="75"/>
      <c r="G29" s="75"/>
      <c r="H29" s="69">
        <v>24</v>
      </c>
      <c r="I29" s="70">
        <v>124055</v>
      </c>
      <c r="J29" s="70">
        <v>62761</v>
      </c>
      <c r="K29" s="70">
        <v>61294</v>
      </c>
      <c r="L29" s="71"/>
      <c r="M29" s="79" t="s">
        <v>136</v>
      </c>
      <c r="N29" s="80"/>
      <c r="O29" s="81"/>
      <c r="P29" s="82"/>
    </row>
    <row r="30" spans="1:22" s="65" customFormat="1" ht="26.25" customHeight="1" x14ac:dyDescent="0.2">
      <c r="A30" s="34" t="s">
        <v>290</v>
      </c>
      <c r="C30" s="66" t="s">
        <v>118</v>
      </c>
      <c r="D30" s="67"/>
      <c r="E30" s="75"/>
      <c r="F30" s="75"/>
      <c r="G30" s="75"/>
      <c r="H30" s="69">
        <v>25</v>
      </c>
      <c r="I30" s="70">
        <v>125190</v>
      </c>
      <c r="J30" s="70">
        <v>62619</v>
      </c>
      <c r="K30" s="70">
        <v>62571</v>
      </c>
      <c r="L30" s="71"/>
      <c r="M30" s="83" t="s">
        <v>34</v>
      </c>
      <c r="N30" s="84">
        <v>7878783</v>
      </c>
      <c r="O30" s="85">
        <v>3810013</v>
      </c>
      <c r="P30" s="86">
        <v>4068770</v>
      </c>
    </row>
    <row r="31" spans="1:22" s="65" customFormat="1" ht="26.25" customHeight="1" x14ac:dyDescent="0.2">
      <c r="A31" s="34" t="s">
        <v>291</v>
      </c>
      <c r="C31" s="66" t="s">
        <v>119</v>
      </c>
      <c r="D31" s="67"/>
      <c r="E31" s="75"/>
      <c r="F31" s="75"/>
      <c r="G31" s="75"/>
      <c r="H31" s="69">
        <v>26</v>
      </c>
      <c r="I31" s="70">
        <v>127692</v>
      </c>
      <c r="J31" s="70">
        <v>62895</v>
      </c>
      <c r="K31" s="70">
        <v>64797</v>
      </c>
      <c r="L31" s="71"/>
      <c r="M31" s="87" t="s">
        <v>137</v>
      </c>
      <c r="N31" s="88">
        <v>603230</v>
      </c>
      <c r="O31" s="89">
        <v>309432</v>
      </c>
      <c r="P31" s="90">
        <v>293798</v>
      </c>
    </row>
    <row r="32" spans="1:22" ht="14.25" customHeight="1" x14ac:dyDescent="0.2">
      <c r="A32" s="159" t="s">
        <v>292</v>
      </c>
      <c r="C32" s="19" t="s">
        <v>120</v>
      </c>
      <c r="H32" s="29">
        <v>27</v>
      </c>
      <c r="I32" s="30">
        <v>129742</v>
      </c>
      <c r="J32" s="30">
        <v>62993</v>
      </c>
      <c r="K32" s="30">
        <v>66749</v>
      </c>
      <c r="L32" s="22"/>
      <c r="M32" s="57" t="s">
        <v>138</v>
      </c>
      <c r="N32" s="58">
        <v>598182</v>
      </c>
      <c r="O32" s="59">
        <v>306434</v>
      </c>
      <c r="P32" s="60">
        <v>291748</v>
      </c>
    </row>
    <row r="33" spans="1:16" ht="75" x14ac:dyDescent="0.25">
      <c r="A33" s="166" t="s">
        <v>293</v>
      </c>
      <c r="C33" s="159" t="s">
        <v>121</v>
      </c>
      <c r="H33" s="29">
        <v>28</v>
      </c>
      <c r="I33" s="30">
        <v>131768</v>
      </c>
      <c r="J33" s="30">
        <v>63030</v>
      </c>
      <c r="K33" s="30">
        <v>68738</v>
      </c>
      <c r="L33" s="22"/>
      <c r="M33" s="57" t="s">
        <v>139</v>
      </c>
      <c r="N33" s="58">
        <v>605068</v>
      </c>
      <c r="O33" s="59">
        <v>309819</v>
      </c>
      <c r="P33" s="60">
        <v>295249</v>
      </c>
    </row>
    <row r="34" spans="1:16" ht="45" x14ac:dyDescent="0.25">
      <c r="A34" s="167" t="s">
        <v>294</v>
      </c>
      <c r="C34" s="19" t="s">
        <v>54</v>
      </c>
      <c r="H34" s="29">
        <v>29</v>
      </c>
      <c r="I34" s="30">
        <v>132712</v>
      </c>
      <c r="J34" s="30">
        <v>62862</v>
      </c>
      <c r="K34" s="30">
        <v>69850</v>
      </c>
      <c r="L34" s="22"/>
      <c r="M34" s="57" t="s">
        <v>140</v>
      </c>
      <c r="N34" s="58">
        <v>642476</v>
      </c>
      <c r="O34" s="59">
        <v>325752</v>
      </c>
      <c r="P34" s="60">
        <v>316724</v>
      </c>
    </row>
    <row r="35" spans="1:16" ht="30" x14ac:dyDescent="0.25">
      <c r="A35" s="167" t="s">
        <v>295</v>
      </c>
      <c r="C35" s="19" t="s">
        <v>122</v>
      </c>
      <c r="H35" s="29">
        <v>30</v>
      </c>
      <c r="I35" s="30">
        <v>131882</v>
      </c>
      <c r="J35" s="30">
        <v>62354</v>
      </c>
      <c r="K35" s="30">
        <v>69528</v>
      </c>
      <c r="L35" s="22"/>
      <c r="M35" s="57" t="s">
        <v>141</v>
      </c>
      <c r="N35" s="58">
        <v>669960</v>
      </c>
      <c r="O35" s="59">
        <v>338888</v>
      </c>
      <c r="P35" s="60">
        <v>331072</v>
      </c>
    </row>
    <row r="36" spans="1:16" ht="60" x14ac:dyDescent="0.25">
      <c r="A36" s="167" t="s">
        <v>296</v>
      </c>
      <c r="C36" s="19" t="s">
        <v>123</v>
      </c>
      <c r="H36" s="29">
        <v>31</v>
      </c>
      <c r="I36" s="30">
        <v>129823</v>
      </c>
      <c r="J36" s="30">
        <v>61588</v>
      </c>
      <c r="K36" s="30">
        <v>68235</v>
      </c>
      <c r="L36" s="22"/>
      <c r="M36" s="57" t="s">
        <v>142</v>
      </c>
      <c r="N36" s="58">
        <v>635633</v>
      </c>
      <c r="O36" s="59">
        <v>319048</v>
      </c>
      <c r="P36" s="60">
        <v>316585</v>
      </c>
    </row>
    <row r="37" spans="1:16" ht="30" x14ac:dyDescent="0.25">
      <c r="A37" s="167" t="s">
        <v>297</v>
      </c>
      <c r="C37" s="19" t="s">
        <v>124</v>
      </c>
      <c r="D37" s="39"/>
      <c r="H37" s="29">
        <v>32</v>
      </c>
      <c r="I37" s="30">
        <v>127922</v>
      </c>
      <c r="J37" s="30">
        <v>60850</v>
      </c>
      <c r="K37" s="30">
        <v>67072</v>
      </c>
      <c r="L37" s="22"/>
      <c r="M37" s="57" t="s">
        <v>143</v>
      </c>
      <c r="N37" s="58">
        <v>657874</v>
      </c>
      <c r="O37" s="59">
        <v>313458</v>
      </c>
      <c r="P37" s="60">
        <v>344416</v>
      </c>
    </row>
    <row r="38" spans="1:16" ht="30" x14ac:dyDescent="0.25">
      <c r="A38" s="167" t="s">
        <v>298</v>
      </c>
      <c r="C38" s="19" t="s">
        <v>125</v>
      </c>
      <c r="D38" s="40"/>
      <c r="H38" s="29">
        <v>33</v>
      </c>
      <c r="I38" s="30">
        <v>126082</v>
      </c>
      <c r="J38" s="30">
        <v>60165</v>
      </c>
      <c r="K38" s="30">
        <v>65917</v>
      </c>
      <c r="L38" s="22"/>
      <c r="M38" s="57" t="s">
        <v>144</v>
      </c>
      <c r="N38" s="58">
        <v>614779</v>
      </c>
      <c r="O38" s="59">
        <v>293158</v>
      </c>
      <c r="P38" s="60">
        <v>321621</v>
      </c>
    </row>
    <row r="39" spans="1:16" ht="45" x14ac:dyDescent="0.25">
      <c r="A39" s="167" t="s">
        <v>299</v>
      </c>
      <c r="C39" s="19" t="s">
        <v>126</v>
      </c>
      <c r="D39" s="40"/>
      <c r="H39" s="29">
        <v>34</v>
      </c>
      <c r="I39" s="30">
        <v>123600</v>
      </c>
      <c r="J39" s="30">
        <v>59117</v>
      </c>
      <c r="K39" s="30">
        <v>64483</v>
      </c>
      <c r="L39" s="22"/>
      <c r="M39" s="57" t="s">
        <v>145</v>
      </c>
      <c r="N39" s="58">
        <v>536343</v>
      </c>
      <c r="O39" s="59">
        <v>254902</v>
      </c>
      <c r="P39" s="60">
        <v>281441</v>
      </c>
    </row>
    <row r="40" spans="1:16" x14ac:dyDescent="0.2">
      <c r="C40" s="19" t="s">
        <v>127</v>
      </c>
      <c r="D40" s="40"/>
      <c r="H40" s="29">
        <v>35</v>
      </c>
      <c r="I40" s="30">
        <v>120324</v>
      </c>
      <c r="J40" s="30">
        <v>57551</v>
      </c>
      <c r="K40" s="30">
        <v>62773</v>
      </c>
      <c r="L40" s="22"/>
      <c r="M40" s="57" t="s">
        <v>146</v>
      </c>
      <c r="N40" s="58">
        <v>516837</v>
      </c>
      <c r="O40" s="59">
        <v>242123</v>
      </c>
      <c r="P40" s="60">
        <v>274714</v>
      </c>
    </row>
    <row r="41" spans="1:16" x14ac:dyDescent="0.2">
      <c r="H41" s="29">
        <v>36</v>
      </c>
      <c r="I41" s="30">
        <v>116606</v>
      </c>
      <c r="J41" s="30">
        <v>55686</v>
      </c>
      <c r="K41" s="30">
        <v>60920</v>
      </c>
      <c r="L41" s="22"/>
      <c r="M41" s="57" t="s">
        <v>147</v>
      </c>
      <c r="N41" s="58">
        <v>489703</v>
      </c>
      <c r="O41" s="59">
        <v>225926</v>
      </c>
      <c r="P41" s="60">
        <v>263777</v>
      </c>
    </row>
    <row r="42" spans="1:16" x14ac:dyDescent="0.2">
      <c r="H42" s="29">
        <v>37</v>
      </c>
      <c r="I42" s="30">
        <v>112852</v>
      </c>
      <c r="J42" s="30">
        <v>53849</v>
      </c>
      <c r="K42" s="30">
        <v>59003</v>
      </c>
      <c r="L42" s="22"/>
      <c r="M42" s="57" t="s">
        <v>149</v>
      </c>
      <c r="N42" s="58">
        <v>406084</v>
      </c>
      <c r="O42" s="59">
        <v>183930</v>
      </c>
      <c r="P42" s="60">
        <v>222154</v>
      </c>
    </row>
    <row r="43" spans="1:16" x14ac:dyDescent="0.2">
      <c r="H43" s="29">
        <v>38</v>
      </c>
      <c r="I43" s="30">
        <v>108852</v>
      </c>
      <c r="J43" s="30">
        <v>51919</v>
      </c>
      <c r="K43" s="30">
        <v>56933</v>
      </c>
      <c r="L43" s="22"/>
      <c r="M43" s="57" t="s">
        <v>151</v>
      </c>
      <c r="N43" s="58">
        <v>309925</v>
      </c>
      <c r="O43" s="59">
        <v>138521</v>
      </c>
      <c r="P43" s="60">
        <v>171404</v>
      </c>
    </row>
    <row r="44" spans="1:16" x14ac:dyDescent="0.2">
      <c r="H44" s="29">
        <v>39</v>
      </c>
      <c r="I44" s="30">
        <v>105945</v>
      </c>
      <c r="J44" s="30">
        <v>50470</v>
      </c>
      <c r="K44" s="30">
        <v>55475</v>
      </c>
      <c r="L44" s="22"/>
      <c r="M44" s="57" t="s">
        <v>153</v>
      </c>
      <c r="N44" s="58">
        <v>230197</v>
      </c>
      <c r="O44" s="59">
        <v>101631</v>
      </c>
      <c r="P44" s="60">
        <v>128566</v>
      </c>
    </row>
    <row r="45" spans="1:16" x14ac:dyDescent="0.2">
      <c r="H45" s="29">
        <v>40</v>
      </c>
      <c r="I45" s="30">
        <v>104800</v>
      </c>
      <c r="J45" s="30">
        <v>49806</v>
      </c>
      <c r="K45" s="30">
        <v>54994</v>
      </c>
      <c r="L45" s="22"/>
      <c r="M45" s="57" t="s">
        <v>155</v>
      </c>
      <c r="N45" s="58">
        <v>158670</v>
      </c>
      <c r="O45" s="59">
        <v>68583</v>
      </c>
      <c r="P45" s="60">
        <v>90087</v>
      </c>
    </row>
    <row r="46" spans="1:16" x14ac:dyDescent="0.2">
      <c r="H46" s="29">
        <v>41</v>
      </c>
      <c r="I46" s="30">
        <v>104794</v>
      </c>
      <c r="J46" s="30">
        <v>49648</v>
      </c>
      <c r="K46" s="30">
        <v>55146</v>
      </c>
      <c r="L46" s="22"/>
      <c r="M46" s="57" t="s">
        <v>157</v>
      </c>
      <c r="N46" s="58">
        <v>103406</v>
      </c>
      <c r="O46" s="59">
        <v>41392</v>
      </c>
      <c r="P46" s="60">
        <v>62014</v>
      </c>
    </row>
    <row r="47" spans="1:16" ht="13.5" thickBot="1" x14ac:dyDescent="0.25">
      <c r="H47" s="29">
        <v>42</v>
      </c>
      <c r="I47" s="30">
        <v>104561</v>
      </c>
      <c r="J47" s="30">
        <v>49381</v>
      </c>
      <c r="K47" s="30">
        <v>55180</v>
      </c>
      <c r="L47" s="22"/>
      <c r="M47" s="61" t="s">
        <v>128</v>
      </c>
      <c r="N47" s="62">
        <v>100416</v>
      </c>
      <c r="O47" s="63">
        <v>37016</v>
      </c>
      <c r="P47" s="64">
        <v>63400</v>
      </c>
    </row>
    <row r="48" spans="1:16" x14ac:dyDescent="0.2">
      <c r="H48" s="29">
        <v>43</v>
      </c>
      <c r="I48" s="30">
        <v>104278</v>
      </c>
      <c r="J48" s="30">
        <v>49084</v>
      </c>
      <c r="K48" s="30">
        <v>55194</v>
      </c>
      <c r="L48" s="22"/>
      <c r="M48" s="22"/>
      <c r="N48" s="22"/>
      <c r="O48" s="22"/>
      <c r="P48" s="22"/>
    </row>
    <row r="49" spans="8:16" x14ac:dyDescent="0.2">
      <c r="H49" s="29">
        <v>44</v>
      </c>
      <c r="I49" s="30">
        <v>103962</v>
      </c>
      <c r="J49" s="30">
        <v>48778</v>
      </c>
      <c r="K49" s="30">
        <v>55184</v>
      </c>
      <c r="L49" s="22"/>
      <c r="M49" s="22"/>
      <c r="N49" s="22"/>
      <c r="O49" s="22"/>
      <c r="P49" s="22"/>
    </row>
    <row r="50" spans="8:16" x14ac:dyDescent="0.2">
      <c r="H50" s="29">
        <v>45</v>
      </c>
      <c r="I50" s="30">
        <v>103448</v>
      </c>
      <c r="J50" s="30">
        <v>48396</v>
      </c>
      <c r="K50" s="30">
        <v>55052</v>
      </c>
      <c r="L50" s="22"/>
      <c r="M50" s="22"/>
      <c r="N50" s="22"/>
      <c r="O50" s="22"/>
      <c r="P50" s="22"/>
    </row>
    <row r="51" spans="8:16" x14ac:dyDescent="0.2">
      <c r="H51" s="29">
        <v>46</v>
      </c>
      <c r="I51" s="30">
        <v>102715</v>
      </c>
      <c r="J51" s="30">
        <v>47923</v>
      </c>
      <c r="K51" s="30">
        <v>54792</v>
      </c>
      <c r="L51" s="22"/>
      <c r="M51" s="22"/>
      <c r="N51" s="22"/>
      <c r="O51" s="22"/>
      <c r="P51" s="22"/>
    </row>
    <row r="52" spans="8:16" x14ac:dyDescent="0.2">
      <c r="H52" s="29">
        <v>47</v>
      </c>
      <c r="I52" s="30">
        <v>101971</v>
      </c>
      <c r="J52" s="30">
        <v>47444</v>
      </c>
      <c r="K52" s="30">
        <v>54527</v>
      </c>
      <c r="L52" s="22"/>
      <c r="M52" s="22"/>
      <c r="N52" s="22"/>
      <c r="O52" s="22"/>
      <c r="P52" s="22"/>
    </row>
    <row r="53" spans="8:16" x14ac:dyDescent="0.2">
      <c r="H53" s="29">
        <v>48</v>
      </c>
      <c r="I53" s="30">
        <v>101260</v>
      </c>
      <c r="J53" s="30">
        <v>46986</v>
      </c>
      <c r="K53" s="30">
        <v>54274</v>
      </c>
      <c r="L53" s="22"/>
      <c r="M53" s="22"/>
      <c r="N53" s="22"/>
      <c r="O53" s="22"/>
      <c r="P53" s="22"/>
    </row>
    <row r="54" spans="8:16" x14ac:dyDescent="0.2">
      <c r="H54" s="29">
        <v>49</v>
      </c>
      <c r="I54" s="30">
        <v>99728</v>
      </c>
      <c r="J54" s="30">
        <v>46141</v>
      </c>
      <c r="K54" s="30">
        <v>53587</v>
      </c>
      <c r="L54" s="22"/>
      <c r="M54" s="22"/>
      <c r="N54" s="22"/>
      <c r="O54" s="22"/>
      <c r="P54" s="22"/>
    </row>
    <row r="55" spans="8:16" x14ac:dyDescent="0.2">
      <c r="H55" s="29">
        <v>50</v>
      </c>
      <c r="I55" s="30">
        <v>97001</v>
      </c>
      <c r="J55" s="30">
        <v>44730</v>
      </c>
      <c r="K55" s="30">
        <v>52271</v>
      </c>
      <c r="L55" s="22"/>
      <c r="M55" s="22"/>
      <c r="N55" s="22"/>
      <c r="O55" s="22"/>
      <c r="P55" s="22"/>
    </row>
    <row r="56" spans="8:16" x14ac:dyDescent="0.2">
      <c r="H56" s="29">
        <v>51</v>
      </c>
      <c r="I56" s="30">
        <v>93445</v>
      </c>
      <c r="J56" s="30">
        <v>42931</v>
      </c>
      <c r="K56" s="30">
        <v>50514</v>
      </c>
      <c r="L56" s="22"/>
      <c r="M56" s="22"/>
      <c r="N56" s="22"/>
      <c r="O56" s="22"/>
      <c r="P56" s="22"/>
    </row>
    <row r="57" spans="8:16" x14ac:dyDescent="0.2">
      <c r="H57" s="29">
        <v>52</v>
      </c>
      <c r="I57" s="30">
        <v>89853</v>
      </c>
      <c r="J57" s="30">
        <v>41126</v>
      </c>
      <c r="K57" s="30">
        <v>48727</v>
      </c>
      <c r="L57" s="22"/>
      <c r="M57" s="22"/>
      <c r="N57" s="22"/>
      <c r="O57" s="22"/>
      <c r="P57" s="22"/>
    </row>
    <row r="58" spans="8:16" x14ac:dyDescent="0.2">
      <c r="H58" s="29">
        <v>53</v>
      </c>
      <c r="I58" s="30">
        <v>86123</v>
      </c>
      <c r="J58" s="30">
        <v>39261</v>
      </c>
      <c r="K58" s="30">
        <v>46862</v>
      </c>
      <c r="L58" s="22"/>
      <c r="M58" s="22"/>
      <c r="N58" s="22"/>
      <c r="O58" s="22"/>
      <c r="P58" s="22"/>
    </row>
    <row r="59" spans="8:16" x14ac:dyDescent="0.2">
      <c r="H59" s="29">
        <v>54</v>
      </c>
      <c r="I59" s="30">
        <v>82296</v>
      </c>
      <c r="J59" s="30">
        <v>37385</v>
      </c>
      <c r="K59" s="30">
        <v>44911</v>
      </c>
      <c r="L59" s="22"/>
      <c r="M59" s="22"/>
      <c r="N59" s="22"/>
      <c r="O59" s="22"/>
      <c r="P59" s="22"/>
    </row>
    <row r="60" spans="8:16" x14ac:dyDescent="0.2">
      <c r="H60" s="29">
        <v>55</v>
      </c>
      <c r="I60" s="30">
        <v>78491</v>
      </c>
      <c r="J60" s="30">
        <v>35569</v>
      </c>
      <c r="K60" s="30">
        <v>42922</v>
      </c>
      <c r="L60" s="22"/>
      <c r="M60" s="22"/>
      <c r="N60" s="22"/>
      <c r="O60" s="22"/>
      <c r="P60" s="22"/>
    </row>
    <row r="61" spans="8:16" x14ac:dyDescent="0.2">
      <c r="H61" s="29">
        <v>56</v>
      </c>
      <c r="I61" s="30">
        <v>74708</v>
      </c>
      <c r="J61" s="30">
        <v>33799</v>
      </c>
      <c r="K61" s="30">
        <v>40909</v>
      </c>
      <c r="L61" s="22"/>
      <c r="M61" s="22"/>
      <c r="N61" s="22"/>
      <c r="O61" s="22"/>
      <c r="P61" s="22"/>
    </row>
    <row r="62" spans="8:16" x14ac:dyDescent="0.2">
      <c r="H62" s="29">
        <v>57</v>
      </c>
      <c r="I62" s="30">
        <v>70811</v>
      </c>
      <c r="J62" s="30">
        <v>31979</v>
      </c>
      <c r="K62" s="30">
        <v>38832</v>
      </c>
      <c r="L62" s="22"/>
      <c r="M62" s="22"/>
      <c r="N62" s="22"/>
      <c r="O62" s="22"/>
      <c r="P62" s="22"/>
    </row>
    <row r="63" spans="8:16" x14ac:dyDescent="0.2">
      <c r="H63" s="29">
        <v>58</v>
      </c>
      <c r="I63" s="30">
        <v>66807</v>
      </c>
      <c r="J63" s="30">
        <v>30117</v>
      </c>
      <c r="K63" s="30">
        <v>36690</v>
      </c>
      <c r="L63" s="22"/>
      <c r="M63" s="22"/>
      <c r="N63" s="22"/>
      <c r="O63" s="22"/>
      <c r="P63" s="22"/>
    </row>
    <row r="64" spans="8:16" x14ac:dyDescent="0.2">
      <c r="H64" s="29">
        <v>59</v>
      </c>
      <c r="I64" s="30">
        <v>63071</v>
      </c>
      <c r="J64" s="30">
        <v>28387</v>
      </c>
      <c r="K64" s="30">
        <v>34684</v>
      </c>
      <c r="L64" s="22"/>
      <c r="M64" s="22"/>
      <c r="N64" s="22"/>
      <c r="O64" s="22"/>
      <c r="P64" s="22"/>
    </row>
    <row r="65" spans="8:16" x14ac:dyDescent="0.2">
      <c r="H65" s="29">
        <v>60</v>
      </c>
      <c r="I65" s="30">
        <v>59761</v>
      </c>
      <c r="J65" s="30">
        <v>26856</v>
      </c>
      <c r="K65" s="30">
        <v>32905</v>
      </c>
      <c r="L65" s="22"/>
      <c r="M65" s="22"/>
      <c r="N65" s="22"/>
      <c r="O65" s="22"/>
      <c r="P65" s="22"/>
    </row>
    <row r="66" spans="8:16" x14ac:dyDescent="0.2">
      <c r="H66" s="29">
        <v>61</v>
      </c>
      <c r="I66" s="30">
        <v>56749</v>
      </c>
      <c r="J66" s="30">
        <v>25466</v>
      </c>
      <c r="K66" s="30">
        <v>31283</v>
      </c>
      <c r="L66" s="22"/>
      <c r="M66" s="22"/>
      <c r="N66" s="22"/>
      <c r="O66" s="22"/>
      <c r="P66" s="22"/>
    </row>
    <row r="67" spans="8:16" x14ac:dyDescent="0.2">
      <c r="H67" s="29">
        <v>62</v>
      </c>
      <c r="I67" s="30">
        <v>53748</v>
      </c>
      <c r="J67" s="30">
        <v>24086</v>
      </c>
      <c r="K67" s="30">
        <v>29662</v>
      </c>
      <c r="L67" s="22"/>
      <c r="M67" s="22"/>
      <c r="N67" s="22"/>
      <c r="O67" s="22"/>
      <c r="P67" s="22"/>
    </row>
    <row r="68" spans="8:16" x14ac:dyDescent="0.2">
      <c r="H68" s="29">
        <v>63</v>
      </c>
      <c r="I68" s="30">
        <v>50833</v>
      </c>
      <c r="J68" s="30">
        <v>22745</v>
      </c>
      <c r="K68" s="30">
        <v>28088</v>
      </c>
      <c r="L68" s="22"/>
      <c r="M68" s="22"/>
      <c r="N68" s="22"/>
      <c r="O68" s="22"/>
      <c r="P68" s="22"/>
    </row>
    <row r="69" spans="8:16" x14ac:dyDescent="0.2">
      <c r="H69" s="29">
        <v>64</v>
      </c>
      <c r="I69" s="30">
        <v>47916</v>
      </c>
      <c r="J69" s="30">
        <v>21407</v>
      </c>
      <c r="K69" s="30">
        <v>26509</v>
      </c>
      <c r="L69" s="22"/>
      <c r="M69" s="22"/>
      <c r="N69" s="22"/>
      <c r="O69" s="22"/>
      <c r="P69" s="22"/>
    </row>
    <row r="70" spans="8:16" x14ac:dyDescent="0.2">
      <c r="H70" s="29">
        <v>65</v>
      </c>
      <c r="I70" s="30">
        <v>44929</v>
      </c>
      <c r="J70" s="30">
        <v>20042</v>
      </c>
      <c r="K70" s="30">
        <v>24887</v>
      </c>
      <c r="L70" s="22"/>
      <c r="M70" s="22"/>
      <c r="N70" s="22"/>
      <c r="O70" s="22"/>
      <c r="P70" s="22"/>
    </row>
    <row r="71" spans="8:16" x14ac:dyDescent="0.2">
      <c r="H71" s="29">
        <v>66</v>
      </c>
      <c r="I71" s="30">
        <v>41939</v>
      </c>
      <c r="J71" s="30">
        <v>18676</v>
      </c>
      <c r="K71" s="30">
        <v>23263</v>
      </c>
      <c r="L71" s="22"/>
      <c r="M71" s="22"/>
      <c r="N71" s="22"/>
      <c r="O71" s="22"/>
      <c r="P71" s="22"/>
    </row>
    <row r="72" spans="8:16" x14ac:dyDescent="0.2">
      <c r="H72" s="29">
        <v>67</v>
      </c>
      <c r="I72" s="30">
        <v>39086</v>
      </c>
      <c r="J72" s="30">
        <v>17369</v>
      </c>
      <c r="K72" s="30">
        <v>21717</v>
      </c>
      <c r="L72" s="22"/>
      <c r="M72" s="22"/>
      <c r="N72" s="22"/>
      <c r="O72" s="22"/>
      <c r="P72" s="22"/>
    </row>
    <row r="73" spans="8:16" x14ac:dyDescent="0.2">
      <c r="H73" s="29">
        <v>68</v>
      </c>
      <c r="I73" s="30">
        <v>36348</v>
      </c>
      <c r="J73" s="30">
        <v>16117</v>
      </c>
      <c r="K73" s="30">
        <v>20231</v>
      </c>
      <c r="L73" s="22"/>
      <c r="M73" s="22"/>
      <c r="N73" s="22"/>
      <c r="O73" s="22"/>
      <c r="P73" s="22"/>
    </row>
    <row r="74" spans="8:16" x14ac:dyDescent="0.2">
      <c r="H74" s="29">
        <v>69</v>
      </c>
      <c r="I74" s="30">
        <v>33755</v>
      </c>
      <c r="J74" s="30">
        <v>14898</v>
      </c>
      <c r="K74" s="30">
        <v>18857</v>
      </c>
      <c r="L74" s="22"/>
      <c r="M74" s="22"/>
      <c r="N74" s="22"/>
      <c r="O74" s="22"/>
      <c r="P74" s="22"/>
    </row>
    <row r="75" spans="8:16" x14ac:dyDescent="0.2">
      <c r="H75" s="29">
        <v>70</v>
      </c>
      <c r="I75" s="30">
        <v>31333</v>
      </c>
      <c r="J75" s="30">
        <v>13708</v>
      </c>
      <c r="K75" s="30">
        <v>17625</v>
      </c>
      <c r="L75" s="22"/>
      <c r="M75" s="22"/>
      <c r="N75" s="22"/>
      <c r="O75" s="22"/>
      <c r="P75" s="22"/>
    </row>
    <row r="76" spans="8:16" x14ac:dyDescent="0.2">
      <c r="H76" s="29">
        <v>71</v>
      </c>
      <c r="I76" s="30">
        <v>28832</v>
      </c>
      <c r="J76" s="30">
        <v>12440</v>
      </c>
      <c r="K76" s="30">
        <v>16392</v>
      </c>
      <c r="L76" s="22"/>
      <c r="M76" s="22"/>
      <c r="N76" s="22"/>
      <c r="O76" s="22"/>
      <c r="P76" s="22"/>
    </row>
    <row r="77" spans="8:16" x14ac:dyDescent="0.2">
      <c r="H77" s="29">
        <v>72</v>
      </c>
      <c r="I77" s="30">
        <v>26662</v>
      </c>
      <c r="J77" s="30">
        <v>11342</v>
      </c>
      <c r="K77" s="30">
        <v>15320</v>
      </c>
      <c r="L77" s="22"/>
      <c r="M77" s="22"/>
      <c r="N77" s="22"/>
      <c r="O77" s="22"/>
      <c r="P77" s="22"/>
    </row>
    <row r="78" spans="8:16" x14ac:dyDescent="0.2">
      <c r="H78" s="29">
        <v>73</v>
      </c>
      <c r="I78" s="30">
        <v>24625</v>
      </c>
      <c r="J78" s="30">
        <v>10306</v>
      </c>
      <c r="K78" s="30">
        <v>14319</v>
      </c>
      <c r="L78" s="22"/>
      <c r="M78" s="22"/>
      <c r="N78" s="22"/>
      <c r="O78" s="22"/>
      <c r="P78" s="22"/>
    </row>
    <row r="79" spans="8:16" x14ac:dyDescent="0.2">
      <c r="H79" s="29">
        <v>74</v>
      </c>
      <c r="I79" s="30">
        <v>22734</v>
      </c>
      <c r="J79" s="30">
        <v>9334</v>
      </c>
      <c r="K79" s="30">
        <v>13400</v>
      </c>
      <c r="L79" s="22"/>
      <c r="M79" s="22"/>
      <c r="N79" s="22"/>
      <c r="O79" s="22"/>
      <c r="P79" s="22"/>
    </row>
    <row r="80" spans="8:16" x14ac:dyDescent="0.2">
      <c r="H80" s="29">
        <v>75</v>
      </c>
      <c r="I80" s="30">
        <v>20994</v>
      </c>
      <c r="J80" s="30">
        <v>8432</v>
      </c>
      <c r="K80" s="30">
        <v>12562</v>
      </c>
      <c r="L80" s="22"/>
      <c r="M80" s="22"/>
      <c r="N80" s="22"/>
      <c r="O80" s="22"/>
      <c r="P80" s="22"/>
    </row>
    <row r="81" spans="8:16" x14ac:dyDescent="0.2">
      <c r="H81" s="29">
        <v>76</v>
      </c>
      <c r="I81" s="30">
        <v>19408</v>
      </c>
      <c r="J81" s="30">
        <v>7603</v>
      </c>
      <c r="K81" s="30">
        <v>11805</v>
      </c>
      <c r="L81" s="22"/>
      <c r="M81" s="22"/>
      <c r="N81" s="22"/>
      <c r="O81" s="22"/>
      <c r="P81" s="22"/>
    </row>
    <row r="82" spans="8:16" x14ac:dyDescent="0.2">
      <c r="H82" s="29">
        <v>77</v>
      </c>
      <c r="I82" s="30">
        <v>17988</v>
      </c>
      <c r="J82" s="30">
        <v>7002</v>
      </c>
      <c r="K82" s="30">
        <v>10986</v>
      </c>
      <c r="L82" s="22"/>
      <c r="M82" s="22"/>
      <c r="N82" s="22"/>
      <c r="O82" s="22"/>
      <c r="P82" s="22"/>
    </row>
    <row r="83" spans="8:16" x14ac:dyDescent="0.2">
      <c r="H83" s="29">
        <v>78</v>
      </c>
      <c r="I83" s="30">
        <v>16675</v>
      </c>
      <c r="J83" s="30">
        <v>6510</v>
      </c>
      <c r="K83" s="30">
        <v>10165</v>
      </c>
      <c r="L83" s="22"/>
      <c r="M83" s="22"/>
      <c r="N83" s="22"/>
      <c r="O83" s="22"/>
      <c r="P83" s="22"/>
    </row>
    <row r="84" spans="8:16" x14ac:dyDescent="0.2">
      <c r="H84" s="29">
        <v>79</v>
      </c>
      <c r="I84" s="30">
        <v>15472</v>
      </c>
      <c r="J84" s="30">
        <v>6134</v>
      </c>
      <c r="K84" s="30">
        <v>9338</v>
      </c>
      <c r="L84" s="22"/>
      <c r="M84" s="22"/>
      <c r="N84" s="22"/>
      <c r="O84" s="22"/>
      <c r="P84" s="22"/>
    </row>
    <row r="85" spans="8:16" x14ac:dyDescent="0.2">
      <c r="H85" s="29" t="s">
        <v>128</v>
      </c>
      <c r="I85" s="26">
        <v>89747</v>
      </c>
      <c r="J85" s="26">
        <v>33084</v>
      </c>
      <c r="K85" s="26">
        <v>56663</v>
      </c>
      <c r="L85" s="22"/>
      <c r="M85" s="22"/>
      <c r="N85" s="22"/>
      <c r="O85" s="22"/>
      <c r="P85" s="22"/>
    </row>
  </sheetData>
  <mergeCells count="9">
    <mergeCell ref="M26:P26"/>
    <mergeCell ref="M27:M28"/>
    <mergeCell ref="H1:K1"/>
    <mergeCell ref="M1:P1"/>
    <mergeCell ref="S1:V1"/>
    <mergeCell ref="H2:H3"/>
    <mergeCell ref="S2:V2"/>
    <mergeCell ref="S3:S4"/>
    <mergeCell ref="M25:P25"/>
  </mergeCells>
  <dataValidations disablePrompts="1" count="1">
    <dataValidation type="list" allowBlank="1" showInputMessage="1" showErrorMessage="1" sqref="A10">
      <formula1>$A$13:$A$35</formula1>
    </dataValidation>
  </dataValidations>
  <pageMargins left="0.75" right="0.75" top="1" bottom="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11.5703125"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5703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7"/>
  <sheetViews>
    <sheetView topLeftCell="A34" zoomScaleNormal="100" zoomScaleSheetLayoutView="100" workbookViewId="0">
      <selection activeCell="C15" sqref="C15:F15"/>
    </sheetView>
  </sheetViews>
  <sheetFormatPr baseColWidth="10" defaultColWidth="11.42578125" defaultRowHeight="12.75" x14ac:dyDescent="0.2"/>
  <cols>
    <col min="1" max="1" width="1" style="92" customWidth="1"/>
    <col min="2" max="2" width="25.42578125" style="91" customWidth="1"/>
    <col min="3" max="3" width="14.5703125" style="92" customWidth="1"/>
    <col min="4" max="4" width="20.140625" style="92" customWidth="1"/>
    <col min="5" max="5" width="16.42578125" style="92" customWidth="1"/>
    <col min="6" max="6" width="25" style="92" customWidth="1"/>
    <col min="7" max="7" width="22" style="93" customWidth="1"/>
    <col min="8" max="8" width="20.5703125" style="92" customWidth="1"/>
    <col min="9" max="9" width="22.42578125" style="92" customWidth="1"/>
    <col min="10" max="11" width="22.42578125" style="94" customWidth="1"/>
    <col min="12" max="21" width="11.42578125" style="95"/>
    <col min="22" max="24" width="11.42578125" style="96"/>
    <col min="25" max="16384" width="11.42578125" style="92"/>
  </cols>
  <sheetData>
    <row r="1" spans="2:14" ht="6" customHeight="1" x14ac:dyDescent="0.2"/>
    <row r="2" spans="2:14" ht="25.5" customHeight="1" x14ac:dyDescent="0.2">
      <c r="B2" s="311"/>
      <c r="C2" s="312" t="s">
        <v>16</v>
      </c>
      <c r="D2" s="312"/>
      <c r="E2" s="312"/>
      <c r="F2" s="312"/>
      <c r="G2" s="312"/>
      <c r="H2" s="312"/>
      <c r="I2" s="312"/>
      <c r="J2" s="97"/>
      <c r="K2" s="97"/>
      <c r="M2" s="98" t="s">
        <v>162</v>
      </c>
    </row>
    <row r="3" spans="2:14" ht="25.5" customHeight="1" x14ac:dyDescent="0.2">
      <c r="B3" s="311"/>
      <c r="C3" s="313" t="s">
        <v>17</v>
      </c>
      <c r="D3" s="313"/>
      <c r="E3" s="313"/>
      <c r="F3" s="313"/>
      <c r="G3" s="313"/>
      <c r="H3" s="313"/>
      <c r="I3" s="312"/>
      <c r="J3" s="97"/>
      <c r="K3" s="97"/>
      <c r="M3" s="98" t="s">
        <v>163</v>
      </c>
    </row>
    <row r="4" spans="2:14" ht="25.5" customHeight="1" x14ac:dyDescent="0.2">
      <c r="B4" s="311"/>
      <c r="C4" s="313" t="s">
        <v>164</v>
      </c>
      <c r="D4" s="313"/>
      <c r="E4" s="313"/>
      <c r="F4" s="313"/>
      <c r="G4" s="313"/>
      <c r="H4" s="313"/>
      <c r="I4" s="312"/>
      <c r="J4" s="97"/>
      <c r="K4" s="97"/>
      <c r="M4" s="98" t="s">
        <v>165</v>
      </c>
    </row>
    <row r="5" spans="2:14" ht="25.5" customHeight="1" x14ac:dyDescent="0.2">
      <c r="B5" s="311"/>
      <c r="C5" s="313" t="s">
        <v>378</v>
      </c>
      <c r="D5" s="313"/>
      <c r="E5" s="313"/>
      <c r="F5" s="313"/>
      <c r="G5" s="314" t="s">
        <v>398</v>
      </c>
      <c r="H5" s="314"/>
      <c r="I5" s="312"/>
      <c r="J5" s="97"/>
      <c r="K5" s="97"/>
      <c r="M5" s="98" t="s">
        <v>168</v>
      </c>
    </row>
    <row r="6" spans="2:14" ht="23.25" customHeight="1" x14ac:dyDescent="0.2">
      <c r="B6" s="315" t="s">
        <v>169</v>
      </c>
      <c r="C6" s="315"/>
      <c r="D6" s="315"/>
      <c r="E6" s="315"/>
      <c r="F6" s="315"/>
      <c r="G6" s="315"/>
      <c r="H6" s="315"/>
      <c r="I6" s="315"/>
      <c r="J6" s="99"/>
      <c r="K6" s="99"/>
    </row>
    <row r="7" spans="2:14" ht="24" customHeight="1" x14ac:dyDescent="0.2">
      <c r="B7" s="316" t="s">
        <v>170</v>
      </c>
      <c r="C7" s="316"/>
      <c r="D7" s="316"/>
      <c r="E7" s="316"/>
      <c r="F7" s="316"/>
      <c r="G7" s="316"/>
      <c r="H7" s="316"/>
      <c r="I7" s="316"/>
      <c r="J7" s="100"/>
      <c r="K7" s="100"/>
    </row>
    <row r="8" spans="2:14" ht="24" customHeight="1" x14ac:dyDescent="0.2">
      <c r="B8" s="317" t="s">
        <v>171</v>
      </c>
      <c r="C8" s="317"/>
      <c r="D8" s="317"/>
      <c r="E8" s="317"/>
      <c r="F8" s="317"/>
      <c r="G8" s="317"/>
      <c r="H8" s="317"/>
      <c r="I8" s="317"/>
      <c r="J8" s="101"/>
      <c r="K8" s="101"/>
      <c r="N8" s="102" t="s">
        <v>172</v>
      </c>
    </row>
    <row r="9" spans="2:14" ht="30.75" customHeight="1" x14ac:dyDescent="0.2">
      <c r="B9" s="155" t="s">
        <v>399</v>
      </c>
      <c r="C9" s="158" t="s">
        <v>257</v>
      </c>
      <c r="D9" s="309" t="s">
        <v>400</v>
      </c>
      <c r="E9" s="309"/>
      <c r="F9" s="318" t="s">
        <v>382</v>
      </c>
      <c r="G9" s="318"/>
      <c r="H9" s="318"/>
      <c r="I9" s="318"/>
      <c r="J9" s="103"/>
      <c r="K9" s="103"/>
      <c r="M9" s="98" t="s">
        <v>173</v>
      </c>
      <c r="N9" s="102" t="s">
        <v>174</v>
      </c>
    </row>
    <row r="10" spans="2:14" ht="30.75" customHeight="1" x14ac:dyDescent="0.2">
      <c r="B10" s="155" t="s">
        <v>175</v>
      </c>
      <c r="C10" s="144" t="s">
        <v>176</v>
      </c>
      <c r="D10" s="309" t="s">
        <v>177</v>
      </c>
      <c r="E10" s="309"/>
      <c r="F10" s="310" t="s">
        <v>258</v>
      </c>
      <c r="G10" s="310"/>
      <c r="H10" s="137" t="s">
        <v>178</v>
      </c>
      <c r="I10" s="144" t="s">
        <v>176</v>
      </c>
      <c r="J10" s="104"/>
      <c r="K10" s="104"/>
      <c r="M10" s="98" t="s">
        <v>179</v>
      </c>
      <c r="N10" s="102" t="s">
        <v>180</v>
      </c>
    </row>
    <row r="11" spans="2:14" ht="30.75" customHeight="1" x14ac:dyDescent="0.2">
      <c r="B11" s="155" t="s">
        <v>181</v>
      </c>
      <c r="C11" s="319" t="s">
        <v>257</v>
      </c>
      <c r="D11" s="319"/>
      <c r="E11" s="319"/>
      <c r="F11" s="319"/>
      <c r="G11" s="137" t="s">
        <v>182</v>
      </c>
      <c r="H11" s="320" t="s">
        <v>257</v>
      </c>
      <c r="I11" s="320"/>
      <c r="J11" s="105"/>
      <c r="K11" s="105"/>
      <c r="M11" s="98" t="s">
        <v>183</v>
      </c>
      <c r="N11" s="102" t="s">
        <v>184</v>
      </c>
    </row>
    <row r="12" spans="2:14" ht="30.75" customHeight="1" x14ac:dyDescent="0.2">
      <c r="B12" s="155" t="s">
        <v>185</v>
      </c>
      <c r="C12" s="321" t="s">
        <v>183</v>
      </c>
      <c r="D12" s="321"/>
      <c r="E12" s="321"/>
      <c r="F12" s="321"/>
      <c r="G12" s="137" t="s">
        <v>187</v>
      </c>
      <c r="H12" s="322" t="s">
        <v>259</v>
      </c>
      <c r="I12" s="322"/>
      <c r="J12" s="106"/>
      <c r="K12" s="106"/>
      <c r="M12" s="107" t="s">
        <v>186</v>
      </c>
    </row>
    <row r="13" spans="2:14" ht="30.75" customHeight="1" x14ac:dyDescent="0.2">
      <c r="B13" s="155" t="s">
        <v>188</v>
      </c>
      <c r="C13" s="323" t="s">
        <v>158</v>
      </c>
      <c r="D13" s="323"/>
      <c r="E13" s="323"/>
      <c r="F13" s="323"/>
      <c r="G13" s="323"/>
      <c r="H13" s="323"/>
      <c r="I13" s="323"/>
      <c r="J13" s="108"/>
      <c r="K13" s="108"/>
      <c r="M13" s="107"/>
    </row>
    <row r="14" spans="2:14" ht="30.75" customHeight="1" x14ac:dyDescent="0.2">
      <c r="B14" s="155" t="s">
        <v>189</v>
      </c>
      <c r="C14" s="324" t="s">
        <v>257</v>
      </c>
      <c r="D14" s="324"/>
      <c r="E14" s="324"/>
      <c r="F14" s="324"/>
      <c r="G14" s="324"/>
      <c r="H14" s="324"/>
      <c r="I14" s="324"/>
      <c r="J14" s="104"/>
      <c r="K14" s="104"/>
      <c r="M14" s="107"/>
      <c r="N14" s="102" t="s">
        <v>190</v>
      </c>
    </row>
    <row r="15" spans="2:14" ht="30.75" customHeight="1" x14ac:dyDescent="0.2">
      <c r="B15" s="155" t="s">
        <v>191</v>
      </c>
      <c r="C15" s="318" t="s">
        <v>260</v>
      </c>
      <c r="D15" s="318"/>
      <c r="E15" s="318"/>
      <c r="F15" s="318"/>
      <c r="G15" s="137" t="s">
        <v>192</v>
      </c>
      <c r="H15" s="310" t="s">
        <v>193</v>
      </c>
      <c r="I15" s="310"/>
      <c r="J15" s="104"/>
      <c r="K15" s="104"/>
      <c r="M15" s="107" t="s">
        <v>194</v>
      </c>
      <c r="N15" s="102" t="s">
        <v>176</v>
      </c>
    </row>
    <row r="16" spans="2:14" ht="30.75" customHeight="1" x14ac:dyDescent="0.2">
      <c r="B16" s="155" t="s">
        <v>195</v>
      </c>
      <c r="C16" s="325" t="s">
        <v>307</v>
      </c>
      <c r="D16" s="325"/>
      <c r="E16" s="325"/>
      <c r="F16" s="325"/>
      <c r="G16" s="137" t="s">
        <v>196</v>
      </c>
      <c r="H16" s="310" t="s">
        <v>172</v>
      </c>
      <c r="I16" s="310"/>
      <c r="J16" s="104"/>
      <c r="K16" s="104"/>
      <c r="M16" s="107" t="s">
        <v>197</v>
      </c>
    </row>
    <row r="17" spans="2:14" ht="40.5" customHeight="1" x14ac:dyDescent="0.2">
      <c r="B17" s="155" t="s">
        <v>198</v>
      </c>
      <c r="C17" s="326" t="s">
        <v>261</v>
      </c>
      <c r="D17" s="326"/>
      <c r="E17" s="326"/>
      <c r="F17" s="326"/>
      <c r="G17" s="326"/>
      <c r="H17" s="326"/>
      <c r="I17" s="326"/>
      <c r="J17" s="108"/>
      <c r="K17" s="108"/>
      <c r="M17" s="107" t="s">
        <v>199</v>
      </c>
      <c r="N17" s="102" t="s">
        <v>148</v>
      </c>
    </row>
    <row r="18" spans="2:14" ht="30.75" customHeight="1" x14ac:dyDescent="0.2">
      <c r="B18" s="155" t="s">
        <v>200</v>
      </c>
      <c r="C18" s="318" t="s">
        <v>262</v>
      </c>
      <c r="D18" s="318"/>
      <c r="E18" s="318"/>
      <c r="F18" s="318"/>
      <c r="G18" s="318"/>
      <c r="H18" s="318"/>
      <c r="I18" s="318"/>
      <c r="J18" s="109"/>
      <c r="K18" s="109"/>
      <c r="M18" s="107" t="s">
        <v>201</v>
      </c>
      <c r="N18" s="102" t="s">
        <v>150</v>
      </c>
    </row>
    <row r="19" spans="2:14" ht="30.75" customHeight="1" x14ac:dyDescent="0.2">
      <c r="B19" s="155" t="s">
        <v>202</v>
      </c>
      <c r="C19" s="327" t="s">
        <v>263</v>
      </c>
      <c r="D19" s="327"/>
      <c r="E19" s="327"/>
      <c r="F19" s="327"/>
      <c r="G19" s="327"/>
      <c r="H19" s="327"/>
      <c r="I19" s="327"/>
      <c r="J19" s="110"/>
      <c r="K19" s="110"/>
      <c r="M19" s="107"/>
      <c r="N19" s="102" t="s">
        <v>152</v>
      </c>
    </row>
    <row r="20" spans="2:14" ht="30.75" customHeight="1" x14ac:dyDescent="0.2">
      <c r="B20" s="155" t="s">
        <v>203</v>
      </c>
      <c r="C20" s="328" t="s">
        <v>204</v>
      </c>
      <c r="D20" s="328"/>
      <c r="E20" s="328"/>
      <c r="F20" s="328"/>
      <c r="G20" s="328"/>
      <c r="H20" s="328"/>
      <c r="I20" s="328"/>
      <c r="J20" s="111"/>
      <c r="K20" s="111"/>
      <c r="M20" s="107" t="s">
        <v>193</v>
      </c>
      <c r="N20" s="102" t="s">
        <v>154</v>
      </c>
    </row>
    <row r="21" spans="2:14" ht="27.75" customHeight="1" x14ac:dyDescent="0.2">
      <c r="B21" s="329" t="s">
        <v>205</v>
      </c>
      <c r="C21" s="330" t="s">
        <v>206</v>
      </c>
      <c r="D21" s="330"/>
      <c r="E21" s="330"/>
      <c r="F21" s="331" t="s">
        <v>207</v>
      </c>
      <c r="G21" s="331"/>
      <c r="H21" s="331"/>
      <c r="I21" s="331"/>
      <c r="J21" s="112"/>
      <c r="K21" s="112"/>
      <c r="M21" s="107" t="s">
        <v>208</v>
      </c>
      <c r="N21" s="102" t="s">
        <v>377</v>
      </c>
    </row>
    <row r="22" spans="2:14" ht="27" customHeight="1" x14ac:dyDescent="0.2">
      <c r="B22" s="329"/>
      <c r="C22" s="327" t="s">
        <v>264</v>
      </c>
      <c r="D22" s="327"/>
      <c r="E22" s="327"/>
      <c r="F22" s="327" t="s">
        <v>265</v>
      </c>
      <c r="G22" s="327"/>
      <c r="H22" s="327"/>
      <c r="I22" s="327"/>
      <c r="J22" s="110"/>
      <c r="K22" s="110"/>
      <c r="M22" s="107" t="s">
        <v>209</v>
      </c>
      <c r="N22" s="102" t="s">
        <v>158</v>
      </c>
    </row>
    <row r="23" spans="2:14" ht="39.75" customHeight="1" x14ac:dyDescent="0.2">
      <c r="B23" s="155" t="s">
        <v>210</v>
      </c>
      <c r="C23" s="310" t="s">
        <v>211</v>
      </c>
      <c r="D23" s="310"/>
      <c r="E23" s="310"/>
      <c r="F23" s="310" t="s">
        <v>211</v>
      </c>
      <c r="G23" s="310"/>
      <c r="H23" s="310"/>
      <c r="I23" s="310"/>
      <c r="J23" s="104"/>
      <c r="K23" s="104"/>
      <c r="M23" s="107"/>
      <c r="N23" s="102" t="s">
        <v>159</v>
      </c>
    </row>
    <row r="24" spans="2:14" ht="44.25" customHeight="1" x14ac:dyDescent="0.2">
      <c r="B24" s="155" t="s">
        <v>212</v>
      </c>
      <c r="C24" s="335" t="s">
        <v>266</v>
      </c>
      <c r="D24" s="335"/>
      <c r="E24" s="335"/>
      <c r="F24" s="327" t="s">
        <v>267</v>
      </c>
      <c r="G24" s="327"/>
      <c r="H24" s="327"/>
      <c r="I24" s="327"/>
      <c r="J24" s="109"/>
      <c r="K24" s="109"/>
      <c r="M24" s="113"/>
      <c r="N24" s="102" t="s">
        <v>160</v>
      </c>
    </row>
    <row r="25" spans="2:14" ht="29.25" customHeight="1" x14ac:dyDescent="0.2">
      <c r="B25" s="155" t="s">
        <v>213</v>
      </c>
      <c r="C25" s="336">
        <v>43101</v>
      </c>
      <c r="D25" s="336"/>
      <c r="E25" s="336"/>
      <c r="F25" s="137" t="s">
        <v>214</v>
      </c>
      <c r="G25" s="337">
        <v>1</v>
      </c>
      <c r="H25" s="337"/>
      <c r="I25" s="337"/>
      <c r="J25" s="114"/>
      <c r="K25" s="114"/>
      <c r="M25" s="113"/>
    </row>
    <row r="26" spans="2:14" ht="27" customHeight="1" x14ac:dyDescent="0.2">
      <c r="B26" s="155" t="s">
        <v>215</v>
      </c>
      <c r="C26" s="336">
        <v>43465</v>
      </c>
      <c r="D26" s="336"/>
      <c r="E26" s="336"/>
      <c r="F26" s="137" t="s">
        <v>216</v>
      </c>
      <c r="G26" s="338">
        <v>1</v>
      </c>
      <c r="H26" s="338"/>
      <c r="I26" s="338"/>
      <c r="J26" s="115"/>
      <c r="K26" s="115"/>
      <c r="M26" s="113"/>
    </row>
    <row r="27" spans="2:14" ht="47.25" customHeight="1" x14ac:dyDescent="0.2">
      <c r="B27" s="155" t="s">
        <v>217</v>
      </c>
      <c r="C27" s="310" t="s">
        <v>199</v>
      </c>
      <c r="D27" s="310"/>
      <c r="E27" s="310"/>
      <c r="F27" s="148" t="s">
        <v>218</v>
      </c>
      <c r="G27" s="339"/>
      <c r="H27" s="339"/>
      <c r="I27" s="339"/>
      <c r="J27" s="112"/>
      <c r="K27" s="112"/>
      <c r="M27" s="113"/>
    </row>
    <row r="28" spans="2:14" ht="30" customHeight="1" x14ac:dyDescent="0.2">
      <c r="B28" s="317" t="s">
        <v>219</v>
      </c>
      <c r="C28" s="317"/>
      <c r="D28" s="317"/>
      <c r="E28" s="317"/>
      <c r="F28" s="317"/>
      <c r="G28" s="317"/>
      <c r="H28" s="317"/>
      <c r="I28" s="317"/>
      <c r="J28" s="101"/>
      <c r="K28" s="101"/>
      <c r="M28" s="113"/>
    </row>
    <row r="29" spans="2:14" ht="56.25" customHeight="1" x14ac:dyDescent="0.2">
      <c r="B29" s="157" t="s">
        <v>220</v>
      </c>
      <c r="C29" s="157" t="s">
        <v>221</v>
      </c>
      <c r="D29" s="157" t="s">
        <v>222</v>
      </c>
      <c r="E29" s="157" t="s">
        <v>223</v>
      </c>
      <c r="F29" s="157" t="s">
        <v>224</v>
      </c>
      <c r="G29" s="138" t="s">
        <v>225</v>
      </c>
      <c r="H29" s="138" t="s">
        <v>226</v>
      </c>
      <c r="I29" s="157" t="s">
        <v>227</v>
      </c>
      <c r="J29" s="110"/>
      <c r="K29" s="110"/>
      <c r="M29" s="113"/>
    </row>
    <row r="30" spans="2:14" ht="19.5" customHeight="1" x14ac:dyDescent="0.2">
      <c r="B30" s="156" t="s">
        <v>228</v>
      </c>
      <c r="C30" s="139">
        <v>0</v>
      </c>
      <c r="D30" s="140">
        <f>+C30</f>
        <v>0</v>
      </c>
      <c r="E30" s="146">
        <v>0</v>
      </c>
      <c r="F30" s="141">
        <f>+E30</f>
        <v>0</v>
      </c>
      <c r="G30" s="142" t="e">
        <f>+C30/E30</f>
        <v>#DIV/0!</v>
      </c>
      <c r="H30" s="143">
        <f>+D30/$F$41</f>
        <v>0</v>
      </c>
      <c r="I30" s="149">
        <f>+H30/$G$26</f>
        <v>0</v>
      </c>
      <c r="J30" s="116"/>
      <c r="K30" s="116"/>
      <c r="M30" s="113"/>
    </row>
    <row r="31" spans="2:14" ht="19.5" customHeight="1" x14ac:dyDescent="0.2">
      <c r="B31" s="156" t="s">
        <v>229</v>
      </c>
      <c r="C31" s="139">
        <v>3</v>
      </c>
      <c r="D31" s="140">
        <f>+D30+C31</f>
        <v>3</v>
      </c>
      <c r="E31" s="146">
        <v>3</v>
      </c>
      <c r="F31" s="141">
        <f>+E31+F30</f>
        <v>3</v>
      </c>
      <c r="G31" s="142">
        <f t="shared" ref="G31:G41" si="0">+C31/E31</f>
        <v>1</v>
      </c>
      <c r="H31" s="143">
        <f t="shared" ref="H31:H41" si="1">+D31/$F$41</f>
        <v>8.5714285714285715E-2</v>
      </c>
      <c r="I31" s="149">
        <f t="shared" ref="I31:I41" si="2">+H31/$G$26</f>
        <v>8.5714285714285715E-2</v>
      </c>
      <c r="J31" s="116"/>
      <c r="K31" s="116"/>
      <c r="M31" s="113"/>
    </row>
    <row r="32" spans="2:14" ht="19.5" customHeight="1" x14ac:dyDescent="0.2">
      <c r="B32" s="156" t="s">
        <v>230</v>
      </c>
      <c r="C32" s="139">
        <v>4</v>
      </c>
      <c r="D32" s="140">
        <f t="shared" ref="D32:D41" si="3">+D31+C32</f>
        <v>7</v>
      </c>
      <c r="E32" s="146">
        <v>4</v>
      </c>
      <c r="F32" s="141">
        <f t="shared" ref="F32:F41" si="4">+E32+F31</f>
        <v>7</v>
      </c>
      <c r="G32" s="142">
        <f t="shared" si="0"/>
        <v>1</v>
      </c>
      <c r="H32" s="143">
        <f t="shared" si="1"/>
        <v>0.2</v>
      </c>
      <c r="I32" s="149">
        <f t="shared" si="2"/>
        <v>0.2</v>
      </c>
      <c r="J32" s="116"/>
      <c r="K32" s="116"/>
      <c r="M32" s="113"/>
    </row>
    <row r="33" spans="2:11" ht="19.5" customHeight="1" x14ac:dyDescent="0.2">
      <c r="B33" s="156" t="s">
        <v>231</v>
      </c>
      <c r="C33" s="139">
        <v>2</v>
      </c>
      <c r="D33" s="140">
        <f t="shared" si="3"/>
        <v>9</v>
      </c>
      <c r="E33" s="147">
        <v>2</v>
      </c>
      <c r="F33" s="141">
        <f t="shared" si="4"/>
        <v>9</v>
      </c>
      <c r="G33" s="142">
        <f t="shared" si="0"/>
        <v>1</v>
      </c>
      <c r="H33" s="143">
        <f t="shared" si="1"/>
        <v>0.25714285714285712</v>
      </c>
      <c r="I33" s="149">
        <f t="shared" si="2"/>
        <v>0.25714285714285712</v>
      </c>
      <c r="J33" s="116"/>
      <c r="K33" s="116"/>
    </row>
    <row r="34" spans="2:11" ht="19.5" customHeight="1" x14ac:dyDescent="0.2">
      <c r="B34" s="156" t="s">
        <v>232</v>
      </c>
      <c r="C34" s="139">
        <v>3</v>
      </c>
      <c r="D34" s="140">
        <f t="shared" si="3"/>
        <v>12</v>
      </c>
      <c r="E34" s="147">
        <v>4</v>
      </c>
      <c r="F34" s="141">
        <f t="shared" si="4"/>
        <v>13</v>
      </c>
      <c r="G34" s="142">
        <f t="shared" si="0"/>
        <v>0.75</v>
      </c>
      <c r="H34" s="143">
        <f t="shared" si="1"/>
        <v>0.34285714285714286</v>
      </c>
      <c r="I34" s="149">
        <f t="shared" si="2"/>
        <v>0.34285714285714286</v>
      </c>
      <c r="J34" s="116"/>
      <c r="K34" s="116"/>
    </row>
    <row r="35" spans="2:11" ht="19.5" customHeight="1" x14ac:dyDescent="0.2">
      <c r="B35" s="156" t="s">
        <v>233</v>
      </c>
      <c r="C35" s="139">
        <v>3</v>
      </c>
      <c r="D35" s="140">
        <f t="shared" si="3"/>
        <v>15</v>
      </c>
      <c r="E35" s="147">
        <v>3</v>
      </c>
      <c r="F35" s="141">
        <f t="shared" si="4"/>
        <v>16</v>
      </c>
      <c r="G35" s="142">
        <f t="shared" si="0"/>
        <v>1</v>
      </c>
      <c r="H35" s="143">
        <f t="shared" si="1"/>
        <v>0.42857142857142855</v>
      </c>
      <c r="I35" s="149">
        <f t="shared" si="2"/>
        <v>0.42857142857142855</v>
      </c>
      <c r="J35" s="116"/>
      <c r="K35" s="116"/>
    </row>
    <row r="36" spans="2:11" ht="19.5" customHeight="1" x14ac:dyDescent="0.2">
      <c r="B36" s="156" t="s">
        <v>234</v>
      </c>
      <c r="C36" s="139">
        <v>6</v>
      </c>
      <c r="D36" s="140">
        <f t="shared" si="3"/>
        <v>21</v>
      </c>
      <c r="E36" s="147">
        <v>5</v>
      </c>
      <c r="F36" s="141">
        <f t="shared" si="4"/>
        <v>21</v>
      </c>
      <c r="G36" s="142">
        <f t="shared" si="0"/>
        <v>1.2</v>
      </c>
      <c r="H36" s="143">
        <f t="shared" si="1"/>
        <v>0.6</v>
      </c>
      <c r="I36" s="149">
        <f t="shared" si="2"/>
        <v>0.6</v>
      </c>
      <c r="J36" s="116"/>
      <c r="K36" s="116"/>
    </row>
    <row r="37" spans="2:11" ht="19.5" customHeight="1" x14ac:dyDescent="0.2">
      <c r="B37" s="156" t="s">
        <v>235</v>
      </c>
      <c r="C37" s="139">
        <v>5</v>
      </c>
      <c r="D37" s="140">
        <f t="shared" si="3"/>
        <v>26</v>
      </c>
      <c r="E37" s="147">
        <v>8</v>
      </c>
      <c r="F37" s="141">
        <f t="shared" si="4"/>
        <v>29</v>
      </c>
      <c r="G37" s="142">
        <f t="shared" si="0"/>
        <v>0.625</v>
      </c>
      <c r="H37" s="143">
        <f t="shared" si="1"/>
        <v>0.74285714285714288</v>
      </c>
      <c r="I37" s="149">
        <f t="shared" si="2"/>
        <v>0.74285714285714288</v>
      </c>
      <c r="J37" s="116"/>
      <c r="K37" s="116"/>
    </row>
    <row r="38" spans="2:11" ht="19.5" customHeight="1" x14ac:dyDescent="0.2">
      <c r="B38" s="156" t="s">
        <v>236</v>
      </c>
      <c r="C38" s="139">
        <v>6</v>
      </c>
      <c r="D38" s="140">
        <f t="shared" si="3"/>
        <v>32</v>
      </c>
      <c r="E38" s="147">
        <v>3</v>
      </c>
      <c r="F38" s="141">
        <f t="shared" si="4"/>
        <v>32</v>
      </c>
      <c r="G38" s="142">
        <f t="shared" si="0"/>
        <v>2</v>
      </c>
      <c r="H38" s="143">
        <f t="shared" si="1"/>
        <v>0.91428571428571426</v>
      </c>
      <c r="I38" s="149">
        <f t="shared" si="2"/>
        <v>0.91428571428571426</v>
      </c>
      <c r="J38" s="116"/>
      <c r="K38" s="116"/>
    </row>
    <row r="39" spans="2:11" ht="19.5" customHeight="1" x14ac:dyDescent="0.2">
      <c r="B39" s="156" t="s">
        <v>237</v>
      </c>
      <c r="C39" s="139">
        <v>1</v>
      </c>
      <c r="D39" s="140">
        <f t="shared" si="3"/>
        <v>33</v>
      </c>
      <c r="E39" s="147">
        <v>1</v>
      </c>
      <c r="F39" s="141">
        <f t="shared" si="4"/>
        <v>33</v>
      </c>
      <c r="G39" s="142">
        <f t="shared" si="0"/>
        <v>1</v>
      </c>
      <c r="H39" s="143">
        <f t="shared" si="1"/>
        <v>0.94285714285714284</v>
      </c>
      <c r="I39" s="149">
        <f t="shared" si="2"/>
        <v>0.94285714285714284</v>
      </c>
      <c r="J39" s="116"/>
      <c r="K39" s="116"/>
    </row>
    <row r="40" spans="2:11" ht="19.5" customHeight="1" x14ac:dyDescent="0.2">
      <c r="B40" s="156" t="s">
        <v>238</v>
      </c>
      <c r="C40" s="139">
        <v>2</v>
      </c>
      <c r="D40" s="140">
        <f t="shared" si="3"/>
        <v>35</v>
      </c>
      <c r="E40" s="147">
        <v>2</v>
      </c>
      <c r="F40" s="141">
        <f t="shared" si="4"/>
        <v>35</v>
      </c>
      <c r="G40" s="142">
        <f t="shared" si="0"/>
        <v>1</v>
      </c>
      <c r="H40" s="143">
        <f t="shared" si="1"/>
        <v>1</v>
      </c>
      <c r="I40" s="149">
        <f t="shared" si="2"/>
        <v>1</v>
      </c>
      <c r="J40" s="116"/>
      <c r="K40" s="116"/>
    </row>
    <row r="41" spans="2:11" ht="19.5" customHeight="1" x14ac:dyDescent="0.2">
      <c r="B41" s="156" t="s">
        <v>239</v>
      </c>
      <c r="C41" s="139">
        <v>0</v>
      </c>
      <c r="D41" s="140">
        <f t="shared" si="3"/>
        <v>35</v>
      </c>
      <c r="E41" s="147">
        <v>0</v>
      </c>
      <c r="F41" s="141">
        <f t="shared" si="4"/>
        <v>35</v>
      </c>
      <c r="G41" s="142" t="e">
        <f t="shared" si="0"/>
        <v>#DIV/0!</v>
      </c>
      <c r="H41" s="143">
        <f t="shared" si="1"/>
        <v>1</v>
      </c>
      <c r="I41" s="149">
        <f t="shared" si="2"/>
        <v>1</v>
      </c>
      <c r="J41" s="116"/>
      <c r="K41" s="116"/>
    </row>
    <row r="42" spans="2:11" ht="48" customHeight="1" x14ac:dyDescent="0.2">
      <c r="B42" s="152" t="s">
        <v>240</v>
      </c>
      <c r="C42" s="332" t="s">
        <v>380</v>
      </c>
      <c r="D42" s="333"/>
      <c r="E42" s="333"/>
      <c r="F42" s="333"/>
      <c r="G42" s="333"/>
      <c r="H42" s="333"/>
      <c r="I42" s="334"/>
      <c r="J42" s="117"/>
      <c r="K42" s="117"/>
    </row>
    <row r="43" spans="2:11" ht="29.25" customHeight="1" x14ac:dyDescent="0.2">
      <c r="B43" s="317" t="s">
        <v>241</v>
      </c>
      <c r="C43" s="317"/>
      <c r="D43" s="317"/>
      <c r="E43" s="317"/>
      <c r="F43" s="317"/>
      <c r="G43" s="317"/>
      <c r="H43" s="317"/>
      <c r="I43" s="317"/>
      <c r="J43" s="101"/>
      <c r="K43" s="101"/>
    </row>
    <row r="44" spans="2:11" ht="42" customHeight="1" x14ac:dyDescent="0.2">
      <c r="B44" s="316"/>
      <c r="C44" s="316"/>
      <c r="D44" s="316"/>
      <c r="E44" s="316"/>
      <c r="F44" s="316"/>
      <c r="G44" s="316"/>
      <c r="H44" s="316"/>
      <c r="I44" s="316"/>
      <c r="J44" s="101"/>
      <c r="K44" s="101"/>
    </row>
    <row r="45" spans="2:11" ht="42" customHeight="1" x14ac:dyDescent="0.2">
      <c r="B45" s="316"/>
      <c r="C45" s="316"/>
      <c r="D45" s="316"/>
      <c r="E45" s="316"/>
      <c r="F45" s="316"/>
      <c r="G45" s="316"/>
      <c r="H45" s="316"/>
      <c r="I45" s="316"/>
      <c r="J45" s="117"/>
      <c r="K45" s="117"/>
    </row>
    <row r="46" spans="2:11" ht="42" customHeight="1" x14ac:dyDescent="0.2">
      <c r="B46" s="316"/>
      <c r="C46" s="316"/>
      <c r="D46" s="316"/>
      <c r="E46" s="316"/>
      <c r="F46" s="316"/>
      <c r="G46" s="316"/>
      <c r="H46" s="316"/>
      <c r="I46" s="316"/>
      <c r="J46" s="117"/>
      <c r="K46" s="117"/>
    </row>
    <row r="47" spans="2:11" ht="42" customHeight="1" x14ac:dyDescent="0.2">
      <c r="B47" s="316"/>
      <c r="C47" s="316"/>
      <c r="D47" s="316"/>
      <c r="E47" s="316"/>
      <c r="F47" s="316"/>
      <c r="G47" s="316"/>
      <c r="H47" s="316"/>
      <c r="I47" s="316"/>
      <c r="J47" s="117"/>
      <c r="K47" s="117"/>
    </row>
    <row r="48" spans="2:11" ht="42" customHeight="1" x14ac:dyDescent="0.2">
      <c r="B48" s="316"/>
      <c r="C48" s="316"/>
      <c r="D48" s="316"/>
      <c r="E48" s="316"/>
      <c r="F48" s="316"/>
      <c r="G48" s="316"/>
      <c r="H48" s="316"/>
      <c r="I48" s="316"/>
      <c r="J48" s="118"/>
      <c r="K48" s="118"/>
    </row>
    <row r="49" spans="2:11" ht="49.5" customHeight="1" x14ac:dyDescent="0.2">
      <c r="B49" s="155" t="s">
        <v>242</v>
      </c>
      <c r="C49" s="342" t="s">
        <v>401</v>
      </c>
      <c r="D49" s="343"/>
      <c r="E49" s="343"/>
      <c r="F49" s="343"/>
      <c r="G49" s="343"/>
      <c r="H49" s="343"/>
      <c r="I49" s="344"/>
      <c r="J49" s="119"/>
      <c r="K49" s="119"/>
    </row>
    <row r="50" spans="2:11" ht="49.5" customHeight="1" x14ac:dyDescent="0.2">
      <c r="B50" s="155" t="s">
        <v>243</v>
      </c>
      <c r="C50" s="345" t="s">
        <v>376</v>
      </c>
      <c r="D50" s="346"/>
      <c r="E50" s="346"/>
      <c r="F50" s="346"/>
      <c r="G50" s="346"/>
      <c r="H50" s="346"/>
      <c r="I50" s="347"/>
      <c r="J50" s="119"/>
      <c r="K50" s="119"/>
    </row>
    <row r="51" spans="2:11" ht="49.5" customHeight="1" x14ac:dyDescent="0.2">
      <c r="B51" s="153" t="s">
        <v>244</v>
      </c>
      <c r="C51" s="348" t="s">
        <v>268</v>
      </c>
      <c r="D51" s="348"/>
      <c r="E51" s="348"/>
      <c r="F51" s="348"/>
      <c r="G51" s="348"/>
      <c r="H51" s="348"/>
      <c r="I51" s="348"/>
      <c r="J51" s="119"/>
      <c r="K51" s="119"/>
    </row>
    <row r="52" spans="2:11" ht="29.25" customHeight="1" x14ac:dyDescent="0.2">
      <c r="B52" s="317" t="s">
        <v>245</v>
      </c>
      <c r="C52" s="317"/>
      <c r="D52" s="317"/>
      <c r="E52" s="317"/>
      <c r="F52" s="317"/>
      <c r="G52" s="317"/>
      <c r="H52" s="317"/>
      <c r="I52" s="317"/>
      <c r="J52" s="119"/>
      <c r="K52" s="119"/>
    </row>
    <row r="53" spans="2:11" ht="33" customHeight="1" x14ac:dyDescent="0.2">
      <c r="B53" s="349" t="s">
        <v>246</v>
      </c>
      <c r="C53" s="154" t="s">
        <v>247</v>
      </c>
      <c r="D53" s="350" t="s">
        <v>248</v>
      </c>
      <c r="E53" s="350"/>
      <c r="F53" s="350"/>
      <c r="G53" s="350" t="s">
        <v>249</v>
      </c>
      <c r="H53" s="350"/>
      <c r="I53" s="350"/>
      <c r="J53" s="120"/>
      <c r="K53" s="120"/>
    </row>
    <row r="54" spans="2:11" ht="31.5" customHeight="1" x14ac:dyDescent="0.2">
      <c r="B54" s="349"/>
      <c r="C54" s="145"/>
      <c r="D54" s="351"/>
      <c r="E54" s="351"/>
      <c r="F54" s="351"/>
      <c r="G54" s="352"/>
      <c r="H54" s="352"/>
      <c r="I54" s="352"/>
      <c r="J54" s="120"/>
      <c r="K54" s="120"/>
    </row>
    <row r="55" spans="2:11" ht="31.5" customHeight="1" x14ac:dyDescent="0.2">
      <c r="B55" s="153" t="s">
        <v>250</v>
      </c>
      <c r="C55" s="340" t="s">
        <v>269</v>
      </c>
      <c r="D55" s="340"/>
      <c r="E55" s="341" t="s">
        <v>251</v>
      </c>
      <c r="F55" s="341"/>
      <c r="G55" s="340" t="s">
        <v>269</v>
      </c>
      <c r="H55" s="340"/>
      <c r="I55" s="340"/>
      <c r="J55" s="121"/>
      <c r="K55" s="121"/>
    </row>
    <row r="56" spans="2:11" ht="31.5" customHeight="1" x14ac:dyDescent="0.2">
      <c r="B56" s="153" t="s">
        <v>252</v>
      </c>
      <c r="C56" s="351" t="s">
        <v>270</v>
      </c>
      <c r="D56" s="351"/>
      <c r="E56" s="353" t="s">
        <v>253</v>
      </c>
      <c r="F56" s="353"/>
      <c r="G56" s="351" t="s">
        <v>306</v>
      </c>
      <c r="H56" s="351"/>
      <c r="I56" s="351"/>
      <c r="J56" s="121"/>
      <c r="K56" s="122"/>
    </row>
    <row r="57" spans="2:11" ht="31.5" customHeight="1" x14ac:dyDescent="0.2">
      <c r="B57" s="153" t="s">
        <v>254</v>
      </c>
      <c r="C57" s="351"/>
      <c r="D57" s="351"/>
      <c r="E57" s="354" t="s">
        <v>255</v>
      </c>
      <c r="F57" s="354"/>
      <c r="G57" s="351"/>
      <c r="H57" s="351"/>
      <c r="I57" s="351"/>
      <c r="J57" s="122"/>
      <c r="K57" s="122"/>
    </row>
    <row r="58" spans="2:11" ht="31.5" customHeight="1" x14ac:dyDescent="0.2">
      <c r="B58" s="153" t="s">
        <v>256</v>
      </c>
      <c r="C58" s="351"/>
      <c r="D58" s="351"/>
      <c r="E58" s="354"/>
      <c r="F58" s="354"/>
      <c r="G58" s="351"/>
      <c r="H58" s="351"/>
      <c r="I58" s="351"/>
      <c r="J58" s="122"/>
      <c r="K58" s="122"/>
    </row>
    <row r="59" spans="2:11" ht="15" hidden="1" x14ac:dyDescent="0.25">
      <c r="B59" s="123"/>
      <c r="C59" s="123"/>
      <c r="D59" s="5"/>
      <c r="E59" s="5"/>
      <c r="F59" s="5"/>
      <c r="G59" s="5"/>
      <c r="H59" s="5"/>
      <c r="I59" s="124"/>
      <c r="J59" s="125"/>
      <c r="K59" s="125"/>
    </row>
    <row r="60" spans="2:11" hidden="1" x14ac:dyDescent="0.2">
      <c r="B60" s="126"/>
      <c r="C60" s="127"/>
      <c r="D60" s="127"/>
      <c r="E60" s="128"/>
      <c r="F60" s="128"/>
      <c r="G60" s="129"/>
      <c r="H60" s="130"/>
      <c r="I60" s="127"/>
      <c r="J60" s="131"/>
      <c r="K60" s="131"/>
    </row>
    <row r="61" spans="2:11" hidden="1" x14ac:dyDescent="0.2">
      <c r="B61" s="126"/>
      <c r="C61" s="127"/>
      <c r="D61" s="127"/>
      <c r="E61" s="128"/>
      <c r="F61" s="128"/>
      <c r="G61" s="129"/>
      <c r="H61" s="130"/>
      <c r="I61" s="127"/>
      <c r="J61" s="131"/>
      <c r="K61" s="131"/>
    </row>
    <row r="62" spans="2:11" hidden="1" x14ac:dyDescent="0.2">
      <c r="B62" s="126"/>
      <c r="C62" s="127"/>
      <c r="D62" s="127"/>
      <c r="E62" s="128"/>
      <c r="F62" s="128"/>
      <c r="G62" s="129"/>
      <c r="H62" s="130"/>
      <c r="I62" s="127"/>
      <c r="J62" s="131"/>
      <c r="K62" s="131"/>
    </row>
    <row r="63" spans="2:11" hidden="1" x14ac:dyDescent="0.2">
      <c r="B63" s="126"/>
      <c r="C63" s="127"/>
      <c r="D63" s="127"/>
      <c r="E63" s="128"/>
      <c r="F63" s="128"/>
      <c r="G63" s="129"/>
      <c r="H63" s="130"/>
      <c r="I63" s="127"/>
      <c r="J63" s="131"/>
      <c r="K63" s="131"/>
    </row>
    <row r="64" spans="2:11" hidden="1" x14ac:dyDescent="0.2">
      <c r="B64" s="126"/>
      <c r="C64" s="127"/>
      <c r="D64" s="127"/>
      <c r="E64" s="128"/>
      <c r="F64" s="128"/>
      <c r="G64" s="129"/>
      <c r="H64" s="130"/>
      <c r="I64" s="127"/>
      <c r="J64" s="131"/>
      <c r="K64" s="131"/>
    </row>
    <row r="65" spans="2:11" hidden="1" x14ac:dyDescent="0.2">
      <c r="B65" s="126"/>
      <c r="C65" s="127"/>
      <c r="D65" s="127"/>
      <c r="E65" s="128"/>
      <c r="F65" s="128"/>
      <c r="G65" s="129"/>
      <c r="H65" s="130"/>
      <c r="I65" s="127"/>
      <c r="J65" s="131"/>
      <c r="K65" s="131"/>
    </row>
    <row r="66" spans="2:11" hidden="1" x14ac:dyDescent="0.2">
      <c r="B66" s="126"/>
      <c r="C66" s="127"/>
      <c r="D66" s="127"/>
      <c r="E66" s="128"/>
      <c r="F66" s="128"/>
      <c r="G66" s="129"/>
      <c r="H66" s="130"/>
      <c r="I66" s="127"/>
      <c r="J66" s="131"/>
      <c r="K66" s="131"/>
    </row>
    <row r="67" spans="2:11" hidden="1" x14ac:dyDescent="0.2">
      <c r="B67" s="126"/>
      <c r="C67" s="127"/>
      <c r="D67" s="127"/>
      <c r="E67" s="128"/>
      <c r="F67" s="128"/>
      <c r="G67" s="129"/>
      <c r="H67" s="130"/>
      <c r="I67" s="127"/>
      <c r="J67" s="131"/>
      <c r="K67" s="131"/>
    </row>
  </sheetData>
  <mergeCells count="66">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H2"/>
    <mergeCell ref="I2:I5"/>
    <mergeCell ref="C3:H3"/>
    <mergeCell ref="C4:H4"/>
    <mergeCell ref="C5:F5"/>
    <mergeCell ref="G5:H5"/>
    <mergeCell ref="B6:I6"/>
    <mergeCell ref="B7:I7"/>
    <mergeCell ref="B8:I8"/>
    <mergeCell ref="D9:E9"/>
    <mergeCell ref="F9:I9"/>
  </mergeCells>
  <dataValidations count="8">
    <dataValidation type="list" allowBlank="1" showInputMessage="1" showErrorMessage="1" sqref="C27:E27">
      <formula1>$M$15:$M$18</formula1>
    </dataValidation>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s>
  <pageMargins left="0.70866141732283472" right="0.70866141732283472" top="0.74803149606299213" bottom="0.74803149606299213" header="0.31496062992125984" footer="0.31496062992125984"/>
  <pageSetup scale="54" fitToHeight="2" orientation="portrait" r:id="rId1"/>
  <rowBreaks count="1" manualBreakCount="1">
    <brk id="42"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7"/>
  <sheetViews>
    <sheetView topLeftCell="B29" zoomScaleNormal="100" zoomScaleSheetLayoutView="100" workbookViewId="0">
      <selection activeCell="J42" sqref="J42"/>
    </sheetView>
  </sheetViews>
  <sheetFormatPr baseColWidth="10" defaultColWidth="11.42578125" defaultRowHeight="12.75" x14ac:dyDescent="0.2"/>
  <cols>
    <col min="1" max="1" width="1" style="92" customWidth="1"/>
    <col min="2" max="2" width="25.42578125" style="91" customWidth="1"/>
    <col min="3" max="3" width="14.5703125" style="92" customWidth="1"/>
    <col min="4" max="4" width="20.140625" style="92" customWidth="1"/>
    <col min="5" max="5" width="16.42578125" style="92" customWidth="1"/>
    <col min="6" max="6" width="25" style="92" customWidth="1"/>
    <col min="7" max="7" width="22" style="93" customWidth="1"/>
    <col min="8" max="8" width="20.5703125" style="92" customWidth="1"/>
    <col min="9" max="9" width="22.42578125" style="92" customWidth="1"/>
    <col min="10" max="11" width="22.42578125" style="94" customWidth="1"/>
    <col min="12" max="21" width="11.42578125" style="95"/>
    <col min="22" max="24" width="11.42578125" style="96"/>
    <col min="25" max="16384" width="11.42578125" style="92"/>
  </cols>
  <sheetData>
    <row r="1" spans="2:14" ht="6" customHeight="1" x14ac:dyDescent="0.2"/>
    <row r="2" spans="2:14" ht="25.5" customHeight="1" x14ac:dyDescent="0.2">
      <c r="B2" s="355"/>
      <c r="C2" s="356" t="s">
        <v>16</v>
      </c>
      <c r="D2" s="356"/>
      <c r="E2" s="356"/>
      <c r="F2" s="356"/>
      <c r="G2" s="356"/>
      <c r="H2" s="356"/>
      <c r="I2" s="357"/>
      <c r="J2" s="97"/>
      <c r="K2" s="97"/>
      <c r="M2" s="98" t="s">
        <v>162</v>
      </c>
    </row>
    <row r="3" spans="2:14" ht="25.5" customHeight="1" x14ac:dyDescent="0.2">
      <c r="B3" s="355"/>
      <c r="C3" s="358" t="s">
        <v>17</v>
      </c>
      <c r="D3" s="358"/>
      <c r="E3" s="358"/>
      <c r="F3" s="358"/>
      <c r="G3" s="358"/>
      <c r="H3" s="358"/>
      <c r="I3" s="357"/>
      <c r="J3" s="97"/>
      <c r="K3" s="97"/>
      <c r="M3" s="98" t="s">
        <v>163</v>
      </c>
    </row>
    <row r="4" spans="2:14" ht="25.5" customHeight="1" x14ac:dyDescent="0.2">
      <c r="B4" s="355"/>
      <c r="C4" s="358" t="s">
        <v>164</v>
      </c>
      <c r="D4" s="358"/>
      <c r="E4" s="358"/>
      <c r="F4" s="358"/>
      <c r="G4" s="358"/>
      <c r="H4" s="358"/>
      <c r="I4" s="357"/>
      <c r="J4" s="97"/>
      <c r="K4" s="97"/>
      <c r="M4" s="98" t="s">
        <v>165</v>
      </c>
    </row>
    <row r="5" spans="2:14" ht="25.5" customHeight="1" x14ac:dyDescent="0.2">
      <c r="B5" s="355"/>
      <c r="C5" s="358" t="s">
        <v>166</v>
      </c>
      <c r="D5" s="358"/>
      <c r="E5" s="358"/>
      <c r="F5" s="358"/>
      <c r="G5" s="359" t="s">
        <v>167</v>
      </c>
      <c r="H5" s="359"/>
      <c r="I5" s="357"/>
      <c r="J5" s="97"/>
      <c r="K5" s="97"/>
      <c r="M5" s="98" t="s">
        <v>168</v>
      </c>
    </row>
    <row r="6" spans="2:14" ht="23.25" customHeight="1" x14ac:dyDescent="0.2">
      <c r="B6" s="360" t="s">
        <v>169</v>
      </c>
      <c r="C6" s="360"/>
      <c r="D6" s="360"/>
      <c r="E6" s="360"/>
      <c r="F6" s="360"/>
      <c r="G6" s="360"/>
      <c r="H6" s="360"/>
      <c r="I6" s="360"/>
      <c r="J6" s="99"/>
      <c r="K6" s="99"/>
    </row>
    <row r="7" spans="2:14" ht="24" customHeight="1" x14ac:dyDescent="0.2">
      <c r="B7" s="361" t="s">
        <v>170</v>
      </c>
      <c r="C7" s="361"/>
      <c r="D7" s="361"/>
      <c r="E7" s="361"/>
      <c r="F7" s="361"/>
      <c r="G7" s="361"/>
      <c r="H7" s="361"/>
      <c r="I7" s="361"/>
      <c r="J7" s="100"/>
      <c r="K7" s="100"/>
    </row>
    <row r="8" spans="2:14" ht="24" customHeight="1" x14ac:dyDescent="0.2">
      <c r="B8" s="317" t="s">
        <v>171</v>
      </c>
      <c r="C8" s="317"/>
      <c r="D8" s="317"/>
      <c r="E8" s="317"/>
      <c r="F8" s="317"/>
      <c r="G8" s="317"/>
      <c r="H8" s="317"/>
      <c r="I8" s="317"/>
      <c r="J8" s="101"/>
      <c r="K8" s="101"/>
      <c r="N8" s="102" t="s">
        <v>172</v>
      </c>
    </row>
    <row r="9" spans="2:14" ht="30.75" customHeight="1" x14ac:dyDescent="0.2">
      <c r="B9" s="255" t="s">
        <v>399</v>
      </c>
      <c r="C9" s="254" t="s">
        <v>257</v>
      </c>
      <c r="D9" s="309" t="s">
        <v>400</v>
      </c>
      <c r="E9" s="309"/>
      <c r="F9" s="318" t="s">
        <v>271</v>
      </c>
      <c r="G9" s="318"/>
      <c r="H9" s="318"/>
      <c r="I9" s="318"/>
      <c r="J9" s="103"/>
      <c r="K9" s="103"/>
      <c r="M9" s="98" t="s">
        <v>173</v>
      </c>
      <c r="N9" s="102" t="s">
        <v>174</v>
      </c>
    </row>
    <row r="10" spans="2:14" ht="30.75" customHeight="1" x14ac:dyDescent="0.2">
      <c r="B10" s="155" t="s">
        <v>175</v>
      </c>
      <c r="C10" s="144" t="s">
        <v>176</v>
      </c>
      <c r="D10" s="309" t="s">
        <v>177</v>
      </c>
      <c r="E10" s="309"/>
      <c r="F10" s="310" t="s">
        <v>258</v>
      </c>
      <c r="G10" s="310"/>
      <c r="H10" s="137" t="s">
        <v>178</v>
      </c>
      <c r="I10" s="144" t="s">
        <v>176</v>
      </c>
      <c r="J10" s="104"/>
      <c r="K10" s="104"/>
      <c r="M10" s="98" t="s">
        <v>179</v>
      </c>
      <c r="N10" s="102" t="s">
        <v>180</v>
      </c>
    </row>
    <row r="11" spans="2:14" ht="30.75" customHeight="1" x14ac:dyDescent="0.2">
      <c r="B11" s="155" t="s">
        <v>181</v>
      </c>
      <c r="C11" s="319" t="s">
        <v>257</v>
      </c>
      <c r="D11" s="319"/>
      <c r="E11" s="319"/>
      <c r="F11" s="319"/>
      <c r="G11" s="137" t="s">
        <v>182</v>
      </c>
      <c r="H11" s="320" t="s">
        <v>257</v>
      </c>
      <c r="I11" s="320"/>
      <c r="J11" s="105"/>
      <c r="K11" s="105"/>
      <c r="M11" s="98" t="s">
        <v>183</v>
      </c>
      <c r="N11" s="102" t="s">
        <v>184</v>
      </c>
    </row>
    <row r="12" spans="2:14" ht="30.75" customHeight="1" x14ac:dyDescent="0.2">
      <c r="B12" s="155" t="s">
        <v>185</v>
      </c>
      <c r="C12" s="321" t="s">
        <v>183</v>
      </c>
      <c r="D12" s="321"/>
      <c r="E12" s="321"/>
      <c r="F12" s="321"/>
      <c r="G12" s="137" t="s">
        <v>187</v>
      </c>
      <c r="H12" s="322" t="s">
        <v>259</v>
      </c>
      <c r="I12" s="322"/>
      <c r="J12" s="106"/>
      <c r="K12" s="106"/>
      <c r="M12" s="107" t="s">
        <v>186</v>
      </c>
    </row>
    <row r="13" spans="2:14" ht="30.75" customHeight="1" x14ac:dyDescent="0.2">
      <c r="B13" s="155" t="s">
        <v>188</v>
      </c>
      <c r="C13" s="323" t="s">
        <v>158</v>
      </c>
      <c r="D13" s="323"/>
      <c r="E13" s="323"/>
      <c r="F13" s="323"/>
      <c r="G13" s="323"/>
      <c r="H13" s="323"/>
      <c r="I13" s="323"/>
      <c r="J13" s="108"/>
      <c r="K13" s="108"/>
      <c r="M13" s="107"/>
    </row>
    <row r="14" spans="2:14" ht="30.75" customHeight="1" x14ac:dyDescent="0.2">
      <c r="B14" s="155" t="s">
        <v>189</v>
      </c>
      <c r="C14" s="324" t="s">
        <v>257</v>
      </c>
      <c r="D14" s="324"/>
      <c r="E14" s="324"/>
      <c r="F14" s="324"/>
      <c r="G14" s="324"/>
      <c r="H14" s="324"/>
      <c r="I14" s="324"/>
      <c r="J14" s="104"/>
      <c r="K14" s="104"/>
      <c r="M14" s="107"/>
      <c r="N14" s="102" t="s">
        <v>190</v>
      </c>
    </row>
    <row r="15" spans="2:14" ht="30.75" customHeight="1" x14ac:dyDescent="0.2">
      <c r="B15" s="155" t="s">
        <v>191</v>
      </c>
      <c r="C15" s="318" t="s">
        <v>272</v>
      </c>
      <c r="D15" s="318"/>
      <c r="E15" s="318"/>
      <c r="F15" s="318"/>
      <c r="G15" s="137" t="s">
        <v>192</v>
      </c>
      <c r="H15" s="310" t="s">
        <v>193</v>
      </c>
      <c r="I15" s="310"/>
      <c r="J15" s="104"/>
      <c r="K15" s="104"/>
      <c r="M15" s="107" t="s">
        <v>194</v>
      </c>
      <c r="N15" s="102" t="s">
        <v>176</v>
      </c>
    </row>
    <row r="16" spans="2:14" ht="30.75" customHeight="1" x14ac:dyDescent="0.2">
      <c r="B16" s="155" t="s">
        <v>195</v>
      </c>
      <c r="C16" s="325" t="s">
        <v>307</v>
      </c>
      <c r="D16" s="325"/>
      <c r="E16" s="325"/>
      <c r="F16" s="325"/>
      <c r="G16" s="137" t="s">
        <v>196</v>
      </c>
      <c r="H16" s="310" t="s">
        <v>172</v>
      </c>
      <c r="I16" s="310"/>
      <c r="J16" s="104"/>
      <c r="K16" s="104"/>
      <c r="M16" s="107" t="s">
        <v>197</v>
      </c>
    </row>
    <row r="17" spans="2:14" ht="40.5" customHeight="1" x14ac:dyDescent="0.2">
      <c r="B17" s="155" t="s">
        <v>198</v>
      </c>
      <c r="C17" s="326" t="s">
        <v>273</v>
      </c>
      <c r="D17" s="326"/>
      <c r="E17" s="326"/>
      <c r="F17" s="326"/>
      <c r="G17" s="326"/>
      <c r="H17" s="326"/>
      <c r="I17" s="326"/>
      <c r="J17" s="108"/>
      <c r="K17" s="108"/>
      <c r="M17" s="107" t="s">
        <v>199</v>
      </c>
      <c r="N17" s="102" t="s">
        <v>148</v>
      </c>
    </row>
    <row r="18" spans="2:14" ht="30.75" customHeight="1" x14ac:dyDescent="0.2">
      <c r="B18" s="155" t="s">
        <v>200</v>
      </c>
      <c r="C18" s="318" t="s">
        <v>274</v>
      </c>
      <c r="D18" s="318"/>
      <c r="E18" s="318"/>
      <c r="F18" s="318"/>
      <c r="G18" s="318"/>
      <c r="H18" s="318"/>
      <c r="I18" s="318"/>
      <c r="J18" s="109"/>
      <c r="K18" s="109"/>
      <c r="M18" s="107" t="s">
        <v>201</v>
      </c>
      <c r="N18" s="102" t="s">
        <v>150</v>
      </c>
    </row>
    <row r="19" spans="2:14" ht="30.75" customHeight="1" x14ac:dyDescent="0.2">
      <c r="B19" s="155" t="s">
        <v>202</v>
      </c>
      <c r="C19" s="327" t="s">
        <v>275</v>
      </c>
      <c r="D19" s="327"/>
      <c r="E19" s="327"/>
      <c r="F19" s="327"/>
      <c r="G19" s="327"/>
      <c r="H19" s="327"/>
      <c r="I19" s="327"/>
      <c r="J19" s="110"/>
      <c r="K19" s="110"/>
      <c r="M19" s="107"/>
      <c r="N19" s="102" t="s">
        <v>152</v>
      </c>
    </row>
    <row r="20" spans="2:14" ht="30.75" customHeight="1" x14ac:dyDescent="0.2">
      <c r="B20" s="155" t="s">
        <v>203</v>
      </c>
      <c r="C20" s="328" t="s">
        <v>204</v>
      </c>
      <c r="D20" s="328"/>
      <c r="E20" s="328"/>
      <c r="F20" s="328"/>
      <c r="G20" s="328"/>
      <c r="H20" s="328"/>
      <c r="I20" s="328"/>
      <c r="J20" s="111"/>
      <c r="K20" s="111"/>
      <c r="M20" s="107" t="s">
        <v>193</v>
      </c>
      <c r="N20" s="102" t="s">
        <v>154</v>
      </c>
    </row>
    <row r="21" spans="2:14" ht="27.75" customHeight="1" x14ac:dyDescent="0.2">
      <c r="B21" s="329" t="s">
        <v>205</v>
      </c>
      <c r="C21" s="330" t="s">
        <v>206</v>
      </c>
      <c r="D21" s="330"/>
      <c r="E21" s="330"/>
      <c r="F21" s="331" t="s">
        <v>207</v>
      </c>
      <c r="G21" s="331"/>
      <c r="H21" s="331"/>
      <c r="I21" s="331"/>
      <c r="J21" s="112"/>
      <c r="K21" s="112"/>
      <c r="M21" s="107" t="s">
        <v>208</v>
      </c>
      <c r="N21" s="102" t="s">
        <v>156</v>
      </c>
    </row>
    <row r="22" spans="2:14" ht="27" customHeight="1" x14ac:dyDescent="0.2">
      <c r="B22" s="329"/>
      <c r="C22" s="327" t="s">
        <v>276</v>
      </c>
      <c r="D22" s="327"/>
      <c r="E22" s="327"/>
      <c r="F22" s="327" t="s">
        <v>277</v>
      </c>
      <c r="G22" s="327"/>
      <c r="H22" s="327"/>
      <c r="I22" s="327"/>
      <c r="J22" s="110"/>
      <c r="K22" s="110"/>
      <c r="M22" s="107" t="s">
        <v>209</v>
      </c>
      <c r="N22" s="102" t="s">
        <v>158</v>
      </c>
    </row>
    <row r="23" spans="2:14" ht="39.75" customHeight="1" x14ac:dyDescent="0.2">
      <c r="B23" s="155" t="s">
        <v>210</v>
      </c>
      <c r="C23" s="310" t="s">
        <v>211</v>
      </c>
      <c r="D23" s="310"/>
      <c r="E23" s="310"/>
      <c r="F23" s="310" t="s">
        <v>211</v>
      </c>
      <c r="G23" s="310"/>
      <c r="H23" s="310"/>
      <c r="I23" s="310"/>
      <c r="J23" s="104"/>
      <c r="K23" s="104"/>
      <c r="M23" s="107"/>
      <c r="N23" s="102" t="s">
        <v>159</v>
      </c>
    </row>
    <row r="24" spans="2:14" ht="55.5" customHeight="1" x14ac:dyDescent="0.2">
      <c r="B24" s="155" t="s">
        <v>212</v>
      </c>
      <c r="C24" s="335" t="s">
        <v>278</v>
      </c>
      <c r="D24" s="335"/>
      <c r="E24" s="335"/>
      <c r="F24" s="327" t="s">
        <v>279</v>
      </c>
      <c r="G24" s="327"/>
      <c r="H24" s="327"/>
      <c r="I24" s="327"/>
      <c r="J24" s="109"/>
      <c r="K24" s="109"/>
      <c r="M24" s="113"/>
      <c r="N24" s="102" t="s">
        <v>160</v>
      </c>
    </row>
    <row r="25" spans="2:14" ht="29.25" customHeight="1" x14ac:dyDescent="0.2">
      <c r="B25" s="155" t="s">
        <v>213</v>
      </c>
      <c r="C25" s="336">
        <v>43101</v>
      </c>
      <c r="D25" s="336"/>
      <c r="E25" s="336"/>
      <c r="F25" s="137" t="s">
        <v>214</v>
      </c>
      <c r="G25" s="337">
        <v>0.98599999999999999</v>
      </c>
      <c r="H25" s="337"/>
      <c r="I25" s="337"/>
      <c r="J25" s="150"/>
      <c r="K25" s="114"/>
      <c r="M25" s="113"/>
    </row>
    <row r="26" spans="2:14" ht="27" customHeight="1" x14ac:dyDescent="0.2">
      <c r="B26" s="155" t="s">
        <v>215</v>
      </c>
      <c r="C26" s="336">
        <v>43465</v>
      </c>
      <c r="D26" s="336"/>
      <c r="E26" s="336"/>
      <c r="F26" s="137" t="s">
        <v>216</v>
      </c>
      <c r="G26" s="338">
        <v>1</v>
      </c>
      <c r="H26" s="338"/>
      <c r="I26" s="338"/>
      <c r="J26" s="151"/>
      <c r="K26" s="115"/>
      <c r="M26" s="113"/>
    </row>
    <row r="27" spans="2:14" ht="47.25" customHeight="1" x14ac:dyDescent="0.2">
      <c r="B27" s="155" t="s">
        <v>217</v>
      </c>
      <c r="C27" s="310" t="s">
        <v>199</v>
      </c>
      <c r="D27" s="310"/>
      <c r="E27" s="310"/>
      <c r="F27" s="148" t="s">
        <v>218</v>
      </c>
      <c r="G27" s="339"/>
      <c r="H27" s="339"/>
      <c r="I27" s="339"/>
      <c r="J27" s="112"/>
      <c r="K27" s="112"/>
      <c r="M27" s="113"/>
    </row>
    <row r="28" spans="2:14" ht="30" customHeight="1" x14ac:dyDescent="0.2">
      <c r="B28" s="317" t="s">
        <v>219</v>
      </c>
      <c r="C28" s="317"/>
      <c r="D28" s="317"/>
      <c r="E28" s="317"/>
      <c r="F28" s="317"/>
      <c r="G28" s="317"/>
      <c r="H28" s="317"/>
      <c r="I28" s="317"/>
      <c r="J28" s="101"/>
      <c r="K28" s="101"/>
      <c r="M28" s="113"/>
    </row>
    <row r="29" spans="2:14" ht="56.25" customHeight="1" x14ac:dyDescent="0.2">
      <c r="B29" s="157" t="s">
        <v>220</v>
      </c>
      <c r="C29" s="157" t="s">
        <v>221</v>
      </c>
      <c r="D29" s="157" t="s">
        <v>222</v>
      </c>
      <c r="E29" s="157" t="s">
        <v>223</v>
      </c>
      <c r="F29" s="157" t="s">
        <v>224</v>
      </c>
      <c r="G29" s="138" t="s">
        <v>225</v>
      </c>
      <c r="H29" s="138" t="s">
        <v>226</v>
      </c>
      <c r="I29" s="157" t="s">
        <v>227</v>
      </c>
      <c r="J29" s="110"/>
      <c r="K29" s="110"/>
      <c r="M29" s="113"/>
    </row>
    <row r="30" spans="2:14" ht="19.5" customHeight="1" x14ac:dyDescent="0.2">
      <c r="B30" s="156" t="s">
        <v>228</v>
      </c>
      <c r="C30" s="139">
        <v>102</v>
      </c>
      <c r="D30" s="140">
        <f>+C30</f>
        <v>102</v>
      </c>
      <c r="E30" s="146">
        <v>126</v>
      </c>
      <c r="F30" s="141">
        <f>+E30</f>
        <v>126</v>
      </c>
      <c r="G30" s="179">
        <f>+C30/E30</f>
        <v>0.80952380952380953</v>
      </c>
      <c r="H30" s="178">
        <f>+D30/$F$41</f>
        <v>6.4638783269961975E-2</v>
      </c>
      <c r="I30" s="177">
        <f>+H30/$G$26</f>
        <v>6.4638783269961975E-2</v>
      </c>
      <c r="J30" s="116"/>
      <c r="K30" s="116"/>
      <c r="M30" s="113"/>
    </row>
    <row r="31" spans="2:14" ht="19.5" customHeight="1" x14ac:dyDescent="0.2">
      <c r="B31" s="156" t="s">
        <v>229</v>
      </c>
      <c r="C31" s="139">
        <v>81</v>
      </c>
      <c r="D31" s="140">
        <f>+D30+C31</f>
        <v>183</v>
      </c>
      <c r="E31" s="146">
        <v>95</v>
      </c>
      <c r="F31" s="141">
        <f>+E31+F30</f>
        <v>221</v>
      </c>
      <c r="G31" s="179">
        <f t="shared" ref="G31:G39" si="0">+C31/E31</f>
        <v>0.85263157894736841</v>
      </c>
      <c r="H31" s="178">
        <f t="shared" ref="H31:H41" si="1">+D31/$F$41</f>
        <v>0.11596958174904944</v>
      </c>
      <c r="I31" s="177">
        <f t="shared" ref="I31:I41" si="2">+H31/$G$26</f>
        <v>0.11596958174904944</v>
      </c>
      <c r="J31" s="116"/>
      <c r="K31" s="116"/>
      <c r="M31" s="113"/>
    </row>
    <row r="32" spans="2:14" ht="19.5" customHeight="1" x14ac:dyDescent="0.2">
      <c r="B32" s="156" t="s">
        <v>230</v>
      </c>
      <c r="C32" s="139">
        <v>83</v>
      </c>
      <c r="D32" s="140">
        <f t="shared" ref="D32:D41" si="3">+D31+C32</f>
        <v>266</v>
      </c>
      <c r="E32" s="146">
        <v>83</v>
      </c>
      <c r="F32" s="141">
        <f t="shared" ref="F32:F41" si="4">+E32+F31</f>
        <v>304</v>
      </c>
      <c r="G32" s="179">
        <f t="shared" si="0"/>
        <v>1</v>
      </c>
      <c r="H32" s="178">
        <f t="shared" si="1"/>
        <v>0.16856780735107732</v>
      </c>
      <c r="I32" s="177">
        <f t="shared" si="2"/>
        <v>0.16856780735107732</v>
      </c>
      <c r="J32" s="116"/>
      <c r="K32" s="116"/>
      <c r="M32" s="113"/>
    </row>
    <row r="33" spans="2:11" ht="19.5" customHeight="1" x14ac:dyDescent="0.2">
      <c r="B33" s="156" t="s">
        <v>231</v>
      </c>
      <c r="C33" s="139">
        <v>153</v>
      </c>
      <c r="D33" s="140">
        <f t="shared" si="3"/>
        <v>419</v>
      </c>
      <c r="E33" s="147">
        <v>123</v>
      </c>
      <c r="F33" s="141">
        <f t="shared" si="4"/>
        <v>427</v>
      </c>
      <c r="G33" s="179">
        <f t="shared" si="0"/>
        <v>1.2439024390243902</v>
      </c>
      <c r="H33" s="178">
        <f t="shared" si="1"/>
        <v>0.26552598225602025</v>
      </c>
      <c r="I33" s="177">
        <f t="shared" si="2"/>
        <v>0.26552598225602025</v>
      </c>
      <c r="J33" s="116"/>
      <c r="K33" s="116"/>
    </row>
    <row r="34" spans="2:11" ht="19.5" customHeight="1" x14ac:dyDescent="0.2">
      <c r="B34" s="156" t="s">
        <v>232</v>
      </c>
      <c r="C34" s="139">
        <v>97</v>
      </c>
      <c r="D34" s="140">
        <f t="shared" si="3"/>
        <v>516</v>
      </c>
      <c r="E34" s="147">
        <v>88</v>
      </c>
      <c r="F34" s="141">
        <f t="shared" si="4"/>
        <v>515</v>
      </c>
      <c r="G34" s="179">
        <f t="shared" si="0"/>
        <v>1.1022727272727273</v>
      </c>
      <c r="H34" s="178">
        <f t="shared" si="1"/>
        <v>0.3269961977186312</v>
      </c>
      <c r="I34" s="177">
        <f t="shared" si="2"/>
        <v>0.3269961977186312</v>
      </c>
      <c r="J34" s="116"/>
      <c r="K34" s="116"/>
    </row>
    <row r="35" spans="2:11" ht="19.5" customHeight="1" x14ac:dyDescent="0.2">
      <c r="B35" s="156" t="s">
        <v>233</v>
      </c>
      <c r="C35" s="139">
        <v>151</v>
      </c>
      <c r="D35" s="140">
        <f t="shared" si="3"/>
        <v>667</v>
      </c>
      <c r="E35" s="147">
        <v>159</v>
      </c>
      <c r="F35" s="141">
        <f t="shared" si="4"/>
        <v>674</v>
      </c>
      <c r="G35" s="179">
        <f t="shared" si="0"/>
        <v>0.94968553459119498</v>
      </c>
      <c r="H35" s="178">
        <f t="shared" si="1"/>
        <v>0.42268694550063374</v>
      </c>
      <c r="I35" s="177">
        <f t="shared" si="2"/>
        <v>0.42268694550063374</v>
      </c>
      <c r="J35" s="116"/>
      <c r="K35" s="116"/>
    </row>
    <row r="36" spans="2:11" ht="19.5" customHeight="1" x14ac:dyDescent="0.2">
      <c r="B36" s="156" t="s">
        <v>234</v>
      </c>
      <c r="C36" s="139">
        <v>95</v>
      </c>
      <c r="D36" s="140">
        <f t="shared" si="3"/>
        <v>762</v>
      </c>
      <c r="E36" s="147">
        <v>101</v>
      </c>
      <c r="F36" s="141">
        <f t="shared" si="4"/>
        <v>775</v>
      </c>
      <c r="G36" s="179">
        <f t="shared" si="0"/>
        <v>0.94059405940594054</v>
      </c>
      <c r="H36" s="178">
        <f t="shared" si="1"/>
        <v>0.4828897338403042</v>
      </c>
      <c r="I36" s="177">
        <f t="shared" si="2"/>
        <v>0.4828897338403042</v>
      </c>
      <c r="J36" s="116"/>
      <c r="K36" s="116"/>
    </row>
    <row r="37" spans="2:11" ht="19.5" customHeight="1" x14ac:dyDescent="0.2">
      <c r="B37" s="156" t="s">
        <v>235</v>
      </c>
      <c r="C37" s="139">
        <v>194</v>
      </c>
      <c r="D37" s="140">
        <f t="shared" si="3"/>
        <v>956</v>
      </c>
      <c r="E37" s="147">
        <v>198</v>
      </c>
      <c r="F37" s="141">
        <f t="shared" si="4"/>
        <v>973</v>
      </c>
      <c r="G37" s="179">
        <f t="shared" si="0"/>
        <v>0.97979797979797978</v>
      </c>
      <c r="H37" s="178">
        <f t="shared" si="1"/>
        <v>0.60583016476552598</v>
      </c>
      <c r="I37" s="177">
        <f t="shared" si="2"/>
        <v>0.60583016476552598</v>
      </c>
      <c r="J37" s="116"/>
      <c r="K37" s="116"/>
    </row>
    <row r="38" spans="2:11" ht="19.5" customHeight="1" x14ac:dyDescent="0.2">
      <c r="B38" s="156" t="s">
        <v>236</v>
      </c>
      <c r="C38" s="139">
        <v>149</v>
      </c>
      <c r="D38" s="140">
        <f t="shared" si="3"/>
        <v>1105</v>
      </c>
      <c r="E38" s="147">
        <v>156</v>
      </c>
      <c r="F38" s="141">
        <f t="shared" si="4"/>
        <v>1129</v>
      </c>
      <c r="G38" s="179">
        <f t="shared" si="0"/>
        <v>0.95512820512820518</v>
      </c>
      <c r="H38" s="178">
        <f t="shared" si="1"/>
        <v>0.7002534854245881</v>
      </c>
      <c r="I38" s="177">
        <f t="shared" si="2"/>
        <v>0.7002534854245881</v>
      </c>
      <c r="J38" s="116"/>
      <c r="K38" s="116"/>
    </row>
    <row r="39" spans="2:11" ht="19.5" customHeight="1" x14ac:dyDescent="0.2">
      <c r="B39" s="156" t="s">
        <v>237</v>
      </c>
      <c r="C39" s="139">
        <v>158</v>
      </c>
      <c r="D39" s="140">
        <f t="shared" si="3"/>
        <v>1263</v>
      </c>
      <c r="E39" s="147">
        <v>158</v>
      </c>
      <c r="F39" s="141">
        <f t="shared" si="4"/>
        <v>1287</v>
      </c>
      <c r="G39" s="179">
        <f t="shared" si="0"/>
        <v>1</v>
      </c>
      <c r="H39" s="178">
        <f t="shared" si="1"/>
        <v>0.80038022813688214</v>
      </c>
      <c r="I39" s="177">
        <f t="shared" si="2"/>
        <v>0.80038022813688214</v>
      </c>
      <c r="J39" s="116"/>
      <c r="K39" s="116"/>
    </row>
    <row r="40" spans="2:11" ht="19.5" customHeight="1" x14ac:dyDescent="0.2">
      <c r="B40" s="156" t="s">
        <v>238</v>
      </c>
      <c r="C40" s="139">
        <v>132</v>
      </c>
      <c r="D40" s="140">
        <f t="shared" si="3"/>
        <v>1395</v>
      </c>
      <c r="E40" s="147">
        <v>132</v>
      </c>
      <c r="F40" s="141">
        <f t="shared" si="4"/>
        <v>1419</v>
      </c>
      <c r="G40" s="179">
        <f>+C40/E40</f>
        <v>1</v>
      </c>
      <c r="H40" s="178">
        <f t="shared" si="1"/>
        <v>0.88403041825095052</v>
      </c>
      <c r="I40" s="177">
        <f t="shared" si="2"/>
        <v>0.88403041825095052</v>
      </c>
      <c r="J40" s="116"/>
      <c r="K40" s="116"/>
    </row>
    <row r="41" spans="2:11" ht="19.5" customHeight="1" x14ac:dyDescent="0.2">
      <c r="B41" s="156" t="s">
        <v>239</v>
      </c>
      <c r="C41" s="139">
        <f>159+24</f>
        <v>183</v>
      </c>
      <c r="D41" s="140">
        <f t="shared" si="3"/>
        <v>1578</v>
      </c>
      <c r="E41" s="147">
        <v>159</v>
      </c>
      <c r="F41" s="141">
        <f t="shared" si="4"/>
        <v>1578</v>
      </c>
      <c r="G41" s="179">
        <f>+C41/E41</f>
        <v>1.1509433962264151</v>
      </c>
      <c r="H41" s="178">
        <f t="shared" si="1"/>
        <v>1</v>
      </c>
      <c r="I41" s="177">
        <f t="shared" si="2"/>
        <v>1</v>
      </c>
      <c r="J41" s="116"/>
      <c r="K41" s="116"/>
    </row>
    <row r="42" spans="2:11" ht="54" customHeight="1" x14ac:dyDescent="0.2">
      <c r="B42" s="152" t="s">
        <v>240</v>
      </c>
      <c r="C42" s="332" t="s">
        <v>383</v>
      </c>
      <c r="D42" s="333"/>
      <c r="E42" s="333"/>
      <c r="F42" s="333"/>
      <c r="G42" s="333"/>
      <c r="H42" s="333"/>
      <c r="I42" s="334"/>
      <c r="J42" s="256"/>
      <c r="K42" s="117"/>
    </row>
    <row r="43" spans="2:11" ht="29.25" customHeight="1" x14ac:dyDescent="0.2">
      <c r="B43" s="317" t="s">
        <v>241</v>
      </c>
      <c r="C43" s="317"/>
      <c r="D43" s="317"/>
      <c r="E43" s="317"/>
      <c r="F43" s="317"/>
      <c r="G43" s="317"/>
      <c r="H43" s="317"/>
      <c r="I43" s="317"/>
      <c r="J43" s="101"/>
      <c r="K43" s="101"/>
    </row>
    <row r="44" spans="2:11" ht="45.75" customHeight="1" x14ac:dyDescent="0.2">
      <c r="B44" s="316"/>
      <c r="C44" s="316"/>
      <c r="D44" s="316"/>
      <c r="E44" s="316"/>
      <c r="F44" s="316"/>
      <c r="G44" s="316"/>
      <c r="H44" s="316"/>
      <c r="I44" s="316"/>
      <c r="J44" s="101"/>
      <c r="K44" s="101"/>
    </row>
    <row r="45" spans="2:11" ht="45.75" customHeight="1" x14ac:dyDescent="0.2">
      <c r="B45" s="316"/>
      <c r="C45" s="316"/>
      <c r="D45" s="316"/>
      <c r="E45" s="316"/>
      <c r="F45" s="316"/>
      <c r="G45" s="316"/>
      <c r="H45" s="316"/>
      <c r="I45" s="316"/>
      <c r="J45" s="117"/>
      <c r="K45" s="117"/>
    </row>
    <row r="46" spans="2:11" ht="45.75" customHeight="1" x14ac:dyDescent="0.2">
      <c r="B46" s="316"/>
      <c r="C46" s="316"/>
      <c r="D46" s="316"/>
      <c r="E46" s="316"/>
      <c r="F46" s="316"/>
      <c r="G46" s="316"/>
      <c r="H46" s="316"/>
      <c r="I46" s="316"/>
      <c r="J46" s="117"/>
      <c r="K46" s="117"/>
    </row>
    <row r="47" spans="2:11" ht="45.75" customHeight="1" x14ac:dyDescent="0.2">
      <c r="B47" s="316"/>
      <c r="C47" s="316"/>
      <c r="D47" s="316"/>
      <c r="E47" s="316"/>
      <c r="F47" s="316"/>
      <c r="G47" s="316"/>
      <c r="H47" s="316"/>
      <c r="I47" s="316"/>
      <c r="J47" s="117"/>
      <c r="K47" s="117"/>
    </row>
    <row r="48" spans="2:11" ht="45.75" customHeight="1" x14ac:dyDescent="0.2">
      <c r="B48" s="316"/>
      <c r="C48" s="316"/>
      <c r="D48" s="316"/>
      <c r="E48" s="316"/>
      <c r="F48" s="316"/>
      <c r="G48" s="316"/>
      <c r="H48" s="316"/>
      <c r="I48" s="316"/>
      <c r="J48" s="118"/>
      <c r="K48" s="118"/>
    </row>
    <row r="49" spans="2:11" ht="79.5" customHeight="1" x14ac:dyDescent="0.2">
      <c r="B49" s="155" t="s">
        <v>242</v>
      </c>
      <c r="C49" s="342" t="s">
        <v>402</v>
      </c>
      <c r="D49" s="362"/>
      <c r="E49" s="362"/>
      <c r="F49" s="362"/>
      <c r="G49" s="362"/>
      <c r="H49" s="362"/>
      <c r="I49" s="363"/>
      <c r="J49" s="119"/>
      <c r="K49" s="119"/>
    </row>
    <row r="50" spans="2:11" ht="46.5" customHeight="1" x14ac:dyDescent="0.2">
      <c r="B50" s="155" t="s">
        <v>243</v>
      </c>
      <c r="C50" s="364" t="s">
        <v>379</v>
      </c>
      <c r="D50" s="365"/>
      <c r="E50" s="365"/>
      <c r="F50" s="365"/>
      <c r="G50" s="365"/>
      <c r="H50" s="365"/>
      <c r="I50" s="366"/>
      <c r="J50" s="119"/>
      <c r="K50" s="119"/>
    </row>
    <row r="51" spans="2:11" ht="46.5" customHeight="1" x14ac:dyDescent="0.2">
      <c r="B51" s="153" t="s">
        <v>244</v>
      </c>
      <c r="C51" s="348" t="s">
        <v>280</v>
      </c>
      <c r="D51" s="348"/>
      <c r="E51" s="348"/>
      <c r="F51" s="348"/>
      <c r="G51" s="348"/>
      <c r="H51" s="348"/>
      <c r="I51" s="348"/>
      <c r="J51" s="119"/>
      <c r="K51" s="119"/>
    </row>
    <row r="52" spans="2:11" ht="29.25" customHeight="1" x14ac:dyDescent="0.2">
      <c r="B52" s="317" t="s">
        <v>245</v>
      </c>
      <c r="C52" s="317"/>
      <c r="D52" s="317"/>
      <c r="E52" s="317"/>
      <c r="F52" s="317"/>
      <c r="G52" s="317"/>
      <c r="H52" s="317"/>
      <c r="I52" s="317"/>
      <c r="J52" s="119"/>
      <c r="K52" s="119"/>
    </row>
    <row r="53" spans="2:11" ht="33" customHeight="1" x14ac:dyDescent="0.2">
      <c r="B53" s="349" t="s">
        <v>246</v>
      </c>
      <c r="C53" s="154" t="s">
        <v>247</v>
      </c>
      <c r="D53" s="350" t="s">
        <v>248</v>
      </c>
      <c r="E53" s="350"/>
      <c r="F53" s="350"/>
      <c r="G53" s="350" t="s">
        <v>249</v>
      </c>
      <c r="H53" s="350"/>
      <c r="I53" s="350"/>
      <c r="J53" s="120"/>
      <c r="K53" s="120"/>
    </row>
    <row r="54" spans="2:11" ht="31.5" customHeight="1" x14ac:dyDescent="0.2">
      <c r="B54" s="349"/>
      <c r="C54" s="169"/>
      <c r="D54" s="367"/>
      <c r="E54" s="367"/>
      <c r="F54" s="367"/>
      <c r="G54" s="368"/>
      <c r="H54" s="368"/>
      <c r="I54" s="368"/>
      <c r="J54" s="120"/>
      <c r="K54" s="120"/>
    </row>
    <row r="55" spans="2:11" ht="31.5" customHeight="1" x14ac:dyDescent="0.2">
      <c r="B55" s="153" t="s">
        <v>250</v>
      </c>
      <c r="C55" s="340" t="s">
        <v>269</v>
      </c>
      <c r="D55" s="340"/>
      <c r="E55" s="341" t="s">
        <v>251</v>
      </c>
      <c r="F55" s="341"/>
      <c r="G55" s="340" t="s">
        <v>269</v>
      </c>
      <c r="H55" s="340"/>
      <c r="I55" s="340"/>
      <c r="J55" s="121"/>
      <c r="K55" s="121"/>
    </row>
    <row r="56" spans="2:11" ht="31.5" customHeight="1" x14ac:dyDescent="0.2">
      <c r="B56" s="153" t="s">
        <v>252</v>
      </c>
      <c r="C56" s="351" t="s">
        <v>270</v>
      </c>
      <c r="D56" s="351"/>
      <c r="E56" s="353" t="s">
        <v>253</v>
      </c>
      <c r="F56" s="353"/>
      <c r="G56" s="351" t="s">
        <v>306</v>
      </c>
      <c r="H56" s="351"/>
      <c r="I56" s="351"/>
      <c r="J56" s="121"/>
      <c r="K56" s="121"/>
    </row>
    <row r="57" spans="2:11" ht="31.5" customHeight="1" x14ac:dyDescent="0.2">
      <c r="B57" s="153" t="s">
        <v>254</v>
      </c>
      <c r="C57" s="351"/>
      <c r="D57" s="351"/>
      <c r="E57" s="354" t="s">
        <v>255</v>
      </c>
      <c r="F57" s="354"/>
      <c r="G57" s="351"/>
      <c r="H57" s="351"/>
      <c r="I57" s="351"/>
      <c r="J57" s="122"/>
      <c r="K57" s="122"/>
    </row>
    <row r="58" spans="2:11" ht="31.5" customHeight="1" x14ac:dyDescent="0.2">
      <c r="B58" s="153" t="s">
        <v>256</v>
      </c>
      <c r="C58" s="351"/>
      <c r="D58" s="351"/>
      <c r="E58" s="354"/>
      <c r="F58" s="354"/>
      <c r="G58" s="351"/>
      <c r="H58" s="351"/>
      <c r="I58" s="351"/>
      <c r="J58" s="122"/>
      <c r="K58" s="122"/>
    </row>
    <row r="59" spans="2:11" ht="15" hidden="1" x14ac:dyDescent="0.25">
      <c r="B59" s="123"/>
      <c r="C59" s="123"/>
      <c r="D59" s="5"/>
      <c r="E59" s="5"/>
      <c r="F59" s="5"/>
      <c r="G59" s="5"/>
      <c r="H59" s="5"/>
      <c r="I59" s="124"/>
      <c r="J59" s="125"/>
      <c r="K59" s="125"/>
    </row>
    <row r="60" spans="2:11" hidden="1" x14ac:dyDescent="0.2">
      <c r="B60" s="126"/>
      <c r="C60" s="127"/>
      <c r="D60" s="127"/>
      <c r="E60" s="128"/>
      <c r="F60" s="128"/>
      <c r="G60" s="129"/>
      <c r="H60" s="130"/>
      <c r="I60" s="127"/>
      <c r="J60" s="131"/>
      <c r="K60" s="131"/>
    </row>
    <row r="61" spans="2:11" hidden="1" x14ac:dyDescent="0.2">
      <c r="B61" s="126"/>
      <c r="C61" s="127"/>
      <c r="D61" s="127"/>
      <c r="E61" s="128"/>
      <c r="F61" s="128"/>
      <c r="G61" s="129"/>
      <c r="H61" s="130"/>
      <c r="I61" s="127"/>
      <c r="J61" s="131"/>
      <c r="K61" s="131"/>
    </row>
    <row r="62" spans="2:11" hidden="1" x14ac:dyDescent="0.2">
      <c r="B62" s="126"/>
      <c r="C62" s="127"/>
      <c r="D62" s="127"/>
      <c r="E62" s="128"/>
      <c r="F62" s="128"/>
      <c r="G62" s="129"/>
      <c r="H62" s="130"/>
      <c r="I62" s="127"/>
      <c r="J62" s="131"/>
      <c r="K62" s="131"/>
    </row>
    <row r="63" spans="2:11" hidden="1" x14ac:dyDescent="0.2">
      <c r="B63" s="126"/>
      <c r="C63" s="127"/>
      <c r="D63" s="127"/>
      <c r="E63" s="128"/>
      <c r="F63" s="128"/>
      <c r="G63" s="129"/>
      <c r="H63" s="130"/>
      <c r="I63" s="127"/>
      <c r="J63" s="131"/>
      <c r="K63" s="131"/>
    </row>
    <row r="64" spans="2:11" hidden="1" x14ac:dyDescent="0.2">
      <c r="B64" s="126"/>
      <c r="C64" s="127"/>
      <c r="D64" s="127"/>
      <c r="E64" s="128"/>
      <c r="F64" s="128"/>
      <c r="G64" s="129"/>
      <c r="H64" s="130"/>
      <c r="I64" s="127"/>
      <c r="J64" s="131"/>
      <c r="K64" s="131"/>
    </row>
    <row r="65" spans="2:11" hidden="1" x14ac:dyDescent="0.2">
      <c r="B65" s="126"/>
      <c r="C65" s="127"/>
      <c r="D65" s="127"/>
      <c r="E65" s="128"/>
      <c r="F65" s="128"/>
      <c r="G65" s="129"/>
      <c r="H65" s="130"/>
      <c r="I65" s="127"/>
      <c r="J65" s="131"/>
      <c r="K65" s="131"/>
    </row>
    <row r="66" spans="2:11" hidden="1" x14ac:dyDescent="0.2">
      <c r="B66" s="126"/>
      <c r="C66" s="127"/>
      <c r="D66" s="127"/>
      <c r="E66" s="128"/>
      <c r="F66" s="128"/>
      <c r="G66" s="129"/>
      <c r="H66" s="130"/>
      <c r="I66" s="127"/>
      <c r="J66" s="131"/>
      <c r="K66" s="131"/>
    </row>
    <row r="67" spans="2:11" hidden="1" x14ac:dyDescent="0.2">
      <c r="B67" s="126"/>
      <c r="C67" s="127"/>
      <c r="D67" s="127"/>
      <c r="E67" s="128"/>
      <c r="F67" s="128"/>
      <c r="G67" s="129"/>
      <c r="H67" s="130"/>
      <c r="I67" s="127"/>
      <c r="J67" s="131"/>
      <c r="K67" s="131"/>
    </row>
  </sheetData>
  <mergeCells count="66">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H2"/>
    <mergeCell ref="I2:I5"/>
    <mergeCell ref="C3:H3"/>
    <mergeCell ref="C4:H4"/>
    <mergeCell ref="C5:F5"/>
    <mergeCell ref="G5:H5"/>
    <mergeCell ref="B6:I6"/>
    <mergeCell ref="B7:I7"/>
    <mergeCell ref="B8:I8"/>
    <mergeCell ref="D9:E9"/>
    <mergeCell ref="F9:I9"/>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ageMargins left="0.70866141732283472" right="0.70866141732283472" top="0.74803149606299213" bottom="0.74803149606299213" header="0.31496062992125984" footer="0.31496062992125984"/>
  <pageSetup scale="54" fitToHeight="2" orientation="portrait" r:id="rId1"/>
  <rowBreaks count="1" manualBreakCount="1">
    <brk id="42"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8"/>
  <sheetViews>
    <sheetView topLeftCell="A28" workbookViewId="0">
      <selection activeCell="C42" sqref="C42:I42"/>
    </sheetView>
  </sheetViews>
  <sheetFormatPr baseColWidth="10" defaultColWidth="11.5703125" defaultRowHeight="15" x14ac:dyDescent="0.25"/>
  <cols>
    <col min="1" max="1" width="1" customWidth="1"/>
    <col min="2" max="2" width="25.42578125" customWidth="1"/>
    <col min="3" max="3" width="14.5703125" customWidth="1"/>
    <col min="4" max="4" width="20.140625" customWidth="1"/>
    <col min="5" max="5" width="16.42578125" customWidth="1"/>
    <col min="6" max="6" width="25" customWidth="1"/>
    <col min="7" max="7" width="22" customWidth="1"/>
    <col min="8" max="8" width="20.5703125" customWidth="1"/>
    <col min="9" max="9" width="22.42578125" customWidth="1"/>
    <col min="257" max="257" width="1" customWidth="1"/>
    <col min="258" max="258" width="25.42578125" customWidth="1"/>
    <col min="259" max="259" width="14.5703125" customWidth="1"/>
    <col min="260" max="260" width="20.140625" customWidth="1"/>
    <col min="261" max="261" width="16.42578125" customWidth="1"/>
    <col min="262" max="262" width="25" customWidth="1"/>
    <col min="263" max="263" width="22" customWidth="1"/>
    <col min="264" max="264" width="20.5703125" customWidth="1"/>
    <col min="265" max="265" width="22.42578125" customWidth="1"/>
    <col min="513" max="513" width="1" customWidth="1"/>
    <col min="514" max="514" width="25.42578125" customWidth="1"/>
    <col min="515" max="515" width="14.5703125" customWidth="1"/>
    <col min="516" max="516" width="20.140625" customWidth="1"/>
    <col min="517" max="517" width="16.42578125" customWidth="1"/>
    <col min="518" max="518" width="25" customWidth="1"/>
    <col min="519" max="519" width="22" customWidth="1"/>
    <col min="520" max="520" width="20.5703125" customWidth="1"/>
    <col min="521" max="521" width="22.42578125" customWidth="1"/>
    <col min="769" max="769" width="1" customWidth="1"/>
    <col min="770" max="770" width="25.42578125" customWidth="1"/>
    <col min="771" max="771" width="14.5703125" customWidth="1"/>
    <col min="772" max="772" width="20.140625" customWidth="1"/>
    <col min="773" max="773" width="16.42578125" customWidth="1"/>
    <col min="774" max="774" width="25" customWidth="1"/>
    <col min="775" max="775" width="22" customWidth="1"/>
    <col min="776" max="776" width="20.5703125" customWidth="1"/>
    <col min="777" max="777" width="22.42578125" customWidth="1"/>
    <col min="1025" max="1025" width="1" customWidth="1"/>
    <col min="1026" max="1026" width="25.42578125" customWidth="1"/>
    <col min="1027" max="1027" width="14.5703125" customWidth="1"/>
    <col min="1028" max="1028" width="20.140625" customWidth="1"/>
    <col min="1029" max="1029" width="16.42578125" customWidth="1"/>
    <col min="1030" max="1030" width="25" customWidth="1"/>
    <col min="1031" max="1031" width="22" customWidth="1"/>
    <col min="1032" max="1032" width="20.5703125" customWidth="1"/>
    <col min="1033" max="1033" width="22.42578125" customWidth="1"/>
    <col min="1281" max="1281" width="1" customWidth="1"/>
    <col min="1282" max="1282" width="25.42578125" customWidth="1"/>
    <col min="1283" max="1283" width="14.5703125" customWidth="1"/>
    <col min="1284" max="1284" width="20.140625" customWidth="1"/>
    <col min="1285" max="1285" width="16.42578125" customWidth="1"/>
    <col min="1286" max="1286" width="25" customWidth="1"/>
    <col min="1287" max="1287" width="22" customWidth="1"/>
    <col min="1288" max="1288" width="20.5703125" customWidth="1"/>
    <col min="1289" max="1289" width="22.42578125" customWidth="1"/>
    <col min="1537" max="1537" width="1" customWidth="1"/>
    <col min="1538" max="1538" width="25.42578125" customWidth="1"/>
    <col min="1539" max="1539" width="14.5703125" customWidth="1"/>
    <col min="1540" max="1540" width="20.140625" customWidth="1"/>
    <col min="1541" max="1541" width="16.42578125" customWidth="1"/>
    <col min="1542" max="1542" width="25" customWidth="1"/>
    <col min="1543" max="1543" width="22" customWidth="1"/>
    <col min="1544" max="1544" width="20.5703125" customWidth="1"/>
    <col min="1545" max="1545" width="22.42578125" customWidth="1"/>
    <col min="1793" max="1793" width="1" customWidth="1"/>
    <col min="1794" max="1794" width="25.42578125" customWidth="1"/>
    <col min="1795" max="1795" width="14.5703125" customWidth="1"/>
    <col min="1796" max="1796" width="20.140625" customWidth="1"/>
    <col min="1797" max="1797" width="16.42578125" customWidth="1"/>
    <col min="1798" max="1798" width="25" customWidth="1"/>
    <col min="1799" max="1799" width="22" customWidth="1"/>
    <col min="1800" max="1800" width="20.5703125" customWidth="1"/>
    <col min="1801" max="1801" width="22.42578125" customWidth="1"/>
    <col min="2049" max="2049" width="1" customWidth="1"/>
    <col min="2050" max="2050" width="25.42578125" customWidth="1"/>
    <col min="2051" max="2051" width="14.5703125" customWidth="1"/>
    <col min="2052" max="2052" width="20.140625" customWidth="1"/>
    <col min="2053" max="2053" width="16.42578125" customWidth="1"/>
    <col min="2054" max="2054" width="25" customWidth="1"/>
    <col min="2055" max="2055" width="22" customWidth="1"/>
    <col min="2056" max="2056" width="20.5703125" customWidth="1"/>
    <col min="2057" max="2057" width="22.42578125" customWidth="1"/>
    <col min="2305" max="2305" width="1" customWidth="1"/>
    <col min="2306" max="2306" width="25.42578125" customWidth="1"/>
    <col min="2307" max="2307" width="14.5703125" customWidth="1"/>
    <col min="2308" max="2308" width="20.140625" customWidth="1"/>
    <col min="2309" max="2309" width="16.42578125" customWidth="1"/>
    <col min="2310" max="2310" width="25" customWidth="1"/>
    <col min="2311" max="2311" width="22" customWidth="1"/>
    <col min="2312" max="2312" width="20.5703125" customWidth="1"/>
    <col min="2313" max="2313" width="22.42578125" customWidth="1"/>
    <col min="2561" max="2561" width="1" customWidth="1"/>
    <col min="2562" max="2562" width="25.42578125" customWidth="1"/>
    <col min="2563" max="2563" width="14.5703125" customWidth="1"/>
    <col min="2564" max="2564" width="20.140625" customWidth="1"/>
    <col min="2565" max="2565" width="16.42578125" customWidth="1"/>
    <col min="2566" max="2566" width="25" customWidth="1"/>
    <col min="2567" max="2567" width="22" customWidth="1"/>
    <col min="2568" max="2568" width="20.5703125" customWidth="1"/>
    <col min="2569" max="2569" width="22.42578125" customWidth="1"/>
    <col min="2817" max="2817" width="1" customWidth="1"/>
    <col min="2818" max="2818" width="25.42578125" customWidth="1"/>
    <col min="2819" max="2819" width="14.5703125" customWidth="1"/>
    <col min="2820" max="2820" width="20.140625" customWidth="1"/>
    <col min="2821" max="2821" width="16.42578125" customWidth="1"/>
    <col min="2822" max="2822" width="25" customWidth="1"/>
    <col min="2823" max="2823" width="22" customWidth="1"/>
    <col min="2824" max="2824" width="20.5703125" customWidth="1"/>
    <col min="2825" max="2825" width="22.42578125" customWidth="1"/>
    <col min="3073" max="3073" width="1" customWidth="1"/>
    <col min="3074" max="3074" width="25.42578125" customWidth="1"/>
    <col min="3075" max="3075" width="14.5703125" customWidth="1"/>
    <col min="3076" max="3076" width="20.140625" customWidth="1"/>
    <col min="3077" max="3077" width="16.42578125" customWidth="1"/>
    <col min="3078" max="3078" width="25" customWidth="1"/>
    <col min="3079" max="3079" width="22" customWidth="1"/>
    <col min="3080" max="3080" width="20.5703125" customWidth="1"/>
    <col min="3081" max="3081" width="22.42578125" customWidth="1"/>
    <col min="3329" max="3329" width="1" customWidth="1"/>
    <col min="3330" max="3330" width="25.42578125" customWidth="1"/>
    <col min="3331" max="3331" width="14.5703125" customWidth="1"/>
    <col min="3332" max="3332" width="20.140625" customWidth="1"/>
    <col min="3333" max="3333" width="16.42578125" customWidth="1"/>
    <col min="3334" max="3334" width="25" customWidth="1"/>
    <col min="3335" max="3335" width="22" customWidth="1"/>
    <col min="3336" max="3336" width="20.5703125" customWidth="1"/>
    <col min="3337" max="3337" width="22.42578125" customWidth="1"/>
    <col min="3585" max="3585" width="1" customWidth="1"/>
    <col min="3586" max="3586" width="25.42578125" customWidth="1"/>
    <col min="3587" max="3587" width="14.5703125" customWidth="1"/>
    <col min="3588" max="3588" width="20.140625" customWidth="1"/>
    <col min="3589" max="3589" width="16.42578125" customWidth="1"/>
    <col min="3590" max="3590" width="25" customWidth="1"/>
    <col min="3591" max="3591" width="22" customWidth="1"/>
    <col min="3592" max="3592" width="20.5703125" customWidth="1"/>
    <col min="3593" max="3593" width="22.42578125" customWidth="1"/>
    <col min="3841" max="3841" width="1" customWidth="1"/>
    <col min="3842" max="3842" width="25.42578125" customWidth="1"/>
    <col min="3843" max="3843" width="14.5703125" customWidth="1"/>
    <col min="3844" max="3844" width="20.140625" customWidth="1"/>
    <col min="3845" max="3845" width="16.42578125" customWidth="1"/>
    <col min="3846" max="3846" width="25" customWidth="1"/>
    <col min="3847" max="3847" width="22" customWidth="1"/>
    <col min="3848" max="3848" width="20.5703125" customWidth="1"/>
    <col min="3849" max="3849" width="22.42578125" customWidth="1"/>
    <col min="4097" max="4097" width="1" customWidth="1"/>
    <col min="4098" max="4098" width="25.42578125" customWidth="1"/>
    <col min="4099" max="4099" width="14.5703125" customWidth="1"/>
    <col min="4100" max="4100" width="20.140625" customWidth="1"/>
    <col min="4101" max="4101" width="16.42578125" customWidth="1"/>
    <col min="4102" max="4102" width="25" customWidth="1"/>
    <col min="4103" max="4103" width="22" customWidth="1"/>
    <col min="4104" max="4104" width="20.5703125" customWidth="1"/>
    <col min="4105" max="4105" width="22.42578125" customWidth="1"/>
    <col min="4353" max="4353" width="1" customWidth="1"/>
    <col min="4354" max="4354" width="25.42578125" customWidth="1"/>
    <col min="4355" max="4355" width="14.5703125" customWidth="1"/>
    <col min="4356" max="4356" width="20.140625" customWidth="1"/>
    <col min="4357" max="4357" width="16.42578125" customWidth="1"/>
    <col min="4358" max="4358" width="25" customWidth="1"/>
    <col min="4359" max="4359" width="22" customWidth="1"/>
    <col min="4360" max="4360" width="20.5703125" customWidth="1"/>
    <col min="4361" max="4361" width="22.42578125" customWidth="1"/>
    <col min="4609" max="4609" width="1" customWidth="1"/>
    <col min="4610" max="4610" width="25.42578125" customWidth="1"/>
    <col min="4611" max="4611" width="14.5703125" customWidth="1"/>
    <col min="4612" max="4612" width="20.140625" customWidth="1"/>
    <col min="4613" max="4613" width="16.42578125" customWidth="1"/>
    <col min="4614" max="4614" width="25" customWidth="1"/>
    <col min="4615" max="4615" width="22" customWidth="1"/>
    <col min="4616" max="4616" width="20.5703125" customWidth="1"/>
    <col min="4617" max="4617" width="22.42578125" customWidth="1"/>
    <col min="4865" max="4865" width="1" customWidth="1"/>
    <col min="4866" max="4866" width="25.42578125" customWidth="1"/>
    <col min="4867" max="4867" width="14.5703125" customWidth="1"/>
    <col min="4868" max="4868" width="20.140625" customWidth="1"/>
    <col min="4869" max="4869" width="16.42578125" customWidth="1"/>
    <col min="4870" max="4870" width="25" customWidth="1"/>
    <col min="4871" max="4871" width="22" customWidth="1"/>
    <col min="4872" max="4872" width="20.5703125" customWidth="1"/>
    <col min="4873" max="4873" width="22.42578125" customWidth="1"/>
    <col min="5121" max="5121" width="1" customWidth="1"/>
    <col min="5122" max="5122" width="25.42578125" customWidth="1"/>
    <col min="5123" max="5123" width="14.5703125" customWidth="1"/>
    <col min="5124" max="5124" width="20.140625" customWidth="1"/>
    <col min="5125" max="5125" width="16.42578125" customWidth="1"/>
    <col min="5126" max="5126" width="25" customWidth="1"/>
    <col min="5127" max="5127" width="22" customWidth="1"/>
    <col min="5128" max="5128" width="20.5703125" customWidth="1"/>
    <col min="5129" max="5129" width="22.42578125" customWidth="1"/>
    <col min="5377" max="5377" width="1" customWidth="1"/>
    <col min="5378" max="5378" width="25.42578125" customWidth="1"/>
    <col min="5379" max="5379" width="14.5703125" customWidth="1"/>
    <col min="5380" max="5380" width="20.140625" customWidth="1"/>
    <col min="5381" max="5381" width="16.42578125" customWidth="1"/>
    <col min="5382" max="5382" width="25" customWidth="1"/>
    <col min="5383" max="5383" width="22" customWidth="1"/>
    <col min="5384" max="5384" width="20.5703125" customWidth="1"/>
    <col min="5385" max="5385" width="22.42578125" customWidth="1"/>
    <col min="5633" max="5633" width="1" customWidth="1"/>
    <col min="5634" max="5634" width="25.42578125" customWidth="1"/>
    <col min="5635" max="5635" width="14.5703125" customWidth="1"/>
    <col min="5636" max="5636" width="20.140625" customWidth="1"/>
    <col min="5637" max="5637" width="16.42578125" customWidth="1"/>
    <col min="5638" max="5638" width="25" customWidth="1"/>
    <col min="5639" max="5639" width="22" customWidth="1"/>
    <col min="5640" max="5640" width="20.5703125" customWidth="1"/>
    <col min="5641" max="5641" width="22.42578125" customWidth="1"/>
    <col min="5889" max="5889" width="1" customWidth="1"/>
    <col min="5890" max="5890" width="25.42578125" customWidth="1"/>
    <col min="5891" max="5891" width="14.5703125" customWidth="1"/>
    <col min="5892" max="5892" width="20.140625" customWidth="1"/>
    <col min="5893" max="5893" width="16.42578125" customWidth="1"/>
    <col min="5894" max="5894" width="25" customWidth="1"/>
    <col min="5895" max="5895" width="22" customWidth="1"/>
    <col min="5896" max="5896" width="20.5703125" customWidth="1"/>
    <col min="5897" max="5897" width="22.42578125" customWidth="1"/>
    <col min="6145" max="6145" width="1" customWidth="1"/>
    <col min="6146" max="6146" width="25.42578125" customWidth="1"/>
    <col min="6147" max="6147" width="14.5703125" customWidth="1"/>
    <col min="6148" max="6148" width="20.140625" customWidth="1"/>
    <col min="6149" max="6149" width="16.42578125" customWidth="1"/>
    <col min="6150" max="6150" width="25" customWidth="1"/>
    <col min="6151" max="6151" width="22" customWidth="1"/>
    <col min="6152" max="6152" width="20.5703125" customWidth="1"/>
    <col min="6153" max="6153" width="22.42578125" customWidth="1"/>
    <col min="6401" max="6401" width="1" customWidth="1"/>
    <col min="6402" max="6402" width="25.42578125" customWidth="1"/>
    <col min="6403" max="6403" width="14.5703125" customWidth="1"/>
    <col min="6404" max="6404" width="20.140625" customWidth="1"/>
    <col min="6405" max="6405" width="16.42578125" customWidth="1"/>
    <col min="6406" max="6406" width="25" customWidth="1"/>
    <col min="6407" max="6407" width="22" customWidth="1"/>
    <col min="6408" max="6408" width="20.5703125" customWidth="1"/>
    <col min="6409" max="6409" width="22.42578125" customWidth="1"/>
    <col min="6657" max="6657" width="1" customWidth="1"/>
    <col min="6658" max="6658" width="25.42578125" customWidth="1"/>
    <col min="6659" max="6659" width="14.5703125" customWidth="1"/>
    <col min="6660" max="6660" width="20.140625" customWidth="1"/>
    <col min="6661" max="6661" width="16.42578125" customWidth="1"/>
    <col min="6662" max="6662" width="25" customWidth="1"/>
    <col min="6663" max="6663" width="22" customWidth="1"/>
    <col min="6664" max="6664" width="20.5703125" customWidth="1"/>
    <col min="6665" max="6665" width="22.42578125" customWidth="1"/>
    <col min="6913" max="6913" width="1" customWidth="1"/>
    <col min="6914" max="6914" width="25.42578125" customWidth="1"/>
    <col min="6915" max="6915" width="14.5703125" customWidth="1"/>
    <col min="6916" max="6916" width="20.140625" customWidth="1"/>
    <col min="6917" max="6917" width="16.42578125" customWidth="1"/>
    <col min="6918" max="6918" width="25" customWidth="1"/>
    <col min="6919" max="6919" width="22" customWidth="1"/>
    <col min="6920" max="6920" width="20.5703125" customWidth="1"/>
    <col min="6921" max="6921" width="22.42578125" customWidth="1"/>
    <col min="7169" max="7169" width="1" customWidth="1"/>
    <col min="7170" max="7170" width="25.42578125" customWidth="1"/>
    <col min="7171" max="7171" width="14.5703125" customWidth="1"/>
    <col min="7172" max="7172" width="20.140625" customWidth="1"/>
    <col min="7173" max="7173" width="16.42578125" customWidth="1"/>
    <col min="7174" max="7174" width="25" customWidth="1"/>
    <col min="7175" max="7175" width="22" customWidth="1"/>
    <col min="7176" max="7176" width="20.5703125" customWidth="1"/>
    <col min="7177" max="7177" width="22.42578125" customWidth="1"/>
    <col min="7425" max="7425" width="1" customWidth="1"/>
    <col min="7426" max="7426" width="25.42578125" customWidth="1"/>
    <col min="7427" max="7427" width="14.5703125" customWidth="1"/>
    <col min="7428" max="7428" width="20.140625" customWidth="1"/>
    <col min="7429" max="7429" width="16.42578125" customWidth="1"/>
    <col min="7430" max="7430" width="25" customWidth="1"/>
    <col min="7431" max="7431" width="22" customWidth="1"/>
    <col min="7432" max="7432" width="20.5703125" customWidth="1"/>
    <col min="7433" max="7433" width="22.42578125" customWidth="1"/>
    <col min="7681" max="7681" width="1" customWidth="1"/>
    <col min="7682" max="7682" width="25.42578125" customWidth="1"/>
    <col min="7683" max="7683" width="14.5703125" customWidth="1"/>
    <col min="7684" max="7684" width="20.140625" customWidth="1"/>
    <col min="7685" max="7685" width="16.42578125" customWidth="1"/>
    <col min="7686" max="7686" width="25" customWidth="1"/>
    <col min="7687" max="7687" width="22" customWidth="1"/>
    <col min="7688" max="7688" width="20.5703125" customWidth="1"/>
    <col min="7689" max="7689" width="22.42578125" customWidth="1"/>
    <col min="7937" max="7937" width="1" customWidth="1"/>
    <col min="7938" max="7938" width="25.42578125" customWidth="1"/>
    <col min="7939" max="7939" width="14.5703125" customWidth="1"/>
    <col min="7940" max="7940" width="20.140625" customWidth="1"/>
    <col min="7941" max="7941" width="16.42578125" customWidth="1"/>
    <col min="7942" max="7942" width="25" customWidth="1"/>
    <col min="7943" max="7943" width="22" customWidth="1"/>
    <col min="7944" max="7944" width="20.5703125" customWidth="1"/>
    <col min="7945" max="7945" width="22.42578125" customWidth="1"/>
    <col min="8193" max="8193" width="1" customWidth="1"/>
    <col min="8194" max="8194" width="25.42578125" customWidth="1"/>
    <col min="8195" max="8195" width="14.5703125" customWidth="1"/>
    <col min="8196" max="8196" width="20.140625" customWidth="1"/>
    <col min="8197" max="8197" width="16.42578125" customWidth="1"/>
    <col min="8198" max="8198" width="25" customWidth="1"/>
    <col min="8199" max="8199" width="22" customWidth="1"/>
    <col min="8200" max="8200" width="20.5703125" customWidth="1"/>
    <col min="8201" max="8201" width="22.42578125" customWidth="1"/>
    <col min="8449" max="8449" width="1" customWidth="1"/>
    <col min="8450" max="8450" width="25.42578125" customWidth="1"/>
    <col min="8451" max="8451" width="14.5703125" customWidth="1"/>
    <col min="8452" max="8452" width="20.140625" customWidth="1"/>
    <col min="8453" max="8453" width="16.42578125" customWidth="1"/>
    <col min="8454" max="8454" width="25" customWidth="1"/>
    <col min="8455" max="8455" width="22" customWidth="1"/>
    <col min="8456" max="8456" width="20.5703125" customWidth="1"/>
    <col min="8457" max="8457" width="22.42578125" customWidth="1"/>
    <col min="8705" max="8705" width="1" customWidth="1"/>
    <col min="8706" max="8706" width="25.42578125" customWidth="1"/>
    <col min="8707" max="8707" width="14.5703125" customWidth="1"/>
    <col min="8708" max="8708" width="20.140625" customWidth="1"/>
    <col min="8709" max="8709" width="16.42578125" customWidth="1"/>
    <col min="8710" max="8710" width="25" customWidth="1"/>
    <col min="8711" max="8711" width="22" customWidth="1"/>
    <col min="8712" max="8712" width="20.5703125" customWidth="1"/>
    <col min="8713" max="8713" width="22.42578125" customWidth="1"/>
    <col min="8961" max="8961" width="1" customWidth="1"/>
    <col min="8962" max="8962" width="25.42578125" customWidth="1"/>
    <col min="8963" max="8963" width="14.5703125" customWidth="1"/>
    <col min="8964" max="8964" width="20.140625" customWidth="1"/>
    <col min="8965" max="8965" width="16.42578125" customWidth="1"/>
    <col min="8966" max="8966" width="25" customWidth="1"/>
    <col min="8967" max="8967" width="22" customWidth="1"/>
    <col min="8968" max="8968" width="20.5703125" customWidth="1"/>
    <col min="8969" max="8969" width="22.42578125" customWidth="1"/>
    <col min="9217" max="9217" width="1" customWidth="1"/>
    <col min="9218" max="9218" width="25.42578125" customWidth="1"/>
    <col min="9219" max="9219" width="14.5703125" customWidth="1"/>
    <col min="9220" max="9220" width="20.140625" customWidth="1"/>
    <col min="9221" max="9221" width="16.42578125" customWidth="1"/>
    <col min="9222" max="9222" width="25" customWidth="1"/>
    <col min="9223" max="9223" width="22" customWidth="1"/>
    <col min="9224" max="9224" width="20.5703125" customWidth="1"/>
    <col min="9225" max="9225" width="22.42578125" customWidth="1"/>
    <col min="9473" max="9473" width="1" customWidth="1"/>
    <col min="9474" max="9474" width="25.42578125" customWidth="1"/>
    <col min="9475" max="9475" width="14.5703125" customWidth="1"/>
    <col min="9476" max="9476" width="20.140625" customWidth="1"/>
    <col min="9477" max="9477" width="16.42578125" customWidth="1"/>
    <col min="9478" max="9478" width="25" customWidth="1"/>
    <col min="9479" max="9479" width="22" customWidth="1"/>
    <col min="9480" max="9480" width="20.5703125" customWidth="1"/>
    <col min="9481" max="9481" width="22.42578125" customWidth="1"/>
    <col min="9729" max="9729" width="1" customWidth="1"/>
    <col min="9730" max="9730" width="25.42578125" customWidth="1"/>
    <col min="9731" max="9731" width="14.5703125" customWidth="1"/>
    <col min="9732" max="9732" width="20.140625" customWidth="1"/>
    <col min="9733" max="9733" width="16.42578125" customWidth="1"/>
    <col min="9734" max="9734" width="25" customWidth="1"/>
    <col min="9735" max="9735" width="22" customWidth="1"/>
    <col min="9736" max="9736" width="20.5703125" customWidth="1"/>
    <col min="9737" max="9737" width="22.42578125" customWidth="1"/>
    <col min="9985" max="9985" width="1" customWidth="1"/>
    <col min="9986" max="9986" width="25.42578125" customWidth="1"/>
    <col min="9987" max="9987" width="14.5703125" customWidth="1"/>
    <col min="9988" max="9988" width="20.140625" customWidth="1"/>
    <col min="9989" max="9989" width="16.42578125" customWidth="1"/>
    <col min="9990" max="9990" width="25" customWidth="1"/>
    <col min="9991" max="9991" width="22" customWidth="1"/>
    <col min="9992" max="9992" width="20.5703125" customWidth="1"/>
    <col min="9993" max="9993" width="22.42578125" customWidth="1"/>
    <col min="10241" max="10241" width="1" customWidth="1"/>
    <col min="10242" max="10242" width="25.42578125" customWidth="1"/>
    <col min="10243" max="10243" width="14.5703125" customWidth="1"/>
    <col min="10244" max="10244" width="20.140625" customWidth="1"/>
    <col min="10245" max="10245" width="16.42578125" customWidth="1"/>
    <col min="10246" max="10246" width="25" customWidth="1"/>
    <col min="10247" max="10247" width="22" customWidth="1"/>
    <col min="10248" max="10248" width="20.5703125" customWidth="1"/>
    <col min="10249" max="10249" width="22.42578125" customWidth="1"/>
    <col min="10497" max="10497" width="1" customWidth="1"/>
    <col min="10498" max="10498" width="25.42578125" customWidth="1"/>
    <col min="10499" max="10499" width="14.5703125" customWidth="1"/>
    <col min="10500" max="10500" width="20.140625" customWidth="1"/>
    <col min="10501" max="10501" width="16.42578125" customWidth="1"/>
    <col min="10502" max="10502" width="25" customWidth="1"/>
    <col min="10503" max="10503" width="22" customWidth="1"/>
    <col min="10504" max="10504" width="20.5703125" customWidth="1"/>
    <col min="10505" max="10505" width="22.42578125" customWidth="1"/>
    <col min="10753" max="10753" width="1" customWidth="1"/>
    <col min="10754" max="10754" width="25.42578125" customWidth="1"/>
    <col min="10755" max="10755" width="14.5703125" customWidth="1"/>
    <col min="10756" max="10756" width="20.140625" customWidth="1"/>
    <col min="10757" max="10757" width="16.42578125" customWidth="1"/>
    <col min="10758" max="10758" width="25" customWidth="1"/>
    <col min="10759" max="10759" width="22" customWidth="1"/>
    <col min="10760" max="10760" width="20.5703125" customWidth="1"/>
    <col min="10761" max="10761" width="22.42578125" customWidth="1"/>
    <col min="11009" max="11009" width="1" customWidth="1"/>
    <col min="11010" max="11010" width="25.42578125" customWidth="1"/>
    <col min="11011" max="11011" width="14.5703125" customWidth="1"/>
    <col min="11012" max="11012" width="20.140625" customWidth="1"/>
    <col min="11013" max="11013" width="16.42578125" customWidth="1"/>
    <col min="11014" max="11014" width="25" customWidth="1"/>
    <col min="11015" max="11015" width="22" customWidth="1"/>
    <col min="11016" max="11016" width="20.5703125" customWidth="1"/>
    <col min="11017" max="11017" width="22.42578125" customWidth="1"/>
    <col min="11265" max="11265" width="1" customWidth="1"/>
    <col min="11266" max="11266" width="25.42578125" customWidth="1"/>
    <col min="11267" max="11267" width="14.5703125" customWidth="1"/>
    <col min="11268" max="11268" width="20.140625" customWidth="1"/>
    <col min="11269" max="11269" width="16.42578125" customWidth="1"/>
    <col min="11270" max="11270" width="25" customWidth="1"/>
    <col min="11271" max="11271" width="22" customWidth="1"/>
    <col min="11272" max="11272" width="20.5703125" customWidth="1"/>
    <col min="11273" max="11273" width="22.42578125" customWidth="1"/>
    <col min="11521" max="11521" width="1" customWidth="1"/>
    <col min="11522" max="11522" width="25.42578125" customWidth="1"/>
    <col min="11523" max="11523" width="14.5703125" customWidth="1"/>
    <col min="11524" max="11524" width="20.140625" customWidth="1"/>
    <col min="11525" max="11525" width="16.42578125" customWidth="1"/>
    <col min="11526" max="11526" width="25" customWidth="1"/>
    <col min="11527" max="11527" width="22" customWidth="1"/>
    <col min="11528" max="11528" width="20.5703125" customWidth="1"/>
    <col min="11529" max="11529" width="22.42578125" customWidth="1"/>
    <col min="11777" max="11777" width="1" customWidth="1"/>
    <col min="11778" max="11778" width="25.42578125" customWidth="1"/>
    <col min="11779" max="11779" width="14.5703125" customWidth="1"/>
    <col min="11780" max="11780" width="20.140625" customWidth="1"/>
    <col min="11781" max="11781" width="16.42578125" customWidth="1"/>
    <col min="11782" max="11782" width="25" customWidth="1"/>
    <col min="11783" max="11783" width="22" customWidth="1"/>
    <col min="11784" max="11784" width="20.5703125" customWidth="1"/>
    <col min="11785" max="11785" width="22.42578125" customWidth="1"/>
    <col min="12033" max="12033" width="1" customWidth="1"/>
    <col min="12034" max="12034" width="25.42578125" customWidth="1"/>
    <col min="12035" max="12035" width="14.5703125" customWidth="1"/>
    <col min="12036" max="12036" width="20.140625" customWidth="1"/>
    <col min="12037" max="12037" width="16.42578125" customWidth="1"/>
    <col min="12038" max="12038" width="25" customWidth="1"/>
    <col min="12039" max="12039" width="22" customWidth="1"/>
    <col min="12040" max="12040" width="20.5703125" customWidth="1"/>
    <col min="12041" max="12041" width="22.42578125" customWidth="1"/>
    <col min="12289" max="12289" width="1" customWidth="1"/>
    <col min="12290" max="12290" width="25.42578125" customWidth="1"/>
    <col min="12291" max="12291" width="14.5703125" customWidth="1"/>
    <col min="12292" max="12292" width="20.140625" customWidth="1"/>
    <col min="12293" max="12293" width="16.42578125" customWidth="1"/>
    <col min="12294" max="12294" width="25" customWidth="1"/>
    <col min="12295" max="12295" width="22" customWidth="1"/>
    <col min="12296" max="12296" width="20.5703125" customWidth="1"/>
    <col min="12297" max="12297" width="22.42578125" customWidth="1"/>
    <col min="12545" max="12545" width="1" customWidth="1"/>
    <col min="12546" max="12546" width="25.42578125" customWidth="1"/>
    <col min="12547" max="12547" width="14.5703125" customWidth="1"/>
    <col min="12548" max="12548" width="20.140625" customWidth="1"/>
    <col min="12549" max="12549" width="16.42578125" customWidth="1"/>
    <col min="12550" max="12550" width="25" customWidth="1"/>
    <col min="12551" max="12551" width="22" customWidth="1"/>
    <col min="12552" max="12552" width="20.5703125" customWidth="1"/>
    <col min="12553" max="12553" width="22.42578125" customWidth="1"/>
    <col min="12801" max="12801" width="1" customWidth="1"/>
    <col min="12802" max="12802" width="25.42578125" customWidth="1"/>
    <col min="12803" max="12803" width="14.5703125" customWidth="1"/>
    <col min="12804" max="12804" width="20.140625" customWidth="1"/>
    <col min="12805" max="12805" width="16.42578125" customWidth="1"/>
    <col min="12806" max="12806" width="25" customWidth="1"/>
    <col min="12807" max="12807" width="22" customWidth="1"/>
    <col min="12808" max="12808" width="20.5703125" customWidth="1"/>
    <col min="12809" max="12809" width="22.42578125" customWidth="1"/>
    <col min="13057" max="13057" width="1" customWidth="1"/>
    <col min="13058" max="13058" width="25.42578125" customWidth="1"/>
    <col min="13059" max="13059" width="14.5703125" customWidth="1"/>
    <col min="13060" max="13060" width="20.140625" customWidth="1"/>
    <col min="13061" max="13061" width="16.42578125" customWidth="1"/>
    <col min="13062" max="13062" width="25" customWidth="1"/>
    <col min="13063" max="13063" width="22" customWidth="1"/>
    <col min="13064" max="13064" width="20.5703125" customWidth="1"/>
    <col min="13065" max="13065" width="22.42578125" customWidth="1"/>
    <col min="13313" max="13313" width="1" customWidth="1"/>
    <col min="13314" max="13314" width="25.42578125" customWidth="1"/>
    <col min="13315" max="13315" width="14.5703125" customWidth="1"/>
    <col min="13316" max="13316" width="20.140625" customWidth="1"/>
    <col min="13317" max="13317" width="16.42578125" customWidth="1"/>
    <col min="13318" max="13318" width="25" customWidth="1"/>
    <col min="13319" max="13319" width="22" customWidth="1"/>
    <col min="13320" max="13320" width="20.5703125" customWidth="1"/>
    <col min="13321" max="13321" width="22.42578125" customWidth="1"/>
    <col min="13569" max="13569" width="1" customWidth="1"/>
    <col min="13570" max="13570" width="25.42578125" customWidth="1"/>
    <col min="13571" max="13571" width="14.5703125" customWidth="1"/>
    <col min="13572" max="13572" width="20.140625" customWidth="1"/>
    <col min="13573" max="13573" width="16.42578125" customWidth="1"/>
    <col min="13574" max="13574" width="25" customWidth="1"/>
    <col min="13575" max="13575" width="22" customWidth="1"/>
    <col min="13576" max="13576" width="20.5703125" customWidth="1"/>
    <col min="13577" max="13577" width="22.42578125" customWidth="1"/>
    <col min="13825" max="13825" width="1" customWidth="1"/>
    <col min="13826" max="13826" width="25.42578125" customWidth="1"/>
    <col min="13827" max="13827" width="14.5703125" customWidth="1"/>
    <col min="13828" max="13828" width="20.140625" customWidth="1"/>
    <col min="13829" max="13829" width="16.42578125" customWidth="1"/>
    <col min="13830" max="13830" width="25" customWidth="1"/>
    <col min="13831" max="13831" width="22" customWidth="1"/>
    <col min="13832" max="13832" width="20.5703125" customWidth="1"/>
    <col min="13833" max="13833" width="22.42578125" customWidth="1"/>
    <col min="14081" max="14081" width="1" customWidth="1"/>
    <col min="14082" max="14082" width="25.42578125" customWidth="1"/>
    <col min="14083" max="14083" width="14.5703125" customWidth="1"/>
    <col min="14084" max="14084" width="20.140625" customWidth="1"/>
    <col min="14085" max="14085" width="16.42578125" customWidth="1"/>
    <col min="14086" max="14086" width="25" customWidth="1"/>
    <col min="14087" max="14087" width="22" customWidth="1"/>
    <col min="14088" max="14088" width="20.5703125" customWidth="1"/>
    <col min="14089" max="14089" width="22.42578125" customWidth="1"/>
    <col min="14337" max="14337" width="1" customWidth="1"/>
    <col min="14338" max="14338" width="25.42578125" customWidth="1"/>
    <col min="14339" max="14339" width="14.5703125" customWidth="1"/>
    <col min="14340" max="14340" width="20.140625" customWidth="1"/>
    <col min="14341" max="14341" width="16.42578125" customWidth="1"/>
    <col min="14342" max="14342" width="25" customWidth="1"/>
    <col min="14343" max="14343" width="22" customWidth="1"/>
    <col min="14344" max="14344" width="20.5703125" customWidth="1"/>
    <col min="14345" max="14345" width="22.42578125" customWidth="1"/>
    <col min="14593" max="14593" width="1" customWidth="1"/>
    <col min="14594" max="14594" width="25.42578125" customWidth="1"/>
    <col min="14595" max="14595" width="14.5703125" customWidth="1"/>
    <col min="14596" max="14596" width="20.140625" customWidth="1"/>
    <col min="14597" max="14597" width="16.42578125" customWidth="1"/>
    <col min="14598" max="14598" width="25" customWidth="1"/>
    <col min="14599" max="14599" width="22" customWidth="1"/>
    <col min="14600" max="14600" width="20.5703125" customWidth="1"/>
    <col min="14601" max="14601" width="22.42578125" customWidth="1"/>
    <col min="14849" max="14849" width="1" customWidth="1"/>
    <col min="14850" max="14850" width="25.42578125" customWidth="1"/>
    <col min="14851" max="14851" width="14.5703125" customWidth="1"/>
    <col min="14852" max="14852" width="20.140625" customWidth="1"/>
    <col min="14853" max="14853" width="16.42578125" customWidth="1"/>
    <col min="14854" max="14854" width="25" customWidth="1"/>
    <col min="14855" max="14855" width="22" customWidth="1"/>
    <col min="14856" max="14856" width="20.5703125" customWidth="1"/>
    <col min="14857" max="14857" width="22.42578125" customWidth="1"/>
    <col min="15105" max="15105" width="1" customWidth="1"/>
    <col min="15106" max="15106" width="25.42578125" customWidth="1"/>
    <col min="15107" max="15107" width="14.5703125" customWidth="1"/>
    <col min="15108" max="15108" width="20.140625" customWidth="1"/>
    <col min="15109" max="15109" width="16.42578125" customWidth="1"/>
    <col min="15110" max="15110" width="25" customWidth="1"/>
    <col min="15111" max="15111" width="22" customWidth="1"/>
    <col min="15112" max="15112" width="20.5703125" customWidth="1"/>
    <col min="15113" max="15113" width="22.42578125" customWidth="1"/>
    <col min="15361" max="15361" width="1" customWidth="1"/>
    <col min="15362" max="15362" width="25.42578125" customWidth="1"/>
    <col min="15363" max="15363" width="14.5703125" customWidth="1"/>
    <col min="15364" max="15364" width="20.140625" customWidth="1"/>
    <col min="15365" max="15365" width="16.42578125" customWidth="1"/>
    <col min="15366" max="15366" width="25" customWidth="1"/>
    <col min="15367" max="15367" width="22" customWidth="1"/>
    <col min="15368" max="15368" width="20.5703125" customWidth="1"/>
    <col min="15369" max="15369" width="22.42578125" customWidth="1"/>
    <col min="15617" max="15617" width="1" customWidth="1"/>
    <col min="15618" max="15618" width="25.42578125" customWidth="1"/>
    <col min="15619" max="15619" width="14.5703125" customWidth="1"/>
    <col min="15620" max="15620" width="20.140625" customWidth="1"/>
    <col min="15621" max="15621" width="16.42578125" customWidth="1"/>
    <col min="15622" max="15622" width="25" customWidth="1"/>
    <col min="15623" max="15623" width="22" customWidth="1"/>
    <col min="15624" max="15624" width="20.5703125" customWidth="1"/>
    <col min="15625" max="15625" width="22.42578125" customWidth="1"/>
    <col min="15873" max="15873" width="1" customWidth="1"/>
    <col min="15874" max="15874" width="25.42578125" customWidth="1"/>
    <col min="15875" max="15875" width="14.5703125" customWidth="1"/>
    <col min="15876" max="15876" width="20.140625" customWidth="1"/>
    <col min="15877" max="15877" width="16.42578125" customWidth="1"/>
    <col min="15878" max="15878" width="25" customWidth="1"/>
    <col min="15879" max="15879" width="22" customWidth="1"/>
    <col min="15880" max="15880" width="20.5703125" customWidth="1"/>
    <col min="15881" max="15881" width="22.42578125" customWidth="1"/>
    <col min="16129" max="16129" width="1" customWidth="1"/>
    <col min="16130" max="16130" width="25.42578125" customWidth="1"/>
    <col min="16131" max="16131" width="14.5703125" customWidth="1"/>
    <col min="16132" max="16132" width="20.140625" customWidth="1"/>
    <col min="16133" max="16133" width="16.42578125" customWidth="1"/>
    <col min="16134" max="16134" width="25" customWidth="1"/>
    <col min="16135" max="16135" width="22" customWidth="1"/>
    <col min="16136" max="16136" width="20.5703125" customWidth="1"/>
    <col min="16137" max="16137" width="22.42578125" customWidth="1"/>
  </cols>
  <sheetData>
    <row r="1" spans="2:15" s="92" customFormat="1" ht="6" customHeight="1" x14ac:dyDescent="0.2">
      <c r="B1" s="91"/>
      <c r="G1" s="93"/>
      <c r="J1" s="95"/>
      <c r="K1" s="96"/>
      <c r="L1" s="96"/>
    </row>
    <row r="2" spans="2:15" s="92" customFormat="1" ht="25.5" customHeight="1" x14ac:dyDescent="0.2">
      <c r="B2" s="355"/>
      <c r="C2" s="356" t="s">
        <v>16</v>
      </c>
      <c r="D2" s="356"/>
      <c r="E2" s="356"/>
      <c r="F2" s="356"/>
      <c r="G2" s="356"/>
      <c r="H2" s="356"/>
      <c r="I2" s="357"/>
      <c r="J2" s="95"/>
      <c r="K2" s="96"/>
      <c r="L2" s="96"/>
    </row>
    <row r="3" spans="2:15" s="92" customFormat="1" ht="25.5" customHeight="1" x14ac:dyDescent="0.2">
      <c r="B3" s="355"/>
      <c r="C3" s="358" t="s">
        <v>17</v>
      </c>
      <c r="D3" s="358"/>
      <c r="E3" s="358"/>
      <c r="F3" s="358"/>
      <c r="G3" s="358"/>
      <c r="H3" s="358"/>
      <c r="I3" s="357"/>
      <c r="J3" s="95"/>
      <c r="K3" s="96"/>
      <c r="L3" s="96"/>
    </row>
    <row r="4" spans="2:15" s="92" customFormat="1" ht="25.5" customHeight="1" x14ac:dyDescent="0.2">
      <c r="B4" s="355"/>
      <c r="C4" s="358" t="s">
        <v>164</v>
      </c>
      <c r="D4" s="358"/>
      <c r="E4" s="358"/>
      <c r="F4" s="358"/>
      <c r="G4" s="358"/>
      <c r="H4" s="358"/>
      <c r="I4" s="357"/>
      <c r="J4" s="95"/>
      <c r="K4" s="96"/>
      <c r="L4" s="96"/>
      <c r="M4" s="185" t="s">
        <v>208</v>
      </c>
    </row>
    <row r="5" spans="2:15" s="92" customFormat="1" ht="25.5" customHeight="1" x14ac:dyDescent="0.2">
      <c r="B5" s="355"/>
      <c r="C5" s="358" t="s">
        <v>166</v>
      </c>
      <c r="D5" s="358"/>
      <c r="E5" s="358"/>
      <c r="F5" s="358"/>
      <c r="G5" s="359" t="s">
        <v>167</v>
      </c>
      <c r="H5" s="359"/>
      <c r="I5" s="357"/>
      <c r="J5" s="95"/>
      <c r="K5" s="96"/>
      <c r="L5" s="96"/>
      <c r="M5" s="185" t="s">
        <v>193</v>
      </c>
    </row>
    <row r="6" spans="2:15" s="92" customFormat="1" ht="23.25" customHeight="1" x14ac:dyDescent="0.2">
      <c r="B6" s="360" t="s">
        <v>169</v>
      </c>
      <c r="C6" s="360"/>
      <c r="D6" s="360"/>
      <c r="E6" s="360"/>
      <c r="F6" s="360"/>
      <c r="G6" s="360"/>
      <c r="H6" s="360"/>
      <c r="I6" s="360"/>
      <c r="J6" s="95"/>
      <c r="K6" s="96"/>
      <c r="L6" s="96"/>
      <c r="M6" s="185" t="s">
        <v>209</v>
      </c>
    </row>
    <row r="7" spans="2:15" s="92" customFormat="1" ht="24" customHeight="1" x14ac:dyDescent="0.2">
      <c r="B7" s="361" t="s">
        <v>170</v>
      </c>
      <c r="C7" s="361"/>
      <c r="D7" s="361"/>
      <c r="E7" s="361"/>
      <c r="F7" s="361"/>
      <c r="G7" s="361"/>
      <c r="H7" s="361"/>
      <c r="I7" s="361"/>
      <c r="J7" s="95"/>
      <c r="K7" s="96"/>
      <c r="L7" s="96"/>
    </row>
    <row r="8" spans="2:15" s="92" customFormat="1" ht="24" customHeight="1" x14ac:dyDescent="0.2">
      <c r="B8" s="317" t="s">
        <v>171</v>
      </c>
      <c r="C8" s="317"/>
      <c r="D8" s="317"/>
      <c r="E8" s="317"/>
      <c r="F8" s="317"/>
      <c r="G8" s="317"/>
      <c r="H8" s="317"/>
      <c r="I8" s="317"/>
      <c r="J8" s="95"/>
      <c r="K8" s="96"/>
      <c r="L8" s="96"/>
    </row>
    <row r="9" spans="2:15" s="92" customFormat="1" ht="30.75" customHeight="1" x14ac:dyDescent="0.2">
      <c r="B9" s="255" t="s">
        <v>399</v>
      </c>
      <c r="C9" s="254" t="s">
        <v>257</v>
      </c>
      <c r="D9" s="309" t="s">
        <v>400</v>
      </c>
      <c r="E9" s="309"/>
      <c r="F9" s="369" t="s">
        <v>318</v>
      </c>
      <c r="G9" s="370"/>
      <c r="H9" s="370"/>
      <c r="I9" s="371"/>
      <c r="J9" s="95"/>
      <c r="K9" s="96"/>
      <c r="L9" s="96"/>
    </row>
    <row r="10" spans="2:15" s="92" customFormat="1" ht="30.75" customHeight="1" x14ac:dyDescent="0.2">
      <c r="B10" s="172" t="s">
        <v>175</v>
      </c>
      <c r="C10" s="144" t="s">
        <v>176</v>
      </c>
      <c r="D10" s="309" t="s">
        <v>177</v>
      </c>
      <c r="E10" s="309"/>
      <c r="F10" s="310" t="s">
        <v>258</v>
      </c>
      <c r="G10" s="310"/>
      <c r="H10" s="137" t="s">
        <v>178</v>
      </c>
      <c r="I10" s="144" t="s">
        <v>176</v>
      </c>
      <c r="J10" s="95"/>
      <c r="K10" s="96"/>
      <c r="L10" s="96"/>
    </row>
    <row r="11" spans="2:15" s="92" customFormat="1" ht="30.75" customHeight="1" x14ac:dyDescent="0.2">
      <c r="B11" s="172" t="s">
        <v>181</v>
      </c>
      <c r="C11" s="319" t="s">
        <v>257</v>
      </c>
      <c r="D11" s="319"/>
      <c r="E11" s="319"/>
      <c r="F11" s="319"/>
      <c r="G11" s="137" t="s">
        <v>182</v>
      </c>
      <c r="H11" s="320" t="s">
        <v>257</v>
      </c>
      <c r="I11" s="320"/>
      <c r="J11" s="95"/>
      <c r="K11" s="96"/>
      <c r="L11" s="96"/>
    </row>
    <row r="12" spans="2:15" s="92" customFormat="1" ht="30.75" customHeight="1" x14ac:dyDescent="0.2">
      <c r="B12" s="172" t="s">
        <v>185</v>
      </c>
      <c r="C12" s="321" t="s">
        <v>183</v>
      </c>
      <c r="D12" s="321"/>
      <c r="E12" s="321"/>
      <c r="F12" s="321"/>
      <c r="G12" s="137" t="s">
        <v>187</v>
      </c>
      <c r="H12" s="322" t="s">
        <v>259</v>
      </c>
      <c r="I12" s="322"/>
      <c r="J12" s="95"/>
      <c r="K12" s="96"/>
      <c r="L12" s="96"/>
    </row>
    <row r="13" spans="2:15" s="92" customFormat="1" ht="30.75" customHeight="1" x14ac:dyDescent="0.2">
      <c r="B13" s="172" t="s">
        <v>188</v>
      </c>
      <c r="C13" s="323" t="s">
        <v>158</v>
      </c>
      <c r="D13" s="323"/>
      <c r="E13" s="323"/>
      <c r="F13" s="323"/>
      <c r="G13" s="323"/>
      <c r="H13" s="323"/>
      <c r="I13" s="323"/>
      <c r="J13" s="95"/>
      <c r="K13" s="96"/>
      <c r="L13" s="96"/>
      <c r="O13" s="102" t="s">
        <v>148</v>
      </c>
    </row>
    <row r="14" spans="2:15" s="92" customFormat="1" ht="30.75" customHeight="1" x14ac:dyDescent="0.2">
      <c r="B14" s="172" t="s">
        <v>189</v>
      </c>
      <c r="C14" s="324" t="s">
        <v>257</v>
      </c>
      <c r="D14" s="324"/>
      <c r="E14" s="324"/>
      <c r="F14" s="324"/>
      <c r="G14" s="324"/>
      <c r="H14" s="324"/>
      <c r="I14" s="324"/>
      <c r="J14" s="95"/>
      <c r="K14" s="96"/>
      <c r="L14" s="96"/>
      <c r="O14" s="102" t="s">
        <v>150</v>
      </c>
    </row>
    <row r="15" spans="2:15" s="92" customFormat="1" ht="30.75" customHeight="1" x14ac:dyDescent="0.2">
      <c r="B15" s="172" t="s">
        <v>191</v>
      </c>
      <c r="C15" s="318" t="s">
        <v>375</v>
      </c>
      <c r="D15" s="318"/>
      <c r="E15" s="318"/>
      <c r="F15" s="318"/>
      <c r="G15" s="137" t="s">
        <v>192</v>
      </c>
      <c r="H15" s="310" t="s">
        <v>193</v>
      </c>
      <c r="I15" s="310"/>
      <c r="J15" s="95"/>
      <c r="K15" s="96"/>
      <c r="L15" s="96"/>
      <c r="O15" s="102" t="s">
        <v>152</v>
      </c>
    </row>
    <row r="16" spans="2:15" s="92" customFormat="1" ht="30.75" customHeight="1" x14ac:dyDescent="0.2">
      <c r="B16" s="172" t="s">
        <v>195</v>
      </c>
      <c r="C16" s="325" t="s">
        <v>307</v>
      </c>
      <c r="D16" s="325"/>
      <c r="E16" s="325"/>
      <c r="F16" s="325"/>
      <c r="G16" s="137" t="s">
        <v>196</v>
      </c>
      <c r="H16" s="310" t="s">
        <v>172</v>
      </c>
      <c r="I16" s="310"/>
      <c r="J16" s="95"/>
      <c r="K16" s="96"/>
      <c r="L16" s="96"/>
      <c r="O16" s="102" t="s">
        <v>154</v>
      </c>
    </row>
    <row r="17" spans="2:15" s="95" customFormat="1" ht="40.5" customHeight="1" x14ac:dyDescent="0.2">
      <c r="B17" s="172" t="s">
        <v>198</v>
      </c>
      <c r="C17" s="372" t="s">
        <v>316</v>
      </c>
      <c r="D17" s="373"/>
      <c r="E17" s="373"/>
      <c r="F17" s="373"/>
      <c r="G17" s="373"/>
      <c r="H17" s="373"/>
      <c r="I17" s="374"/>
      <c r="O17" s="102" t="s">
        <v>377</v>
      </c>
    </row>
    <row r="18" spans="2:15" s="95" customFormat="1" ht="30.75" customHeight="1" x14ac:dyDescent="0.2">
      <c r="B18" s="172" t="s">
        <v>200</v>
      </c>
      <c r="C18" s="318" t="s">
        <v>274</v>
      </c>
      <c r="D18" s="318"/>
      <c r="E18" s="318"/>
      <c r="F18" s="318"/>
      <c r="G18" s="318"/>
      <c r="H18" s="318"/>
      <c r="I18" s="318"/>
      <c r="O18" s="102" t="s">
        <v>158</v>
      </c>
    </row>
    <row r="19" spans="2:15" s="95" customFormat="1" ht="30.75" customHeight="1" x14ac:dyDescent="0.2">
      <c r="B19" s="172" t="s">
        <v>202</v>
      </c>
      <c r="C19" s="327" t="s">
        <v>315</v>
      </c>
      <c r="D19" s="327"/>
      <c r="E19" s="327"/>
      <c r="F19" s="327"/>
      <c r="G19" s="327"/>
      <c r="H19" s="327"/>
      <c r="I19" s="327"/>
      <c r="O19" s="102" t="s">
        <v>159</v>
      </c>
    </row>
    <row r="20" spans="2:15" s="95" customFormat="1" ht="30.75" customHeight="1" x14ac:dyDescent="0.2">
      <c r="B20" s="172" t="s">
        <v>203</v>
      </c>
      <c r="C20" s="328" t="s">
        <v>204</v>
      </c>
      <c r="D20" s="328"/>
      <c r="E20" s="328"/>
      <c r="F20" s="328"/>
      <c r="G20" s="328"/>
      <c r="H20" s="328"/>
      <c r="I20" s="328"/>
      <c r="O20" s="102" t="s">
        <v>160</v>
      </c>
    </row>
    <row r="21" spans="2:15" s="95" customFormat="1" ht="27.75" customHeight="1" x14ac:dyDescent="0.2">
      <c r="B21" s="329" t="s">
        <v>205</v>
      </c>
      <c r="C21" s="330" t="s">
        <v>206</v>
      </c>
      <c r="D21" s="330"/>
      <c r="E21" s="330"/>
      <c r="F21" s="331" t="s">
        <v>207</v>
      </c>
      <c r="G21" s="331"/>
      <c r="H21" s="331"/>
      <c r="I21" s="331"/>
    </row>
    <row r="22" spans="2:15" s="95" customFormat="1" ht="27" customHeight="1" x14ac:dyDescent="0.2">
      <c r="B22" s="329"/>
      <c r="C22" s="375" t="s">
        <v>314</v>
      </c>
      <c r="D22" s="375"/>
      <c r="E22" s="375"/>
      <c r="F22" s="375" t="s">
        <v>313</v>
      </c>
      <c r="G22" s="375"/>
      <c r="H22" s="375"/>
      <c r="I22" s="375"/>
    </row>
    <row r="23" spans="2:15" s="95" customFormat="1" ht="39.75" customHeight="1" x14ac:dyDescent="0.2">
      <c r="B23" s="172" t="s">
        <v>210</v>
      </c>
      <c r="C23" s="376" t="s">
        <v>204</v>
      </c>
      <c r="D23" s="376"/>
      <c r="E23" s="376"/>
      <c r="F23" s="376" t="s">
        <v>204</v>
      </c>
      <c r="G23" s="376"/>
      <c r="H23" s="376"/>
      <c r="I23" s="376"/>
    </row>
    <row r="24" spans="2:15" s="95" customFormat="1" ht="48.75" customHeight="1" x14ac:dyDescent="0.2">
      <c r="B24" s="172" t="s">
        <v>212</v>
      </c>
      <c r="C24" s="375" t="s">
        <v>312</v>
      </c>
      <c r="D24" s="375"/>
      <c r="E24" s="375"/>
      <c r="F24" s="375" t="s">
        <v>311</v>
      </c>
      <c r="G24" s="375"/>
      <c r="H24" s="375"/>
      <c r="I24" s="375"/>
    </row>
    <row r="25" spans="2:15" s="95" customFormat="1" ht="29.25" customHeight="1" x14ac:dyDescent="0.2">
      <c r="B25" s="172" t="s">
        <v>213</v>
      </c>
      <c r="C25" s="336">
        <v>43101</v>
      </c>
      <c r="D25" s="318"/>
      <c r="E25" s="318"/>
      <c r="F25" s="137" t="s">
        <v>214</v>
      </c>
      <c r="G25" s="337" t="s">
        <v>257</v>
      </c>
      <c r="H25" s="337"/>
      <c r="I25" s="337"/>
    </row>
    <row r="26" spans="2:15" s="95" customFormat="1" ht="27" customHeight="1" x14ac:dyDescent="0.2">
      <c r="B26" s="172" t="s">
        <v>215</v>
      </c>
      <c r="C26" s="336">
        <v>43465</v>
      </c>
      <c r="D26" s="318"/>
      <c r="E26" s="318"/>
      <c r="F26" s="137" t="s">
        <v>216</v>
      </c>
      <c r="G26" s="338">
        <v>1</v>
      </c>
      <c r="H26" s="338"/>
      <c r="I26" s="338"/>
    </row>
    <row r="27" spans="2:15" s="95" customFormat="1" ht="47.25" customHeight="1" x14ac:dyDescent="0.2">
      <c r="B27" s="172" t="s">
        <v>217</v>
      </c>
      <c r="C27" s="310" t="s">
        <v>199</v>
      </c>
      <c r="D27" s="310"/>
      <c r="E27" s="310"/>
      <c r="F27" s="148" t="s">
        <v>218</v>
      </c>
      <c r="G27" s="339"/>
      <c r="H27" s="339"/>
      <c r="I27" s="339"/>
    </row>
    <row r="28" spans="2:15" s="95" customFormat="1" ht="30" customHeight="1" x14ac:dyDescent="0.2">
      <c r="B28" s="377" t="s">
        <v>219</v>
      </c>
      <c r="C28" s="377"/>
      <c r="D28" s="377"/>
      <c r="E28" s="377"/>
      <c r="F28" s="377"/>
      <c r="G28" s="377"/>
      <c r="H28" s="377"/>
      <c r="I28" s="377"/>
    </row>
    <row r="29" spans="2:15" s="95" customFormat="1" ht="56.25" customHeight="1" x14ac:dyDescent="0.2">
      <c r="B29" s="171" t="s">
        <v>220</v>
      </c>
      <c r="C29" s="171" t="s">
        <v>221</v>
      </c>
      <c r="D29" s="171" t="s">
        <v>222</v>
      </c>
      <c r="E29" s="171" t="s">
        <v>223</v>
      </c>
      <c r="F29" s="171" t="s">
        <v>224</v>
      </c>
      <c r="G29" s="138" t="s">
        <v>225</v>
      </c>
      <c r="H29" s="138" t="s">
        <v>226</v>
      </c>
      <c r="I29" s="171" t="s">
        <v>227</v>
      </c>
    </row>
    <row r="30" spans="2:15" s="95" customFormat="1" ht="19.5" customHeight="1" x14ac:dyDescent="0.2">
      <c r="B30" s="173" t="s">
        <v>228</v>
      </c>
      <c r="C30" s="241">
        <v>0</v>
      </c>
      <c r="D30" s="182">
        <f>+C30</f>
        <v>0</v>
      </c>
      <c r="E30" s="181">
        <v>0</v>
      </c>
      <c r="F30" s="180">
        <f>+E30</f>
        <v>0</v>
      </c>
      <c r="G30" s="179" t="e">
        <f t="shared" ref="G30:G41" si="0">+C30/E30</f>
        <v>#DIV/0!</v>
      </c>
      <c r="H30" s="178">
        <f t="shared" ref="H30:H41" si="1">+D30/$F$41</f>
        <v>0</v>
      </c>
      <c r="I30" s="177">
        <f t="shared" ref="I30:I41" si="2">+H30/$G$26</f>
        <v>0</v>
      </c>
    </row>
    <row r="31" spans="2:15" s="95" customFormat="1" ht="19.5" customHeight="1" x14ac:dyDescent="0.2">
      <c r="B31" s="173" t="s">
        <v>229</v>
      </c>
      <c r="C31" s="241">
        <v>0</v>
      </c>
      <c r="D31" s="182">
        <f t="shared" ref="D31:D41" si="3">+C31+D30</f>
        <v>0</v>
      </c>
      <c r="E31" s="181">
        <v>0</v>
      </c>
      <c r="F31" s="180">
        <f t="shared" ref="F31:F41" si="4">+E31+F30</f>
        <v>0</v>
      </c>
      <c r="G31" s="179" t="e">
        <f t="shared" si="0"/>
        <v>#DIV/0!</v>
      </c>
      <c r="H31" s="178">
        <f t="shared" si="1"/>
        <v>0</v>
      </c>
      <c r="I31" s="177">
        <f t="shared" si="2"/>
        <v>0</v>
      </c>
    </row>
    <row r="32" spans="2:15" s="95" customFormat="1" ht="19.5" customHeight="1" x14ac:dyDescent="0.2">
      <c r="B32" s="173" t="s">
        <v>230</v>
      </c>
      <c r="C32" s="241">
        <v>0.2</v>
      </c>
      <c r="D32" s="182">
        <f t="shared" si="3"/>
        <v>0.2</v>
      </c>
      <c r="E32" s="181">
        <v>0.2</v>
      </c>
      <c r="F32" s="180">
        <f t="shared" si="4"/>
        <v>0.2</v>
      </c>
      <c r="G32" s="179">
        <f t="shared" si="0"/>
        <v>1</v>
      </c>
      <c r="H32" s="178">
        <f t="shared" si="1"/>
        <v>0.2</v>
      </c>
      <c r="I32" s="177">
        <f t="shared" si="2"/>
        <v>0.2</v>
      </c>
    </row>
    <row r="33" spans="2:9" s="95" customFormat="1" ht="19.5" customHeight="1" x14ac:dyDescent="0.2">
      <c r="B33" s="173" t="s">
        <v>231</v>
      </c>
      <c r="C33" s="183">
        <v>0</v>
      </c>
      <c r="D33" s="182">
        <f t="shared" si="3"/>
        <v>0.2</v>
      </c>
      <c r="E33" s="184">
        <v>0</v>
      </c>
      <c r="F33" s="180">
        <f t="shared" si="4"/>
        <v>0.2</v>
      </c>
      <c r="G33" s="179" t="e">
        <f t="shared" si="0"/>
        <v>#DIV/0!</v>
      </c>
      <c r="H33" s="178">
        <f t="shared" si="1"/>
        <v>0.2</v>
      </c>
      <c r="I33" s="177">
        <f t="shared" si="2"/>
        <v>0.2</v>
      </c>
    </row>
    <row r="34" spans="2:9" s="95" customFormat="1" ht="19.5" customHeight="1" x14ac:dyDescent="0.2">
      <c r="B34" s="173" t="s">
        <v>232</v>
      </c>
      <c r="C34" s="183">
        <v>0</v>
      </c>
      <c r="D34" s="182">
        <f t="shared" si="3"/>
        <v>0.2</v>
      </c>
      <c r="E34" s="184">
        <v>0</v>
      </c>
      <c r="F34" s="180">
        <f t="shared" si="4"/>
        <v>0.2</v>
      </c>
      <c r="G34" s="179" t="e">
        <f t="shared" si="0"/>
        <v>#DIV/0!</v>
      </c>
      <c r="H34" s="178">
        <f t="shared" si="1"/>
        <v>0.2</v>
      </c>
      <c r="I34" s="177">
        <f t="shared" si="2"/>
        <v>0.2</v>
      </c>
    </row>
    <row r="35" spans="2:9" s="95" customFormat="1" ht="19.5" customHeight="1" x14ac:dyDescent="0.2">
      <c r="B35" s="173" t="s">
        <v>233</v>
      </c>
      <c r="C35" s="183">
        <v>0.4</v>
      </c>
      <c r="D35" s="182">
        <f t="shared" si="3"/>
        <v>0.60000000000000009</v>
      </c>
      <c r="E35" s="184">
        <v>0.4</v>
      </c>
      <c r="F35" s="180">
        <f t="shared" si="4"/>
        <v>0.60000000000000009</v>
      </c>
      <c r="G35" s="179">
        <f t="shared" si="0"/>
        <v>1</v>
      </c>
      <c r="H35" s="178">
        <f t="shared" si="1"/>
        <v>0.60000000000000009</v>
      </c>
      <c r="I35" s="177">
        <f t="shared" si="2"/>
        <v>0.60000000000000009</v>
      </c>
    </row>
    <row r="36" spans="2:9" s="95" customFormat="1" ht="19.5" customHeight="1" x14ac:dyDescent="0.2">
      <c r="B36" s="173" t="s">
        <v>234</v>
      </c>
      <c r="C36" s="183">
        <v>0</v>
      </c>
      <c r="D36" s="182">
        <f t="shared" si="3"/>
        <v>0.60000000000000009</v>
      </c>
      <c r="E36" s="184">
        <v>0</v>
      </c>
      <c r="F36" s="180">
        <f t="shared" si="4"/>
        <v>0.60000000000000009</v>
      </c>
      <c r="G36" s="179" t="e">
        <f t="shared" si="0"/>
        <v>#DIV/0!</v>
      </c>
      <c r="H36" s="178">
        <f t="shared" si="1"/>
        <v>0.60000000000000009</v>
      </c>
      <c r="I36" s="177">
        <f t="shared" si="2"/>
        <v>0.60000000000000009</v>
      </c>
    </row>
    <row r="37" spans="2:9" s="95" customFormat="1" ht="19.5" customHeight="1" x14ac:dyDescent="0.2">
      <c r="B37" s="173" t="s">
        <v>235</v>
      </c>
      <c r="C37" s="183">
        <v>0</v>
      </c>
      <c r="D37" s="182">
        <f t="shared" si="3"/>
        <v>0.60000000000000009</v>
      </c>
      <c r="E37" s="184">
        <v>0</v>
      </c>
      <c r="F37" s="180">
        <f t="shared" si="4"/>
        <v>0.60000000000000009</v>
      </c>
      <c r="G37" s="179" t="e">
        <f t="shared" si="0"/>
        <v>#DIV/0!</v>
      </c>
      <c r="H37" s="178">
        <f t="shared" si="1"/>
        <v>0.60000000000000009</v>
      </c>
      <c r="I37" s="177">
        <f t="shared" si="2"/>
        <v>0.60000000000000009</v>
      </c>
    </row>
    <row r="38" spans="2:9" s="95" customFormat="1" ht="19.5" customHeight="1" x14ac:dyDescent="0.2">
      <c r="B38" s="173" t="s">
        <v>236</v>
      </c>
      <c r="C38" s="183">
        <v>0</v>
      </c>
      <c r="D38" s="182">
        <f t="shared" si="3"/>
        <v>0.60000000000000009</v>
      </c>
      <c r="E38" s="184">
        <v>0</v>
      </c>
      <c r="F38" s="180">
        <f t="shared" si="4"/>
        <v>0.60000000000000009</v>
      </c>
      <c r="G38" s="179" t="e">
        <f t="shared" si="0"/>
        <v>#DIV/0!</v>
      </c>
      <c r="H38" s="178">
        <f t="shared" si="1"/>
        <v>0.60000000000000009</v>
      </c>
      <c r="I38" s="177">
        <f t="shared" si="2"/>
        <v>0.60000000000000009</v>
      </c>
    </row>
    <row r="39" spans="2:9" s="95" customFormat="1" ht="19.5" customHeight="1" x14ac:dyDescent="0.2">
      <c r="B39" s="173" t="s">
        <v>237</v>
      </c>
      <c r="C39" s="183">
        <v>0</v>
      </c>
      <c r="D39" s="182">
        <f t="shared" si="3"/>
        <v>0.60000000000000009</v>
      </c>
      <c r="E39" s="181">
        <v>0</v>
      </c>
      <c r="F39" s="180">
        <f t="shared" si="4"/>
        <v>0.60000000000000009</v>
      </c>
      <c r="G39" s="179" t="e">
        <f t="shared" si="0"/>
        <v>#DIV/0!</v>
      </c>
      <c r="H39" s="178">
        <f t="shared" si="1"/>
        <v>0.60000000000000009</v>
      </c>
      <c r="I39" s="177">
        <f t="shared" si="2"/>
        <v>0.60000000000000009</v>
      </c>
    </row>
    <row r="40" spans="2:9" s="95" customFormat="1" ht="19.5" customHeight="1" x14ac:dyDescent="0.2">
      <c r="B40" s="173" t="s">
        <v>238</v>
      </c>
      <c r="C40" s="183">
        <v>0</v>
      </c>
      <c r="D40" s="182">
        <f t="shared" si="3"/>
        <v>0.60000000000000009</v>
      </c>
      <c r="E40" s="181">
        <v>0</v>
      </c>
      <c r="F40" s="180">
        <f t="shared" si="4"/>
        <v>0.60000000000000009</v>
      </c>
      <c r="G40" s="179" t="e">
        <f t="shared" si="0"/>
        <v>#DIV/0!</v>
      </c>
      <c r="H40" s="178">
        <f t="shared" si="1"/>
        <v>0.60000000000000009</v>
      </c>
      <c r="I40" s="177">
        <f t="shared" si="2"/>
        <v>0.60000000000000009</v>
      </c>
    </row>
    <row r="41" spans="2:9" s="95" customFormat="1" ht="19.5" customHeight="1" x14ac:dyDescent="0.2">
      <c r="B41" s="173" t="s">
        <v>239</v>
      </c>
      <c r="C41" s="183">
        <v>0.4</v>
      </c>
      <c r="D41" s="182">
        <f t="shared" si="3"/>
        <v>1</v>
      </c>
      <c r="E41" s="181">
        <v>0.4</v>
      </c>
      <c r="F41" s="180">
        <f t="shared" si="4"/>
        <v>1</v>
      </c>
      <c r="G41" s="179">
        <f t="shared" si="0"/>
        <v>1</v>
      </c>
      <c r="H41" s="178">
        <f t="shared" si="1"/>
        <v>1</v>
      </c>
      <c r="I41" s="177">
        <f t="shared" si="2"/>
        <v>1</v>
      </c>
    </row>
    <row r="42" spans="2:9" s="95" customFormat="1" ht="54" customHeight="1" x14ac:dyDescent="0.2">
      <c r="B42" s="176" t="s">
        <v>240</v>
      </c>
      <c r="C42" s="378" t="s">
        <v>380</v>
      </c>
      <c r="D42" s="378"/>
      <c r="E42" s="378"/>
      <c r="F42" s="378"/>
      <c r="G42" s="378"/>
      <c r="H42" s="378"/>
      <c r="I42" s="378"/>
    </row>
    <row r="43" spans="2:9" s="95" customFormat="1" ht="29.25" customHeight="1" x14ac:dyDescent="0.2">
      <c r="B43" s="317" t="s">
        <v>241</v>
      </c>
      <c r="C43" s="317"/>
      <c r="D43" s="317"/>
      <c r="E43" s="317"/>
      <c r="F43" s="317"/>
      <c r="G43" s="317"/>
      <c r="H43" s="317"/>
      <c r="I43" s="317"/>
    </row>
    <row r="44" spans="2:9" s="95" customFormat="1" ht="45.75" customHeight="1" x14ac:dyDescent="0.2">
      <c r="B44" s="316"/>
      <c r="C44" s="316"/>
      <c r="D44" s="316"/>
      <c r="E44" s="316"/>
      <c r="F44" s="316"/>
      <c r="G44" s="316"/>
      <c r="H44" s="316"/>
      <c r="I44" s="316"/>
    </row>
    <row r="45" spans="2:9" s="95" customFormat="1" ht="45.75" customHeight="1" x14ac:dyDescent="0.2">
      <c r="B45" s="316"/>
      <c r="C45" s="316"/>
      <c r="D45" s="316"/>
      <c r="E45" s="316"/>
      <c r="F45" s="316"/>
      <c r="G45" s="316"/>
      <c r="H45" s="316"/>
      <c r="I45" s="316"/>
    </row>
    <row r="46" spans="2:9" s="95" customFormat="1" ht="45.75" customHeight="1" x14ac:dyDescent="0.2">
      <c r="B46" s="316"/>
      <c r="C46" s="316"/>
      <c r="D46" s="316"/>
      <c r="E46" s="316"/>
      <c r="F46" s="316"/>
      <c r="G46" s="316"/>
      <c r="H46" s="316"/>
      <c r="I46" s="316"/>
    </row>
    <row r="47" spans="2:9" s="95" customFormat="1" ht="45.75" customHeight="1" x14ac:dyDescent="0.2">
      <c r="B47" s="316"/>
      <c r="C47" s="316"/>
      <c r="D47" s="316"/>
      <c r="E47" s="316"/>
      <c r="F47" s="316"/>
      <c r="G47" s="316"/>
      <c r="H47" s="316"/>
      <c r="I47" s="316"/>
    </row>
    <row r="48" spans="2:9" s="95" customFormat="1" ht="45.75" customHeight="1" x14ac:dyDescent="0.2">
      <c r="B48" s="316"/>
      <c r="C48" s="316"/>
      <c r="D48" s="316"/>
      <c r="E48" s="316"/>
      <c r="F48" s="316"/>
      <c r="G48" s="316"/>
      <c r="H48" s="316"/>
      <c r="I48" s="316"/>
    </row>
    <row r="49" spans="2:9" s="95" customFormat="1" ht="69.75" customHeight="1" x14ac:dyDescent="0.2">
      <c r="B49" s="172" t="s">
        <v>242</v>
      </c>
      <c r="C49" s="348" t="s">
        <v>391</v>
      </c>
      <c r="D49" s="379"/>
      <c r="E49" s="379"/>
      <c r="F49" s="379"/>
      <c r="G49" s="379"/>
      <c r="H49" s="379"/>
      <c r="I49" s="379"/>
    </row>
    <row r="50" spans="2:9" s="95" customFormat="1" ht="30" customHeight="1" x14ac:dyDescent="0.2">
      <c r="B50" s="172" t="s">
        <v>243</v>
      </c>
      <c r="C50" s="380" t="s">
        <v>393</v>
      </c>
      <c r="D50" s="380"/>
      <c r="E50" s="380"/>
      <c r="F50" s="380"/>
      <c r="G50" s="380"/>
      <c r="H50" s="380"/>
      <c r="I50" s="380"/>
    </row>
    <row r="51" spans="2:9" s="95" customFormat="1" ht="46.5" customHeight="1" x14ac:dyDescent="0.2">
      <c r="B51" s="174" t="s">
        <v>244</v>
      </c>
      <c r="C51" s="381" t="s">
        <v>381</v>
      </c>
      <c r="D51" s="381"/>
      <c r="E51" s="381"/>
      <c r="F51" s="381"/>
      <c r="G51" s="381"/>
      <c r="H51" s="381"/>
      <c r="I51" s="381"/>
    </row>
    <row r="52" spans="2:9" s="95" customFormat="1" ht="29.25" customHeight="1" x14ac:dyDescent="0.2">
      <c r="B52" s="317" t="s">
        <v>245</v>
      </c>
      <c r="C52" s="317"/>
      <c r="D52" s="317"/>
      <c r="E52" s="317"/>
      <c r="F52" s="317"/>
      <c r="G52" s="317"/>
      <c r="H52" s="317"/>
      <c r="I52" s="317"/>
    </row>
    <row r="53" spans="2:9" s="95" customFormat="1" ht="33" customHeight="1" x14ac:dyDescent="0.2">
      <c r="B53" s="349" t="s">
        <v>246</v>
      </c>
      <c r="C53" s="175" t="s">
        <v>247</v>
      </c>
      <c r="D53" s="350" t="s">
        <v>248</v>
      </c>
      <c r="E53" s="350"/>
      <c r="F53" s="350"/>
      <c r="G53" s="350" t="s">
        <v>249</v>
      </c>
      <c r="H53" s="350"/>
      <c r="I53" s="350"/>
    </row>
    <row r="54" spans="2:9" s="95" customFormat="1" ht="31.5" customHeight="1" x14ac:dyDescent="0.2">
      <c r="B54" s="349"/>
      <c r="C54" s="236"/>
      <c r="D54" s="382"/>
      <c r="E54" s="382"/>
      <c r="F54" s="382"/>
      <c r="G54" s="383"/>
      <c r="H54" s="383"/>
      <c r="I54" s="383"/>
    </row>
    <row r="55" spans="2:9" s="95" customFormat="1" ht="31.5" customHeight="1" x14ac:dyDescent="0.2">
      <c r="B55" s="235" t="s">
        <v>250</v>
      </c>
      <c r="C55" s="386" t="s">
        <v>309</v>
      </c>
      <c r="D55" s="386"/>
      <c r="E55" s="387" t="s">
        <v>251</v>
      </c>
      <c r="F55" s="387"/>
      <c r="G55" s="386" t="s">
        <v>308</v>
      </c>
      <c r="H55" s="386"/>
      <c r="I55" s="386"/>
    </row>
    <row r="56" spans="2:9" s="95" customFormat="1" ht="31.5" customHeight="1" x14ac:dyDescent="0.2">
      <c r="B56" s="235" t="s">
        <v>252</v>
      </c>
      <c r="C56" s="386" t="s">
        <v>308</v>
      </c>
      <c r="D56" s="386"/>
      <c r="E56" s="388" t="s">
        <v>253</v>
      </c>
      <c r="F56" s="388"/>
      <c r="G56" s="386" t="s">
        <v>306</v>
      </c>
      <c r="H56" s="386"/>
      <c r="I56" s="386"/>
    </row>
    <row r="57" spans="2:9" s="95" customFormat="1" ht="31.5" customHeight="1" x14ac:dyDescent="0.2">
      <c r="B57" s="174" t="s">
        <v>254</v>
      </c>
      <c r="C57" s="384"/>
      <c r="D57" s="384"/>
      <c r="E57" s="385" t="s">
        <v>255</v>
      </c>
      <c r="F57" s="385"/>
      <c r="G57" s="384"/>
      <c r="H57" s="384"/>
      <c r="I57" s="384"/>
    </row>
    <row r="58" spans="2:9" s="95" customFormat="1" ht="31.5" customHeight="1" x14ac:dyDescent="0.2">
      <c r="B58" s="174" t="s">
        <v>256</v>
      </c>
      <c r="C58" s="351"/>
      <c r="D58" s="351"/>
      <c r="E58" s="354"/>
      <c r="F58" s="354"/>
      <c r="G58" s="351"/>
      <c r="H58" s="351"/>
      <c r="I58" s="351"/>
    </row>
    <row r="59" spans="2:9" s="95" customFormat="1" hidden="1" x14ac:dyDescent="0.25">
      <c r="B59" s="123"/>
      <c r="C59" s="123"/>
      <c r="D59" s="5"/>
      <c r="E59" s="5"/>
      <c r="F59" s="5"/>
      <c r="G59" s="5"/>
      <c r="H59" s="5"/>
      <c r="I59" s="124"/>
    </row>
    <row r="60" spans="2:9" s="95" customFormat="1" ht="12.75" hidden="1" x14ac:dyDescent="0.2">
      <c r="B60" s="126"/>
      <c r="C60" s="127"/>
      <c r="D60" s="127"/>
      <c r="E60" s="128"/>
      <c r="F60" s="128"/>
      <c r="G60" s="129"/>
      <c r="H60" s="130"/>
      <c r="I60" s="127"/>
    </row>
    <row r="61" spans="2:9" s="95" customFormat="1" ht="12.75" hidden="1" x14ac:dyDescent="0.2">
      <c r="B61" s="126"/>
      <c r="C61" s="127"/>
      <c r="D61" s="127"/>
      <c r="E61" s="128"/>
      <c r="F61" s="128"/>
      <c r="G61" s="129"/>
      <c r="H61" s="130"/>
      <c r="I61" s="127"/>
    </row>
    <row r="62" spans="2:9" s="95" customFormat="1" ht="12.75" hidden="1" x14ac:dyDescent="0.2">
      <c r="B62" s="126"/>
      <c r="C62" s="127"/>
      <c r="D62" s="127"/>
      <c r="E62" s="128"/>
      <c r="F62" s="128"/>
      <c r="G62" s="129"/>
      <c r="H62" s="130"/>
      <c r="I62" s="127"/>
    </row>
    <row r="63" spans="2:9" s="95" customFormat="1" ht="12.75" hidden="1" x14ac:dyDescent="0.2">
      <c r="B63" s="126"/>
      <c r="C63" s="127"/>
      <c r="D63" s="127"/>
      <c r="E63" s="128"/>
      <c r="F63" s="128"/>
      <c r="G63" s="129"/>
      <c r="H63" s="130"/>
      <c r="I63" s="127"/>
    </row>
    <row r="64" spans="2:9" s="95" customFormat="1" ht="12.75" hidden="1" x14ac:dyDescent="0.2">
      <c r="B64" s="126"/>
      <c r="C64" s="127"/>
      <c r="D64" s="127"/>
      <c r="E64" s="128"/>
      <c r="F64" s="128"/>
      <c r="G64" s="129"/>
      <c r="H64" s="130"/>
      <c r="I64" s="127"/>
    </row>
    <row r="65" spans="2:9" s="95" customFormat="1" ht="12.75" hidden="1" x14ac:dyDescent="0.2">
      <c r="B65" s="126"/>
      <c r="C65" s="127"/>
      <c r="D65" s="127"/>
      <c r="E65" s="128"/>
      <c r="F65" s="128"/>
      <c r="G65" s="129"/>
      <c r="H65" s="130"/>
      <c r="I65" s="127"/>
    </row>
    <row r="66" spans="2:9" s="95" customFormat="1" ht="12.75" hidden="1" x14ac:dyDescent="0.2">
      <c r="B66" s="126"/>
      <c r="C66" s="127"/>
      <c r="D66" s="127"/>
      <c r="E66" s="128"/>
      <c r="F66" s="128"/>
      <c r="G66" s="129"/>
      <c r="H66" s="130"/>
      <c r="I66" s="127"/>
    </row>
    <row r="67" spans="2:9" s="95" customFormat="1" ht="12.75" hidden="1" x14ac:dyDescent="0.2">
      <c r="B67" s="126"/>
      <c r="C67" s="127"/>
      <c r="D67" s="127"/>
      <c r="E67" s="128"/>
      <c r="F67" s="128"/>
      <c r="G67" s="129"/>
      <c r="H67" s="130"/>
      <c r="I67" s="127"/>
    </row>
    <row r="68" spans="2:9" s="95" customFormat="1" ht="12.75" x14ac:dyDescent="0.2">
      <c r="B68" s="91"/>
      <c r="C68" s="92"/>
      <c r="D68" s="92"/>
      <c r="E68" s="92"/>
      <c r="F68" s="92"/>
      <c r="G68" s="93"/>
      <c r="H68" s="92"/>
      <c r="I68" s="92"/>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3:I13"/>
    <mergeCell ref="C14:I14"/>
    <mergeCell ref="C15:F15"/>
    <mergeCell ref="H15:I15"/>
    <mergeCell ref="C16:F16"/>
    <mergeCell ref="H16:I16"/>
    <mergeCell ref="D10:E10"/>
    <mergeCell ref="F10:G10"/>
    <mergeCell ref="C11:F11"/>
    <mergeCell ref="H11:I11"/>
    <mergeCell ref="C12:F12"/>
    <mergeCell ref="H12:I12"/>
    <mergeCell ref="B6:I6"/>
    <mergeCell ref="B7:I7"/>
    <mergeCell ref="B8:I8"/>
    <mergeCell ref="D9:E9"/>
    <mergeCell ref="F9:I9"/>
    <mergeCell ref="B2:B5"/>
    <mergeCell ref="C2:H2"/>
    <mergeCell ref="I2:I5"/>
    <mergeCell ref="C3:H3"/>
    <mergeCell ref="C4:H4"/>
    <mergeCell ref="C5:F5"/>
    <mergeCell ref="G5:H5"/>
  </mergeCells>
  <dataValidations count="5">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WVP983056:WVQ983056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13:I13">
      <formula1>$O$13:$O$20</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zoomScaleNormal="100" workbookViewId="0">
      <selection activeCell="I17" sqref="I17"/>
    </sheetView>
  </sheetViews>
  <sheetFormatPr baseColWidth="10" defaultColWidth="11.5703125" defaultRowHeight="15" x14ac:dyDescent="0.25"/>
  <cols>
    <col min="1" max="1" width="1.28515625" customWidth="1"/>
    <col min="2" max="2" width="21.85546875" style="187" customWidth="1"/>
    <col min="3" max="3" width="38" style="186" customWidth="1"/>
    <col min="4" max="4" width="26.28515625" customWidth="1"/>
    <col min="5" max="5" width="5.85546875" style="186" customWidth="1"/>
    <col min="6" max="6" width="40.7109375" customWidth="1"/>
    <col min="7" max="7" width="28.42578125" style="186" customWidth="1"/>
    <col min="8" max="8" width="16.140625" style="186" customWidth="1"/>
    <col min="9" max="9" width="16.28515625" customWidth="1"/>
    <col min="10" max="10" width="15.7109375" customWidth="1"/>
    <col min="11" max="11" width="21" customWidth="1"/>
    <col min="108" max="108" width="11.42578125" customWidth="1"/>
    <col min="198" max="198" width="1.42578125" customWidth="1"/>
    <col min="257" max="257" width="1.28515625" customWidth="1"/>
    <col min="258" max="258" width="21.85546875" customWidth="1"/>
    <col min="259" max="259" width="38" customWidth="1"/>
    <col min="260" max="260" width="26.28515625" customWidth="1"/>
    <col min="261" max="261" width="5.85546875" customWidth="1"/>
    <col min="262" max="262" width="40.7109375" customWidth="1"/>
    <col min="263" max="263" width="28.42578125" customWidth="1"/>
    <col min="264" max="264" width="16.140625" customWidth="1"/>
    <col min="265" max="265" width="16.28515625" customWidth="1"/>
    <col min="266" max="266" width="15.7109375" customWidth="1"/>
    <col min="267" max="267" width="21" customWidth="1"/>
    <col min="364" max="364" width="11.42578125" customWidth="1"/>
    <col min="454" max="454" width="1.42578125" customWidth="1"/>
    <col min="513" max="513" width="1.28515625" customWidth="1"/>
    <col min="514" max="514" width="21.85546875" customWidth="1"/>
    <col min="515" max="515" width="38" customWidth="1"/>
    <col min="516" max="516" width="26.28515625" customWidth="1"/>
    <col min="517" max="517" width="5.85546875" customWidth="1"/>
    <col min="518" max="518" width="40.7109375" customWidth="1"/>
    <col min="519" max="519" width="28.42578125" customWidth="1"/>
    <col min="520" max="520" width="16.140625" customWidth="1"/>
    <col min="521" max="521" width="16.28515625" customWidth="1"/>
    <col min="522" max="522" width="15.7109375" customWidth="1"/>
    <col min="523" max="523" width="21" customWidth="1"/>
    <col min="620" max="620" width="11.42578125" customWidth="1"/>
    <col min="710" max="710" width="1.42578125" customWidth="1"/>
    <col min="769" max="769" width="1.28515625" customWidth="1"/>
    <col min="770" max="770" width="21.85546875" customWidth="1"/>
    <col min="771" max="771" width="38" customWidth="1"/>
    <col min="772" max="772" width="26.28515625" customWidth="1"/>
    <col min="773" max="773" width="5.85546875" customWidth="1"/>
    <col min="774" max="774" width="40.7109375" customWidth="1"/>
    <col min="775" max="775" width="28.42578125" customWidth="1"/>
    <col min="776" max="776" width="16.140625" customWidth="1"/>
    <col min="777" max="777" width="16.28515625" customWidth="1"/>
    <col min="778" max="778" width="15.7109375" customWidth="1"/>
    <col min="779" max="779" width="21" customWidth="1"/>
    <col min="876" max="876" width="11.42578125" customWidth="1"/>
    <col min="966" max="966" width="1.42578125" customWidth="1"/>
    <col min="1025" max="1025" width="1.28515625" customWidth="1"/>
    <col min="1026" max="1026" width="21.85546875" customWidth="1"/>
    <col min="1027" max="1027" width="38" customWidth="1"/>
    <col min="1028" max="1028" width="26.28515625" customWidth="1"/>
    <col min="1029" max="1029" width="5.85546875" customWidth="1"/>
    <col min="1030" max="1030" width="40.7109375" customWidth="1"/>
    <col min="1031" max="1031" width="28.42578125" customWidth="1"/>
    <col min="1032" max="1032" width="16.140625" customWidth="1"/>
    <col min="1033" max="1033" width="16.28515625" customWidth="1"/>
    <col min="1034" max="1034" width="15.7109375" customWidth="1"/>
    <col min="1035" max="1035" width="21" customWidth="1"/>
    <col min="1132" max="1132" width="11.42578125" customWidth="1"/>
    <col min="1222" max="1222" width="1.42578125" customWidth="1"/>
    <col min="1281" max="1281" width="1.28515625" customWidth="1"/>
    <col min="1282" max="1282" width="21.85546875" customWidth="1"/>
    <col min="1283" max="1283" width="38" customWidth="1"/>
    <col min="1284" max="1284" width="26.28515625" customWidth="1"/>
    <col min="1285" max="1285" width="5.85546875" customWidth="1"/>
    <col min="1286" max="1286" width="40.7109375" customWidth="1"/>
    <col min="1287" max="1287" width="28.42578125" customWidth="1"/>
    <col min="1288" max="1288" width="16.140625" customWidth="1"/>
    <col min="1289" max="1289" width="16.28515625" customWidth="1"/>
    <col min="1290" max="1290" width="15.7109375" customWidth="1"/>
    <col min="1291" max="1291" width="21" customWidth="1"/>
    <col min="1388" max="1388" width="11.42578125" customWidth="1"/>
    <col min="1478" max="1478" width="1.42578125" customWidth="1"/>
    <col min="1537" max="1537" width="1.28515625" customWidth="1"/>
    <col min="1538" max="1538" width="21.85546875" customWidth="1"/>
    <col min="1539" max="1539" width="38" customWidth="1"/>
    <col min="1540" max="1540" width="26.28515625" customWidth="1"/>
    <col min="1541" max="1541" width="5.85546875" customWidth="1"/>
    <col min="1542" max="1542" width="40.7109375" customWidth="1"/>
    <col min="1543" max="1543" width="28.42578125" customWidth="1"/>
    <col min="1544" max="1544" width="16.140625" customWidth="1"/>
    <col min="1545" max="1545" width="16.28515625" customWidth="1"/>
    <col min="1546" max="1546" width="15.7109375" customWidth="1"/>
    <col min="1547" max="1547" width="21" customWidth="1"/>
    <col min="1644" max="1644" width="11.42578125" customWidth="1"/>
    <col min="1734" max="1734" width="1.42578125" customWidth="1"/>
    <col min="1793" max="1793" width="1.28515625" customWidth="1"/>
    <col min="1794" max="1794" width="21.85546875" customWidth="1"/>
    <col min="1795" max="1795" width="38" customWidth="1"/>
    <col min="1796" max="1796" width="26.28515625" customWidth="1"/>
    <col min="1797" max="1797" width="5.85546875" customWidth="1"/>
    <col min="1798" max="1798" width="40.7109375" customWidth="1"/>
    <col min="1799" max="1799" width="28.42578125" customWidth="1"/>
    <col min="1800" max="1800" width="16.140625" customWidth="1"/>
    <col min="1801" max="1801" width="16.28515625" customWidth="1"/>
    <col min="1802" max="1802" width="15.7109375" customWidth="1"/>
    <col min="1803" max="1803" width="21" customWidth="1"/>
    <col min="1900" max="1900" width="11.42578125" customWidth="1"/>
    <col min="1990" max="1990" width="1.42578125" customWidth="1"/>
    <col min="2049" max="2049" width="1.28515625" customWidth="1"/>
    <col min="2050" max="2050" width="21.85546875" customWidth="1"/>
    <col min="2051" max="2051" width="38" customWidth="1"/>
    <col min="2052" max="2052" width="26.28515625" customWidth="1"/>
    <col min="2053" max="2053" width="5.85546875" customWidth="1"/>
    <col min="2054" max="2054" width="40.7109375" customWidth="1"/>
    <col min="2055" max="2055" width="28.42578125" customWidth="1"/>
    <col min="2056" max="2056" width="16.140625" customWidth="1"/>
    <col min="2057" max="2057" width="16.28515625" customWidth="1"/>
    <col min="2058" max="2058" width="15.7109375" customWidth="1"/>
    <col min="2059" max="2059" width="21" customWidth="1"/>
    <col min="2156" max="2156" width="11.42578125" customWidth="1"/>
    <col min="2246" max="2246" width="1.42578125" customWidth="1"/>
    <col min="2305" max="2305" width="1.28515625" customWidth="1"/>
    <col min="2306" max="2306" width="21.85546875" customWidth="1"/>
    <col min="2307" max="2307" width="38" customWidth="1"/>
    <col min="2308" max="2308" width="26.28515625" customWidth="1"/>
    <col min="2309" max="2309" width="5.85546875" customWidth="1"/>
    <col min="2310" max="2310" width="40.7109375" customWidth="1"/>
    <col min="2311" max="2311" width="28.42578125" customWidth="1"/>
    <col min="2312" max="2312" width="16.140625" customWidth="1"/>
    <col min="2313" max="2313" width="16.28515625" customWidth="1"/>
    <col min="2314" max="2314" width="15.7109375" customWidth="1"/>
    <col min="2315" max="2315" width="21" customWidth="1"/>
    <col min="2412" max="2412" width="11.42578125" customWidth="1"/>
    <col min="2502" max="2502" width="1.42578125" customWidth="1"/>
    <col min="2561" max="2561" width="1.28515625" customWidth="1"/>
    <col min="2562" max="2562" width="21.85546875" customWidth="1"/>
    <col min="2563" max="2563" width="38" customWidth="1"/>
    <col min="2564" max="2564" width="26.28515625" customWidth="1"/>
    <col min="2565" max="2565" width="5.85546875" customWidth="1"/>
    <col min="2566" max="2566" width="40.7109375" customWidth="1"/>
    <col min="2567" max="2567" width="28.42578125" customWidth="1"/>
    <col min="2568" max="2568" width="16.140625" customWidth="1"/>
    <col min="2569" max="2569" width="16.28515625" customWidth="1"/>
    <col min="2570" max="2570" width="15.7109375" customWidth="1"/>
    <col min="2571" max="2571" width="21" customWidth="1"/>
    <col min="2668" max="2668" width="11.42578125" customWidth="1"/>
    <col min="2758" max="2758" width="1.42578125" customWidth="1"/>
    <col min="2817" max="2817" width="1.28515625" customWidth="1"/>
    <col min="2818" max="2818" width="21.85546875" customWidth="1"/>
    <col min="2819" max="2819" width="38" customWidth="1"/>
    <col min="2820" max="2820" width="26.28515625" customWidth="1"/>
    <col min="2821" max="2821" width="5.85546875" customWidth="1"/>
    <col min="2822" max="2822" width="40.7109375" customWidth="1"/>
    <col min="2823" max="2823" width="28.42578125" customWidth="1"/>
    <col min="2824" max="2824" width="16.140625" customWidth="1"/>
    <col min="2825" max="2825" width="16.28515625" customWidth="1"/>
    <col min="2826" max="2826" width="15.7109375" customWidth="1"/>
    <col min="2827" max="2827" width="21" customWidth="1"/>
    <col min="2924" max="2924" width="11.42578125" customWidth="1"/>
    <col min="3014" max="3014" width="1.42578125" customWidth="1"/>
    <col min="3073" max="3073" width="1.28515625" customWidth="1"/>
    <col min="3074" max="3074" width="21.85546875" customWidth="1"/>
    <col min="3075" max="3075" width="38" customWidth="1"/>
    <col min="3076" max="3076" width="26.28515625" customWidth="1"/>
    <col min="3077" max="3077" width="5.85546875" customWidth="1"/>
    <col min="3078" max="3078" width="40.7109375" customWidth="1"/>
    <col min="3079" max="3079" width="28.42578125" customWidth="1"/>
    <col min="3080" max="3080" width="16.140625" customWidth="1"/>
    <col min="3081" max="3081" width="16.28515625" customWidth="1"/>
    <col min="3082" max="3082" width="15.7109375" customWidth="1"/>
    <col min="3083" max="3083" width="21" customWidth="1"/>
    <col min="3180" max="3180" width="11.42578125" customWidth="1"/>
    <col min="3270" max="3270" width="1.42578125" customWidth="1"/>
    <col min="3329" max="3329" width="1.28515625" customWidth="1"/>
    <col min="3330" max="3330" width="21.85546875" customWidth="1"/>
    <col min="3331" max="3331" width="38" customWidth="1"/>
    <col min="3332" max="3332" width="26.28515625" customWidth="1"/>
    <col min="3333" max="3333" width="5.85546875" customWidth="1"/>
    <col min="3334" max="3334" width="40.7109375" customWidth="1"/>
    <col min="3335" max="3335" width="28.42578125" customWidth="1"/>
    <col min="3336" max="3336" width="16.140625" customWidth="1"/>
    <col min="3337" max="3337" width="16.28515625" customWidth="1"/>
    <col min="3338" max="3338" width="15.7109375" customWidth="1"/>
    <col min="3339" max="3339" width="21" customWidth="1"/>
    <col min="3436" max="3436" width="11.42578125" customWidth="1"/>
    <col min="3526" max="3526" width="1.42578125" customWidth="1"/>
    <col min="3585" max="3585" width="1.28515625" customWidth="1"/>
    <col min="3586" max="3586" width="21.85546875" customWidth="1"/>
    <col min="3587" max="3587" width="38" customWidth="1"/>
    <col min="3588" max="3588" width="26.28515625" customWidth="1"/>
    <col min="3589" max="3589" width="5.85546875" customWidth="1"/>
    <col min="3590" max="3590" width="40.7109375" customWidth="1"/>
    <col min="3591" max="3591" width="28.42578125" customWidth="1"/>
    <col min="3592" max="3592" width="16.140625" customWidth="1"/>
    <col min="3593" max="3593" width="16.28515625" customWidth="1"/>
    <col min="3594" max="3594" width="15.7109375" customWidth="1"/>
    <col min="3595" max="3595" width="21" customWidth="1"/>
    <col min="3692" max="3692" width="11.42578125" customWidth="1"/>
    <col min="3782" max="3782" width="1.42578125" customWidth="1"/>
    <col min="3841" max="3841" width="1.28515625" customWidth="1"/>
    <col min="3842" max="3842" width="21.85546875" customWidth="1"/>
    <col min="3843" max="3843" width="38" customWidth="1"/>
    <col min="3844" max="3844" width="26.28515625" customWidth="1"/>
    <col min="3845" max="3845" width="5.85546875" customWidth="1"/>
    <col min="3846" max="3846" width="40.7109375" customWidth="1"/>
    <col min="3847" max="3847" width="28.42578125" customWidth="1"/>
    <col min="3848" max="3848" width="16.140625" customWidth="1"/>
    <col min="3849" max="3849" width="16.28515625" customWidth="1"/>
    <col min="3850" max="3850" width="15.7109375" customWidth="1"/>
    <col min="3851" max="3851" width="21" customWidth="1"/>
    <col min="3948" max="3948" width="11.42578125" customWidth="1"/>
    <col min="4038" max="4038" width="1.42578125" customWidth="1"/>
    <col min="4097" max="4097" width="1.28515625" customWidth="1"/>
    <col min="4098" max="4098" width="21.85546875" customWidth="1"/>
    <col min="4099" max="4099" width="38" customWidth="1"/>
    <col min="4100" max="4100" width="26.28515625" customWidth="1"/>
    <col min="4101" max="4101" width="5.85546875" customWidth="1"/>
    <col min="4102" max="4102" width="40.7109375" customWidth="1"/>
    <col min="4103" max="4103" width="28.42578125" customWidth="1"/>
    <col min="4104" max="4104" width="16.140625" customWidth="1"/>
    <col min="4105" max="4105" width="16.28515625" customWidth="1"/>
    <col min="4106" max="4106" width="15.7109375" customWidth="1"/>
    <col min="4107" max="4107" width="21" customWidth="1"/>
    <col min="4204" max="4204" width="11.42578125" customWidth="1"/>
    <col min="4294" max="4294" width="1.42578125" customWidth="1"/>
    <col min="4353" max="4353" width="1.28515625" customWidth="1"/>
    <col min="4354" max="4354" width="21.85546875" customWidth="1"/>
    <col min="4355" max="4355" width="38" customWidth="1"/>
    <col min="4356" max="4356" width="26.28515625" customWidth="1"/>
    <col min="4357" max="4357" width="5.85546875" customWidth="1"/>
    <col min="4358" max="4358" width="40.7109375" customWidth="1"/>
    <col min="4359" max="4359" width="28.42578125" customWidth="1"/>
    <col min="4360" max="4360" width="16.140625" customWidth="1"/>
    <col min="4361" max="4361" width="16.28515625" customWidth="1"/>
    <col min="4362" max="4362" width="15.7109375" customWidth="1"/>
    <col min="4363" max="4363" width="21" customWidth="1"/>
    <col min="4460" max="4460" width="11.42578125" customWidth="1"/>
    <col min="4550" max="4550" width="1.42578125" customWidth="1"/>
    <col min="4609" max="4609" width="1.28515625" customWidth="1"/>
    <col min="4610" max="4610" width="21.85546875" customWidth="1"/>
    <col min="4611" max="4611" width="38" customWidth="1"/>
    <col min="4612" max="4612" width="26.28515625" customWidth="1"/>
    <col min="4613" max="4613" width="5.85546875" customWidth="1"/>
    <col min="4614" max="4614" width="40.7109375" customWidth="1"/>
    <col min="4615" max="4615" width="28.42578125" customWidth="1"/>
    <col min="4616" max="4616" width="16.140625" customWidth="1"/>
    <col min="4617" max="4617" width="16.28515625" customWidth="1"/>
    <col min="4618" max="4618" width="15.7109375" customWidth="1"/>
    <col min="4619" max="4619" width="21" customWidth="1"/>
    <col min="4716" max="4716" width="11.42578125" customWidth="1"/>
    <col min="4806" max="4806" width="1.42578125" customWidth="1"/>
    <col min="4865" max="4865" width="1.28515625" customWidth="1"/>
    <col min="4866" max="4866" width="21.85546875" customWidth="1"/>
    <col min="4867" max="4867" width="38" customWidth="1"/>
    <col min="4868" max="4868" width="26.28515625" customWidth="1"/>
    <col min="4869" max="4869" width="5.85546875" customWidth="1"/>
    <col min="4870" max="4870" width="40.7109375" customWidth="1"/>
    <col min="4871" max="4871" width="28.42578125" customWidth="1"/>
    <col min="4872" max="4872" width="16.140625" customWidth="1"/>
    <col min="4873" max="4873" width="16.28515625" customWidth="1"/>
    <col min="4874" max="4874" width="15.7109375" customWidth="1"/>
    <col min="4875" max="4875" width="21" customWidth="1"/>
    <col min="4972" max="4972" width="11.42578125" customWidth="1"/>
    <col min="5062" max="5062" width="1.42578125" customWidth="1"/>
    <col min="5121" max="5121" width="1.28515625" customWidth="1"/>
    <col min="5122" max="5122" width="21.85546875" customWidth="1"/>
    <col min="5123" max="5123" width="38" customWidth="1"/>
    <col min="5124" max="5124" width="26.28515625" customWidth="1"/>
    <col min="5125" max="5125" width="5.85546875" customWidth="1"/>
    <col min="5126" max="5126" width="40.7109375" customWidth="1"/>
    <col min="5127" max="5127" width="28.42578125" customWidth="1"/>
    <col min="5128" max="5128" width="16.140625" customWidth="1"/>
    <col min="5129" max="5129" width="16.28515625" customWidth="1"/>
    <col min="5130" max="5130" width="15.7109375" customWidth="1"/>
    <col min="5131" max="5131" width="21" customWidth="1"/>
    <col min="5228" max="5228" width="11.42578125" customWidth="1"/>
    <col min="5318" max="5318" width="1.42578125" customWidth="1"/>
    <col min="5377" max="5377" width="1.28515625" customWidth="1"/>
    <col min="5378" max="5378" width="21.85546875" customWidth="1"/>
    <col min="5379" max="5379" width="38" customWidth="1"/>
    <col min="5380" max="5380" width="26.28515625" customWidth="1"/>
    <col min="5381" max="5381" width="5.85546875" customWidth="1"/>
    <col min="5382" max="5382" width="40.7109375" customWidth="1"/>
    <col min="5383" max="5383" width="28.42578125" customWidth="1"/>
    <col min="5384" max="5384" width="16.140625" customWidth="1"/>
    <col min="5385" max="5385" width="16.28515625" customWidth="1"/>
    <col min="5386" max="5386" width="15.7109375" customWidth="1"/>
    <col min="5387" max="5387" width="21" customWidth="1"/>
    <col min="5484" max="5484" width="11.42578125" customWidth="1"/>
    <col min="5574" max="5574" width="1.42578125" customWidth="1"/>
    <col min="5633" max="5633" width="1.28515625" customWidth="1"/>
    <col min="5634" max="5634" width="21.85546875" customWidth="1"/>
    <col min="5635" max="5635" width="38" customWidth="1"/>
    <col min="5636" max="5636" width="26.28515625" customWidth="1"/>
    <col min="5637" max="5637" width="5.85546875" customWidth="1"/>
    <col min="5638" max="5638" width="40.7109375" customWidth="1"/>
    <col min="5639" max="5639" width="28.42578125" customWidth="1"/>
    <col min="5640" max="5640" width="16.140625" customWidth="1"/>
    <col min="5641" max="5641" width="16.28515625" customWidth="1"/>
    <col min="5642" max="5642" width="15.7109375" customWidth="1"/>
    <col min="5643" max="5643" width="21" customWidth="1"/>
    <col min="5740" max="5740" width="11.42578125" customWidth="1"/>
    <col min="5830" max="5830" width="1.42578125" customWidth="1"/>
    <col min="5889" max="5889" width="1.28515625" customWidth="1"/>
    <col min="5890" max="5890" width="21.85546875" customWidth="1"/>
    <col min="5891" max="5891" width="38" customWidth="1"/>
    <col min="5892" max="5892" width="26.28515625" customWidth="1"/>
    <col min="5893" max="5893" width="5.85546875" customWidth="1"/>
    <col min="5894" max="5894" width="40.7109375" customWidth="1"/>
    <col min="5895" max="5895" width="28.42578125" customWidth="1"/>
    <col min="5896" max="5896" width="16.140625" customWidth="1"/>
    <col min="5897" max="5897" width="16.28515625" customWidth="1"/>
    <col min="5898" max="5898" width="15.7109375" customWidth="1"/>
    <col min="5899" max="5899" width="21" customWidth="1"/>
    <col min="5996" max="5996" width="11.42578125" customWidth="1"/>
    <col min="6086" max="6086" width="1.42578125" customWidth="1"/>
    <col min="6145" max="6145" width="1.28515625" customWidth="1"/>
    <col min="6146" max="6146" width="21.85546875" customWidth="1"/>
    <col min="6147" max="6147" width="38" customWidth="1"/>
    <col min="6148" max="6148" width="26.28515625" customWidth="1"/>
    <col min="6149" max="6149" width="5.85546875" customWidth="1"/>
    <col min="6150" max="6150" width="40.7109375" customWidth="1"/>
    <col min="6151" max="6151" width="28.42578125" customWidth="1"/>
    <col min="6152" max="6152" width="16.140625" customWidth="1"/>
    <col min="6153" max="6153" width="16.28515625" customWidth="1"/>
    <col min="6154" max="6154" width="15.7109375" customWidth="1"/>
    <col min="6155" max="6155" width="21" customWidth="1"/>
    <col min="6252" max="6252" width="11.42578125" customWidth="1"/>
    <col min="6342" max="6342" width="1.42578125" customWidth="1"/>
    <col min="6401" max="6401" width="1.28515625" customWidth="1"/>
    <col min="6402" max="6402" width="21.85546875" customWidth="1"/>
    <col min="6403" max="6403" width="38" customWidth="1"/>
    <col min="6404" max="6404" width="26.28515625" customWidth="1"/>
    <col min="6405" max="6405" width="5.85546875" customWidth="1"/>
    <col min="6406" max="6406" width="40.7109375" customWidth="1"/>
    <col min="6407" max="6407" width="28.42578125" customWidth="1"/>
    <col min="6408" max="6408" width="16.140625" customWidth="1"/>
    <col min="6409" max="6409" width="16.28515625" customWidth="1"/>
    <col min="6410" max="6410" width="15.7109375" customWidth="1"/>
    <col min="6411" max="6411" width="21" customWidth="1"/>
    <col min="6508" max="6508" width="11.42578125" customWidth="1"/>
    <col min="6598" max="6598" width="1.42578125" customWidth="1"/>
    <col min="6657" max="6657" width="1.28515625" customWidth="1"/>
    <col min="6658" max="6658" width="21.85546875" customWidth="1"/>
    <col min="6659" max="6659" width="38" customWidth="1"/>
    <col min="6660" max="6660" width="26.28515625" customWidth="1"/>
    <col min="6661" max="6661" width="5.85546875" customWidth="1"/>
    <col min="6662" max="6662" width="40.7109375" customWidth="1"/>
    <col min="6663" max="6663" width="28.42578125" customWidth="1"/>
    <col min="6664" max="6664" width="16.140625" customWidth="1"/>
    <col min="6665" max="6665" width="16.28515625" customWidth="1"/>
    <col min="6666" max="6666" width="15.7109375" customWidth="1"/>
    <col min="6667" max="6667" width="21" customWidth="1"/>
    <col min="6764" max="6764" width="11.42578125" customWidth="1"/>
    <col min="6854" max="6854" width="1.42578125" customWidth="1"/>
    <col min="6913" max="6913" width="1.28515625" customWidth="1"/>
    <col min="6914" max="6914" width="21.85546875" customWidth="1"/>
    <col min="6915" max="6915" width="38" customWidth="1"/>
    <col min="6916" max="6916" width="26.28515625" customWidth="1"/>
    <col min="6917" max="6917" width="5.85546875" customWidth="1"/>
    <col min="6918" max="6918" width="40.7109375" customWidth="1"/>
    <col min="6919" max="6919" width="28.42578125" customWidth="1"/>
    <col min="6920" max="6920" width="16.140625" customWidth="1"/>
    <col min="6921" max="6921" width="16.28515625" customWidth="1"/>
    <col min="6922" max="6922" width="15.7109375" customWidth="1"/>
    <col min="6923" max="6923" width="21" customWidth="1"/>
    <col min="7020" max="7020" width="11.42578125" customWidth="1"/>
    <col min="7110" max="7110" width="1.42578125" customWidth="1"/>
    <col min="7169" max="7169" width="1.28515625" customWidth="1"/>
    <col min="7170" max="7170" width="21.85546875" customWidth="1"/>
    <col min="7171" max="7171" width="38" customWidth="1"/>
    <col min="7172" max="7172" width="26.28515625" customWidth="1"/>
    <col min="7173" max="7173" width="5.85546875" customWidth="1"/>
    <col min="7174" max="7174" width="40.7109375" customWidth="1"/>
    <col min="7175" max="7175" width="28.42578125" customWidth="1"/>
    <col min="7176" max="7176" width="16.140625" customWidth="1"/>
    <col min="7177" max="7177" width="16.28515625" customWidth="1"/>
    <col min="7178" max="7178" width="15.7109375" customWidth="1"/>
    <col min="7179" max="7179" width="21" customWidth="1"/>
    <col min="7276" max="7276" width="11.42578125" customWidth="1"/>
    <col min="7366" max="7366" width="1.42578125" customWidth="1"/>
    <col min="7425" max="7425" width="1.28515625" customWidth="1"/>
    <col min="7426" max="7426" width="21.85546875" customWidth="1"/>
    <col min="7427" max="7427" width="38" customWidth="1"/>
    <col min="7428" max="7428" width="26.28515625" customWidth="1"/>
    <col min="7429" max="7429" width="5.85546875" customWidth="1"/>
    <col min="7430" max="7430" width="40.7109375" customWidth="1"/>
    <col min="7431" max="7431" width="28.42578125" customWidth="1"/>
    <col min="7432" max="7432" width="16.140625" customWidth="1"/>
    <col min="7433" max="7433" width="16.28515625" customWidth="1"/>
    <col min="7434" max="7434" width="15.7109375" customWidth="1"/>
    <col min="7435" max="7435" width="21" customWidth="1"/>
    <col min="7532" max="7532" width="11.42578125" customWidth="1"/>
    <col min="7622" max="7622" width="1.42578125" customWidth="1"/>
    <col min="7681" max="7681" width="1.28515625" customWidth="1"/>
    <col min="7682" max="7682" width="21.85546875" customWidth="1"/>
    <col min="7683" max="7683" width="38" customWidth="1"/>
    <col min="7684" max="7684" width="26.28515625" customWidth="1"/>
    <col min="7685" max="7685" width="5.85546875" customWidth="1"/>
    <col min="7686" max="7686" width="40.7109375" customWidth="1"/>
    <col min="7687" max="7687" width="28.42578125" customWidth="1"/>
    <col min="7688" max="7688" width="16.140625" customWidth="1"/>
    <col min="7689" max="7689" width="16.28515625" customWidth="1"/>
    <col min="7690" max="7690" width="15.7109375" customWidth="1"/>
    <col min="7691" max="7691" width="21" customWidth="1"/>
    <col min="7788" max="7788" width="11.42578125" customWidth="1"/>
    <col min="7878" max="7878" width="1.42578125" customWidth="1"/>
    <col min="7937" max="7937" width="1.28515625" customWidth="1"/>
    <col min="7938" max="7938" width="21.85546875" customWidth="1"/>
    <col min="7939" max="7939" width="38" customWidth="1"/>
    <col min="7940" max="7940" width="26.28515625" customWidth="1"/>
    <col min="7941" max="7941" width="5.85546875" customWidth="1"/>
    <col min="7942" max="7942" width="40.7109375" customWidth="1"/>
    <col min="7943" max="7943" width="28.42578125" customWidth="1"/>
    <col min="7944" max="7944" width="16.140625" customWidth="1"/>
    <col min="7945" max="7945" width="16.28515625" customWidth="1"/>
    <col min="7946" max="7946" width="15.7109375" customWidth="1"/>
    <col min="7947" max="7947" width="21" customWidth="1"/>
    <col min="8044" max="8044" width="11.42578125" customWidth="1"/>
    <col min="8134" max="8134" width="1.42578125" customWidth="1"/>
    <col min="8193" max="8193" width="1.28515625" customWidth="1"/>
    <col min="8194" max="8194" width="21.85546875" customWidth="1"/>
    <col min="8195" max="8195" width="38" customWidth="1"/>
    <col min="8196" max="8196" width="26.28515625" customWidth="1"/>
    <col min="8197" max="8197" width="5.85546875" customWidth="1"/>
    <col min="8198" max="8198" width="40.7109375" customWidth="1"/>
    <col min="8199" max="8199" width="28.42578125" customWidth="1"/>
    <col min="8200" max="8200" width="16.140625" customWidth="1"/>
    <col min="8201" max="8201" width="16.28515625" customWidth="1"/>
    <col min="8202" max="8202" width="15.7109375" customWidth="1"/>
    <col min="8203" max="8203" width="21" customWidth="1"/>
    <col min="8300" max="8300" width="11.42578125" customWidth="1"/>
    <col min="8390" max="8390" width="1.42578125" customWidth="1"/>
    <col min="8449" max="8449" width="1.28515625" customWidth="1"/>
    <col min="8450" max="8450" width="21.85546875" customWidth="1"/>
    <col min="8451" max="8451" width="38" customWidth="1"/>
    <col min="8452" max="8452" width="26.28515625" customWidth="1"/>
    <col min="8453" max="8453" width="5.85546875" customWidth="1"/>
    <col min="8454" max="8454" width="40.7109375" customWidth="1"/>
    <col min="8455" max="8455" width="28.42578125" customWidth="1"/>
    <col min="8456" max="8456" width="16.140625" customWidth="1"/>
    <col min="8457" max="8457" width="16.28515625" customWidth="1"/>
    <col min="8458" max="8458" width="15.7109375" customWidth="1"/>
    <col min="8459" max="8459" width="21" customWidth="1"/>
    <col min="8556" max="8556" width="11.42578125" customWidth="1"/>
    <col min="8646" max="8646" width="1.42578125" customWidth="1"/>
    <col min="8705" max="8705" width="1.28515625" customWidth="1"/>
    <col min="8706" max="8706" width="21.85546875" customWidth="1"/>
    <col min="8707" max="8707" width="38" customWidth="1"/>
    <col min="8708" max="8708" width="26.28515625" customWidth="1"/>
    <col min="8709" max="8709" width="5.85546875" customWidth="1"/>
    <col min="8710" max="8710" width="40.7109375" customWidth="1"/>
    <col min="8711" max="8711" width="28.42578125" customWidth="1"/>
    <col min="8712" max="8712" width="16.140625" customWidth="1"/>
    <col min="8713" max="8713" width="16.28515625" customWidth="1"/>
    <col min="8714" max="8714" width="15.7109375" customWidth="1"/>
    <col min="8715" max="8715" width="21" customWidth="1"/>
    <col min="8812" max="8812" width="11.42578125" customWidth="1"/>
    <col min="8902" max="8902" width="1.42578125" customWidth="1"/>
    <col min="8961" max="8961" width="1.28515625" customWidth="1"/>
    <col min="8962" max="8962" width="21.85546875" customWidth="1"/>
    <col min="8963" max="8963" width="38" customWidth="1"/>
    <col min="8964" max="8964" width="26.28515625" customWidth="1"/>
    <col min="8965" max="8965" width="5.85546875" customWidth="1"/>
    <col min="8966" max="8966" width="40.7109375" customWidth="1"/>
    <col min="8967" max="8967" width="28.42578125" customWidth="1"/>
    <col min="8968" max="8968" width="16.140625" customWidth="1"/>
    <col min="8969" max="8969" width="16.28515625" customWidth="1"/>
    <col min="8970" max="8970" width="15.7109375" customWidth="1"/>
    <col min="8971" max="8971" width="21" customWidth="1"/>
    <col min="9068" max="9068" width="11.42578125" customWidth="1"/>
    <col min="9158" max="9158" width="1.42578125" customWidth="1"/>
    <col min="9217" max="9217" width="1.28515625" customWidth="1"/>
    <col min="9218" max="9218" width="21.85546875" customWidth="1"/>
    <col min="9219" max="9219" width="38" customWidth="1"/>
    <col min="9220" max="9220" width="26.28515625" customWidth="1"/>
    <col min="9221" max="9221" width="5.85546875" customWidth="1"/>
    <col min="9222" max="9222" width="40.7109375" customWidth="1"/>
    <col min="9223" max="9223" width="28.42578125" customWidth="1"/>
    <col min="9224" max="9224" width="16.140625" customWidth="1"/>
    <col min="9225" max="9225" width="16.28515625" customWidth="1"/>
    <col min="9226" max="9226" width="15.7109375" customWidth="1"/>
    <col min="9227" max="9227" width="21" customWidth="1"/>
    <col min="9324" max="9324" width="11.42578125" customWidth="1"/>
    <col min="9414" max="9414" width="1.42578125" customWidth="1"/>
    <col min="9473" max="9473" width="1.28515625" customWidth="1"/>
    <col min="9474" max="9474" width="21.85546875" customWidth="1"/>
    <col min="9475" max="9475" width="38" customWidth="1"/>
    <col min="9476" max="9476" width="26.28515625" customWidth="1"/>
    <col min="9477" max="9477" width="5.85546875" customWidth="1"/>
    <col min="9478" max="9478" width="40.7109375" customWidth="1"/>
    <col min="9479" max="9479" width="28.42578125" customWidth="1"/>
    <col min="9480" max="9480" width="16.140625" customWidth="1"/>
    <col min="9481" max="9481" width="16.28515625" customWidth="1"/>
    <col min="9482" max="9482" width="15.7109375" customWidth="1"/>
    <col min="9483" max="9483" width="21" customWidth="1"/>
    <col min="9580" max="9580" width="11.42578125" customWidth="1"/>
    <col min="9670" max="9670" width="1.42578125" customWidth="1"/>
    <col min="9729" max="9729" width="1.28515625" customWidth="1"/>
    <col min="9730" max="9730" width="21.85546875" customWidth="1"/>
    <col min="9731" max="9731" width="38" customWidth="1"/>
    <col min="9732" max="9732" width="26.28515625" customWidth="1"/>
    <col min="9733" max="9733" width="5.85546875" customWidth="1"/>
    <col min="9734" max="9734" width="40.7109375" customWidth="1"/>
    <col min="9735" max="9735" width="28.42578125" customWidth="1"/>
    <col min="9736" max="9736" width="16.140625" customWidth="1"/>
    <col min="9737" max="9737" width="16.28515625" customWidth="1"/>
    <col min="9738" max="9738" width="15.7109375" customWidth="1"/>
    <col min="9739" max="9739" width="21" customWidth="1"/>
    <col min="9836" max="9836" width="11.42578125" customWidth="1"/>
    <col min="9926" max="9926" width="1.42578125" customWidth="1"/>
    <col min="9985" max="9985" width="1.28515625" customWidth="1"/>
    <col min="9986" max="9986" width="21.85546875" customWidth="1"/>
    <col min="9987" max="9987" width="38" customWidth="1"/>
    <col min="9988" max="9988" width="26.28515625" customWidth="1"/>
    <col min="9989" max="9989" width="5.85546875" customWidth="1"/>
    <col min="9990" max="9990" width="40.7109375" customWidth="1"/>
    <col min="9991" max="9991" width="28.42578125" customWidth="1"/>
    <col min="9992" max="9992" width="16.140625" customWidth="1"/>
    <col min="9993" max="9993" width="16.28515625" customWidth="1"/>
    <col min="9994" max="9994" width="15.7109375" customWidth="1"/>
    <col min="9995" max="9995" width="21" customWidth="1"/>
    <col min="10092" max="10092" width="11.42578125" customWidth="1"/>
    <col min="10182" max="10182" width="1.42578125" customWidth="1"/>
    <col min="10241" max="10241" width="1.28515625" customWidth="1"/>
    <col min="10242" max="10242" width="21.85546875" customWidth="1"/>
    <col min="10243" max="10243" width="38" customWidth="1"/>
    <col min="10244" max="10244" width="26.28515625" customWidth="1"/>
    <col min="10245" max="10245" width="5.85546875" customWidth="1"/>
    <col min="10246" max="10246" width="40.7109375" customWidth="1"/>
    <col min="10247" max="10247" width="28.42578125" customWidth="1"/>
    <col min="10248" max="10248" width="16.140625" customWidth="1"/>
    <col min="10249" max="10249" width="16.28515625" customWidth="1"/>
    <col min="10250" max="10250" width="15.7109375" customWidth="1"/>
    <col min="10251" max="10251" width="21" customWidth="1"/>
    <col min="10348" max="10348" width="11.42578125" customWidth="1"/>
    <col min="10438" max="10438" width="1.42578125" customWidth="1"/>
    <col min="10497" max="10497" width="1.28515625" customWidth="1"/>
    <col min="10498" max="10498" width="21.85546875" customWidth="1"/>
    <col min="10499" max="10499" width="38" customWidth="1"/>
    <col min="10500" max="10500" width="26.28515625" customWidth="1"/>
    <col min="10501" max="10501" width="5.85546875" customWidth="1"/>
    <col min="10502" max="10502" width="40.7109375" customWidth="1"/>
    <col min="10503" max="10503" width="28.42578125" customWidth="1"/>
    <col min="10504" max="10504" width="16.140625" customWidth="1"/>
    <col min="10505" max="10505" width="16.28515625" customWidth="1"/>
    <col min="10506" max="10506" width="15.7109375" customWidth="1"/>
    <col min="10507" max="10507" width="21" customWidth="1"/>
    <col min="10604" max="10604" width="11.42578125" customWidth="1"/>
    <col min="10694" max="10694" width="1.42578125" customWidth="1"/>
    <col min="10753" max="10753" width="1.28515625" customWidth="1"/>
    <col min="10754" max="10754" width="21.85546875" customWidth="1"/>
    <col min="10755" max="10755" width="38" customWidth="1"/>
    <col min="10756" max="10756" width="26.28515625" customWidth="1"/>
    <col min="10757" max="10757" width="5.85546875" customWidth="1"/>
    <col min="10758" max="10758" width="40.7109375" customWidth="1"/>
    <col min="10759" max="10759" width="28.42578125" customWidth="1"/>
    <col min="10760" max="10760" width="16.140625" customWidth="1"/>
    <col min="10761" max="10761" width="16.28515625" customWidth="1"/>
    <col min="10762" max="10762" width="15.7109375" customWidth="1"/>
    <col min="10763" max="10763" width="21" customWidth="1"/>
    <col min="10860" max="10860" width="11.42578125" customWidth="1"/>
    <col min="10950" max="10950" width="1.42578125" customWidth="1"/>
    <col min="11009" max="11009" width="1.28515625" customWidth="1"/>
    <col min="11010" max="11010" width="21.85546875" customWidth="1"/>
    <col min="11011" max="11011" width="38" customWidth="1"/>
    <col min="11012" max="11012" width="26.28515625" customWidth="1"/>
    <col min="11013" max="11013" width="5.85546875" customWidth="1"/>
    <col min="11014" max="11014" width="40.7109375" customWidth="1"/>
    <col min="11015" max="11015" width="28.42578125" customWidth="1"/>
    <col min="11016" max="11016" width="16.140625" customWidth="1"/>
    <col min="11017" max="11017" width="16.28515625" customWidth="1"/>
    <col min="11018" max="11018" width="15.7109375" customWidth="1"/>
    <col min="11019" max="11019" width="21" customWidth="1"/>
    <col min="11116" max="11116" width="11.42578125" customWidth="1"/>
    <col min="11206" max="11206" width="1.42578125" customWidth="1"/>
    <col min="11265" max="11265" width="1.28515625" customWidth="1"/>
    <col min="11266" max="11266" width="21.85546875" customWidth="1"/>
    <col min="11267" max="11267" width="38" customWidth="1"/>
    <col min="11268" max="11268" width="26.28515625" customWidth="1"/>
    <col min="11269" max="11269" width="5.85546875" customWidth="1"/>
    <col min="11270" max="11270" width="40.7109375" customWidth="1"/>
    <col min="11271" max="11271" width="28.42578125" customWidth="1"/>
    <col min="11272" max="11272" width="16.140625" customWidth="1"/>
    <col min="11273" max="11273" width="16.28515625" customWidth="1"/>
    <col min="11274" max="11274" width="15.7109375" customWidth="1"/>
    <col min="11275" max="11275" width="21" customWidth="1"/>
    <col min="11372" max="11372" width="11.42578125" customWidth="1"/>
    <col min="11462" max="11462" width="1.42578125" customWidth="1"/>
    <col min="11521" max="11521" width="1.28515625" customWidth="1"/>
    <col min="11522" max="11522" width="21.85546875" customWidth="1"/>
    <col min="11523" max="11523" width="38" customWidth="1"/>
    <col min="11524" max="11524" width="26.28515625" customWidth="1"/>
    <col min="11525" max="11525" width="5.85546875" customWidth="1"/>
    <col min="11526" max="11526" width="40.7109375" customWidth="1"/>
    <col min="11527" max="11527" width="28.42578125" customWidth="1"/>
    <col min="11528" max="11528" width="16.140625" customWidth="1"/>
    <col min="11529" max="11529" width="16.28515625" customWidth="1"/>
    <col min="11530" max="11530" width="15.7109375" customWidth="1"/>
    <col min="11531" max="11531" width="21" customWidth="1"/>
    <col min="11628" max="11628" width="11.42578125" customWidth="1"/>
    <col min="11718" max="11718" width="1.42578125" customWidth="1"/>
    <col min="11777" max="11777" width="1.28515625" customWidth="1"/>
    <col min="11778" max="11778" width="21.85546875" customWidth="1"/>
    <col min="11779" max="11779" width="38" customWidth="1"/>
    <col min="11780" max="11780" width="26.28515625" customWidth="1"/>
    <col min="11781" max="11781" width="5.85546875" customWidth="1"/>
    <col min="11782" max="11782" width="40.7109375" customWidth="1"/>
    <col min="11783" max="11783" width="28.42578125" customWidth="1"/>
    <col min="11784" max="11784" width="16.140625" customWidth="1"/>
    <col min="11785" max="11785" width="16.28515625" customWidth="1"/>
    <col min="11786" max="11786" width="15.7109375" customWidth="1"/>
    <col min="11787" max="11787" width="21" customWidth="1"/>
    <col min="11884" max="11884" width="11.42578125" customWidth="1"/>
    <col min="11974" max="11974" width="1.42578125" customWidth="1"/>
    <col min="12033" max="12033" width="1.28515625" customWidth="1"/>
    <col min="12034" max="12034" width="21.85546875" customWidth="1"/>
    <col min="12035" max="12035" width="38" customWidth="1"/>
    <col min="12036" max="12036" width="26.28515625" customWidth="1"/>
    <col min="12037" max="12037" width="5.85546875" customWidth="1"/>
    <col min="12038" max="12038" width="40.7109375" customWidth="1"/>
    <col min="12039" max="12039" width="28.42578125" customWidth="1"/>
    <col min="12040" max="12040" width="16.140625" customWidth="1"/>
    <col min="12041" max="12041" width="16.28515625" customWidth="1"/>
    <col min="12042" max="12042" width="15.7109375" customWidth="1"/>
    <col min="12043" max="12043" width="21" customWidth="1"/>
    <col min="12140" max="12140" width="11.42578125" customWidth="1"/>
    <col min="12230" max="12230" width="1.42578125" customWidth="1"/>
    <col min="12289" max="12289" width="1.28515625" customWidth="1"/>
    <col min="12290" max="12290" width="21.85546875" customWidth="1"/>
    <col min="12291" max="12291" width="38" customWidth="1"/>
    <col min="12292" max="12292" width="26.28515625" customWidth="1"/>
    <col min="12293" max="12293" width="5.85546875" customWidth="1"/>
    <col min="12294" max="12294" width="40.7109375" customWidth="1"/>
    <col min="12295" max="12295" width="28.42578125" customWidth="1"/>
    <col min="12296" max="12296" width="16.140625" customWidth="1"/>
    <col min="12297" max="12297" width="16.28515625" customWidth="1"/>
    <col min="12298" max="12298" width="15.7109375" customWidth="1"/>
    <col min="12299" max="12299" width="21" customWidth="1"/>
    <col min="12396" max="12396" width="11.42578125" customWidth="1"/>
    <col min="12486" max="12486" width="1.42578125" customWidth="1"/>
    <col min="12545" max="12545" width="1.28515625" customWidth="1"/>
    <col min="12546" max="12546" width="21.85546875" customWidth="1"/>
    <col min="12547" max="12547" width="38" customWidth="1"/>
    <col min="12548" max="12548" width="26.28515625" customWidth="1"/>
    <col min="12549" max="12549" width="5.85546875" customWidth="1"/>
    <col min="12550" max="12550" width="40.7109375" customWidth="1"/>
    <col min="12551" max="12551" width="28.42578125" customWidth="1"/>
    <col min="12552" max="12552" width="16.140625" customWidth="1"/>
    <col min="12553" max="12553" width="16.28515625" customWidth="1"/>
    <col min="12554" max="12554" width="15.7109375" customWidth="1"/>
    <col min="12555" max="12555" width="21" customWidth="1"/>
    <col min="12652" max="12652" width="11.42578125" customWidth="1"/>
    <col min="12742" max="12742" width="1.42578125" customWidth="1"/>
    <col min="12801" max="12801" width="1.28515625" customWidth="1"/>
    <col min="12802" max="12802" width="21.85546875" customWidth="1"/>
    <col min="12803" max="12803" width="38" customWidth="1"/>
    <col min="12804" max="12804" width="26.28515625" customWidth="1"/>
    <col min="12805" max="12805" width="5.85546875" customWidth="1"/>
    <col min="12806" max="12806" width="40.7109375" customWidth="1"/>
    <col min="12807" max="12807" width="28.42578125" customWidth="1"/>
    <col min="12808" max="12808" width="16.140625" customWidth="1"/>
    <col min="12809" max="12809" width="16.28515625" customWidth="1"/>
    <col min="12810" max="12810" width="15.7109375" customWidth="1"/>
    <col min="12811" max="12811" width="21" customWidth="1"/>
    <col min="12908" max="12908" width="11.42578125" customWidth="1"/>
    <col min="12998" max="12998" width="1.42578125" customWidth="1"/>
    <col min="13057" max="13057" width="1.28515625" customWidth="1"/>
    <col min="13058" max="13058" width="21.85546875" customWidth="1"/>
    <col min="13059" max="13059" width="38" customWidth="1"/>
    <col min="13060" max="13060" width="26.28515625" customWidth="1"/>
    <col min="13061" max="13061" width="5.85546875" customWidth="1"/>
    <col min="13062" max="13062" width="40.7109375" customWidth="1"/>
    <col min="13063" max="13063" width="28.42578125" customWidth="1"/>
    <col min="13064" max="13064" width="16.140625" customWidth="1"/>
    <col min="13065" max="13065" width="16.28515625" customWidth="1"/>
    <col min="13066" max="13066" width="15.7109375" customWidth="1"/>
    <col min="13067" max="13067" width="21" customWidth="1"/>
    <col min="13164" max="13164" width="11.42578125" customWidth="1"/>
    <col min="13254" max="13254" width="1.42578125" customWidth="1"/>
    <col min="13313" max="13313" width="1.28515625" customWidth="1"/>
    <col min="13314" max="13314" width="21.85546875" customWidth="1"/>
    <col min="13315" max="13315" width="38" customWidth="1"/>
    <col min="13316" max="13316" width="26.28515625" customWidth="1"/>
    <col min="13317" max="13317" width="5.85546875" customWidth="1"/>
    <col min="13318" max="13318" width="40.7109375" customWidth="1"/>
    <col min="13319" max="13319" width="28.42578125" customWidth="1"/>
    <col min="13320" max="13320" width="16.140625" customWidth="1"/>
    <col min="13321" max="13321" width="16.28515625" customWidth="1"/>
    <col min="13322" max="13322" width="15.7109375" customWidth="1"/>
    <col min="13323" max="13323" width="21" customWidth="1"/>
    <col min="13420" max="13420" width="11.42578125" customWidth="1"/>
    <col min="13510" max="13510" width="1.42578125" customWidth="1"/>
    <col min="13569" max="13569" width="1.28515625" customWidth="1"/>
    <col min="13570" max="13570" width="21.85546875" customWidth="1"/>
    <col min="13571" max="13571" width="38" customWidth="1"/>
    <col min="13572" max="13572" width="26.28515625" customWidth="1"/>
    <col min="13573" max="13573" width="5.85546875" customWidth="1"/>
    <col min="13574" max="13574" width="40.7109375" customWidth="1"/>
    <col min="13575" max="13575" width="28.42578125" customWidth="1"/>
    <col min="13576" max="13576" width="16.140625" customWidth="1"/>
    <col min="13577" max="13577" width="16.28515625" customWidth="1"/>
    <col min="13578" max="13578" width="15.7109375" customWidth="1"/>
    <col min="13579" max="13579" width="21" customWidth="1"/>
    <col min="13676" max="13676" width="11.42578125" customWidth="1"/>
    <col min="13766" max="13766" width="1.42578125" customWidth="1"/>
    <col min="13825" max="13825" width="1.28515625" customWidth="1"/>
    <col min="13826" max="13826" width="21.85546875" customWidth="1"/>
    <col min="13827" max="13827" width="38" customWidth="1"/>
    <col min="13828" max="13828" width="26.28515625" customWidth="1"/>
    <col min="13829" max="13829" width="5.85546875" customWidth="1"/>
    <col min="13830" max="13830" width="40.7109375" customWidth="1"/>
    <col min="13831" max="13831" width="28.42578125" customWidth="1"/>
    <col min="13832" max="13832" width="16.140625" customWidth="1"/>
    <col min="13833" max="13833" width="16.28515625" customWidth="1"/>
    <col min="13834" max="13834" width="15.7109375" customWidth="1"/>
    <col min="13835" max="13835" width="21" customWidth="1"/>
    <col min="13932" max="13932" width="11.42578125" customWidth="1"/>
    <col min="14022" max="14022" width="1.42578125" customWidth="1"/>
    <col min="14081" max="14081" width="1.28515625" customWidth="1"/>
    <col min="14082" max="14082" width="21.85546875" customWidth="1"/>
    <col min="14083" max="14083" width="38" customWidth="1"/>
    <col min="14084" max="14084" width="26.28515625" customWidth="1"/>
    <col min="14085" max="14085" width="5.85546875" customWidth="1"/>
    <col min="14086" max="14086" width="40.7109375" customWidth="1"/>
    <col min="14087" max="14087" width="28.42578125" customWidth="1"/>
    <col min="14088" max="14088" width="16.140625" customWidth="1"/>
    <col min="14089" max="14089" width="16.28515625" customWidth="1"/>
    <col min="14090" max="14090" width="15.7109375" customWidth="1"/>
    <col min="14091" max="14091" width="21" customWidth="1"/>
    <col min="14188" max="14188" width="11.42578125" customWidth="1"/>
    <col min="14278" max="14278" width="1.42578125" customWidth="1"/>
    <col min="14337" max="14337" width="1.28515625" customWidth="1"/>
    <col min="14338" max="14338" width="21.85546875" customWidth="1"/>
    <col min="14339" max="14339" width="38" customWidth="1"/>
    <col min="14340" max="14340" width="26.28515625" customWidth="1"/>
    <col min="14341" max="14341" width="5.85546875" customWidth="1"/>
    <col min="14342" max="14342" width="40.7109375" customWidth="1"/>
    <col min="14343" max="14343" width="28.42578125" customWidth="1"/>
    <col min="14344" max="14344" width="16.140625" customWidth="1"/>
    <col min="14345" max="14345" width="16.28515625" customWidth="1"/>
    <col min="14346" max="14346" width="15.7109375" customWidth="1"/>
    <col min="14347" max="14347" width="21" customWidth="1"/>
    <col min="14444" max="14444" width="11.42578125" customWidth="1"/>
    <col min="14534" max="14534" width="1.42578125" customWidth="1"/>
    <col min="14593" max="14593" width="1.28515625" customWidth="1"/>
    <col min="14594" max="14594" width="21.85546875" customWidth="1"/>
    <col min="14595" max="14595" width="38" customWidth="1"/>
    <col min="14596" max="14596" width="26.28515625" customWidth="1"/>
    <col min="14597" max="14597" width="5.85546875" customWidth="1"/>
    <col min="14598" max="14598" width="40.7109375" customWidth="1"/>
    <col min="14599" max="14599" width="28.42578125" customWidth="1"/>
    <col min="14600" max="14600" width="16.140625" customWidth="1"/>
    <col min="14601" max="14601" width="16.28515625" customWidth="1"/>
    <col min="14602" max="14602" width="15.7109375" customWidth="1"/>
    <col min="14603" max="14603" width="21" customWidth="1"/>
    <col min="14700" max="14700" width="11.42578125" customWidth="1"/>
    <col min="14790" max="14790" width="1.42578125" customWidth="1"/>
    <col min="14849" max="14849" width="1.28515625" customWidth="1"/>
    <col min="14850" max="14850" width="21.85546875" customWidth="1"/>
    <col min="14851" max="14851" width="38" customWidth="1"/>
    <col min="14852" max="14852" width="26.28515625" customWidth="1"/>
    <col min="14853" max="14853" width="5.85546875" customWidth="1"/>
    <col min="14854" max="14854" width="40.7109375" customWidth="1"/>
    <col min="14855" max="14855" width="28.42578125" customWidth="1"/>
    <col min="14856" max="14856" width="16.140625" customWidth="1"/>
    <col min="14857" max="14857" width="16.28515625" customWidth="1"/>
    <col min="14858" max="14858" width="15.7109375" customWidth="1"/>
    <col min="14859" max="14859" width="21" customWidth="1"/>
    <col min="14956" max="14956" width="11.42578125" customWidth="1"/>
    <col min="15046" max="15046" width="1.42578125" customWidth="1"/>
    <col min="15105" max="15105" width="1.28515625" customWidth="1"/>
    <col min="15106" max="15106" width="21.85546875" customWidth="1"/>
    <col min="15107" max="15107" width="38" customWidth="1"/>
    <col min="15108" max="15108" width="26.28515625" customWidth="1"/>
    <col min="15109" max="15109" width="5.85546875" customWidth="1"/>
    <col min="15110" max="15110" width="40.7109375" customWidth="1"/>
    <col min="15111" max="15111" width="28.42578125" customWidth="1"/>
    <col min="15112" max="15112" width="16.140625" customWidth="1"/>
    <col min="15113" max="15113" width="16.28515625" customWidth="1"/>
    <col min="15114" max="15114" width="15.7109375" customWidth="1"/>
    <col min="15115" max="15115" width="21" customWidth="1"/>
    <col min="15212" max="15212" width="11.42578125" customWidth="1"/>
    <col min="15302" max="15302" width="1.42578125" customWidth="1"/>
    <col min="15361" max="15361" width="1.28515625" customWidth="1"/>
    <col min="15362" max="15362" width="21.85546875" customWidth="1"/>
    <col min="15363" max="15363" width="38" customWidth="1"/>
    <col min="15364" max="15364" width="26.28515625" customWidth="1"/>
    <col min="15365" max="15365" width="5.85546875" customWidth="1"/>
    <col min="15366" max="15366" width="40.7109375" customWidth="1"/>
    <col min="15367" max="15367" width="28.42578125" customWidth="1"/>
    <col min="15368" max="15368" width="16.140625" customWidth="1"/>
    <col min="15369" max="15369" width="16.28515625" customWidth="1"/>
    <col min="15370" max="15370" width="15.7109375" customWidth="1"/>
    <col min="15371" max="15371" width="21" customWidth="1"/>
    <col min="15468" max="15468" width="11.42578125" customWidth="1"/>
    <col min="15558" max="15558" width="1.42578125" customWidth="1"/>
    <col min="15617" max="15617" width="1.28515625" customWidth="1"/>
    <col min="15618" max="15618" width="21.85546875" customWidth="1"/>
    <col min="15619" max="15619" width="38" customWidth="1"/>
    <col min="15620" max="15620" width="26.28515625" customWidth="1"/>
    <col min="15621" max="15621" width="5.85546875" customWidth="1"/>
    <col min="15622" max="15622" width="40.7109375" customWidth="1"/>
    <col min="15623" max="15623" width="28.42578125" customWidth="1"/>
    <col min="15624" max="15624" width="16.140625" customWidth="1"/>
    <col min="15625" max="15625" width="16.28515625" customWidth="1"/>
    <col min="15626" max="15626" width="15.7109375" customWidth="1"/>
    <col min="15627" max="15627" width="21" customWidth="1"/>
    <col min="15724" max="15724" width="11.42578125" customWidth="1"/>
    <col min="15814" max="15814" width="1.42578125" customWidth="1"/>
    <col min="15873" max="15873" width="1.28515625" customWidth="1"/>
    <col min="15874" max="15874" width="21.85546875" customWidth="1"/>
    <col min="15875" max="15875" width="38" customWidth="1"/>
    <col min="15876" max="15876" width="26.28515625" customWidth="1"/>
    <col min="15877" max="15877" width="5.85546875" customWidth="1"/>
    <col min="15878" max="15878" width="40.7109375" customWidth="1"/>
    <col min="15879" max="15879" width="28.42578125" customWidth="1"/>
    <col min="15880" max="15880" width="16.140625" customWidth="1"/>
    <col min="15881" max="15881" width="16.28515625" customWidth="1"/>
    <col min="15882" max="15882" width="15.7109375" customWidth="1"/>
    <col min="15883" max="15883" width="21" customWidth="1"/>
    <col min="15980" max="15980" width="11.42578125" customWidth="1"/>
    <col min="16070" max="16070" width="1.42578125" customWidth="1"/>
    <col min="16129" max="16129" width="1.28515625" customWidth="1"/>
    <col min="16130" max="16130" width="21.85546875" customWidth="1"/>
    <col min="16131" max="16131" width="38" customWidth="1"/>
    <col min="16132" max="16132" width="26.28515625" customWidth="1"/>
    <col min="16133" max="16133" width="5.85546875" customWidth="1"/>
    <col min="16134" max="16134" width="40.7109375" customWidth="1"/>
    <col min="16135" max="16135" width="28.42578125" customWidth="1"/>
    <col min="16136" max="16136" width="16.140625" customWidth="1"/>
    <col min="16137" max="16137" width="16.28515625" customWidth="1"/>
    <col min="16138" max="16138" width="15.7109375" customWidth="1"/>
    <col min="16139" max="16139" width="21" customWidth="1"/>
    <col min="16236" max="16236" width="11.42578125" customWidth="1"/>
    <col min="16326" max="16326" width="1.42578125" customWidth="1"/>
  </cols>
  <sheetData>
    <row r="1" spans="2:11" ht="18" customHeight="1" thickBot="1" x14ac:dyDescent="0.3">
      <c r="B1" s="389"/>
      <c r="C1" s="392" t="s">
        <v>16</v>
      </c>
      <c r="D1" s="393"/>
      <c r="E1" s="393"/>
      <c r="F1" s="393"/>
      <c r="G1" s="393"/>
      <c r="H1" s="393"/>
      <c r="I1" s="393"/>
      <c r="J1" s="394"/>
      <c r="K1" s="395"/>
    </row>
    <row r="2" spans="2:11" ht="18" customHeight="1" thickBot="1" x14ac:dyDescent="0.3">
      <c r="B2" s="390"/>
      <c r="C2" s="398" t="s">
        <v>17</v>
      </c>
      <c r="D2" s="399"/>
      <c r="E2" s="399"/>
      <c r="F2" s="399"/>
      <c r="G2" s="399"/>
      <c r="H2" s="399"/>
      <c r="I2" s="399"/>
      <c r="J2" s="400"/>
      <c r="K2" s="396"/>
    </row>
    <row r="3" spans="2:11" ht="18" customHeight="1" thickBot="1" x14ac:dyDescent="0.3">
      <c r="B3" s="390"/>
      <c r="C3" s="398" t="s">
        <v>345</v>
      </c>
      <c r="D3" s="399"/>
      <c r="E3" s="399"/>
      <c r="F3" s="399"/>
      <c r="G3" s="399"/>
      <c r="H3" s="399"/>
      <c r="I3" s="399"/>
      <c r="J3" s="400"/>
      <c r="K3" s="396"/>
    </row>
    <row r="4" spans="2:11" ht="18" customHeight="1" thickBot="1" x14ac:dyDescent="0.3">
      <c r="B4" s="391"/>
      <c r="C4" s="398" t="s">
        <v>344</v>
      </c>
      <c r="D4" s="399"/>
      <c r="E4" s="399"/>
      <c r="F4" s="399"/>
      <c r="G4" s="399"/>
      <c r="H4" s="401" t="s">
        <v>343</v>
      </c>
      <c r="I4" s="402"/>
      <c r="J4" s="403"/>
      <c r="K4" s="397"/>
    </row>
    <row r="5" spans="2:11" ht="18" customHeight="1" thickBot="1" x14ac:dyDescent="0.3">
      <c r="B5" s="206"/>
      <c r="C5" s="202"/>
      <c r="D5" s="202"/>
      <c r="E5" s="202"/>
      <c r="F5" s="202"/>
      <c r="G5" s="202"/>
      <c r="H5" s="202"/>
      <c r="I5" s="202"/>
      <c r="J5" s="201"/>
    </row>
    <row r="6" spans="2:11" ht="51.75" customHeight="1" thickBot="1" x14ac:dyDescent="0.3">
      <c r="B6" s="205" t="s">
        <v>342</v>
      </c>
      <c r="C6" s="288" t="s">
        <v>341</v>
      </c>
      <c r="D6" s="289"/>
      <c r="E6" s="290"/>
      <c r="F6" s="203"/>
      <c r="G6" s="202"/>
      <c r="H6" s="202"/>
      <c r="I6" s="202"/>
      <c r="J6" s="201"/>
    </row>
    <row r="7" spans="2:11" ht="32.25" customHeight="1" thickBot="1" x14ac:dyDescent="0.3">
      <c r="B7" s="14" t="s">
        <v>25</v>
      </c>
      <c r="C7" s="288" t="s">
        <v>281</v>
      </c>
      <c r="D7" s="289"/>
      <c r="E7" s="290"/>
      <c r="F7" s="203"/>
      <c r="G7" s="202"/>
      <c r="H7" s="202"/>
      <c r="I7" s="202"/>
      <c r="J7" s="201"/>
    </row>
    <row r="8" spans="2:11" ht="32.25" customHeight="1" thickBot="1" x14ac:dyDescent="0.3">
      <c r="B8" s="14" t="s">
        <v>340</v>
      </c>
      <c r="C8" s="288" t="s">
        <v>339</v>
      </c>
      <c r="D8" s="289"/>
      <c r="E8" s="290"/>
      <c r="F8" s="204"/>
      <c r="G8" s="202"/>
      <c r="H8" s="202"/>
      <c r="I8" s="202"/>
      <c r="J8" s="201"/>
    </row>
    <row r="9" spans="2:11" ht="33.75" customHeight="1" thickBot="1" x14ac:dyDescent="0.3">
      <c r="B9" s="14" t="s">
        <v>338</v>
      </c>
      <c r="C9" s="288" t="s">
        <v>306</v>
      </c>
      <c r="D9" s="289"/>
      <c r="E9" s="290"/>
      <c r="F9" s="203"/>
      <c r="G9" s="202"/>
      <c r="H9" s="202"/>
      <c r="I9" s="202"/>
      <c r="J9" s="201"/>
    </row>
    <row r="10" spans="2:11" ht="42.75" customHeight="1" thickBot="1" x14ac:dyDescent="0.3">
      <c r="B10" s="14" t="s">
        <v>337</v>
      </c>
      <c r="C10" s="404" t="s">
        <v>336</v>
      </c>
      <c r="D10" s="405"/>
      <c r="E10" s="406"/>
      <c r="F10" s="203"/>
      <c r="G10" s="202"/>
      <c r="H10" s="202"/>
      <c r="I10" s="202"/>
      <c r="J10" s="201"/>
    </row>
    <row r="12" spans="2:11" x14ac:dyDescent="0.25">
      <c r="B12" s="411" t="s">
        <v>335</v>
      </c>
      <c r="C12" s="412"/>
      <c r="D12" s="412"/>
      <c r="E12" s="412"/>
      <c r="F12" s="412"/>
      <c r="G12" s="412"/>
      <c r="H12" s="413"/>
      <c r="I12" s="414" t="s">
        <v>334</v>
      </c>
      <c r="J12" s="415"/>
      <c r="K12" s="415"/>
    </row>
    <row r="13" spans="2:11" s="198" customFormat="1" ht="56.25" customHeight="1" x14ac:dyDescent="0.25">
      <c r="B13" s="200" t="s">
        <v>333</v>
      </c>
      <c r="C13" s="200" t="s">
        <v>332</v>
      </c>
      <c r="D13" s="200" t="s">
        <v>331</v>
      </c>
      <c r="E13" s="200" t="s">
        <v>330</v>
      </c>
      <c r="F13" s="200" t="s">
        <v>329</v>
      </c>
      <c r="G13" s="200" t="s">
        <v>328</v>
      </c>
      <c r="H13" s="200" t="s">
        <v>327</v>
      </c>
      <c r="I13" s="199" t="s">
        <v>326</v>
      </c>
      <c r="J13" s="199" t="s">
        <v>325</v>
      </c>
      <c r="K13" s="199" t="s">
        <v>324</v>
      </c>
    </row>
    <row r="14" spans="2:11" ht="45" customHeight="1" x14ac:dyDescent="0.25">
      <c r="B14" s="416">
        <v>1</v>
      </c>
      <c r="C14" s="419" t="s">
        <v>323</v>
      </c>
      <c r="D14" s="422">
        <v>1</v>
      </c>
      <c r="E14" s="197">
        <v>1</v>
      </c>
      <c r="F14" s="196" t="s">
        <v>322</v>
      </c>
      <c r="G14" s="195">
        <v>0.2</v>
      </c>
      <c r="H14" s="194">
        <v>43189</v>
      </c>
      <c r="I14" s="209">
        <v>0.2</v>
      </c>
      <c r="J14" s="193">
        <v>43190</v>
      </c>
      <c r="K14" s="192"/>
    </row>
    <row r="15" spans="2:11" ht="45" customHeight="1" x14ac:dyDescent="0.25">
      <c r="B15" s="417"/>
      <c r="C15" s="420"/>
      <c r="D15" s="423"/>
      <c r="E15" s="197">
        <v>2</v>
      </c>
      <c r="F15" s="196" t="s">
        <v>321</v>
      </c>
      <c r="G15" s="195">
        <v>0.4</v>
      </c>
      <c r="H15" s="194">
        <v>43281</v>
      </c>
      <c r="I15" s="242">
        <v>0.4</v>
      </c>
      <c r="J15" s="225">
        <v>43281</v>
      </c>
      <c r="K15" s="246"/>
    </row>
    <row r="16" spans="2:11" ht="45" customHeight="1" x14ac:dyDescent="0.25">
      <c r="B16" s="418"/>
      <c r="C16" s="421"/>
      <c r="D16" s="424"/>
      <c r="E16" s="197">
        <v>3</v>
      </c>
      <c r="F16" s="196" t="s">
        <v>320</v>
      </c>
      <c r="G16" s="195">
        <v>0.4</v>
      </c>
      <c r="H16" s="194">
        <v>43465</v>
      </c>
      <c r="I16" s="209">
        <v>0.4</v>
      </c>
      <c r="J16" s="193">
        <v>43449</v>
      </c>
      <c r="K16" s="192"/>
    </row>
    <row r="17" spans="2:11" s="186" customFormat="1" ht="21.75" customHeight="1" x14ac:dyDescent="0.25">
      <c r="B17" s="407" t="s">
        <v>319</v>
      </c>
      <c r="C17" s="408"/>
      <c r="D17" s="191">
        <f>SUM(D14:D16)</f>
        <v>1</v>
      </c>
      <c r="E17" s="409" t="s">
        <v>284</v>
      </c>
      <c r="F17" s="410"/>
      <c r="G17" s="191">
        <f>SUM(G14:G16)</f>
        <v>1</v>
      </c>
      <c r="H17" s="191"/>
      <c r="I17" s="190"/>
      <c r="J17" s="189"/>
      <c r="K17" s="189"/>
    </row>
  </sheetData>
  <protectedRanges>
    <protectedRange sqref="C19:D19" name="Planeacion_6"/>
    <protectedRange sqref="C20:D22" name="Planeacion_7"/>
    <protectedRange sqref="C24:D24" name="Planeacion_8"/>
    <protectedRange sqref="C25:D26" name="Planeacion_9"/>
    <protectedRange sqref="D27:D28" name="Planeacion_10"/>
  </protectedRanges>
  <mergeCells count="19">
    <mergeCell ref="B17:C17"/>
    <mergeCell ref="E17:F17"/>
    <mergeCell ref="B12:H12"/>
    <mergeCell ref="I12:K12"/>
    <mergeCell ref="B14:B16"/>
    <mergeCell ref="C14:C16"/>
    <mergeCell ref="D14:D16"/>
    <mergeCell ref="C6:E6"/>
    <mergeCell ref="C7:E7"/>
    <mergeCell ref="C8:E8"/>
    <mergeCell ref="C9:E9"/>
    <mergeCell ref="C10:E10"/>
    <mergeCell ref="B1:B4"/>
    <mergeCell ref="C1:J1"/>
    <mergeCell ref="K1:K4"/>
    <mergeCell ref="C2:J2"/>
    <mergeCell ref="C3:J3"/>
    <mergeCell ref="C4:G4"/>
    <mergeCell ref="H4:J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8"/>
  <sheetViews>
    <sheetView topLeftCell="A37" workbookViewId="0">
      <selection activeCell="E37" sqref="E37"/>
    </sheetView>
  </sheetViews>
  <sheetFormatPr baseColWidth="10" defaultColWidth="11.5703125" defaultRowHeight="15" x14ac:dyDescent="0.25"/>
  <cols>
    <col min="1" max="1" width="1" customWidth="1"/>
    <col min="2" max="2" width="25.42578125" customWidth="1"/>
    <col min="3" max="3" width="14.5703125" customWidth="1"/>
    <col min="4" max="4" width="20.140625" customWidth="1"/>
    <col min="5" max="5" width="16.42578125" customWidth="1"/>
    <col min="6" max="6" width="25" customWidth="1"/>
    <col min="7" max="7" width="22" customWidth="1"/>
    <col min="8" max="8" width="20.5703125" customWidth="1"/>
    <col min="9" max="9" width="22.42578125" customWidth="1"/>
    <col min="257" max="257" width="1" customWidth="1"/>
    <col min="258" max="258" width="25.42578125" customWidth="1"/>
    <col min="259" max="259" width="14.5703125" customWidth="1"/>
    <col min="260" max="260" width="20.140625" customWidth="1"/>
    <col min="261" max="261" width="16.42578125" customWidth="1"/>
    <col min="262" max="262" width="25" customWidth="1"/>
    <col min="263" max="263" width="22" customWidth="1"/>
    <col min="264" max="264" width="20.5703125" customWidth="1"/>
    <col min="265" max="265" width="22.42578125" customWidth="1"/>
    <col min="513" max="513" width="1" customWidth="1"/>
    <col min="514" max="514" width="25.42578125" customWidth="1"/>
    <col min="515" max="515" width="14.5703125" customWidth="1"/>
    <col min="516" max="516" width="20.140625" customWidth="1"/>
    <col min="517" max="517" width="16.42578125" customWidth="1"/>
    <col min="518" max="518" width="25" customWidth="1"/>
    <col min="519" max="519" width="22" customWidth="1"/>
    <col min="520" max="520" width="20.5703125" customWidth="1"/>
    <col min="521" max="521" width="22.42578125" customWidth="1"/>
    <col min="769" max="769" width="1" customWidth="1"/>
    <col min="770" max="770" width="25.42578125" customWidth="1"/>
    <col min="771" max="771" width="14.5703125" customWidth="1"/>
    <col min="772" max="772" width="20.140625" customWidth="1"/>
    <col min="773" max="773" width="16.42578125" customWidth="1"/>
    <col min="774" max="774" width="25" customWidth="1"/>
    <col min="775" max="775" width="22" customWidth="1"/>
    <col min="776" max="776" width="20.5703125" customWidth="1"/>
    <col min="777" max="777" width="22.42578125" customWidth="1"/>
    <col min="1025" max="1025" width="1" customWidth="1"/>
    <col min="1026" max="1026" width="25.42578125" customWidth="1"/>
    <col min="1027" max="1027" width="14.5703125" customWidth="1"/>
    <col min="1028" max="1028" width="20.140625" customWidth="1"/>
    <col min="1029" max="1029" width="16.42578125" customWidth="1"/>
    <col min="1030" max="1030" width="25" customWidth="1"/>
    <col min="1031" max="1031" width="22" customWidth="1"/>
    <col min="1032" max="1032" width="20.5703125" customWidth="1"/>
    <col min="1033" max="1033" width="22.42578125" customWidth="1"/>
    <col min="1281" max="1281" width="1" customWidth="1"/>
    <col min="1282" max="1282" width="25.42578125" customWidth="1"/>
    <col min="1283" max="1283" width="14.5703125" customWidth="1"/>
    <col min="1284" max="1284" width="20.140625" customWidth="1"/>
    <col min="1285" max="1285" width="16.42578125" customWidth="1"/>
    <col min="1286" max="1286" width="25" customWidth="1"/>
    <col min="1287" max="1287" width="22" customWidth="1"/>
    <col min="1288" max="1288" width="20.5703125" customWidth="1"/>
    <col min="1289" max="1289" width="22.42578125" customWidth="1"/>
    <col min="1537" max="1537" width="1" customWidth="1"/>
    <col min="1538" max="1538" width="25.42578125" customWidth="1"/>
    <col min="1539" max="1539" width="14.5703125" customWidth="1"/>
    <col min="1540" max="1540" width="20.140625" customWidth="1"/>
    <col min="1541" max="1541" width="16.42578125" customWidth="1"/>
    <col min="1542" max="1542" width="25" customWidth="1"/>
    <col min="1543" max="1543" width="22" customWidth="1"/>
    <col min="1544" max="1544" width="20.5703125" customWidth="1"/>
    <col min="1545" max="1545" width="22.42578125" customWidth="1"/>
    <col min="1793" max="1793" width="1" customWidth="1"/>
    <col min="1794" max="1794" width="25.42578125" customWidth="1"/>
    <col min="1795" max="1795" width="14.5703125" customWidth="1"/>
    <col min="1796" max="1796" width="20.140625" customWidth="1"/>
    <col min="1797" max="1797" width="16.42578125" customWidth="1"/>
    <col min="1798" max="1798" width="25" customWidth="1"/>
    <col min="1799" max="1799" width="22" customWidth="1"/>
    <col min="1800" max="1800" width="20.5703125" customWidth="1"/>
    <col min="1801" max="1801" width="22.42578125" customWidth="1"/>
    <col min="2049" max="2049" width="1" customWidth="1"/>
    <col min="2050" max="2050" width="25.42578125" customWidth="1"/>
    <col min="2051" max="2051" width="14.5703125" customWidth="1"/>
    <col min="2052" max="2052" width="20.140625" customWidth="1"/>
    <col min="2053" max="2053" width="16.42578125" customWidth="1"/>
    <col min="2054" max="2054" width="25" customWidth="1"/>
    <col min="2055" max="2055" width="22" customWidth="1"/>
    <col min="2056" max="2056" width="20.5703125" customWidth="1"/>
    <col min="2057" max="2057" width="22.42578125" customWidth="1"/>
    <col min="2305" max="2305" width="1" customWidth="1"/>
    <col min="2306" max="2306" width="25.42578125" customWidth="1"/>
    <col min="2307" max="2307" width="14.5703125" customWidth="1"/>
    <col min="2308" max="2308" width="20.140625" customWidth="1"/>
    <col min="2309" max="2309" width="16.42578125" customWidth="1"/>
    <col min="2310" max="2310" width="25" customWidth="1"/>
    <col min="2311" max="2311" width="22" customWidth="1"/>
    <col min="2312" max="2312" width="20.5703125" customWidth="1"/>
    <col min="2313" max="2313" width="22.42578125" customWidth="1"/>
    <col min="2561" max="2561" width="1" customWidth="1"/>
    <col min="2562" max="2562" width="25.42578125" customWidth="1"/>
    <col min="2563" max="2563" width="14.5703125" customWidth="1"/>
    <col min="2564" max="2564" width="20.140625" customWidth="1"/>
    <col min="2565" max="2565" width="16.42578125" customWidth="1"/>
    <col min="2566" max="2566" width="25" customWidth="1"/>
    <col min="2567" max="2567" width="22" customWidth="1"/>
    <col min="2568" max="2568" width="20.5703125" customWidth="1"/>
    <col min="2569" max="2569" width="22.42578125" customWidth="1"/>
    <col min="2817" max="2817" width="1" customWidth="1"/>
    <col min="2818" max="2818" width="25.42578125" customWidth="1"/>
    <col min="2819" max="2819" width="14.5703125" customWidth="1"/>
    <col min="2820" max="2820" width="20.140625" customWidth="1"/>
    <col min="2821" max="2821" width="16.42578125" customWidth="1"/>
    <col min="2822" max="2822" width="25" customWidth="1"/>
    <col min="2823" max="2823" width="22" customWidth="1"/>
    <col min="2824" max="2824" width="20.5703125" customWidth="1"/>
    <col min="2825" max="2825" width="22.42578125" customWidth="1"/>
    <col min="3073" max="3073" width="1" customWidth="1"/>
    <col min="3074" max="3074" width="25.42578125" customWidth="1"/>
    <col min="3075" max="3075" width="14.5703125" customWidth="1"/>
    <col min="3076" max="3076" width="20.140625" customWidth="1"/>
    <col min="3077" max="3077" width="16.42578125" customWidth="1"/>
    <col min="3078" max="3078" width="25" customWidth="1"/>
    <col min="3079" max="3079" width="22" customWidth="1"/>
    <col min="3080" max="3080" width="20.5703125" customWidth="1"/>
    <col min="3081" max="3081" width="22.42578125" customWidth="1"/>
    <col min="3329" max="3329" width="1" customWidth="1"/>
    <col min="3330" max="3330" width="25.42578125" customWidth="1"/>
    <col min="3331" max="3331" width="14.5703125" customWidth="1"/>
    <col min="3332" max="3332" width="20.140625" customWidth="1"/>
    <col min="3333" max="3333" width="16.42578125" customWidth="1"/>
    <col min="3334" max="3334" width="25" customWidth="1"/>
    <col min="3335" max="3335" width="22" customWidth="1"/>
    <col min="3336" max="3336" width="20.5703125" customWidth="1"/>
    <col min="3337" max="3337" width="22.42578125" customWidth="1"/>
    <col min="3585" max="3585" width="1" customWidth="1"/>
    <col min="3586" max="3586" width="25.42578125" customWidth="1"/>
    <col min="3587" max="3587" width="14.5703125" customWidth="1"/>
    <col min="3588" max="3588" width="20.140625" customWidth="1"/>
    <col min="3589" max="3589" width="16.42578125" customWidth="1"/>
    <col min="3590" max="3590" width="25" customWidth="1"/>
    <col min="3591" max="3591" width="22" customWidth="1"/>
    <col min="3592" max="3592" width="20.5703125" customWidth="1"/>
    <col min="3593" max="3593" width="22.42578125" customWidth="1"/>
    <col min="3841" max="3841" width="1" customWidth="1"/>
    <col min="3842" max="3842" width="25.42578125" customWidth="1"/>
    <col min="3843" max="3843" width="14.5703125" customWidth="1"/>
    <col min="3844" max="3844" width="20.140625" customWidth="1"/>
    <col min="3845" max="3845" width="16.42578125" customWidth="1"/>
    <col min="3846" max="3846" width="25" customWidth="1"/>
    <col min="3847" max="3847" width="22" customWidth="1"/>
    <col min="3848" max="3848" width="20.5703125" customWidth="1"/>
    <col min="3849" max="3849" width="22.42578125" customWidth="1"/>
    <col min="4097" max="4097" width="1" customWidth="1"/>
    <col min="4098" max="4098" width="25.42578125" customWidth="1"/>
    <col min="4099" max="4099" width="14.5703125" customWidth="1"/>
    <col min="4100" max="4100" width="20.140625" customWidth="1"/>
    <col min="4101" max="4101" width="16.42578125" customWidth="1"/>
    <col min="4102" max="4102" width="25" customWidth="1"/>
    <col min="4103" max="4103" width="22" customWidth="1"/>
    <col min="4104" max="4104" width="20.5703125" customWidth="1"/>
    <col min="4105" max="4105" width="22.42578125" customWidth="1"/>
    <col min="4353" max="4353" width="1" customWidth="1"/>
    <col min="4354" max="4354" width="25.42578125" customWidth="1"/>
    <col min="4355" max="4355" width="14.5703125" customWidth="1"/>
    <col min="4356" max="4356" width="20.140625" customWidth="1"/>
    <col min="4357" max="4357" width="16.42578125" customWidth="1"/>
    <col min="4358" max="4358" width="25" customWidth="1"/>
    <col min="4359" max="4359" width="22" customWidth="1"/>
    <col min="4360" max="4360" width="20.5703125" customWidth="1"/>
    <col min="4361" max="4361" width="22.42578125" customWidth="1"/>
    <col min="4609" max="4609" width="1" customWidth="1"/>
    <col min="4610" max="4610" width="25.42578125" customWidth="1"/>
    <col min="4611" max="4611" width="14.5703125" customWidth="1"/>
    <col min="4612" max="4612" width="20.140625" customWidth="1"/>
    <col min="4613" max="4613" width="16.42578125" customWidth="1"/>
    <col min="4614" max="4614" width="25" customWidth="1"/>
    <col min="4615" max="4615" width="22" customWidth="1"/>
    <col min="4616" max="4616" width="20.5703125" customWidth="1"/>
    <col min="4617" max="4617" width="22.42578125" customWidth="1"/>
    <col min="4865" max="4865" width="1" customWidth="1"/>
    <col min="4866" max="4866" width="25.42578125" customWidth="1"/>
    <col min="4867" max="4867" width="14.5703125" customWidth="1"/>
    <col min="4868" max="4868" width="20.140625" customWidth="1"/>
    <col min="4869" max="4869" width="16.42578125" customWidth="1"/>
    <col min="4870" max="4870" width="25" customWidth="1"/>
    <col min="4871" max="4871" width="22" customWidth="1"/>
    <col min="4872" max="4872" width="20.5703125" customWidth="1"/>
    <col min="4873" max="4873" width="22.42578125" customWidth="1"/>
    <col min="5121" max="5121" width="1" customWidth="1"/>
    <col min="5122" max="5122" width="25.42578125" customWidth="1"/>
    <col min="5123" max="5123" width="14.5703125" customWidth="1"/>
    <col min="5124" max="5124" width="20.140625" customWidth="1"/>
    <col min="5125" max="5125" width="16.42578125" customWidth="1"/>
    <col min="5126" max="5126" width="25" customWidth="1"/>
    <col min="5127" max="5127" width="22" customWidth="1"/>
    <col min="5128" max="5128" width="20.5703125" customWidth="1"/>
    <col min="5129" max="5129" width="22.42578125" customWidth="1"/>
    <col min="5377" max="5377" width="1" customWidth="1"/>
    <col min="5378" max="5378" width="25.42578125" customWidth="1"/>
    <col min="5379" max="5379" width="14.5703125" customWidth="1"/>
    <col min="5380" max="5380" width="20.140625" customWidth="1"/>
    <col min="5381" max="5381" width="16.42578125" customWidth="1"/>
    <col min="5382" max="5382" width="25" customWidth="1"/>
    <col min="5383" max="5383" width="22" customWidth="1"/>
    <col min="5384" max="5384" width="20.5703125" customWidth="1"/>
    <col min="5385" max="5385" width="22.42578125" customWidth="1"/>
    <col min="5633" max="5633" width="1" customWidth="1"/>
    <col min="5634" max="5634" width="25.42578125" customWidth="1"/>
    <col min="5635" max="5635" width="14.5703125" customWidth="1"/>
    <col min="5636" max="5636" width="20.140625" customWidth="1"/>
    <col min="5637" max="5637" width="16.42578125" customWidth="1"/>
    <col min="5638" max="5638" width="25" customWidth="1"/>
    <col min="5639" max="5639" width="22" customWidth="1"/>
    <col min="5640" max="5640" width="20.5703125" customWidth="1"/>
    <col min="5641" max="5641" width="22.42578125" customWidth="1"/>
    <col min="5889" max="5889" width="1" customWidth="1"/>
    <col min="5890" max="5890" width="25.42578125" customWidth="1"/>
    <col min="5891" max="5891" width="14.5703125" customWidth="1"/>
    <col min="5892" max="5892" width="20.140625" customWidth="1"/>
    <col min="5893" max="5893" width="16.42578125" customWidth="1"/>
    <col min="5894" max="5894" width="25" customWidth="1"/>
    <col min="5895" max="5895" width="22" customWidth="1"/>
    <col min="5896" max="5896" width="20.5703125" customWidth="1"/>
    <col min="5897" max="5897" width="22.42578125" customWidth="1"/>
    <col min="6145" max="6145" width="1" customWidth="1"/>
    <col min="6146" max="6146" width="25.42578125" customWidth="1"/>
    <col min="6147" max="6147" width="14.5703125" customWidth="1"/>
    <col min="6148" max="6148" width="20.140625" customWidth="1"/>
    <col min="6149" max="6149" width="16.42578125" customWidth="1"/>
    <col min="6150" max="6150" width="25" customWidth="1"/>
    <col min="6151" max="6151" width="22" customWidth="1"/>
    <col min="6152" max="6152" width="20.5703125" customWidth="1"/>
    <col min="6153" max="6153" width="22.42578125" customWidth="1"/>
    <col min="6401" max="6401" width="1" customWidth="1"/>
    <col min="6402" max="6402" width="25.42578125" customWidth="1"/>
    <col min="6403" max="6403" width="14.5703125" customWidth="1"/>
    <col min="6404" max="6404" width="20.140625" customWidth="1"/>
    <col min="6405" max="6405" width="16.42578125" customWidth="1"/>
    <col min="6406" max="6406" width="25" customWidth="1"/>
    <col min="6407" max="6407" width="22" customWidth="1"/>
    <col min="6408" max="6408" width="20.5703125" customWidth="1"/>
    <col min="6409" max="6409" width="22.42578125" customWidth="1"/>
    <col min="6657" max="6657" width="1" customWidth="1"/>
    <col min="6658" max="6658" width="25.42578125" customWidth="1"/>
    <col min="6659" max="6659" width="14.5703125" customWidth="1"/>
    <col min="6660" max="6660" width="20.140625" customWidth="1"/>
    <col min="6661" max="6661" width="16.42578125" customWidth="1"/>
    <col min="6662" max="6662" width="25" customWidth="1"/>
    <col min="6663" max="6663" width="22" customWidth="1"/>
    <col min="6664" max="6664" width="20.5703125" customWidth="1"/>
    <col min="6665" max="6665" width="22.42578125" customWidth="1"/>
    <col min="6913" max="6913" width="1" customWidth="1"/>
    <col min="6914" max="6914" width="25.42578125" customWidth="1"/>
    <col min="6915" max="6915" width="14.5703125" customWidth="1"/>
    <col min="6916" max="6916" width="20.140625" customWidth="1"/>
    <col min="6917" max="6917" width="16.42578125" customWidth="1"/>
    <col min="6918" max="6918" width="25" customWidth="1"/>
    <col min="6919" max="6919" width="22" customWidth="1"/>
    <col min="6920" max="6920" width="20.5703125" customWidth="1"/>
    <col min="6921" max="6921" width="22.42578125" customWidth="1"/>
    <col min="7169" max="7169" width="1" customWidth="1"/>
    <col min="7170" max="7170" width="25.42578125" customWidth="1"/>
    <col min="7171" max="7171" width="14.5703125" customWidth="1"/>
    <col min="7172" max="7172" width="20.140625" customWidth="1"/>
    <col min="7173" max="7173" width="16.42578125" customWidth="1"/>
    <col min="7174" max="7174" width="25" customWidth="1"/>
    <col min="7175" max="7175" width="22" customWidth="1"/>
    <col min="7176" max="7176" width="20.5703125" customWidth="1"/>
    <col min="7177" max="7177" width="22.42578125" customWidth="1"/>
    <col min="7425" max="7425" width="1" customWidth="1"/>
    <col min="7426" max="7426" width="25.42578125" customWidth="1"/>
    <col min="7427" max="7427" width="14.5703125" customWidth="1"/>
    <col min="7428" max="7428" width="20.140625" customWidth="1"/>
    <col min="7429" max="7429" width="16.42578125" customWidth="1"/>
    <col min="7430" max="7430" width="25" customWidth="1"/>
    <col min="7431" max="7431" width="22" customWidth="1"/>
    <col min="7432" max="7432" width="20.5703125" customWidth="1"/>
    <col min="7433" max="7433" width="22.42578125" customWidth="1"/>
    <col min="7681" max="7681" width="1" customWidth="1"/>
    <col min="7682" max="7682" width="25.42578125" customWidth="1"/>
    <col min="7683" max="7683" width="14.5703125" customWidth="1"/>
    <col min="7684" max="7684" width="20.140625" customWidth="1"/>
    <col min="7685" max="7685" width="16.42578125" customWidth="1"/>
    <col min="7686" max="7686" width="25" customWidth="1"/>
    <col min="7687" max="7687" width="22" customWidth="1"/>
    <col min="7688" max="7688" width="20.5703125" customWidth="1"/>
    <col min="7689" max="7689" width="22.42578125" customWidth="1"/>
    <col min="7937" max="7937" width="1" customWidth="1"/>
    <col min="7938" max="7938" width="25.42578125" customWidth="1"/>
    <col min="7939" max="7939" width="14.5703125" customWidth="1"/>
    <col min="7940" max="7940" width="20.140625" customWidth="1"/>
    <col min="7941" max="7941" width="16.42578125" customWidth="1"/>
    <col min="7942" max="7942" width="25" customWidth="1"/>
    <col min="7943" max="7943" width="22" customWidth="1"/>
    <col min="7944" max="7944" width="20.5703125" customWidth="1"/>
    <col min="7945" max="7945" width="22.42578125" customWidth="1"/>
    <col min="8193" max="8193" width="1" customWidth="1"/>
    <col min="8194" max="8194" width="25.42578125" customWidth="1"/>
    <col min="8195" max="8195" width="14.5703125" customWidth="1"/>
    <col min="8196" max="8196" width="20.140625" customWidth="1"/>
    <col min="8197" max="8197" width="16.42578125" customWidth="1"/>
    <col min="8198" max="8198" width="25" customWidth="1"/>
    <col min="8199" max="8199" width="22" customWidth="1"/>
    <col min="8200" max="8200" width="20.5703125" customWidth="1"/>
    <col min="8201" max="8201" width="22.42578125" customWidth="1"/>
    <col min="8449" max="8449" width="1" customWidth="1"/>
    <col min="8450" max="8450" width="25.42578125" customWidth="1"/>
    <col min="8451" max="8451" width="14.5703125" customWidth="1"/>
    <col min="8452" max="8452" width="20.140625" customWidth="1"/>
    <col min="8453" max="8453" width="16.42578125" customWidth="1"/>
    <col min="8454" max="8454" width="25" customWidth="1"/>
    <col min="8455" max="8455" width="22" customWidth="1"/>
    <col min="8456" max="8456" width="20.5703125" customWidth="1"/>
    <col min="8457" max="8457" width="22.42578125" customWidth="1"/>
    <col min="8705" max="8705" width="1" customWidth="1"/>
    <col min="8706" max="8706" width="25.42578125" customWidth="1"/>
    <col min="8707" max="8707" width="14.5703125" customWidth="1"/>
    <col min="8708" max="8708" width="20.140625" customWidth="1"/>
    <col min="8709" max="8709" width="16.42578125" customWidth="1"/>
    <col min="8710" max="8710" width="25" customWidth="1"/>
    <col min="8711" max="8711" width="22" customWidth="1"/>
    <col min="8712" max="8712" width="20.5703125" customWidth="1"/>
    <col min="8713" max="8713" width="22.42578125" customWidth="1"/>
    <col min="8961" max="8961" width="1" customWidth="1"/>
    <col min="8962" max="8962" width="25.42578125" customWidth="1"/>
    <col min="8963" max="8963" width="14.5703125" customWidth="1"/>
    <col min="8964" max="8964" width="20.140625" customWidth="1"/>
    <col min="8965" max="8965" width="16.42578125" customWidth="1"/>
    <col min="8966" max="8966" width="25" customWidth="1"/>
    <col min="8967" max="8967" width="22" customWidth="1"/>
    <col min="8968" max="8968" width="20.5703125" customWidth="1"/>
    <col min="8969" max="8969" width="22.42578125" customWidth="1"/>
    <col min="9217" max="9217" width="1" customWidth="1"/>
    <col min="9218" max="9218" width="25.42578125" customWidth="1"/>
    <col min="9219" max="9219" width="14.5703125" customWidth="1"/>
    <col min="9220" max="9220" width="20.140625" customWidth="1"/>
    <col min="9221" max="9221" width="16.42578125" customWidth="1"/>
    <col min="9222" max="9222" width="25" customWidth="1"/>
    <col min="9223" max="9223" width="22" customWidth="1"/>
    <col min="9224" max="9224" width="20.5703125" customWidth="1"/>
    <col min="9225" max="9225" width="22.42578125" customWidth="1"/>
    <col min="9473" max="9473" width="1" customWidth="1"/>
    <col min="9474" max="9474" width="25.42578125" customWidth="1"/>
    <col min="9475" max="9475" width="14.5703125" customWidth="1"/>
    <col min="9476" max="9476" width="20.140625" customWidth="1"/>
    <col min="9477" max="9477" width="16.42578125" customWidth="1"/>
    <col min="9478" max="9478" width="25" customWidth="1"/>
    <col min="9479" max="9479" width="22" customWidth="1"/>
    <col min="9480" max="9480" width="20.5703125" customWidth="1"/>
    <col min="9481" max="9481" width="22.42578125" customWidth="1"/>
    <col min="9729" max="9729" width="1" customWidth="1"/>
    <col min="9730" max="9730" width="25.42578125" customWidth="1"/>
    <col min="9731" max="9731" width="14.5703125" customWidth="1"/>
    <col min="9732" max="9732" width="20.140625" customWidth="1"/>
    <col min="9733" max="9733" width="16.42578125" customWidth="1"/>
    <col min="9734" max="9734" width="25" customWidth="1"/>
    <col min="9735" max="9735" width="22" customWidth="1"/>
    <col min="9736" max="9736" width="20.5703125" customWidth="1"/>
    <col min="9737" max="9737" width="22.42578125" customWidth="1"/>
    <col min="9985" max="9985" width="1" customWidth="1"/>
    <col min="9986" max="9986" width="25.42578125" customWidth="1"/>
    <col min="9987" max="9987" width="14.5703125" customWidth="1"/>
    <col min="9988" max="9988" width="20.140625" customWidth="1"/>
    <col min="9989" max="9989" width="16.42578125" customWidth="1"/>
    <col min="9990" max="9990" width="25" customWidth="1"/>
    <col min="9991" max="9991" width="22" customWidth="1"/>
    <col min="9992" max="9992" width="20.5703125" customWidth="1"/>
    <col min="9993" max="9993" width="22.42578125" customWidth="1"/>
    <col min="10241" max="10241" width="1" customWidth="1"/>
    <col min="10242" max="10242" width="25.42578125" customWidth="1"/>
    <col min="10243" max="10243" width="14.5703125" customWidth="1"/>
    <col min="10244" max="10244" width="20.140625" customWidth="1"/>
    <col min="10245" max="10245" width="16.42578125" customWidth="1"/>
    <col min="10246" max="10246" width="25" customWidth="1"/>
    <col min="10247" max="10247" width="22" customWidth="1"/>
    <col min="10248" max="10248" width="20.5703125" customWidth="1"/>
    <col min="10249" max="10249" width="22.42578125" customWidth="1"/>
    <col min="10497" max="10497" width="1" customWidth="1"/>
    <col min="10498" max="10498" width="25.42578125" customWidth="1"/>
    <col min="10499" max="10499" width="14.5703125" customWidth="1"/>
    <col min="10500" max="10500" width="20.140625" customWidth="1"/>
    <col min="10501" max="10501" width="16.42578125" customWidth="1"/>
    <col min="10502" max="10502" width="25" customWidth="1"/>
    <col min="10503" max="10503" width="22" customWidth="1"/>
    <col min="10504" max="10504" width="20.5703125" customWidth="1"/>
    <col min="10505" max="10505" width="22.42578125" customWidth="1"/>
    <col min="10753" max="10753" width="1" customWidth="1"/>
    <col min="10754" max="10754" width="25.42578125" customWidth="1"/>
    <col min="10755" max="10755" width="14.5703125" customWidth="1"/>
    <col min="10756" max="10756" width="20.140625" customWidth="1"/>
    <col min="10757" max="10757" width="16.42578125" customWidth="1"/>
    <col min="10758" max="10758" width="25" customWidth="1"/>
    <col min="10759" max="10759" width="22" customWidth="1"/>
    <col min="10760" max="10760" width="20.5703125" customWidth="1"/>
    <col min="10761" max="10761" width="22.42578125" customWidth="1"/>
    <col min="11009" max="11009" width="1" customWidth="1"/>
    <col min="11010" max="11010" width="25.42578125" customWidth="1"/>
    <col min="11011" max="11011" width="14.5703125" customWidth="1"/>
    <col min="11012" max="11012" width="20.140625" customWidth="1"/>
    <col min="11013" max="11013" width="16.42578125" customWidth="1"/>
    <col min="11014" max="11014" width="25" customWidth="1"/>
    <col min="11015" max="11015" width="22" customWidth="1"/>
    <col min="11016" max="11016" width="20.5703125" customWidth="1"/>
    <col min="11017" max="11017" width="22.42578125" customWidth="1"/>
    <col min="11265" max="11265" width="1" customWidth="1"/>
    <col min="11266" max="11266" width="25.42578125" customWidth="1"/>
    <col min="11267" max="11267" width="14.5703125" customWidth="1"/>
    <col min="11268" max="11268" width="20.140625" customWidth="1"/>
    <col min="11269" max="11269" width="16.42578125" customWidth="1"/>
    <col min="11270" max="11270" width="25" customWidth="1"/>
    <col min="11271" max="11271" width="22" customWidth="1"/>
    <col min="11272" max="11272" width="20.5703125" customWidth="1"/>
    <col min="11273" max="11273" width="22.42578125" customWidth="1"/>
    <col min="11521" max="11521" width="1" customWidth="1"/>
    <col min="11522" max="11522" width="25.42578125" customWidth="1"/>
    <col min="11523" max="11523" width="14.5703125" customWidth="1"/>
    <col min="11524" max="11524" width="20.140625" customWidth="1"/>
    <col min="11525" max="11525" width="16.42578125" customWidth="1"/>
    <col min="11526" max="11526" width="25" customWidth="1"/>
    <col min="11527" max="11527" width="22" customWidth="1"/>
    <col min="11528" max="11528" width="20.5703125" customWidth="1"/>
    <col min="11529" max="11529" width="22.42578125" customWidth="1"/>
    <col min="11777" max="11777" width="1" customWidth="1"/>
    <col min="11778" max="11778" width="25.42578125" customWidth="1"/>
    <col min="11779" max="11779" width="14.5703125" customWidth="1"/>
    <col min="11780" max="11780" width="20.140625" customWidth="1"/>
    <col min="11781" max="11781" width="16.42578125" customWidth="1"/>
    <col min="11782" max="11782" width="25" customWidth="1"/>
    <col min="11783" max="11783" width="22" customWidth="1"/>
    <col min="11784" max="11784" width="20.5703125" customWidth="1"/>
    <col min="11785" max="11785" width="22.42578125" customWidth="1"/>
    <col min="12033" max="12033" width="1" customWidth="1"/>
    <col min="12034" max="12034" width="25.42578125" customWidth="1"/>
    <col min="12035" max="12035" width="14.5703125" customWidth="1"/>
    <col min="12036" max="12036" width="20.140625" customWidth="1"/>
    <col min="12037" max="12037" width="16.42578125" customWidth="1"/>
    <col min="12038" max="12038" width="25" customWidth="1"/>
    <col min="12039" max="12039" width="22" customWidth="1"/>
    <col min="12040" max="12040" width="20.5703125" customWidth="1"/>
    <col min="12041" max="12041" width="22.42578125" customWidth="1"/>
    <col min="12289" max="12289" width="1" customWidth="1"/>
    <col min="12290" max="12290" width="25.42578125" customWidth="1"/>
    <col min="12291" max="12291" width="14.5703125" customWidth="1"/>
    <col min="12292" max="12292" width="20.140625" customWidth="1"/>
    <col min="12293" max="12293" width="16.42578125" customWidth="1"/>
    <col min="12294" max="12294" width="25" customWidth="1"/>
    <col min="12295" max="12295" width="22" customWidth="1"/>
    <col min="12296" max="12296" width="20.5703125" customWidth="1"/>
    <col min="12297" max="12297" width="22.42578125" customWidth="1"/>
    <col min="12545" max="12545" width="1" customWidth="1"/>
    <col min="12546" max="12546" width="25.42578125" customWidth="1"/>
    <col min="12547" max="12547" width="14.5703125" customWidth="1"/>
    <col min="12548" max="12548" width="20.140625" customWidth="1"/>
    <col min="12549" max="12549" width="16.42578125" customWidth="1"/>
    <col min="12550" max="12550" width="25" customWidth="1"/>
    <col min="12551" max="12551" width="22" customWidth="1"/>
    <col min="12552" max="12552" width="20.5703125" customWidth="1"/>
    <col min="12553" max="12553" width="22.42578125" customWidth="1"/>
    <col min="12801" max="12801" width="1" customWidth="1"/>
    <col min="12802" max="12802" width="25.42578125" customWidth="1"/>
    <col min="12803" max="12803" width="14.5703125" customWidth="1"/>
    <col min="12804" max="12804" width="20.140625" customWidth="1"/>
    <col min="12805" max="12805" width="16.42578125" customWidth="1"/>
    <col min="12806" max="12806" width="25" customWidth="1"/>
    <col min="12807" max="12807" width="22" customWidth="1"/>
    <col min="12808" max="12808" width="20.5703125" customWidth="1"/>
    <col min="12809" max="12809" width="22.42578125" customWidth="1"/>
    <col min="13057" max="13057" width="1" customWidth="1"/>
    <col min="13058" max="13058" width="25.42578125" customWidth="1"/>
    <col min="13059" max="13059" width="14.5703125" customWidth="1"/>
    <col min="13060" max="13060" width="20.140625" customWidth="1"/>
    <col min="13061" max="13061" width="16.42578125" customWidth="1"/>
    <col min="13062" max="13062" width="25" customWidth="1"/>
    <col min="13063" max="13063" width="22" customWidth="1"/>
    <col min="13064" max="13064" width="20.5703125" customWidth="1"/>
    <col min="13065" max="13065" width="22.42578125" customWidth="1"/>
    <col min="13313" max="13313" width="1" customWidth="1"/>
    <col min="13314" max="13314" width="25.42578125" customWidth="1"/>
    <col min="13315" max="13315" width="14.5703125" customWidth="1"/>
    <col min="13316" max="13316" width="20.140625" customWidth="1"/>
    <col min="13317" max="13317" width="16.42578125" customWidth="1"/>
    <col min="13318" max="13318" width="25" customWidth="1"/>
    <col min="13319" max="13319" width="22" customWidth="1"/>
    <col min="13320" max="13320" width="20.5703125" customWidth="1"/>
    <col min="13321" max="13321" width="22.42578125" customWidth="1"/>
    <col min="13569" max="13569" width="1" customWidth="1"/>
    <col min="13570" max="13570" width="25.42578125" customWidth="1"/>
    <col min="13571" max="13571" width="14.5703125" customWidth="1"/>
    <col min="13572" max="13572" width="20.140625" customWidth="1"/>
    <col min="13573" max="13573" width="16.42578125" customWidth="1"/>
    <col min="13574" max="13574" width="25" customWidth="1"/>
    <col min="13575" max="13575" width="22" customWidth="1"/>
    <col min="13576" max="13576" width="20.5703125" customWidth="1"/>
    <col min="13577" max="13577" width="22.42578125" customWidth="1"/>
    <col min="13825" max="13825" width="1" customWidth="1"/>
    <col min="13826" max="13826" width="25.42578125" customWidth="1"/>
    <col min="13827" max="13827" width="14.5703125" customWidth="1"/>
    <col min="13828" max="13828" width="20.140625" customWidth="1"/>
    <col min="13829" max="13829" width="16.42578125" customWidth="1"/>
    <col min="13830" max="13830" width="25" customWidth="1"/>
    <col min="13831" max="13831" width="22" customWidth="1"/>
    <col min="13832" max="13832" width="20.5703125" customWidth="1"/>
    <col min="13833" max="13833" width="22.42578125" customWidth="1"/>
    <col min="14081" max="14081" width="1" customWidth="1"/>
    <col min="14082" max="14082" width="25.42578125" customWidth="1"/>
    <col min="14083" max="14083" width="14.5703125" customWidth="1"/>
    <col min="14084" max="14084" width="20.140625" customWidth="1"/>
    <col min="14085" max="14085" width="16.42578125" customWidth="1"/>
    <col min="14086" max="14086" width="25" customWidth="1"/>
    <col min="14087" max="14087" width="22" customWidth="1"/>
    <col min="14088" max="14088" width="20.5703125" customWidth="1"/>
    <col min="14089" max="14089" width="22.42578125" customWidth="1"/>
    <col min="14337" max="14337" width="1" customWidth="1"/>
    <col min="14338" max="14338" width="25.42578125" customWidth="1"/>
    <col min="14339" max="14339" width="14.5703125" customWidth="1"/>
    <col min="14340" max="14340" width="20.140625" customWidth="1"/>
    <col min="14341" max="14341" width="16.42578125" customWidth="1"/>
    <col min="14342" max="14342" width="25" customWidth="1"/>
    <col min="14343" max="14343" width="22" customWidth="1"/>
    <col min="14344" max="14344" width="20.5703125" customWidth="1"/>
    <col min="14345" max="14345" width="22.42578125" customWidth="1"/>
    <col min="14593" max="14593" width="1" customWidth="1"/>
    <col min="14594" max="14594" width="25.42578125" customWidth="1"/>
    <col min="14595" max="14595" width="14.5703125" customWidth="1"/>
    <col min="14596" max="14596" width="20.140625" customWidth="1"/>
    <col min="14597" max="14597" width="16.42578125" customWidth="1"/>
    <col min="14598" max="14598" width="25" customWidth="1"/>
    <col min="14599" max="14599" width="22" customWidth="1"/>
    <col min="14600" max="14600" width="20.5703125" customWidth="1"/>
    <col min="14601" max="14601" width="22.42578125" customWidth="1"/>
    <col min="14849" max="14849" width="1" customWidth="1"/>
    <col min="14850" max="14850" width="25.42578125" customWidth="1"/>
    <col min="14851" max="14851" width="14.5703125" customWidth="1"/>
    <col min="14852" max="14852" width="20.140625" customWidth="1"/>
    <col min="14853" max="14853" width="16.42578125" customWidth="1"/>
    <col min="14854" max="14854" width="25" customWidth="1"/>
    <col min="14855" max="14855" width="22" customWidth="1"/>
    <col min="14856" max="14856" width="20.5703125" customWidth="1"/>
    <col min="14857" max="14857" width="22.42578125" customWidth="1"/>
    <col min="15105" max="15105" width="1" customWidth="1"/>
    <col min="15106" max="15106" width="25.42578125" customWidth="1"/>
    <col min="15107" max="15107" width="14.5703125" customWidth="1"/>
    <col min="15108" max="15108" width="20.140625" customWidth="1"/>
    <col min="15109" max="15109" width="16.42578125" customWidth="1"/>
    <col min="15110" max="15110" width="25" customWidth="1"/>
    <col min="15111" max="15111" width="22" customWidth="1"/>
    <col min="15112" max="15112" width="20.5703125" customWidth="1"/>
    <col min="15113" max="15113" width="22.42578125" customWidth="1"/>
    <col min="15361" max="15361" width="1" customWidth="1"/>
    <col min="15362" max="15362" width="25.42578125" customWidth="1"/>
    <col min="15363" max="15363" width="14.5703125" customWidth="1"/>
    <col min="15364" max="15364" width="20.140625" customWidth="1"/>
    <col min="15365" max="15365" width="16.42578125" customWidth="1"/>
    <col min="15366" max="15366" width="25" customWidth="1"/>
    <col min="15367" max="15367" width="22" customWidth="1"/>
    <col min="15368" max="15368" width="20.5703125" customWidth="1"/>
    <col min="15369" max="15369" width="22.42578125" customWidth="1"/>
    <col min="15617" max="15617" width="1" customWidth="1"/>
    <col min="15618" max="15618" width="25.42578125" customWidth="1"/>
    <col min="15619" max="15619" width="14.5703125" customWidth="1"/>
    <col min="15620" max="15620" width="20.140625" customWidth="1"/>
    <col min="15621" max="15621" width="16.42578125" customWidth="1"/>
    <col min="15622" max="15622" width="25" customWidth="1"/>
    <col min="15623" max="15623" width="22" customWidth="1"/>
    <col min="15624" max="15624" width="20.5703125" customWidth="1"/>
    <col min="15625" max="15625" width="22.42578125" customWidth="1"/>
    <col min="15873" max="15873" width="1" customWidth="1"/>
    <col min="15874" max="15874" width="25.42578125" customWidth="1"/>
    <col min="15875" max="15875" width="14.5703125" customWidth="1"/>
    <col min="15876" max="15876" width="20.140625" customWidth="1"/>
    <col min="15877" max="15877" width="16.42578125" customWidth="1"/>
    <col min="15878" max="15878" width="25" customWidth="1"/>
    <col min="15879" max="15879" width="22" customWidth="1"/>
    <col min="15880" max="15880" width="20.5703125" customWidth="1"/>
    <col min="15881" max="15881" width="22.42578125" customWidth="1"/>
    <col min="16129" max="16129" width="1" customWidth="1"/>
    <col min="16130" max="16130" width="25.42578125" customWidth="1"/>
    <col min="16131" max="16131" width="14.5703125" customWidth="1"/>
    <col min="16132" max="16132" width="20.140625" customWidth="1"/>
    <col min="16133" max="16133" width="16.42578125" customWidth="1"/>
    <col min="16134" max="16134" width="25" customWidth="1"/>
    <col min="16135" max="16135" width="22" customWidth="1"/>
    <col min="16136" max="16136" width="20.5703125" customWidth="1"/>
    <col min="16137" max="16137" width="22.42578125" customWidth="1"/>
  </cols>
  <sheetData>
    <row r="1" spans="2:13" s="92" customFormat="1" ht="6" customHeight="1" x14ac:dyDescent="0.2">
      <c r="B1" s="91"/>
      <c r="G1" s="93"/>
      <c r="J1" s="95"/>
      <c r="K1" s="96"/>
      <c r="L1" s="96"/>
    </row>
    <row r="2" spans="2:13" s="92" customFormat="1" ht="25.5" customHeight="1" x14ac:dyDescent="0.2">
      <c r="B2" s="355"/>
      <c r="C2" s="356" t="s">
        <v>16</v>
      </c>
      <c r="D2" s="356"/>
      <c r="E2" s="356"/>
      <c r="F2" s="356"/>
      <c r="G2" s="356"/>
      <c r="H2" s="356"/>
      <c r="I2" s="357"/>
      <c r="J2" s="95"/>
      <c r="K2" s="96"/>
      <c r="L2" s="96"/>
    </row>
    <row r="3" spans="2:13" s="92" customFormat="1" ht="25.5" customHeight="1" x14ac:dyDescent="0.2">
      <c r="B3" s="355"/>
      <c r="C3" s="358" t="s">
        <v>17</v>
      </c>
      <c r="D3" s="358"/>
      <c r="E3" s="358"/>
      <c r="F3" s="358"/>
      <c r="G3" s="358"/>
      <c r="H3" s="358"/>
      <c r="I3" s="357"/>
      <c r="J3" s="95"/>
      <c r="K3" s="96"/>
      <c r="L3" s="96"/>
    </row>
    <row r="4" spans="2:13" s="92" customFormat="1" ht="25.5" customHeight="1" x14ac:dyDescent="0.2">
      <c r="B4" s="355"/>
      <c r="C4" s="358" t="s">
        <v>164</v>
      </c>
      <c r="D4" s="358"/>
      <c r="E4" s="358"/>
      <c r="F4" s="358"/>
      <c r="G4" s="358"/>
      <c r="H4" s="358"/>
      <c r="I4" s="357"/>
      <c r="J4" s="95"/>
      <c r="K4" s="96"/>
      <c r="L4" s="96"/>
      <c r="M4" s="185" t="s">
        <v>208</v>
      </c>
    </row>
    <row r="5" spans="2:13" s="92" customFormat="1" ht="25.5" customHeight="1" x14ac:dyDescent="0.2">
      <c r="B5" s="355"/>
      <c r="C5" s="358" t="s">
        <v>166</v>
      </c>
      <c r="D5" s="358"/>
      <c r="E5" s="358"/>
      <c r="F5" s="358"/>
      <c r="G5" s="359" t="s">
        <v>167</v>
      </c>
      <c r="H5" s="359"/>
      <c r="I5" s="357"/>
      <c r="J5" s="95"/>
      <c r="K5" s="96"/>
      <c r="L5" s="96"/>
      <c r="M5" s="185" t="s">
        <v>193</v>
      </c>
    </row>
    <row r="6" spans="2:13" s="92" customFormat="1" ht="23.25" customHeight="1" x14ac:dyDescent="0.2">
      <c r="B6" s="360" t="s">
        <v>169</v>
      </c>
      <c r="C6" s="360"/>
      <c r="D6" s="360"/>
      <c r="E6" s="360"/>
      <c r="F6" s="360"/>
      <c r="G6" s="360"/>
      <c r="H6" s="360"/>
      <c r="I6" s="360"/>
      <c r="J6" s="95"/>
      <c r="K6" s="96"/>
      <c r="L6" s="96"/>
      <c r="M6" s="185" t="s">
        <v>209</v>
      </c>
    </row>
    <row r="7" spans="2:13" s="92" customFormat="1" ht="24" customHeight="1" x14ac:dyDescent="0.2">
      <c r="B7" s="361" t="s">
        <v>170</v>
      </c>
      <c r="C7" s="361"/>
      <c r="D7" s="361"/>
      <c r="E7" s="361"/>
      <c r="F7" s="361"/>
      <c r="G7" s="361"/>
      <c r="H7" s="361"/>
      <c r="I7" s="361"/>
      <c r="J7" s="95"/>
      <c r="K7" s="96"/>
      <c r="L7" s="96"/>
    </row>
    <row r="8" spans="2:13" s="92" customFormat="1" ht="24" customHeight="1" x14ac:dyDescent="0.2">
      <c r="B8" s="317" t="s">
        <v>171</v>
      </c>
      <c r="C8" s="317"/>
      <c r="D8" s="317"/>
      <c r="E8" s="317"/>
      <c r="F8" s="317"/>
      <c r="G8" s="317"/>
      <c r="H8" s="317"/>
      <c r="I8" s="317"/>
      <c r="J8" s="95"/>
      <c r="K8" s="96"/>
      <c r="L8" s="96"/>
    </row>
    <row r="9" spans="2:13" s="92" customFormat="1" ht="30.75" customHeight="1" x14ac:dyDescent="0.2">
      <c r="B9" s="255" t="s">
        <v>399</v>
      </c>
      <c r="C9" s="254" t="s">
        <v>257</v>
      </c>
      <c r="D9" s="309" t="s">
        <v>400</v>
      </c>
      <c r="E9" s="309"/>
      <c r="F9" s="425" t="s">
        <v>347</v>
      </c>
      <c r="G9" s="426"/>
      <c r="H9" s="426"/>
      <c r="I9" s="427"/>
      <c r="J9" s="95"/>
      <c r="K9" s="96"/>
      <c r="L9" s="96"/>
    </row>
    <row r="10" spans="2:13" s="92" customFormat="1" ht="30.75" customHeight="1" x14ac:dyDescent="0.2">
      <c r="B10" s="172" t="s">
        <v>175</v>
      </c>
      <c r="C10" s="144" t="s">
        <v>176</v>
      </c>
      <c r="D10" s="309" t="s">
        <v>177</v>
      </c>
      <c r="E10" s="309"/>
      <c r="F10" s="310" t="s">
        <v>258</v>
      </c>
      <c r="G10" s="310"/>
      <c r="H10" s="137" t="s">
        <v>178</v>
      </c>
      <c r="I10" s="144" t="s">
        <v>176</v>
      </c>
      <c r="J10" s="95"/>
      <c r="K10" s="96"/>
      <c r="L10" s="96"/>
    </row>
    <row r="11" spans="2:13" s="92" customFormat="1" ht="30.75" customHeight="1" x14ac:dyDescent="0.2">
      <c r="B11" s="172" t="s">
        <v>181</v>
      </c>
      <c r="C11" s="319" t="s">
        <v>257</v>
      </c>
      <c r="D11" s="319"/>
      <c r="E11" s="319"/>
      <c r="F11" s="319"/>
      <c r="G11" s="137" t="s">
        <v>182</v>
      </c>
      <c r="H11" s="320" t="s">
        <v>257</v>
      </c>
      <c r="I11" s="320"/>
      <c r="J11" s="95"/>
      <c r="K11" s="96"/>
      <c r="L11" s="96"/>
    </row>
    <row r="12" spans="2:13" s="92" customFormat="1" ht="30.75" customHeight="1" x14ac:dyDescent="0.2">
      <c r="B12" s="172" t="s">
        <v>185</v>
      </c>
      <c r="C12" s="321" t="s">
        <v>183</v>
      </c>
      <c r="D12" s="321"/>
      <c r="E12" s="321"/>
      <c r="F12" s="321"/>
      <c r="G12" s="137" t="s">
        <v>187</v>
      </c>
      <c r="H12" s="322" t="s">
        <v>259</v>
      </c>
      <c r="I12" s="322"/>
      <c r="J12" s="95"/>
      <c r="K12" s="96"/>
      <c r="L12" s="96"/>
    </row>
    <row r="13" spans="2:13" s="92" customFormat="1" ht="30.75" customHeight="1" x14ac:dyDescent="0.2">
      <c r="B13" s="172" t="s">
        <v>188</v>
      </c>
      <c r="C13" s="323" t="s">
        <v>159</v>
      </c>
      <c r="D13" s="323"/>
      <c r="E13" s="323"/>
      <c r="F13" s="323"/>
      <c r="G13" s="323"/>
      <c r="H13" s="323"/>
      <c r="I13" s="323"/>
      <c r="J13" s="95"/>
      <c r="K13" s="96"/>
      <c r="L13" s="96"/>
    </row>
    <row r="14" spans="2:13" s="92" customFormat="1" ht="30.75" customHeight="1" x14ac:dyDescent="0.2">
      <c r="B14" s="172" t="s">
        <v>189</v>
      </c>
      <c r="C14" s="324" t="s">
        <v>257</v>
      </c>
      <c r="D14" s="324"/>
      <c r="E14" s="324"/>
      <c r="F14" s="324"/>
      <c r="G14" s="324"/>
      <c r="H14" s="324"/>
      <c r="I14" s="324"/>
      <c r="J14" s="95"/>
      <c r="K14" s="96"/>
      <c r="L14" s="96"/>
    </row>
    <row r="15" spans="2:13" s="92" customFormat="1" ht="30.75" customHeight="1" x14ac:dyDescent="0.2">
      <c r="B15" s="172" t="s">
        <v>191</v>
      </c>
      <c r="C15" s="318" t="s">
        <v>317</v>
      </c>
      <c r="D15" s="318"/>
      <c r="E15" s="318"/>
      <c r="F15" s="318"/>
      <c r="G15" s="137" t="s">
        <v>192</v>
      </c>
      <c r="H15" s="310" t="s">
        <v>193</v>
      </c>
      <c r="I15" s="310"/>
      <c r="J15" s="95"/>
      <c r="K15" s="96"/>
      <c r="L15" s="96"/>
    </row>
    <row r="16" spans="2:13" s="92" customFormat="1" ht="30.75" customHeight="1" x14ac:dyDescent="0.2">
      <c r="B16" s="172" t="s">
        <v>195</v>
      </c>
      <c r="C16" s="325" t="s">
        <v>307</v>
      </c>
      <c r="D16" s="325"/>
      <c r="E16" s="325"/>
      <c r="F16" s="325"/>
      <c r="G16" s="137" t="s">
        <v>196</v>
      </c>
      <c r="H16" s="310" t="s">
        <v>172</v>
      </c>
      <c r="I16" s="310"/>
      <c r="J16" s="95"/>
      <c r="K16" s="96"/>
      <c r="L16" s="96"/>
    </row>
    <row r="17" spans="2:9" s="95" customFormat="1" ht="40.5" customHeight="1" x14ac:dyDescent="0.2">
      <c r="B17" s="172" t="s">
        <v>198</v>
      </c>
      <c r="C17" s="372" t="s">
        <v>346</v>
      </c>
      <c r="D17" s="373"/>
      <c r="E17" s="373"/>
      <c r="F17" s="373"/>
      <c r="G17" s="373"/>
      <c r="H17" s="373"/>
      <c r="I17" s="374"/>
    </row>
    <row r="18" spans="2:9" s="95" customFormat="1" ht="30.75" customHeight="1" x14ac:dyDescent="0.2">
      <c r="B18" s="172" t="s">
        <v>200</v>
      </c>
      <c r="C18" s="318" t="s">
        <v>274</v>
      </c>
      <c r="D18" s="318"/>
      <c r="E18" s="318"/>
      <c r="F18" s="318"/>
      <c r="G18" s="318"/>
      <c r="H18" s="318"/>
      <c r="I18" s="318"/>
    </row>
    <row r="19" spans="2:9" s="95" customFormat="1" ht="30.75" customHeight="1" x14ac:dyDescent="0.2">
      <c r="B19" s="172" t="s">
        <v>202</v>
      </c>
      <c r="C19" s="327" t="s">
        <v>315</v>
      </c>
      <c r="D19" s="327"/>
      <c r="E19" s="327"/>
      <c r="F19" s="327"/>
      <c r="G19" s="327"/>
      <c r="H19" s="327"/>
      <c r="I19" s="327"/>
    </row>
    <row r="20" spans="2:9" s="95" customFormat="1" ht="30.75" customHeight="1" x14ac:dyDescent="0.2">
      <c r="B20" s="172" t="s">
        <v>203</v>
      </c>
      <c r="C20" s="328" t="s">
        <v>204</v>
      </c>
      <c r="D20" s="328"/>
      <c r="E20" s="328"/>
      <c r="F20" s="328"/>
      <c r="G20" s="328"/>
      <c r="H20" s="328"/>
      <c r="I20" s="328"/>
    </row>
    <row r="21" spans="2:9" s="95" customFormat="1" ht="27.75" customHeight="1" x14ac:dyDescent="0.2">
      <c r="B21" s="329" t="s">
        <v>205</v>
      </c>
      <c r="C21" s="330" t="s">
        <v>206</v>
      </c>
      <c r="D21" s="330"/>
      <c r="E21" s="330"/>
      <c r="F21" s="331" t="s">
        <v>207</v>
      </c>
      <c r="G21" s="331"/>
      <c r="H21" s="331"/>
      <c r="I21" s="331"/>
    </row>
    <row r="22" spans="2:9" s="95" customFormat="1" ht="27" customHeight="1" x14ac:dyDescent="0.2">
      <c r="B22" s="329"/>
      <c r="C22" s="375" t="s">
        <v>314</v>
      </c>
      <c r="D22" s="375"/>
      <c r="E22" s="375"/>
      <c r="F22" s="375" t="s">
        <v>313</v>
      </c>
      <c r="G22" s="375"/>
      <c r="H22" s="375"/>
      <c r="I22" s="375"/>
    </row>
    <row r="23" spans="2:9" s="95" customFormat="1" ht="39.75" customHeight="1" x14ac:dyDescent="0.2">
      <c r="B23" s="172" t="s">
        <v>210</v>
      </c>
      <c r="C23" s="376" t="s">
        <v>204</v>
      </c>
      <c r="D23" s="376"/>
      <c r="E23" s="376"/>
      <c r="F23" s="376" t="s">
        <v>204</v>
      </c>
      <c r="G23" s="376"/>
      <c r="H23" s="376"/>
      <c r="I23" s="376"/>
    </row>
    <row r="24" spans="2:9" s="95" customFormat="1" ht="48.75" customHeight="1" x14ac:dyDescent="0.2">
      <c r="B24" s="172" t="s">
        <v>212</v>
      </c>
      <c r="C24" s="375" t="s">
        <v>312</v>
      </c>
      <c r="D24" s="375"/>
      <c r="E24" s="375"/>
      <c r="F24" s="375" t="s">
        <v>311</v>
      </c>
      <c r="G24" s="375"/>
      <c r="H24" s="375"/>
      <c r="I24" s="375"/>
    </row>
    <row r="25" spans="2:9" s="95" customFormat="1" ht="29.25" customHeight="1" x14ac:dyDescent="0.2">
      <c r="B25" s="172" t="s">
        <v>213</v>
      </c>
      <c r="C25" s="336">
        <v>43101</v>
      </c>
      <c r="D25" s="318"/>
      <c r="E25" s="318"/>
      <c r="F25" s="137" t="s">
        <v>214</v>
      </c>
      <c r="G25" s="337" t="s">
        <v>257</v>
      </c>
      <c r="H25" s="337"/>
      <c r="I25" s="337"/>
    </row>
    <row r="26" spans="2:9" s="95" customFormat="1" ht="27" customHeight="1" x14ac:dyDescent="0.2">
      <c r="B26" s="172" t="s">
        <v>215</v>
      </c>
      <c r="C26" s="336">
        <v>43465</v>
      </c>
      <c r="D26" s="318"/>
      <c r="E26" s="318"/>
      <c r="F26" s="137" t="s">
        <v>216</v>
      </c>
      <c r="G26" s="338">
        <v>1</v>
      </c>
      <c r="H26" s="338"/>
      <c r="I26" s="338"/>
    </row>
    <row r="27" spans="2:9" s="95" customFormat="1" ht="47.25" customHeight="1" x14ac:dyDescent="0.2">
      <c r="B27" s="172" t="s">
        <v>217</v>
      </c>
      <c r="C27" s="310" t="s">
        <v>199</v>
      </c>
      <c r="D27" s="310"/>
      <c r="E27" s="310"/>
      <c r="F27" s="148" t="s">
        <v>218</v>
      </c>
      <c r="G27" s="339"/>
      <c r="H27" s="339"/>
      <c r="I27" s="339"/>
    </row>
    <row r="28" spans="2:9" s="95" customFormat="1" ht="30" customHeight="1" x14ac:dyDescent="0.2">
      <c r="B28" s="377" t="s">
        <v>219</v>
      </c>
      <c r="C28" s="377"/>
      <c r="D28" s="377"/>
      <c r="E28" s="377"/>
      <c r="F28" s="377"/>
      <c r="G28" s="377"/>
      <c r="H28" s="377"/>
      <c r="I28" s="377"/>
    </row>
    <row r="29" spans="2:9" s="95" customFormat="1" ht="56.25" customHeight="1" x14ac:dyDescent="0.2">
      <c r="B29" s="171" t="s">
        <v>220</v>
      </c>
      <c r="C29" s="171" t="s">
        <v>221</v>
      </c>
      <c r="D29" s="171" t="s">
        <v>222</v>
      </c>
      <c r="E29" s="171" t="s">
        <v>223</v>
      </c>
      <c r="F29" s="171" t="s">
        <v>224</v>
      </c>
      <c r="G29" s="138" t="s">
        <v>225</v>
      </c>
      <c r="H29" s="138" t="s">
        <v>226</v>
      </c>
      <c r="I29" s="171" t="s">
        <v>227</v>
      </c>
    </row>
    <row r="30" spans="2:9" s="95" customFormat="1" ht="19.5" customHeight="1" x14ac:dyDescent="0.2">
      <c r="B30" s="173" t="s">
        <v>228</v>
      </c>
      <c r="C30" s="184">
        <v>0</v>
      </c>
      <c r="D30" s="182">
        <f>+C30</f>
        <v>0</v>
      </c>
      <c r="E30" s="181">
        <v>0</v>
      </c>
      <c r="F30" s="180">
        <f>+E30</f>
        <v>0</v>
      </c>
      <c r="G30" s="179" t="e">
        <f t="shared" ref="G30:G41" si="0">+C30/E30</f>
        <v>#DIV/0!</v>
      </c>
      <c r="H30" s="178">
        <f t="shared" ref="H30:H41" si="1">+D30/$F$41</f>
        <v>0</v>
      </c>
      <c r="I30" s="177">
        <f t="shared" ref="I30:I41" si="2">+H30/$G$26</f>
        <v>0</v>
      </c>
    </row>
    <row r="31" spans="2:9" s="95" customFormat="1" ht="19.5" customHeight="1" x14ac:dyDescent="0.2">
      <c r="B31" s="173" t="s">
        <v>229</v>
      </c>
      <c r="C31" s="184">
        <v>0</v>
      </c>
      <c r="D31" s="182">
        <f t="shared" ref="D31:D41" si="3">+C31+D30</f>
        <v>0</v>
      </c>
      <c r="E31" s="181">
        <v>0</v>
      </c>
      <c r="F31" s="180">
        <f t="shared" ref="F31:F41" si="4">+E31+F30</f>
        <v>0</v>
      </c>
      <c r="G31" s="179" t="e">
        <f t="shared" si="0"/>
        <v>#DIV/0!</v>
      </c>
      <c r="H31" s="178">
        <f t="shared" si="1"/>
        <v>0</v>
      </c>
      <c r="I31" s="177">
        <f t="shared" si="2"/>
        <v>0</v>
      </c>
    </row>
    <row r="32" spans="2:9" s="95" customFormat="1" ht="19.5" customHeight="1" x14ac:dyDescent="0.2">
      <c r="B32" s="173" t="s">
        <v>230</v>
      </c>
      <c r="C32" s="184">
        <v>0</v>
      </c>
      <c r="D32" s="182">
        <f t="shared" si="3"/>
        <v>0</v>
      </c>
      <c r="E32" s="181">
        <v>0</v>
      </c>
      <c r="F32" s="180">
        <f t="shared" si="4"/>
        <v>0</v>
      </c>
      <c r="G32" s="179" t="e">
        <f t="shared" si="0"/>
        <v>#DIV/0!</v>
      </c>
      <c r="H32" s="178">
        <f t="shared" si="1"/>
        <v>0</v>
      </c>
      <c r="I32" s="177">
        <f t="shared" si="2"/>
        <v>0</v>
      </c>
    </row>
    <row r="33" spans="2:9" s="95" customFormat="1" ht="19.5" customHeight="1" x14ac:dyDescent="0.2">
      <c r="B33" s="173" t="s">
        <v>231</v>
      </c>
      <c r="C33" s="184">
        <v>0</v>
      </c>
      <c r="D33" s="182">
        <f t="shared" si="3"/>
        <v>0</v>
      </c>
      <c r="E33" s="184">
        <v>0</v>
      </c>
      <c r="F33" s="180">
        <f t="shared" si="4"/>
        <v>0</v>
      </c>
      <c r="G33" s="179" t="e">
        <f t="shared" si="0"/>
        <v>#DIV/0!</v>
      </c>
      <c r="H33" s="178">
        <f t="shared" si="1"/>
        <v>0</v>
      </c>
      <c r="I33" s="177">
        <f t="shared" si="2"/>
        <v>0</v>
      </c>
    </row>
    <row r="34" spans="2:9" s="95" customFormat="1" ht="19.5" customHeight="1" x14ac:dyDescent="0.2">
      <c r="B34" s="173" t="s">
        <v>232</v>
      </c>
      <c r="C34" s="184">
        <v>0</v>
      </c>
      <c r="D34" s="182">
        <f t="shared" si="3"/>
        <v>0</v>
      </c>
      <c r="E34" s="184">
        <v>0</v>
      </c>
      <c r="F34" s="180">
        <f t="shared" si="4"/>
        <v>0</v>
      </c>
      <c r="G34" s="179" t="e">
        <f t="shared" si="0"/>
        <v>#DIV/0!</v>
      </c>
      <c r="H34" s="178">
        <f t="shared" si="1"/>
        <v>0</v>
      </c>
      <c r="I34" s="177">
        <f t="shared" si="2"/>
        <v>0</v>
      </c>
    </row>
    <row r="35" spans="2:9" s="95" customFormat="1" ht="19.5" customHeight="1" x14ac:dyDescent="0.2">
      <c r="B35" s="173" t="s">
        <v>233</v>
      </c>
      <c r="C35" s="184">
        <v>0.15</v>
      </c>
      <c r="D35" s="182">
        <f t="shared" si="3"/>
        <v>0.15</v>
      </c>
      <c r="E35" s="184">
        <v>0.15</v>
      </c>
      <c r="F35" s="180">
        <f t="shared" si="4"/>
        <v>0.15</v>
      </c>
      <c r="G35" s="179">
        <f t="shared" si="0"/>
        <v>1</v>
      </c>
      <c r="H35" s="178">
        <f t="shared" si="1"/>
        <v>0.15</v>
      </c>
      <c r="I35" s="177">
        <f t="shared" si="2"/>
        <v>0.15</v>
      </c>
    </row>
    <row r="36" spans="2:9" s="95" customFormat="1" ht="19.5" customHeight="1" x14ac:dyDescent="0.2">
      <c r="B36" s="173" t="s">
        <v>234</v>
      </c>
      <c r="C36" s="183">
        <v>0</v>
      </c>
      <c r="D36" s="182">
        <f t="shared" si="3"/>
        <v>0.15</v>
      </c>
      <c r="E36" s="184">
        <v>0</v>
      </c>
      <c r="F36" s="180">
        <f t="shared" si="4"/>
        <v>0.15</v>
      </c>
      <c r="G36" s="179" t="e">
        <f t="shared" si="0"/>
        <v>#DIV/0!</v>
      </c>
      <c r="H36" s="178">
        <f t="shared" si="1"/>
        <v>0.15</v>
      </c>
      <c r="I36" s="177">
        <f t="shared" si="2"/>
        <v>0.15</v>
      </c>
    </row>
    <row r="37" spans="2:9" s="95" customFormat="1" ht="19.5" customHeight="1" x14ac:dyDescent="0.2">
      <c r="B37" s="173" t="s">
        <v>235</v>
      </c>
      <c r="C37" s="183">
        <v>0.55000000000000004</v>
      </c>
      <c r="D37" s="182">
        <f t="shared" si="3"/>
        <v>0.70000000000000007</v>
      </c>
      <c r="E37" s="184">
        <v>0.25</v>
      </c>
      <c r="F37" s="180">
        <f t="shared" si="4"/>
        <v>0.4</v>
      </c>
      <c r="G37" s="179">
        <f t="shared" si="0"/>
        <v>2.2000000000000002</v>
      </c>
      <c r="H37" s="178">
        <f t="shared" si="1"/>
        <v>0.70000000000000007</v>
      </c>
      <c r="I37" s="177">
        <f t="shared" si="2"/>
        <v>0.70000000000000007</v>
      </c>
    </row>
    <row r="38" spans="2:9" s="95" customFormat="1" ht="19.5" customHeight="1" x14ac:dyDescent="0.2">
      <c r="B38" s="173" t="s">
        <v>236</v>
      </c>
      <c r="C38" s="183">
        <v>0</v>
      </c>
      <c r="D38" s="182">
        <f t="shared" si="3"/>
        <v>0.70000000000000007</v>
      </c>
      <c r="E38" s="184">
        <v>0</v>
      </c>
      <c r="F38" s="180">
        <f t="shared" si="4"/>
        <v>0.4</v>
      </c>
      <c r="G38" s="179" t="e">
        <f t="shared" si="0"/>
        <v>#DIV/0!</v>
      </c>
      <c r="H38" s="178">
        <f t="shared" si="1"/>
        <v>0.70000000000000007</v>
      </c>
      <c r="I38" s="177">
        <f t="shared" si="2"/>
        <v>0.70000000000000007</v>
      </c>
    </row>
    <row r="39" spans="2:9" s="95" customFormat="1" ht="19.5" customHeight="1" x14ac:dyDescent="0.2">
      <c r="B39" s="173" t="s">
        <v>237</v>
      </c>
      <c r="C39" s="183">
        <v>0</v>
      </c>
      <c r="D39" s="182">
        <f t="shared" si="3"/>
        <v>0.70000000000000007</v>
      </c>
      <c r="E39" s="181">
        <v>0</v>
      </c>
      <c r="F39" s="180">
        <f t="shared" si="4"/>
        <v>0.4</v>
      </c>
      <c r="G39" s="179" t="e">
        <f t="shared" si="0"/>
        <v>#DIV/0!</v>
      </c>
      <c r="H39" s="178">
        <f t="shared" si="1"/>
        <v>0.70000000000000007</v>
      </c>
      <c r="I39" s="177">
        <f t="shared" si="2"/>
        <v>0.70000000000000007</v>
      </c>
    </row>
    <row r="40" spans="2:9" s="95" customFormat="1" ht="19.5" customHeight="1" x14ac:dyDescent="0.2">
      <c r="B40" s="173" t="s">
        <v>238</v>
      </c>
      <c r="C40" s="183">
        <v>0</v>
      </c>
      <c r="D40" s="182">
        <f t="shared" si="3"/>
        <v>0.70000000000000007</v>
      </c>
      <c r="E40" s="181">
        <v>0.6</v>
      </c>
      <c r="F40" s="180">
        <f t="shared" si="4"/>
        <v>1</v>
      </c>
      <c r="G40" s="179">
        <f t="shared" si="0"/>
        <v>0</v>
      </c>
      <c r="H40" s="178">
        <f t="shared" si="1"/>
        <v>0.70000000000000007</v>
      </c>
      <c r="I40" s="177">
        <f t="shared" si="2"/>
        <v>0.70000000000000007</v>
      </c>
    </row>
    <row r="41" spans="2:9" s="95" customFormat="1" ht="19.5" customHeight="1" x14ac:dyDescent="0.2">
      <c r="B41" s="173" t="s">
        <v>239</v>
      </c>
      <c r="C41" s="183">
        <v>0.3</v>
      </c>
      <c r="D41" s="182">
        <f t="shared" si="3"/>
        <v>1</v>
      </c>
      <c r="E41" s="181">
        <v>0</v>
      </c>
      <c r="F41" s="180">
        <f t="shared" si="4"/>
        <v>1</v>
      </c>
      <c r="G41" s="179" t="e">
        <f t="shared" si="0"/>
        <v>#DIV/0!</v>
      </c>
      <c r="H41" s="178">
        <f t="shared" si="1"/>
        <v>1</v>
      </c>
      <c r="I41" s="177">
        <f t="shared" si="2"/>
        <v>1</v>
      </c>
    </row>
    <row r="42" spans="2:9" s="95" customFormat="1" ht="54" customHeight="1" x14ac:dyDescent="0.2">
      <c r="B42" s="176" t="s">
        <v>240</v>
      </c>
      <c r="C42" s="428" t="s">
        <v>395</v>
      </c>
      <c r="D42" s="428"/>
      <c r="E42" s="428"/>
      <c r="F42" s="428"/>
      <c r="G42" s="428"/>
      <c r="H42" s="428"/>
      <c r="I42" s="428"/>
    </row>
    <row r="43" spans="2:9" s="95" customFormat="1" ht="29.25" customHeight="1" x14ac:dyDescent="0.2">
      <c r="B43" s="317" t="s">
        <v>241</v>
      </c>
      <c r="C43" s="317"/>
      <c r="D43" s="317"/>
      <c r="E43" s="317"/>
      <c r="F43" s="317"/>
      <c r="G43" s="317"/>
      <c r="H43" s="317"/>
      <c r="I43" s="317"/>
    </row>
    <row r="44" spans="2:9" s="95" customFormat="1" ht="45.75" customHeight="1" x14ac:dyDescent="0.2">
      <c r="B44" s="316"/>
      <c r="C44" s="316"/>
      <c r="D44" s="316"/>
      <c r="E44" s="316"/>
      <c r="F44" s="316"/>
      <c r="G44" s="316"/>
      <c r="H44" s="316"/>
      <c r="I44" s="316"/>
    </row>
    <row r="45" spans="2:9" s="95" customFormat="1" ht="45.75" customHeight="1" x14ac:dyDescent="0.2">
      <c r="B45" s="316"/>
      <c r="C45" s="316"/>
      <c r="D45" s="316"/>
      <c r="E45" s="316"/>
      <c r="F45" s="316"/>
      <c r="G45" s="316"/>
      <c r="H45" s="316"/>
      <c r="I45" s="316"/>
    </row>
    <row r="46" spans="2:9" s="95" customFormat="1" ht="45.75" customHeight="1" x14ac:dyDescent="0.2">
      <c r="B46" s="316"/>
      <c r="C46" s="316"/>
      <c r="D46" s="316"/>
      <c r="E46" s="316"/>
      <c r="F46" s="316"/>
      <c r="G46" s="316"/>
      <c r="H46" s="316"/>
      <c r="I46" s="316"/>
    </row>
    <row r="47" spans="2:9" s="95" customFormat="1" ht="45.75" customHeight="1" x14ac:dyDescent="0.2">
      <c r="B47" s="316"/>
      <c r="C47" s="316"/>
      <c r="D47" s="316"/>
      <c r="E47" s="316"/>
      <c r="F47" s="316"/>
      <c r="G47" s="316"/>
      <c r="H47" s="316"/>
      <c r="I47" s="316"/>
    </row>
    <row r="48" spans="2:9" s="95" customFormat="1" ht="45.75" customHeight="1" x14ac:dyDescent="0.2">
      <c r="B48" s="316"/>
      <c r="C48" s="316"/>
      <c r="D48" s="316"/>
      <c r="E48" s="316"/>
      <c r="F48" s="316"/>
      <c r="G48" s="316"/>
      <c r="H48" s="316"/>
      <c r="I48" s="316"/>
    </row>
    <row r="49" spans="2:9" s="95" customFormat="1" ht="46.5" customHeight="1" x14ac:dyDescent="0.2">
      <c r="B49" s="172" t="s">
        <v>242</v>
      </c>
      <c r="C49" s="429" t="s">
        <v>396</v>
      </c>
      <c r="D49" s="380"/>
      <c r="E49" s="380"/>
      <c r="F49" s="380"/>
      <c r="G49" s="380"/>
      <c r="H49" s="380"/>
      <c r="I49" s="380"/>
    </row>
    <row r="50" spans="2:9" s="95" customFormat="1" ht="30" customHeight="1" thickBot="1" x14ac:dyDescent="0.25">
      <c r="B50" s="172" t="s">
        <v>243</v>
      </c>
      <c r="C50" s="380" t="s">
        <v>385</v>
      </c>
      <c r="D50" s="380"/>
      <c r="E50" s="380"/>
      <c r="F50" s="380"/>
      <c r="G50" s="380"/>
      <c r="H50" s="380"/>
      <c r="I50" s="380"/>
    </row>
    <row r="51" spans="2:9" s="95" customFormat="1" ht="46.5" customHeight="1" thickBot="1" x14ac:dyDescent="0.25">
      <c r="B51" s="174" t="s">
        <v>244</v>
      </c>
      <c r="C51" s="430" t="s">
        <v>386</v>
      </c>
      <c r="D51" s="431"/>
      <c r="E51" s="431"/>
      <c r="F51" s="431"/>
      <c r="G51" s="431"/>
      <c r="H51" s="431"/>
      <c r="I51" s="431"/>
    </row>
    <row r="52" spans="2:9" s="95" customFormat="1" ht="29.25" customHeight="1" x14ac:dyDescent="0.2">
      <c r="B52" s="317" t="s">
        <v>245</v>
      </c>
      <c r="C52" s="317"/>
      <c r="D52" s="317"/>
      <c r="E52" s="317"/>
      <c r="F52" s="317"/>
      <c r="G52" s="317"/>
      <c r="H52" s="317"/>
      <c r="I52" s="317"/>
    </row>
    <row r="53" spans="2:9" s="95" customFormat="1" ht="33" customHeight="1" x14ac:dyDescent="0.2">
      <c r="B53" s="349" t="s">
        <v>246</v>
      </c>
      <c r="C53" s="175" t="s">
        <v>247</v>
      </c>
      <c r="D53" s="350" t="s">
        <v>248</v>
      </c>
      <c r="E53" s="350"/>
      <c r="F53" s="350"/>
      <c r="G53" s="350" t="s">
        <v>249</v>
      </c>
      <c r="H53" s="350"/>
      <c r="I53" s="350"/>
    </row>
    <row r="54" spans="2:9" s="95" customFormat="1" ht="31.5" customHeight="1" thickBot="1" x14ac:dyDescent="0.25">
      <c r="B54" s="349"/>
      <c r="C54" s="169">
        <v>43171</v>
      </c>
      <c r="D54" s="367" t="s">
        <v>310</v>
      </c>
      <c r="E54" s="367"/>
      <c r="F54" s="367"/>
      <c r="G54" s="368" t="s">
        <v>387</v>
      </c>
      <c r="H54" s="368"/>
      <c r="I54" s="368"/>
    </row>
    <row r="55" spans="2:9" s="95" customFormat="1" ht="31.5" customHeight="1" thickBot="1" x14ac:dyDescent="0.25">
      <c r="B55" s="174" t="s">
        <v>250</v>
      </c>
      <c r="C55" s="288" t="s">
        <v>388</v>
      </c>
      <c r="D55" s="289"/>
      <c r="E55" s="341" t="s">
        <v>251</v>
      </c>
      <c r="F55" s="341"/>
      <c r="G55" s="288" t="s">
        <v>270</v>
      </c>
      <c r="H55" s="289"/>
      <c r="I55" s="290"/>
    </row>
    <row r="56" spans="2:9" s="95" customFormat="1" ht="31.5" customHeight="1" thickBot="1" x14ac:dyDescent="0.25">
      <c r="B56" s="174" t="s">
        <v>252</v>
      </c>
      <c r="C56" s="288" t="s">
        <v>270</v>
      </c>
      <c r="D56" s="289"/>
      <c r="E56" s="353" t="s">
        <v>253</v>
      </c>
      <c r="F56" s="353"/>
      <c r="G56" s="288" t="s">
        <v>306</v>
      </c>
      <c r="H56" s="289"/>
      <c r="I56" s="290"/>
    </row>
    <row r="57" spans="2:9" s="95" customFormat="1" ht="31.5" customHeight="1" x14ac:dyDescent="0.2">
      <c r="B57" s="174" t="s">
        <v>254</v>
      </c>
      <c r="C57" s="351"/>
      <c r="D57" s="351"/>
      <c r="E57" s="354" t="s">
        <v>255</v>
      </c>
      <c r="F57" s="354"/>
      <c r="G57" s="351"/>
      <c r="H57" s="351"/>
      <c r="I57" s="351"/>
    </row>
    <row r="58" spans="2:9" s="95" customFormat="1" ht="31.5" customHeight="1" x14ac:dyDescent="0.2">
      <c r="B58" s="174" t="s">
        <v>256</v>
      </c>
      <c r="C58" s="351"/>
      <c r="D58" s="351"/>
      <c r="E58" s="354"/>
      <c r="F58" s="354"/>
      <c r="G58" s="351"/>
      <c r="H58" s="351"/>
      <c r="I58" s="351"/>
    </row>
    <row r="59" spans="2:9" s="95" customFormat="1" hidden="1" x14ac:dyDescent="0.25">
      <c r="B59" s="123"/>
      <c r="C59" s="123"/>
      <c r="D59" s="5"/>
      <c r="E59" s="5"/>
      <c r="F59" s="5"/>
      <c r="G59" s="5"/>
      <c r="H59" s="5"/>
      <c r="I59" s="124"/>
    </row>
    <row r="60" spans="2:9" s="95" customFormat="1" ht="12.75" hidden="1" x14ac:dyDescent="0.2">
      <c r="B60" s="126"/>
      <c r="C60" s="127"/>
      <c r="D60" s="127"/>
      <c r="E60" s="128"/>
      <c r="F60" s="128"/>
      <c r="G60" s="129"/>
      <c r="H60" s="130"/>
      <c r="I60" s="127"/>
    </row>
    <row r="61" spans="2:9" s="95" customFormat="1" ht="12.75" hidden="1" x14ac:dyDescent="0.2">
      <c r="B61" s="126"/>
      <c r="C61" s="127"/>
      <c r="D61" s="127"/>
      <c r="E61" s="128"/>
      <c r="F61" s="128"/>
      <c r="G61" s="129"/>
      <c r="H61" s="130"/>
      <c r="I61" s="127"/>
    </row>
    <row r="62" spans="2:9" s="95" customFormat="1" ht="12.75" hidden="1" x14ac:dyDescent="0.2">
      <c r="B62" s="126"/>
      <c r="C62" s="127"/>
      <c r="D62" s="127"/>
      <c r="E62" s="128"/>
      <c r="F62" s="128"/>
      <c r="G62" s="129"/>
      <c r="H62" s="130"/>
      <c r="I62" s="127"/>
    </row>
    <row r="63" spans="2:9" s="95" customFormat="1" ht="12.75" hidden="1" x14ac:dyDescent="0.2">
      <c r="B63" s="126"/>
      <c r="C63" s="127"/>
      <c r="D63" s="127"/>
      <c r="E63" s="128"/>
      <c r="F63" s="128"/>
      <c r="G63" s="129"/>
      <c r="H63" s="130"/>
      <c r="I63" s="127"/>
    </row>
    <row r="64" spans="2:9" s="95" customFormat="1" ht="12.75" hidden="1" x14ac:dyDescent="0.2">
      <c r="B64" s="126"/>
      <c r="C64" s="127"/>
      <c r="D64" s="127"/>
      <c r="E64" s="128"/>
      <c r="F64" s="128"/>
      <c r="G64" s="129"/>
      <c r="H64" s="130"/>
      <c r="I64" s="127"/>
    </row>
    <row r="65" spans="2:9" s="95" customFormat="1" ht="12.75" hidden="1" x14ac:dyDescent="0.2">
      <c r="B65" s="126"/>
      <c r="C65" s="127"/>
      <c r="D65" s="127"/>
      <c r="E65" s="128"/>
      <c r="F65" s="128"/>
      <c r="G65" s="129"/>
      <c r="H65" s="130"/>
      <c r="I65" s="127"/>
    </row>
    <row r="66" spans="2:9" s="95" customFormat="1" ht="12.75" hidden="1" x14ac:dyDescent="0.2">
      <c r="B66" s="126"/>
      <c r="C66" s="127"/>
      <c r="D66" s="127"/>
      <c r="E66" s="128"/>
      <c r="F66" s="128"/>
      <c r="G66" s="129"/>
      <c r="H66" s="130"/>
      <c r="I66" s="127"/>
    </row>
    <row r="67" spans="2:9" s="95" customFormat="1" ht="12.75" hidden="1" x14ac:dyDescent="0.2">
      <c r="B67" s="126"/>
      <c r="C67" s="127"/>
      <c r="D67" s="127"/>
      <c r="E67" s="128"/>
      <c r="F67" s="128"/>
      <c r="G67" s="129"/>
      <c r="H67" s="130"/>
      <c r="I67" s="127"/>
    </row>
    <row r="68" spans="2:9" s="95" customFormat="1" ht="12.75" x14ac:dyDescent="0.2">
      <c r="B68" s="91"/>
      <c r="C68" s="92"/>
      <c r="D68" s="92"/>
      <c r="E68" s="92"/>
      <c r="F68" s="92"/>
      <c r="G68" s="93"/>
      <c r="H68" s="92"/>
      <c r="I68" s="92"/>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3:I13"/>
    <mergeCell ref="C14:I14"/>
    <mergeCell ref="C15:F15"/>
    <mergeCell ref="H15:I15"/>
    <mergeCell ref="C16:F16"/>
    <mergeCell ref="H16:I16"/>
    <mergeCell ref="D10:E10"/>
    <mergeCell ref="F10:G10"/>
    <mergeCell ref="C11:F11"/>
    <mergeCell ref="H11:I11"/>
    <mergeCell ref="C12:F12"/>
    <mergeCell ref="H12:I12"/>
    <mergeCell ref="B6:I6"/>
    <mergeCell ref="B7:I7"/>
    <mergeCell ref="B8:I8"/>
    <mergeCell ref="D9:E9"/>
    <mergeCell ref="F9:I9"/>
    <mergeCell ref="B2:B5"/>
    <mergeCell ref="C2:H2"/>
    <mergeCell ref="I2:I5"/>
    <mergeCell ref="C3:H3"/>
    <mergeCell ref="C4:H4"/>
    <mergeCell ref="C5:F5"/>
    <mergeCell ref="G5:H5"/>
  </mergeCells>
  <dataValidations count="4">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topLeftCell="F13" zoomScaleNormal="100" workbookViewId="0">
      <selection activeCell="H15" sqref="H15"/>
    </sheetView>
  </sheetViews>
  <sheetFormatPr baseColWidth="10" defaultColWidth="11.5703125" defaultRowHeight="15" x14ac:dyDescent="0.25"/>
  <cols>
    <col min="1" max="1" width="1.28515625" customWidth="1"/>
    <col min="2" max="2" width="21.85546875" style="187" customWidth="1"/>
    <col min="3" max="3" width="34.5703125" customWidth="1"/>
    <col min="4" max="4" width="26.28515625" customWidth="1"/>
    <col min="5" max="5" width="5.85546875" customWidth="1"/>
    <col min="6" max="6" width="38.28515625" customWidth="1"/>
    <col min="7" max="7" width="28.42578125" style="187" customWidth="1"/>
    <col min="8" max="8" width="16.140625" customWidth="1"/>
    <col min="9" max="9" width="16.28515625" customWidth="1"/>
    <col min="10" max="10" width="15.7109375" customWidth="1"/>
    <col min="11" max="11" width="43.28515625" customWidth="1"/>
    <col min="108" max="108" width="11.42578125" customWidth="1"/>
    <col min="198" max="198" width="1.42578125" customWidth="1"/>
    <col min="257" max="257" width="1.28515625" customWidth="1"/>
    <col min="258" max="258" width="21.85546875" customWidth="1"/>
    <col min="259" max="259" width="34.5703125" customWidth="1"/>
    <col min="260" max="260" width="26.28515625" customWidth="1"/>
    <col min="261" max="261" width="5.85546875" customWidth="1"/>
    <col min="262" max="262" width="38.28515625" customWidth="1"/>
    <col min="263" max="263" width="28.42578125" customWidth="1"/>
    <col min="264" max="264" width="16.140625" customWidth="1"/>
    <col min="265" max="265" width="16.28515625" customWidth="1"/>
    <col min="266" max="266" width="15.7109375" customWidth="1"/>
    <col min="267" max="267" width="21" customWidth="1"/>
    <col min="364" max="364" width="11.42578125" customWidth="1"/>
    <col min="454" max="454" width="1.42578125" customWidth="1"/>
    <col min="513" max="513" width="1.28515625" customWidth="1"/>
    <col min="514" max="514" width="21.85546875" customWidth="1"/>
    <col min="515" max="515" width="34.5703125" customWidth="1"/>
    <col min="516" max="516" width="26.28515625" customWidth="1"/>
    <col min="517" max="517" width="5.85546875" customWidth="1"/>
    <col min="518" max="518" width="38.28515625" customWidth="1"/>
    <col min="519" max="519" width="28.42578125" customWidth="1"/>
    <col min="520" max="520" width="16.140625" customWidth="1"/>
    <col min="521" max="521" width="16.28515625" customWidth="1"/>
    <col min="522" max="522" width="15.7109375" customWidth="1"/>
    <col min="523" max="523" width="21" customWidth="1"/>
    <col min="620" max="620" width="11.42578125" customWidth="1"/>
    <col min="710" max="710" width="1.42578125" customWidth="1"/>
    <col min="769" max="769" width="1.28515625" customWidth="1"/>
    <col min="770" max="770" width="21.85546875" customWidth="1"/>
    <col min="771" max="771" width="34.5703125" customWidth="1"/>
    <col min="772" max="772" width="26.28515625" customWidth="1"/>
    <col min="773" max="773" width="5.85546875" customWidth="1"/>
    <col min="774" max="774" width="38.28515625" customWidth="1"/>
    <col min="775" max="775" width="28.42578125" customWidth="1"/>
    <col min="776" max="776" width="16.140625" customWidth="1"/>
    <col min="777" max="777" width="16.28515625" customWidth="1"/>
    <col min="778" max="778" width="15.7109375" customWidth="1"/>
    <col min="779" max="779" width="21" customWidth="1"/>
    <col min="876" max="876" width="11.42578125" customWidth="1"/>
    <col min="966" max="966" width="1.42578125" customWidth="1"/>
    <col min="1025" max="1025" width="1.28515625" customWidth="1"/>
    <col min="1026" max="1026" width="21.85546875" customWidth="1"/>
    <col min="1027" max="1027" width="34.5703125" customWidth="1"/>
    <col min="1028" max="1028" width="26.28515625" customWidth="1"/>
    <col min="1029" max="1029" width="5.85546875" customWidth="1"/>
    <col min="1030" max="1030" width="38.28515625" customWidth="1"/>
    <col min="1031" max="1031" width="28.42578125" customWidth="1"/>
    <col min="1032" max="1032" width="16.140625" customWidth="1"/>
    <col min="1033" max="1033" width="16.28515625" customWidth="1"/>
    <col min="1034" max="1034" width="15.7109375" customWidth="1"/>
    <col min="1035" max="1035" width="21" customWidth="1"/>
    <col min="1132" max="1132" width="11.42578125" customWidth="1"/>
    <col min="1222" max="1222" width="1.42578125" customWidth="1"/>
    <col min="1281" max="1281" width="1.28515625" customWidth="1"/>
    <col min="1282" max="1282" width="21.85546875" customWidth="1"/>
    <col min="1283" max="1283" width="34.5703125" customWidth="1"/>
    <col min="1284" max="1284" width="26.28515625" customWidth="1"/>
    <col min="1285" max="1285" width="5.85546875" customWidth="1"/>
    <col min="1286" max="1286" width="38.28515625" customWidth="1"/>
    <col min="1287" max="1287" width="28.42578125" customWidth="1"/>
    <col min="1288" max="1288" width="16.140625" customWidth="1"/>
    <col min="1289" max="1289" width="16.28515625" customWidth="1"/>
    <col min="1290" max="1290" width="15.7109375" customWidth="1"/>
    <col min="1291" max="1291" width="21" customWidth="1"/>
    <col min="1388" max="1388" width="11.42578125" customWidth="1"/>
    <col min="1478" max="1478" width="1.42578125" customWidth="1"/>
    <col min="1537" max="1537" width="1.28515625" customWidth="1"/>
    <col min="1538" max="1538" width="21.85546875" customWidth="1"/>
    <col min="1539" max="1539" width="34.5703125" customWidth="1"/>
    <col min="1540" max="1540" width="26.28515625" customWidth="1"/>
    <col min="1541" max="1541" width="5.85546875" customWidth="1"/>
    <col min="1542" max="1542" width="38.28515625" customWidth="1"/>
    <col min="1543" max="1543" width="28.42578125" customWidth="1"/>
    <col min="1544" max="1544" width="16.140625" customWidth="1"/>
    <col min="1545" max="1545" width="16.28515625" customWidth="1"/>
    <col min="1546" max="1546" width="15.7109375" customWidth="1"/>
    <col min="1547" max="1547" width="21" customWidth="1"/>
    <col min="1644" max="1644" width="11.42578125" customWidth="1"/>
    <col min="1734" max="1734" width="1.42578125" customWidth="1"/>
    <col min="1793" max="1793" width="1.28515625" customWidth="1"/>
    <col min="1794" max="1794" width="21.85546875" customWidth="1"/>
    <col min="1795" max="1795" width="34.5703125" customWidth="1"/>
    <col min="1796" max="1796" width="26.28515625" customWidth="1"/>
    <col min="1797" max="1797" width="5.85546875" customWidth="1"/>
    <col min="1798" max="1798" width="38.28515625" customWidth="1"/>
    <col min="1799" max="1799" width="28.42578125" customWidth="1"/>
    <col min="1800" max="1800" width="16.140625" customWidth="1"/>
    <col min="1801" max="1801" width="16.28515625" customWidth="1"/>
    <col min="1802" max="1802" width="15.7109375" customWidth="1"/>
    <col min="1803" max="1803" width="21" customWidth="1"/>
    <col min="1900" max="1900" width="11.42578125" customWidth="1"/>
    <col min="1990" max="1990" width="1.42578125" customWidth="1"/>
    <col min="2049" max="2049" width="1.28515625" customWidth="1"/>
    <col min="2050" max="2050" width="21.85546875" customWidth="1"/>
    <col min="2051" max="2051" width="34.5703125" customWidth="1"/>
    <col min="2052" max="2052" width="26.28515625" customWidth="1"/>
    <col min="2053" max="2053" width="5.85546875" customWidth="1"/>
    <col min="2054" max="2054" width="38.28515625" customWidth="1"/>
    <col min="2055" max="2055" width="28.42578125" customWidth="1"/>
    <col min="2056" max="2056" width="16.140625" customWidth="1"/>
    <col min="2057" max="2057" width="16.28515625" customWidth="1"/>
    <col min="2058" max="2058" width="15.7109375" customWidth="1"/>
    <col min="2059" max="2059" width="21" customWidth="1"/>
    <col min="2156" max="2156" width="11.42578125" customWidth="1"/>
    <col min="2246" max="2246" width="1.42578125" customWidth="1"/>
    <col min="2305" max="2305" width="1.28515625" customWidth="1"/>
    <col min="2306" max="2306" width="21.85546875" customWidth="1"/>
    <col min="2307" max="2307" width="34.5703125" customWidth="1"/>
    <col min="2308" max="2308" width="26.28515625" customWidth="1"/>
    <col min="2309" max="2309" width="5.85546875" customWidth="1"/>
    <col min="2310" max="2310" width="38.28515625" customWidth="1"/>
    <col min="2311" max="2311" width="28.42578125" customWidth="1"/>
    <col min="2312" max="2312" width="16.140625" customWidth="1"/>
    <col min="2313" max="2313" width="16.28515625" customWidth="1"/>
    <col min="2314" max="2314" width="15.7109375" customWidth="1"/>
    <col min="2315" max="2315" width="21" customWidth="1"/>
    <col min="2412" max="2412" width="11.42578125" customWidth="1"/>
    <col min="2502" max="2502" width="1.42578125" customWidth="1"/>
    <col min="2561" max="2561" width="1.28515625" customWidth="1"/>
    <col min="2562" max="2562" width="21.85546875" customWidth="1"/>
    <col min="2563" max="2563" width="34.5703125" customWidth="1"/>
    <col min="2564" max="2564" width="26.28515625" customWidth="1"/>
    <col min="2565" max="2565" width="5.85546875" customWidth="1"/>
    <col min="2566" max="2566" width="38.28515625" customWidth="1"/>
    <col min="2567" max="2567" width="28.42578125" customWidth="1"/>
    <col min="2568" max="2568" width="16.140625" customWidth="1"/>
    <col min="2569" max="2569" width="16.28515625" customWidth="1"/>
    <col min="2570" max="2570" width="15.7109375" customWidth="1"/>
    <col min="2571" max="2571" width="21" customWidth="1"/>
    <col min="2668" max="2668" width="11.42578125" customWidth="1"/>
    <col min="2758" max="2758" width="1.42578125" customWidth="1"/>
    <col min="2817" max="2817" width="1.28515625" customWidth="1"/>
    <col min="2818" max="2818" width="21.85546875" customWidth="1"/>
    <col min="2819" max="2819" width="34.5703125" customWidth="1"/>
    <col min="2820" max="2820" width="26.28515625" customWidth="1"/>
    <col min="2821" max="2821" width="5.85546875" customWidth="1"/>
    <col min="2822" max="2822" width="38.28515625" customWidth="1"/>
    <col min="2823" max="2823" width="28.42578125" customWidth="1"/>
    <col min="2824" max="2824" width="16.140625" customWidth="1"/>
    <col min="2825" max="2825" width="16.28515625" customWidth="1"/>
    <col min="2826" max="2826" width="15.7109375" customWidth="1"/>
    <col min="2827" max="2827" width="21" customWidth="1"/>
    <col min="2924" max="2924" width="11.42578125" customWidth="1"/>
    <col min="3014" max="3014" width="1.42578125" customWidth="1"/>
    <col min="3073" max="3073" width="1.28515625" customWidth="1"/>
    <col min="3074" max="3074" width="21.85546875" customWidth="1"/>
    <col min="3075" max="3075" width="34.5703125" customWidth="1"/>
    <col min="3076" max="3076" width="26.28515625" customWidth="1"/>
    <col min="3077" max="3077" width="5.85546875" customWidth="1"/>
    <col min="3078" max="3078" width="38.28515625" customWidth="1"/>
    <col min="3079" max="3079" width="28.42578125" customWidth="1"/>
    <col min="3080" max="3080" width="16.140625" customWidth="1"/>
    <col min="3081" max="3081" width="16.28515625" customWidth="1"/>
    <col min="3082" max="3082" width="15.7109375" customWidth="1"/>
    <col min="3083" max="3083" width="21" customWidth="1"/>
    <col min="3180" max="3180" width="11.42578125" customWidth="1"/>
    <col min="3270" max="3270" width="1.42578125" customWidth="1"/>
    <col min="3329" max="3329" width="1.28515625" customWidth="1"/>
    <col min="3330" max="3330" width="21.85546875" customWidth="1"/>
    <col min="3331" max="3331" width="34.5703125" customWidth="1"/>
    <col min="3332" max="3332" width="26.28515625" customWidth="1"/>
    <col min="3333" max="3333" width="5.85546875" customWidth="1"/>
    <col min="3334" max="3334" width="38.28515625" customWidth="1"/>
    <col min="3335" max="3335" width="28.42578125" customWidth="1"/>
    <col min="3336" max="3336" width="16.140625" customWidth="1"/>
    <col min="3337" max="3337" width="16.28515625" customWidth="1"/>
    <col min="3338" max="3338" width="15.7109375" customWidth="1"/>
    <col min="3339" max="3339" width="21" customWidth="1"/>
    <col min="3436" max="3436" width="11.42578125" customWidth="1"/>
    <col min="3526" max="3526" width="1.42578125" customWidth="1"/>
    <col min="3585" max="3585" width="1.28515625" customWidth="1"/>
    <col min="3586" max="3586" width="21.85546875" customWidth="1"/>
    <col min="3587" max="3587" width="34.5703125" customWidth="1"/>
    <col min="3588" max="3588" width="26.28515625" customWidth="1"/>
    <col min="3589" max="3589" width="5.85546875" customWidth="1"/>
    <col min="3590" max="3590" width="38.28515625" customWidth="1"/>
    <col min="3591" max="3591" width="28.42578125" customWidth="1"/>
    <col min="3592" max="3592" width="16.140625" customWidth="1"/>
    <col min="3593" max="3593" width="16.28515625" customWidth="1"/>
    <col min="3594" max="3594" width="15.7109375" customWidth="1"/>
    <col min="3595" max="3595" width="21" customWidth="1"/>
    <col min="3692" max="3692" width="11.42578125" customWidth="1"/>
    <col min="3782" max="3782" width="1.42578125" customWidth="1"/>
    <col min="3841" max="3841" width="1.28515625" customWidth="1"/>
    <col min="3842" max="3842" width="21.85546875" customWidth="1"/>
    <col min="3843" max="3843" width="34.5703125" customWidth="1"/>
    <col min="3844" max="3844" width="26.28515625" customWidth="1"/>
    <col min="3845" max="3845" width="5.85546875" customWidth="1"/>
    <col min="3846" max="3846" width="38.28515625" customWidth="1"/>
    <col min="3847" max="3847" width="28.42578125" customWidth="1"/>
    <col min="3848" max="3848" width="16.140625" customWidth="1"/>
    <col min="3849" max="3849" width="16.28515625" customWidth="1"/>
    <col min="3850" max="3850" width="15.7109375" customWidth="1"/>
    <col min="3851" max="3851" width="21" customWidth="1"/>
    <col min="3948" max="3948" width="11.42578125" customWidth="1"/>
    <col min="4038" max="4038" width="1.42578125" customWidth="1"/>
    <col min="4097" max="4097" width="1.28515625" customWidth="1"/>
    <col min="4098" max="4098" width="21.85546875" customWidth="1"/>
    <col min="4099" max="4099" width="34.5703125" customWidth="1"/>
    <col min="4100" max="4100" width="26.28515625" customWidth="1"/>
    <col min="4101" max="4101" width="5.85546875" customWidth="1"/>
    <col min="4102" max="4102" width="38.28515625" customWidth="1"/>
    <col min="4103" max="4103" width="28.42578125" customWidth="1"/>
    <col min="4104" max="4104" width="16.140625" customWidth="1"/>
    <col min="4105" max="4105" width="16.28515625" customWidth="1"/>
    <col min="4106" max="4106" width="15.7109375" customWidth="1"/>
    <col min="4107" max="4107" width="21" customWidth="1"/>
    <col min="4204" max="4204" width="11.42578125" customWidth="1"/>
    <col min="4294" max="4294" width="1.42578125" customWidth="1"/>
    <col min="4353" max="4353" width="1.28515625" customWidth="1"/>
    <col min="4354" max="4354" width="21.85546875" customWidth="1"/>
    <col min="4355" max="4355" width="34.5703125" customWidth="1"/>
    <col min="4356" max="4356" width="26.28515625" customWidth="1"/>
    <col min="4357" max="4357" width="5.85546875" customWidth="1"/>
    <col min="4358" max="4358" width="38.28515625" customWidth="1"/>
    <col min="4359" max="4359" width="28.42578125" customWidth="1"/>
    <col min="4360" max="4360" width="16.140625" customWidth="1"/>
    <col min="4361" max="4361" width="16.28515625" customWidth="1"/>
    <col min="4362" max="4362" width="15.7109375" customWidth="1"/>
    <col min="4363" max="4363" width="21" customWidth="1"/>
    <col min="4460" max="4460" width="11.42578125" customWidth="1"/>
    <col min="4550" max="4550" width="1.42578125" customWidth="1"/>
    <col min="4609" max="4609" width="1.28515625" customWidth="1"/>
    <col min="4610" max="4610" width="21.85546875" customWidth="1"/>
    <col min="4611" max="4611" width="34.5703125" customWidth="1"/>
    <col min="4612" max="4612" width="26.28515625" customWidth="1"/>
    <col min="4613" max="4613" width="5.85546875" customWidth="1"/>
    <col min="4614" max="4614" width="38.28515625" customWidth="1"/>
    <col min="4615" max="4615" width="28.42578125" customWidth="1"/>
    <col min="4616" max="4616" width="16.140625" customWidth="1"/>
    <col min="4617" max="4617" width="16.28515625" customWidth="1"/>
    <col min="4618" max="4618" width="15.7109375" customWidth="1"/>
    <col min="4619" max="4619" width="21" customWidth="1"/>
    <col min="4716" max="4716" width="11.42578125" customWidth="1"/>
    <col min="4806" max="4806" width="1.42578125" customWidth="1"/>
    <col min="4865" max="4865" width="1.28515625" customWidth="1"/>
    <col min="4866" max="4866" width="21.85546875" customWidth="1"/>
    <col min="4867" max="4867" width="34.5703125" customWidth="1"/>
    <col min="4868" max="4868" width="26.28515625" customWidth="1"/>
    <col min="4869" max="4869" width="5.85546875" customWidth="1"/>
    <col min="4870" max="4870" width="38.28515625" customWidth="1"/>
    <col min="4871" max="4871" width="28.42578125" customWidth="1"/>
    <col min="4872" max="4872" width="16.140625" customWidth="1"/>
    <col min="4873" max="4873" width="16.28515625" customWidth="1"/>
    <col min="4874" max="4874" width="15.7109375" customWidth="1"/>
    <col min="4875" max="4875" width="21" customWidth="1"/>
    <col min="4972" max="4972" width="11.42578125" customWidth="1"/>
    <col min="5062" max="5062" width="1.42578125" customWidth="1"/>
    <col min="5121" max="5121" width="1.28515625" customWidth="1"/>
    <col min="5122" max="5122" width="21.85546875" customWidth="1"/>
    <col min="5123" max="5123" width="34.5703125" customWidth="1"/>
    <col min="5124" max="5124" width="26.28515625" customWidth="1"/>
    <col min="5125" max="5125" width="5.85546875" customWidth="1"/>
    <col min="5126" max="5126" width="38.28515625" customWidth="1"/>
    <col min="5127" max="5127" width="28.42578125" customWidth="1"/>
    <col min="5128" max="5128" width="16.140625" customWidth="1"/>
    <col min="5129" max="5129" width="16.28515625" customWidth="1"/>
    <col min="5130" max="5130" width="15.7109375" customWidth="1"/>
    <col min="5131" max="5131" width="21" customWidth="1"/>
    <col min="5228" max="5228" width="11.42578125" customWidth="1"/>
    <col min="5318" max="5318" width="1.42578125" customWidth="1"/>
    <col min="5377" max="5377" width="1.28515625" customWidth="1"/>
    <col min="5378" max="5378" width="21.85546875" customWidth="1"/>
    <col min="5379" max="5379" width="34.5703125" customWidth="1"/>
    <col min="5380" max="5380" width="26.28515625" customWidth="1"/>
    <col min="5381" max="5381" width="5.85546875" customWidth="1"/>
    <col min="5382" max="5382" width="38.28515625" customWidth="1"/>
    <col min="5383" max="5383" width="28.42578125" customWidth="1"/>
    <col min="5384" max="5384" width="16.140625" customWidth="1"/>
    <col min="5385" max="5385" width="16.28515625" customWidth="1"/>
    <col min="5386" max="5386" width="15.7109375" customWidth="1"/>
    <col min="5387" max="5387" width="21" customWidth="1"/>
    <col min="5484" max="5484" width="11.42578125" customWidth="1"/>
    <col min="5574" max="5574" width="1.42578125" customWidth="1"/>
    <col min="5633" max="5633" width="1.28515625" customWidth="1"/>
    <col min="5634" max="5634" width="21.85546875" customWidth="1"/>
    <col min="5635" max="5635" width="34.5703125" customWidth="1"/>
    <col min="5636" max="5636" width="26.28515625" customWidth="1"/>
    <col min="5637" max="5637" width="5.85546875" customWidth="1"/>
    <col min="5638" max="5638" width="38.28515625" customWidth="1"/>
    <col min="5639" max="5639" width="28.42578125" customWidth="1"/>
    <col min="5640" max="5640" width="16.140625" customWidth="1"/>
    <col min="5641" max="5641" width="16.28515625" customWidth="1"/>
    <col min="5642" max="5642" width="15.7109375" customWidth="1"/>
    <col min="5643" max="5643" width="21" customWidth="1"/>
    <col min="5740" max="5740" width="11.42578125" customWidth="1"/>
    <col min="5830" max="5830" width="1.42578125" customWidth="1"/>
    <col min="5889" max="5889" width="1.28515625" customWidth="1"/>
    <col min="5890" max="5890" width="21.85546875" customWidth="1"/>
    <col min="5891" max="5891" width="34.5703125" customWidth="1"/>
    <col min="5892" max="5892" width="26.28515625" customWidth="1"/>
    <col min="5893" max="5893" width="5.85546875" customWidth="1"/>
    <col min="5894" max="5894" width="38.28515625" customWidth="1"/>
    <col min="5895" max="5895" width="28.42578125" customWidth="1"/>
    <col min="5896" max="5896" width="16.140625" customWidth="1"/>
    <col min="5897" max="5897" width="16.28515625" customWidth="1"/>
    <col min="5898" max="5898" width="15.7109375" customWidth="1"/>
    <col min="5899" max="5899" width="21" customWidth="1"/>
    <col min="5996" max="5996" width="11.42578125" customWidth="1"/>
    <col min="6086" max="6086" width="1.42578125" customWidth="1"/>
    <col min="6145" max="6145" width="1.28515625" customWidth="1"/>
    <col min="6146" max="6146" width="21.85546875" customWidth="1"/>
    <col min="6147" max="6147" width="34.5703125" customWidth="1"/>
    <col min="6148" max="6148" width="26.28515625" customWidth="1"/>
    <col min="6149" max="6149" width="5.85546875" customWidth="1"/>
    <col min="6150" max="6150" width="38.28515625" customWidth="1"/>
    <col min="6151" max="6151" width="28.42578125" customWidth="1"/>
    <col min="6152" max="6152" width="16.140625" customWidth="1"/>
    <col min="6153" max="6153" width="16.28515625" customWidth="1"/>
    <col min="6154" max="6154" width="15.7109375" customWidth="1"/>
    <col min="6155" max="6155" width="21" customWidth="1"/>
    <col min="6252" max="6252" width="11.42578125" customWidth="1"/>
    <col min="6342" max="6342" width="1.42578125" customWidth="1"/>
    <col min="6401" max="6401" width="1.28515625" customWidth="1"/>
    <col min="6402" max="6402" width="21.85546875" customWidth="1"/>
    <col min="6403" max="6403" width="34.5703125" customWidth="1"/>
    <col min="6404" max="6404" width="26.28515625" customWidth="1"/>
    <col min="6405" max="6405" width="5.85546875" customWidth="1"/>
    <col min="6406" max="6406" width="38.28515625" customWidth="1"/>
    <col min="6407" max="6407" width="28.42578125" customWidth="1"/>
    <col min="6408" max="6408" width="16.140625" customWidth="1"/>
    <col min="6409" max="6409" width="16.28515625" customWidth="1"/>
    <col min="6410" max="6410" width="15.7109375" customWidth="1"/>
    <col min="6411" max="6411" width="21" customWidth="1"/>
    <col min="6508" max="6508" width="11.42578125" customWidth="1"/>
    <col min="6598" max="6598" width="1.42578125" customWidth="1"/>
    <col min="6657" max="6657" width="1.28515625" customWidth="1"/>
    <col min="6658" max="6658" width="21.85546875" customWidth="1"/>
    <col min="6659" max="6659" width="34.5703125" customWidth="1"/>
    <col min="6660" max="6660" width="26.28515625" customWidth="1"/>
    <col min="6661" max="6661" width="5.85546875" customWidth="1"/>
    <col min="6662" max="6662" width="38.28515625" customWidth="1"/>
    <col min="6663" max="6663" width="28.42578125" customWidth="1"/>
    <col min="6664" max="6664" width="16.140625" customWidth="1"/>
    <col min="6665" max="6665" width="16.28515625" customWidth="1"/>
    <col min="6666" max="6666" width="15.7109375" customWidth="1"/>
    <col min="6667" max="6667" width="21" customWidth="1"/>
    <col min="6764" max="6764" width="11.42578125" customWidth="1"/>
    <col min="6854" max="6854" width="1.42578125" customWidth="1"/>
    <col min="6913" max="6913" width="1.28515625" customWidth="1"/>
    <col min="6914" max="6914" width="21.85546875" customWidth="1"/>
    <col min="6915" max="6915" width="34.5703125" customWidth="1"/>
    <col min="6916" max="6916" width="26.28515625" customWidth="1"/>
    <col min="6917" max="6917" width="5.85546875" customWidth="1"/>
    <col min="6918" max="6918" width="38.28515625" customWidth="1"/>
    <col min="6919" max="6919" width="28.42578125" customWidth="1"/>
    <col min="6920" max="6920" width="16.140625" customWidth="1"/>
    <col min="6921" max="6921" width="16.28515625" customWidth="1"/>
    <col min="6922" max="6922" width="15.7109375" customWidth="1"/>
    <col min="6923" max="6923" width="21" customWidth="1"/>
    <col min="7020" max="7020" width="11.42578125" customWidth="1"/>
    <col min="7110" max="7110" width="1.42578125" customWidth="1"/>
    <col min="7169" max="7169" width="1.28515625" customWidth="1"/>
    <col min="7170" max="7170" width="21.85546875" customWidth="1"/>
    <col min="7171" max="7171" width="34.5703125" customWidth="1"/>
    <col min="7172" max="7172" width="26.28515625" customWidth="1"/>
    <col min="7173" max="7173" width="5.85546875" customWidth="1"/>
    <col min="7174" max="7174" width="38.28515625" customWidth="1"/>
    <col min="7175" max="7175" width="28.42578125" customWidth="1"/>
    <col min="7176" max="7176" width="16.140625" customWidth="1"/>
    <col min="7177" max="7177" width="16.28515625" customWidth="1"/>
    <col min="7178" max="7178" width="15.7109375" customWidth="1"/>
    <col min="7179" max="7179" width="21" customWidth="1"/>
    <col min="7276" max="7276" width="11.42578125" customWidth="1"/>
    <col min="7366" max="7366" width="1.42578125" customWidth="1"/>
    <col min="7425" max="7425" width="1.28515625" customWidth="1"/>
    <col min="7426" max="7426" width="21.85546875" customWidth="1"/>
    <col min="7427" max="7427" width="34.5703125" customWidth="1"/>
    <col min="7428" max="7428" width="26.28515625" customWidth="1"/>
    <col min="7429" max="7429" width="5.85546875" customWidth="1"/>
    <col min="7430" max="7430" width="38.28515625" customWidth="1"/>
    <col min="7431" max="7431" width="28.42578125" customWidth="1"/>
    <col min="7432" max="7432" width="16.140625" customWidth="1"/>
    <col min="7433" max="7433" width="16.28515625" customWidth="1"/>
    <col min="7434" max="7434" width="15.7109375" customWidth="1"/>
    <col min="7435" max="7435" width="21" customWidth="1"/>
    <col min="7532" max="7532" width="11.42578125" customWidth="1"/>
    <col min="7622" max="7622" width="1.42578125" customWidth="1"/>
    <col min="7681" max="7681" width="1.28515625" customWidth="1"/>
    <col min="7682" max="7682" width="21.85546875" customWidth="1"/>
    <col min="7683" max="7683" width="34.5703125" customWidth="1"/>
    <col min="7684" max="7684" width="26.28515625" customWidth="1"/>
    <col min="7685" max="7685" width="5.85546875" customWidth="1"/>
    <col min="7686" max="7686" width="38.28515625" customWidth="1"/>
    <col min="7687" max="7687" width="28.42578125" customWidth="1"/>
    <col min="7688" max="7688" width="16.140625" customWidth="1"/>
    <col min="7689" max="7689" width="16.28515625" customWidth="1"/>
    <col min="7690" max="7690" width="15.7109375" customWidth="1"/>
    <col min="7691" max="7691" width="21" customWidth="1"/>
    <col min="7788" max="7788" width="11.42578125" customWidth="1"/>
    <col min="7878" max="7878" width="1.42578125" customWidth="1"/>
    <col min="7937" max="7937" width="1.28515625" customWidth="1"/>
    <col min="7938" max="7938" width="21.85546875" customWidth="1"/>
    <col min="7939" max="7939" width="34.5703125" customWidth="1"/>
    <col min="7940" max="7940" width="26.28515625" customWidth="1"/>
    <col min="7941" max="7941" width="5.85546875" customWidth="1"/>
    <col min="7942" max="7942" width="38.28515625" customWidth="1"/>
    <col min="7943" max="7943" width="28.42578125" customWidth="1"/>
    <col min="7944" max="7944" width="16.140625" customWidth="1"/>
    <col min="7945" max="7945" width="16.28515625" customWidth="1"/>
    <col min="7946" max="7946" width="15.7109375" customWidth="1"/>
    <col min="7947" max="7947" width="21" customWidth="1"/>
    <col min="8044" max="8044" width="11.42578125" customWidth="1"/>
    <col min="8134" max="8134" width="1.42578125" customWidth="1"/>
    <col min="8193" max="8193" width="1.28515625" customWidth="1"/>
    <col min="8194" max="8194" width="21.85546875" customWidth="1"/>
    <col min="8195" max="8195" width="34.5703125" customWidth="1"/>
    <col min="8196" max="8196" width="26.28515625" customWidth="1"/>
    <col min="8197" max="8197" width="5.85546875" customWidth="1"/>
    <col min="8198" max="8198" width="38.28515625" customWidth="1"/>
    <col min="8199" max="8199" width="28.42578125" customWidth="1"/>
    <col min="8200" max="8200" width="16.140625" customWidth="1"/>
    <col min="8201" max="8201" width="16.28515625" customWidth="1"/>
    <col min="8202" max="8202" width="15.7109375" customWidth="1"/>
    <col min="8203" max="8203" width="21" customWidth="1"/>
    <col min="8300" max="8300" width="11.42578125" customWidth="1"/>
    <col min="8390" max="8390" width="1.42578125" customWidth="1"/>
    <col min="8449" max="8449" width="1.28515625" customWidth="1"/>
    <col min="8450" max="8450" width="21.85546875" customWidth="1"/>
    <col min="8451" max="8451" width="34.5703125" customWidth="1"/>
    <col min="8452" max="8452" width="26.28515625" customWidth="1"/>
    <col min="8453" max="8453" width="5.85546875" customWidth="1"/>
    <col min="8454" max="8454" width="38.28515625" customWidth="1"/>
    <col min="8455" max="8455" width="28.42578125" customWidth="1"/>
    <col min="8456" max="8456" width="16.140625" customWidth="1"/>
    <col min="8457" max="8457" width="16.28515625" customWidth="1"/>
    <col min="8458" max="8458" width="15.7109375" customWidth="1"/>
    <col min="8459" max="8459" width="21" customWidth="1"/>
    <col min="8556" max="8556" width="11.42578125" customWidth="1"/>
    <col min="8646" max="8646" width="1.42578125" customWidth="1"/>
    <col min="8705" max="8705" width="1.28515625" customWidth="1"/>
    <col min="8706" max="8706" width="21.85546875" customWidth="1"/>
    <col min="8707" max="8707" width="34.5703125" customWidth="1"/>
    <col min="8708" max="8708" width="26.28515625" customWidth="1"/>
    <col min="8709" max="8709" width="5.85546875" customWidth="1"/>
    <col min="8710" max="8710" width="38.28515625" customWidth="1"/>
    <col min="8711" max="8711" width="28.42578125" customWidth="1"/>
    <col min="8712" max="8712" width="16.140625" customWidth="1"/>
    <col min="8713" max="8713" width="16.28515625" customWidth="1"/>
    <col min="8714" max="8714" width="15.7109375" customWidth="1"/>
    <col min="8715" max="8715" width="21" customWidth="1"/>
    <col min="8812" max="8812" width="11.42578125" customWidth="1"/>
    <col min="8902" max="8902" width="1.42578125" customWidth="1"/>
    <col min="8961" max="8961" width="1.28515625" customWidth="1"/>
    <col min="8962" max="8962" width="21.85546875" customWidth="1"/>
    <col min="8963" max="8963" width="34.5703125" customWidth="1"/>
    <col min="8964" max="8964" width="26.28515625" customWidth="1"/>
    <col min="8965" max="8965" width="5.85546875" customWidth="1"/>
    <col min="8966" max="8966" width="38.28515625" customWidth="1"/>
    <col min="8967" max="8967" width="28.42578125" customWidth="1"/>
    <col min="8968" max="8968" width="16.140625" customWidth="1"/>
    <col min="8969" max="8969" width="16.28515625" customWidth="1"/>
    <col min="8970" max="8970" width="15.7109375" customWidth="1"/>
    <col min="8971" max="8971" width="21" customWidth="1"/>
    <col min="9068" max="9068" width="11.42578125" customWidth="1"/>
    <col min="9158" max="9158" width="1.42578125" customWidth="1"/>
    <col min="9217" max="9217" width="1.28515625" customWidth="1"/>
    <col min="9218" max="9218" width="21.85546875" customWidth="1"/>
    <col min="9219" max="9219" width="34.5703125" customWidth="1"/>
    <col min="9220" max="9220" width="26.28515625" customWidth="1"/>
    <col min="9221" max="9221" width="5.85546875" customWidth="1"/>
    <col min="9222" max="9222" width="38.28515625" customWidth="1"/>
    <col min="9223" max="9223" width="28.42578125" customWidth="1"/>
    <col min="9224" max="9224" width="16.140625" customWidth="1"/>
    <col min="9225" max="9225" width="16.28515625" customWidth="1"/>
    <col min="9226" max="9226" width="15.7109375" customWidth="1"/>
    <col min="9227" max="9227" width="21" customWidth="1"/>
    <col min="9324" max="9324" width="11.42578125" customWidth="1"/>
    <col min="9414" max="9414" width="1.42578125" customWidth="1"/>
    <col min="9473" max="9473" width="1.28515625" customWidth="1"/>
    <col min="9474" max="9474" width="21.85546875" customWidth="1"/>
    <col min="9475" max="9475" width="34.5703125" customWidth="1"/>
    <col min="9476" max="9476" width="26.28515625" customWidth="1"/>
    <col min="9477" max="9477" width="5.85546875" customWidth="1"/>
    <col min="9478" max="9478" width="38.28515625" customWidth="1"/>
    <col min="9479" max="9479" width="28.42578125" customWidth="1"/>
    <col min="9480" max="9480" width="16.140625" customWidth="1"/>
    <col min="9481" max="9481" width="16.28515625" customWidth="1"/>
    <col min="9482" max="9482" width="15.7109375" customWidth="1"/>
    <col min="9483" max="9483" width="21" customWidth="1"/>
    <col min="9580" max="9580" width="11.42578125" customWidth="1"/>
    <col min="9670" max="9670" width="1.42578125" customWidth="1"/>
    <col min="9729" max="9729" width="1.28515625" customWidth="1"/>
    <col min="9730" max="9730" width="21.85546875" customWidth="1"/>
    <col min="9731" max="9731" width="34.5703125" customWidth="1"/>
    <col min="9732" max="9732" width="26.28515625" customWidth="1"/>
    <col min="9733" max="9733" width="5.85546875" customWidth="1"/>
    <col min="9734" max="9734" width="38.28515625" customWidth="1"/>
    <col min="9735" max="9735" width="28.42578125" customWidth="1"/>
    <col min="9736" max="9736" width="16.140625" customWidth="1"/>
    <col min="9737" max="9737" width="16.28515625" customWidth="1"/>
    <col min="9738" max="9738" width="15.7109375" customWidth="1"/>
    <col min="9739" max="9739" width="21" customWidth="1"/>
    <col min="9836" max="9836" width="11.42578125" customWidth="1"/>
    <col min="9926" max="9926" width="1.42578125" customWidth="1"/>
    <col min="9985" max="9985" width="1.28515625" customWidth="1"/>
    <col min="9986" max="9986" width="21.85546875" customWidth="1"/>
    <col min="9987" max="9987" width="34.5703125" customWidth="1"/>
    <col min="9988" max="9988" width="26.28515625" customWidth="1"/>
    <col min="9989" max="9989" width="5.85546875" customWidth="1"/>
    <col min="9990" max="9990" width="38.28515625" customWidth="1"/>
    <col min="9991" max="9991" width="28.42578125" customWidth="1"/>
    <col min="9992" max="9992" width="16.140625" customWidth="1"/>
    <col min="9993" max="9993" width="16.28515625" customWidth="1"/>
    <col min="9994" max="9994" width="15.7109375" customWidth="1"/>
    <col min="9995" max="9995" width="21" customWidth="1"/>
    <col min="10092" max="10092" width="11.42578125" customWidth="1"/>
    <col min="10182" max="10182" width="1.42578125" customWidth="1"/>
    <col min="10241" max="10241" width="1.28515625" customWidth="1"/>
    <col min="10242" max="10242" width="21.85546875" customWidth="1"/>
    <col min="10243" max="10243" width="34.5703125" customWidth="1"/>
    <col min="10244" max="10244" width="26.28515625" customWidth="1"/>
    <col min="10245" max="10245" width="5.85546875" customWidth="1"/>
    <col min="10246" max="10246" width="38.28515625" customWidth="1"/>
    <col min="10247" max="10247" width="28.42578125" customWidth="1"/>
    <col min="10248" max="10248" width="16.140625" customWidth="1"/>
    <col min="10249" max="10249" width="16.28515625" customWidth="1"/>
    <col min="10250" max="10250" width="15.7109375" customWidth="1"/>
    <col min="10251" max="10251" width="21" customWidth="1"/>
    <col min="10348" max="10348" width="11.42578125" customWidth="1"/>
    <col min="10438" max="10438" width="1.42578125" customWidth="1"/>
    <col min="10497" max="10497" width="1.28515625" customWidth="1"/>
    <col min="10498" max="10498" width="21.85546875" customWidth="1"/>
    <col min="10499" max="10499" width="34.5703125" customWidth="1"/>
    <col min="10500" max="10500" width="26.28515625" customWidth="1"/>
    <col min="10501" max="10501" width="5.85546875" customWidth="1"/>
    <col min="10502" max="10502" width="38.28515625" customWidth="1"/>
    <col min="10503" max="10503" width="28.42578125" customWidth="1"/>
    <col min="10504" max="10504" width="16.140625" customWidth="1"/>
    <col min="10505" max="10505" width="16.28515625" customWidth="1"/>
    <col min="10506" max="10506" width="15.7109375" customWidth="1"/>
    <col min="10507" max="10507" width="21" customWidth="1"/>
    <col min="10604" max="10604" width="11.42578125" customWidth="1"/>
    <col min="10694" max="10694" width="1.42578125" customWidth="1"/>
    <col min="10753" max="10753" width="1.28515625" customWidth="1"/>
    <col min="10754" max="10754" width="21.85546875" customWidth="1"/>
    <col min="10755" max="10755" width="34.5703125" customWidth="1"/>
    <col min="10756" max="10756" width="26.28515625" customWidth="1"/>
    <col min="10757" max="10757" width="5.85546875" customWidth="1"/>
    <col min="10758" max="10758" width="38.28515625" customWidth="1"/>
    <col min="10759" max="10759" width="28.42578125" customWidth="1"/>
    <col min="10760" max="10760" width="16.140625" customWidth="1"/>
    <col min="10761" max="10761" width="16.28515625" customWidth="1"/>
    <col min="10762" max="10762" width="15.7109375" customWidth="1"/>
    <col min="10763" max="10763" width="21" customWidth="1"/>
    <col min="10860" max="10860" width="11.42578125" customWidth="1"/>
    <col min="10950" max="10950" width="1.42578125" customWidth="1"/>
    <col min="11009" max="11009" width="1.28515625" customWidth="1"/>
    <col min="11010" max="11010" width="21.85546875" customWidth="1"/>
    <col min="11011" max="11011" width="34.5703125" customWidth="1"/>
    <col min="11012" max="11012" width="26.28515625" customWidth="1"/>
    <col min="11013" max="11013" width="5.85546875" customWidth="1"/>
    <col min="11014" max="11014" width="38.28515625" customWidth="1"/>
    <col min="11015" max="11015" width="28.42578125" customWidth="1"/>
    <col min="11016" max="11016" width="16.140625" customWidth="1"/>
    <col min="11017" max="11017" width="16.28515625" customWidth="1"/>
    <col min="11018" max="11018" width="15.7109375" customWidth="1"/>
    <col min="11019" max="11019" width="21" customWidth="1"/>
    <col min="11116" max="11116" width="11.42578125" customWidth="1"/>
    <col min="11206" max="11206" width="1.42578125" customWidth="1"/>
    <col min="11265" max="11265" width="1.28515625" customWidth="1"/>
    <col min="11266" max="11266" width="21.85546875" customWidth="1"/>
    <col min="11267" max="11267" width="34.5703125" customWidth="1"/>
    <col min="11268" max="11268" width="26.28515625" customWidth="1"/>
    <col min="11269" max="11269" width="5.85546875" customWidth="1"/>
    <col min="11270" max="11270" width="38.28515625" customWidth="1"/>
    <col min="11271" max="11271" width="28.42578125" customWidth="1"/>
    <col min="11272" max="11272" width="16.140625" customWidth="1"/>
    <col min="11273" max="11273" width="16.28515625" customWidth="1"/>
    <col min="11274" max="11274" width="15.7109375" customWidth="1"/>
    <col min="11275" max="11275" width="21" customWidth="1"/>
    <col min="11372" max="11372" width="11.42578125" customWidth="1"/>
    <col min="11462" max="11462" width="1.42578125" customWidth="1"/>
    <col min="11521" max="11521" width="1.28515625" customWidth="1"/>
    <col min="11522" max="11522" width="21.85546875" customWidth="1"/>
    <col min="11523" max="11523" width="34.5703125" customWidth="1"/>
    <col min="11524" max="11524" width="26.28515625" customWidth="1"/>
    <col min="11525" max="11525" width="5.85546875" customWidth="1"/>
    <col min="11526" max="11526" width="38.28515625" customWidth="1"/>
    <col min="11527" max="11527" width="28.42578125" customWidth="1"/>
    <col min="11528" max="11528" width="16.140625" customWidth="1"/>
    <col min="11529" max="11529" width="16.28515625" customWidth="1"/>
    <col min="11530" max="11530" width="15.7109375" customWidth="1"/>
    <col min="11531" max="11531" width="21" customWidth="1"/>
    <col min="11628" max="11628" width="11.42578125" customWidth="1"/>
    <col min="11718" max="11718" width="1.42578125" customWidth="1"/>
    <col min="11777" max="11777" width="1.28515625" customWidth="1"/>
    <col min="11778" max="11778" width="21.85546875" customWidth="1"/>
    <col min="11779" max="11779" width="34.5703125" customWidth="1"/>
    <col min="11780" max="11780" width="26.28515625" customWidth="1"/>
    <col min="11781" max="11781" width="5.85546875" customWidth="1"/>
    <col min="11782" max="11782" width="38.28515625" customWidth="1"/>
    <col min="11783" max="11783" width="28.42578125" customWidth="1"/>
    <col min="11784" max="11784" width="16.140625" customWidth="1"/>
    <col min="11785" max="11785" width="16.28515625" customWidth="1"/>
    <col min="11786" max="11786" width="15.7109375" customWidth="1"/>
    <col min="11787" max="11787" width="21" customWidth="1"/>
    <col min="11884" max="11884" width="11.42578125" customWidth="1"/>
    <col min="11974" max="11974" width="1.42578125" customWidth="1"/>
    <col min="12033" max="12033" width="1.28515625" customWidth="1"/>
    <col min="12034" max="12034" width="21.85546875" customWidth="1"/>
    <col min="12035" max="12035" width="34.5703125" customWidth="1"/>
    <col min="12036" max="12036" width="26.28515625" customWidth="1"/>
    <col min="12037" max="12037" width="5.85546875" customWidth="1"/>
    <col min="12038" max="12038" width="38.28515625" customWidth="1"/>
    <col min="12039" max="12039" width="28.42578125" customWidth="1"/>
    <col min="12040" max="12040" width="16.140625" customWidth="1"/>
    <col min="12041" max="12041" width="16.28515625" customWidth="1"/>
    <col min="12042" max="12042" width="15.7109375" customWidth="1"/>
    <col min="12043" max="12043" width="21" customWidth="1"/>
    <col min="12140" max="12140" width="11.42578125" customWidth="1"/>
    <col min="12230" max="12230" width="1.42578125" customWidth="1"/>
    <col min="12289" max="12289" width="1.28515625" customWidth="1"/>
    <col min="12290" max="12290" width="21.85546875" customWidth="1"/>
    <col min="12291" max="12291" width="34.5703125" customWidth="1"/>
    <col min="12292" max="12292" width="26.28515625" customWidth="1"/>
    <col min="12293" max="12293" width="5.85546875" customWidth="1"/>
    <col min="12294" max="12294" width="38.28515625" customWidth="1"/>
    <col min="12295" max="12295" width="28.42578125" customWidth="1"/>
    <col min="12296" max="12296" width="16.140625" customWidth="1"/>
    <col min="12297" max="12297" width="16.28515625" customWidth="1"/>
    <col min="12298" max="12298" width="15.7109375" customWidth="1"/>
    <col min="12299" max="12299" width="21" customWidth="1"/>
    <col min="12396" max="12396" width="11.42578125" customWidth="1"/>
    <col min="12486" max="12486" width="1.42578125" customWidth="1"/>
    <col min="12545" max="12545" width="1.28515625" customWidth="1"/>
    <col min="12546" max="12546" width="21.85546875" customWidth="1"/>
    <col min="12547" max="12547" width="34.5703125" customWidth="1"/>
    <col min="12548" max="12548" width="26.28515625" customWidth="1"/>
    <col min="12549" max="12549" width="5.85546875" customWidth="1"/>
    <col min="12550" max="12550" width="38.28515625" customWidth="1"/>
    <col min="12551" max="12551" width="28.42578125" customWidth="1"/>
    <col min="12552" max="12552" width="16.140625" customWidth="1"/>
    <col min="12553" max="12553" width="16.28515625" customWidth="1"/>
    <col min="12554" max="12554" width="15.7109375" customWidth="1"/>
    <col min="12555" max="12555" width="21" customWidth="1"/>
    <col min="12652" max="12652" width="11.42578125" customWidth="1"/>
    <col min="12742" max="12742" width="1.42578125" customWidth="1"/>
    <col min="12801" max="12801" width="1.28515625" customWidth="1"/>
    <col min="12802" max="12802" width="21.85546875" customWidth="1"/>
    <col min="12803" max="12803" width="34.5703125" customWidth="1"/>
    <col min="12804" max="12804" width="26.28515625" customWidth="1"/>
    <col min="12805" max="12805" width="5.85546875" customWidth="1"/>
    <col min="12806" max="12806" width="38.28515625" customWidth="1"/>
    <col min="12807" max="12807" width="28.42578125" customWidth="1"/>
    <col min="12808" max="12808" width="16.140625" customWidth="1"/>
    <col min="12809" max="12809" width="16.28515625" customWidth="1"/>
    <col min="12810" max="12810" width="15.7109375" customWidth="1"/>
    <col min="12811" max="12811" width="21" customWidth="1"/>
    <col min="12908" max="12908" width="11.42578125" customWidth="1"/>
    <col min="12998" max="12998" width="1.42578125" customWidth="1"/>
    <col min="13057" max="13057" width="1.28515625" customWidth="1"/>
    <col min="13058" max="13058" width="21.85546875" customWidth="1"/>
    <col min="13059" max="13059" width="34.5703125" customWidth="1"/>
    <col min="13060" max="13060" width="26.28515625" customWidth="1"/>
    <col min="13061" max="13061" width="5.85546875" customWidth="1"/>
    <col min="13062" max="13062" width="38.28515625" customWidth="1"/>
    <col min="13063" max="13063" width="28.42578125" customWidth="1"/>
    <col min="13064" max="13064" width="16.140625" customWidth="1"/>
    <col min="13065" max="13065" width="16.28515625" customWidth="1"/>
    <col min="13066" max="13066" width="15.7109375" customWidth="1"/>
    <col min="13067" max="13067" width="21" customWidth="1"/>
    <col min="13164" max="13164" width="11.42578125" customWidth="1"/>
    <col min="13254" max="13254" width="1.42578125" customWidth="1"/>
    <col min="13313" max="13313" width="1.28515625" customWidth="1"/>
    <col min="13314" max="13314" width="21.85546875" customWidth="1"/>
    <col min="13315" max="13315" width="34.5703125" customWidth="1"/>
    <col min="13316" max="13316" width="26.28515625" customWidth="1"/>
    <col min="13317" max="13317" width="5.85546875" customWidth="1"/>
    <col min="13318" max="13318" width="38.28515625" customWidth="1"/>
    <col min="13319" max="13319" width="28.42578125" customWidth="1"/>
    <col min="13320" max="13320" width="16.140625" customWidth="1"/>
    <col min="13321" max="13321" width="16.28515625" customWidth="1"/>
    <col min="13322" max="13322" width="15.7109375" customWidth="1"/>
    <col min="13323" max="13323" width="21" customWidth="1"/>
    <col min="13420" max="13420" width="11.42578125" customWidth="1"/>
    <col min="13510" max="13510" width="1.42578125" customWidth="1"/>
    <col min="13569" max="13569" width="1.28515625" customWidth="1"/>
    <col min="13570" max="13570" width="21.85546875" customWidth="1"/>
    <col min="13571" max="13571" width="34.5703125" customWidth="1"/>
    <col min="13572" max="13572" width="26.28515625" customWidth="1"/>
    <col min="13573" max="13573" width="5.85546875" customWidth="1"/>
    <col min="13574" max="13574" width="38.28515625" customWidth="1"/>
    <col min="13575" max="13575" width="28.42578125" customWidth="1"/>
    <col min="13576" max="13576" width="16.140625" customWidth="1"/>
    <col min="13577" max="13577" width="16.28515625" customWidth="1"/>
    <col min="13578" max="13578" width="15.7109375" customWidth="1"/>
    <col min="13579" max="13579" width="21" customWidth="1"/>
    <col min="13676" max="13676" width="11.42578125" customWidth="1"/>
    <col min="13766" max="13766" width="1.42578125" customWidth="1"/>
    <col min="13825" max="13825" width="1.28515625" customWidth="1"/>
    <col min="13826" max="13826" width="21.85546875" customWidth="1"/>
    <col min="13827" max="13827" width="34.5703125" customWidth="1"/>
    <col min="13828" max="13828" width="26.28515625" customWidth="1"/>
    <col min="13829" max="13829" width="5.85546875" customWidth="1"/>
    <col min="13830" max="13830" width="38.28515625" customWidth="1"/>
    <col min="13831" max="13831" width="28.42578125" customWidth="1"/>
    <col min="13832" max="13832" width="16.140625" customWidth="1"/>
    <col min="13833" max="13833" width="16.28515625" customWidth="1"/>
    <col min="13834" max="13834" width="15.7109375" customWidth="1"/>
    <col min="13835" max="13835" width="21" customWidth="1"/>
    <col min="13932" max="13932" width="11.42578125" customWidth="1"/>
    <col min="14022" max="14022" width="1.42578125" customWidth="1"/>
    <col min="14081" max="14081" width="1.28515625" customWidth="1"/>
    <col min="14082" max="14082" width="21.85546875" customWidth="1"/>
    <col min="14083" max="14083" width="34.5703125" customWidth="1"/>
    <col min="14084" max="14084" width="26.28515625" customWidth="1"/>
    <col min="14085" max="14085" width="5.85546875" customWidth="1"/>
    <col min="14086" max="14086" width="38.28515625" customWidth="1"/>
    <col min="14087" max="14087" width="28.42578125" customWidth="1"/>
    <col min="14088" max="14088" width="16.140625" customWidth="1"/>
    <col min="14089" max="14089" width="16.28515625" customWidth="1"/>
    <col min="14090" max="14090" width="15.7109375" customWidth="1"/>
    <col min="14091" max="14091" width="21" customWidth="1"/>
    <col min="14188" max="14188" width="11.42578125" customWidth="1"/>
    <col min="14278" max="14278" width="1.42578125" customWidth="1"/>
    <col min="14337" max="14337" width="1.28515625" customWidth="1"/>
    <col min="14338" max="14338" width="21.85546875" customWidth="1"/>
    <col min="14339" max="14339" width="34.5703125" customWidth="1"/>
    <col min="14340" max="14340" width="26.28515625" customWidth="1"/>
    <col min="14341" max="14341" width="5.85546875" customWidth="1"/>
    <col min="14342" max="14342" width="38.28515625" customWidth="1"/>
    <col min="14343" max="14343" width="28.42578125" customWidth="1"/>
    <col min="14344" max="14344" width="16.140625" customWidth="1"/>
    <col min="14345" max="14345" width="16.28515625" customWidth="1"/>
    <col min="14346" max="14346" width="15.7109375" customWidth="1"/>
    <col min="14347" max="14347" width="21" customWidth="1"/>
    <col min="14444" max="14444" width="11.42578125" customWidth="1"/>
    <col min="14534" max="14534" width="1.42578125" customWidth="1"/>
    <col min="14593" max="14593" width="1.28515625" customWidth="1"/>
    <col min="14594" max="14594" width="21.85546875" customWidth="1"/>
    <col min="14595" max="14595" width="34.5703125" customWidth="1"/>
    <col min="14596" max="14596" width="26.28515625" customWidth="1"/>
    <col min="14597" max="14597" width="5.85546875" customWidth="1"/>
    <col min="14598" max="14598" width="38.28515625" customWidth="1"/>
    <col min="14599" max="14599" width="28.42578125" customWidth="1"/>
    <col min="14600" max="14600" width="16.140625" customWidth="1"/>
    <col min="14601" max="14601" width="16.28515625" customWidth="1"/>
    <col min="14602" max="14602" width="15.7109375" customWidth="1"/>
    <col min="14603" max="14603" width="21" customWidth="1"/>
    <col min="14700" max="14700" width="11.42578125" customWidth="1"/>
    <col min="14790" max="14790" width="1.42578125" customWidth="1"/>
    <col min="14849" max="14849" width="1.28515625" customWidth="1"/>
    <col min="14850" max="14850" width="21.85546875" customWidth="1"/>
    <col min="14851" max="14851" width="34.5703125" customWidth="1"/>
    <col min="14852" max="14852" width="26.28515625" customWidth="1"/>
    <col min="14853" max="14853" width="5.85546875" customWidth="1"/>
    <col min="14854" max="14854" width="38.28515625" customWidth="1"/>
    <col min="14855" max="14855" width="28.42578125" customWidth="1"/>
    <col min="14856" max="14856" width="16.140625" customWidth="1"/>
    <col min="14857" max="14857" width="16.28515625" customWidth="1"/>
    <col min="14858" max="14858" width="15.7109375" customWidth="1"/>
    <col min="14859" max="14859" width="21" customWidth="1"/>
    <col min="14956" max="14956" width="11.42578125" customWidth="1"/>
    <col min="15046" max="15046" width="1.42578125" customWidth="1"/>
    <col min="15105" max="15105" width="1.28515625" customWidth="1"/>
    <col min="15106" max="15106" width="21.85546875" customWidth="1"/>
    <col min="15107" max="15107" width="34.5703125" customWidth="1"/>
    <col min="15108" max="15108" width="26.28515625" customWidth="1"/>
    <col min="15109" max="15109" width="5.85546875" customWidth="1"/>
    <col min="15110" max="15110" width="38.28515625" customWidth="1"/>
    <col min="15111" max="15111" width="28.42578125" customWidth="1"/>
    <col min="15112" max="15112" width="16.140625" customWidth="1"/>
    <col min="15113" max="15113" width="16.28515625" customWidth="1"/>
    <col min="15114" max="15114" width="15.7109375" customWidth="1"/>
    <col min="15115" max="15115" width="21" customWidth="1"/>
    <col min="15212" max="15212" width="11.42578125" customWidth="1"/>
    <col min="15302" max="15302" width="1.42578125" customWidth="1"/>
    <col min="15361" max="15361" width="1.28515625" customWidth="1"/>
    <col min="15362" max="15362" width="21.85546875" customWidth="1"/>
    <col min="15363" max="15363" width="34.5703125" customWidth="1"/>
    <col min="15364" max="15364" width="26.28515625" customWidth="1"/>
    <col min="15365" max="15365" width="5.85546875" customWidth="1"/>
    <col min="15366" max="15366" width="38.28515625" customWidth="1"/>
    <col min="15367" max="15367" width="28.42578125" customWidth="1"/>
    <col min="15368" max="15368" width="16.140625" customWidth="1"/>
    <col min="15369" max="15369" width="16.28515625" customWidth="1"/>
    <col min="15370" max="15370" width="15.7109375" customWidth="1"/>
    <col min="15371" max="15371" width="21" customWidth="1"/>
    <col min="15468" max="15468" width="11.42578125" customWidth="1"/>
    <col min="15558" max="15558" width="1.42578125" customWidth="1"/>
    <col min="15617" max="15617" width="1.28515625" customWidth="1"/>
    <col min="15618" max="15618" width="21.85546875" customWidth="1"/>
    <col min="15619" max="15619" width="34.5703125" customWidth="1"/>
    <col min="15620" max="15620" width="26.28515625" customWidth="1"/>
    <col min="15621" max="15621" width="5.85546875" customWidth="1"/>
    <col min="15622" max="15622" width="38.28515625" customWidth="1"/>
    <col min="15623" max="15623" width="28.42578125" customWidth="1"/>
    <col min="15624" max="15624" width="16.140625" customWidth="1"/>
    <col min="15625" max="15625" width="16.28515625" customWidth="1"/>
    <col min="15626" max="15626" width="15.7109375" customWidth="1"/>
    <col min="15627" max="15627" width="21" customWidth="1"/>
    <col min="15724" max="15724" width="11.42578125" customWidth="1"/>
    <col min="15814" max="15814" width="1.42578125" customWidth="1"/>
    <col min="15873" max="15873" width="1.28515625" customWidth="1"/>
    <col min="15874" max="15874" width="21.85546875" customWidth="1"/>
    <col min="15875" max="15875" width="34.5703125" customWidth="1"/>
    <col min="15876" max="15876" width="26.28515625" customWidth="1"/>
    <col min="15877" max="15877" width="5.85546875" customWidth="1"/>
    <col min="15878" max="15878" width="38.28515625" customWidth="1"/>
    <col min="15879" max="15879" width="28.42578125" customWidth="1"/>
    <col min="15880" max="15880" width="16.140625" customWidth="1"/>
    <col min="15881" max="15881" width="16.28515625" customWidth="1"/>
    <col min="15882" max="15882" width="15.7109375" customWidth="1"/>
    <col min="15883" max="15883" width="21" customWidth="1"/>
    <col min="15980" max="15980" width="11.42578125" customWidth="1"/>
    <col min="16070" max="16070" width="1.42578125" customWidth="1"/>
    <col min="16129" max="16129" width="1.28515625" customWidth="1"/>
    <col min="16130" max="16130" width="21.85546875" customWidth="1"/>
    <col min="16131" max="16131" width="34.5703125" customWidth="1"/>
    <col min="16132" max="16132" width="26.28515625" customWidth="1"/>
    <col min="16133" max="16133" width="5.85546875" customWidth="1"/>
    <col min="16134" max="16134" width="38.28515625" customWidth="1"/>
    <col min="16135" max="16135" width="28.42578125" customWidth="1"/>
    <col min="16136" max="16136" width="16.140625" customWidth="1"/>
    <col min="16137" max="16137" width="16.28515625" customWidth="1"/>
    <col min="16138" max="16138" width="15.7109375" customWidth="1"/>
    <col min="16139" max="16139" width="21" customWidth="1"/>
    <col min="16236" max="16236" width="11.42578125" customWidth="1"/>
    <col min="16326" max="16326" width="1.42578125" customWidth="1"/>
  </cols>
  <sheetData>
    <row r="1" spans="2:11" ht="18" customHeight="1" thickBot="1" x14ac:dyDescent="0.3">
      <c r="B1" s="389"/>
      <c r="C1" s="392" t="s">
        <v>16</v>
      </c>
      <c r="D1" s="393"/>
      <c r="E1" s="393"/>
      <c r="F1" s="393"/>
      <c r="G1" s="393"/>
      <c r="H1" s="393"/>
      <c r="I1" s="393"/>
      <c r="J1" s="394"/>
      <c r="K1" s="395"/>
    </row>
    <row r="2" spans="2:11" ht="18" customHeight="1" thickBot="1" x14ac:dyDescent="0.3">
      <c r="B2" s="390"/>
      <c r="C2" s="398" t="s">
        <v>17</v>
      </c>
      <c r="D2" s="399"/>
      <c r="E2" s="399"/>
      <c r="F2" s="399"/>
      <c r="G2" s="399"/>
      <c r="H2" s="399"/>
      <c r="I2" s="399"/>
      <c r="J2" s="400"/>
      <c r="K2" s="396"/>
    </row>
    <row r="3" spans="2:11" ht="18" customHeight="1" thickBot="1" x14ac:dyDescent="0.3">
      <c r="B3" s="390"/>
      <c r="C3" s="398" t="s">
        <v>345</v>
      </c>
      <c r="D3" s="399"/>
      <c r="E3" s="399"/>
      <c r="F3" s="399"/>
      <c r="G3" s="399"/>
      <c r="H3" s="399"/>
      <c r="I3" s="399"/>
      <c r="J3" s="400"/>
      <c r="K3" s="396"/>
    </row>
    <row r="4" spans="2:11" ht="18" customHeight="1" thickBot="1" x14ac:dyDescent="0.3">
      <c r="B4" s="391"/>
      <c r="C4" s="398" t="s">
        <v>344</v>
      </c>
      <c r="D4" s="399"/>
      <c r="E4" s="399"/>
      <c r="F4" s="399"/>
      <c r="G4" s="399"/>
      <c r="H4" s="401" t="s">
        <v>343</v>
      </c>
      <c r="I4" s="402"/>
      <c r="J4" s="403"/>
      <c r="K4" s="397"/>
    </row>
    <row r="5" spans="2:11" ht="18" customHeight="1" thickBot="1" x14ac:dyDescent="0.3">
      <c r="B5" s="206"/>
      <c r="C5" s="202"/>
      <c r="D5" s="202"/>
      <c r="E5" s="202"/>
      <c r="F5" s="202"/>
      <c r="G5" s="202"/>
      <c r="H5" s="202"/>
      <c r="I5" s="202"/>
      <c r="J5" s="201"/>
    </row>
    <row r="6" spans="2:11" ht="51.75" customHeight="1" thickBot="1" x14ac:dyDescent="0.3">
      <c r="B6" s="205" t="s">
        <v>342</v>
      </c>
      <c r="C6" s="288" t="s">
        <v>341</v>
      </c>
      <c r="D6" s="289"/>
      <c r="E6" s="290"/>
      <c r="F6" s="203"/>
      <c r="G6" s="202"/>
      <c r="H6" s="202"/>
      <c r="I6" s="202"/>
      <c r="J6" s="201"/>
    </row>
    <row r="7" spans="2:11" ht="32.25" customHeight="1" thickBot="1" x14ac:dyDescent="0.3">
      <c r="B7" s="14" t="s">
        <v>25</v>
      </c>
      <c r="C7" s="288" t="s">
        <v>281</v>
      </c>
      <c r="D7" s="289"/>
      <c r="E7" s="290"/>
      <c r="F7" s="203"/>
      <c r="G7" s="202"/>
      <c r="H7" s="202"/>
      <c r="I7" s="202"/>
      <c r="J7" s="201"/>
    </row>
    <row r="8" spans="2:11" ht="32.25" customHeight="1" thickBot="1" x14ac:dyDescent="0.3">
      <c r="B8" s="14" t="s">
        <v>340</v>
      </c>
      <c r="C8" s="288" t="s">
        <v>339</v>
      </c>
      <c r="D8" s="289"/>
      <c r="E8" s="290"/>
      <c r="F8" s="204"/>
      <c r="G8" s="202"/>
      <c r="H8" s="202"/>
      <c r="I8" s="202"/>
      <c r="J8" s="201"/>
    </row>
    <row r="9" spans="2:11" ht="33.75" customHeight="1" thickBot="1" x14ac:dyDescent="0.3">
      <c r="B9" s="14" t="s">
        <v>338</v>
      </c>
      <c r="C9" s="288" t="s">
        <v>306</v>
      </c>
      <c r="D9" s="289"/>
      <c r="E9" s="290"/>
      <c r="F9" s="203"/>
      <c r="G9" s="202"/>
      <c r="H9" s="202"/>
      <c r="I9" s="202"/>
      <c r="J9" s="201"/>
    </row>
    <row r="10" spans="2:11" ht="42.75" customHeight="1" thickBot="1" x14ac:dyDescent="0.3">
      <c r="B10" s="14" t="s">
        <v>337</v>
      </c>
      <c r="C10" s="404" t="s">
        <v>356</v>
      </c>
      <c r="D10" s="405"/>
      <c r="E10" s="406"/>
      <c r="F10" s="203"/>
      <c r="G10" s="202"/>
      <c r="H10" s="202"/>
      <c r="I10" s="202"/>
      <c r="J10" s="201"/>
    </row>
    <row r="12" spans="2:11" x14ac:dyDescent="0.25">
      <c r="B12" s="411" t="s">
        <v>335</v>
      </c>
      <c r="C12" s="412"/>
      <c r="D12" s="412"/>
      <c r="E12" s="412"/>
      <c r="F12" s="412"/>
      <c r="G12" s="412"/>
      <c r="H12" s="413"/>
      <c r="I12" s="414" t="s">
        <v>334</v>
      </c>
      <c r="J12" s="415"/>
      <c r="K12" s="415"/>
    </row>
    <row r="13" spans="2:11" s="198" customFormat="1" ht="56.25" customHeight="1" x14ac:dyDescent="0.25">
      <c r="B13" s="200" t="s">
        <v>333</v>
      </c>
      <c r="C13" s="200" t="s">
        <v>332</v>
      </c>
      <c r="D13" s="233" t="s">
        <v>331</v>
      </c>
      <c r="E13" s="200" t="s">
        <v>330</v>
      </c>
      <c r="F13" s="200" t="s">
        <v>329</v>
      </c>
      <c r="G13" s="200" t="s">
        <v>328</v>
      </c>
      <c r="H13" s="200" t="s">
        <v>327</v>
      </c>
      <c r="I13" s="222" t="s">
        <v>326</v>
      </c>
      <c r="J13" s="222" t="s">
        <v>325</v>
      </c>
      <c r="K13" s="222" t="s">
        <v>324</v>
      </c>
    </row>
    <row r="14" spans="2:11" ht="82.5" customHeight="1" x14ac:dyDescent="0.25">
      <c r="B14" s="218">
        <v>1</v>
      </c>
      <c r="C14" s="215" t="s">
        <v>355</v>
      </c>
      <c r="D14" s="221">
        <v>0.25</v>
      </c>
      <c r="E14" s="220">
        <v>1</v>
      </c>
      <c r="F14" s="219" t="s">
        <v>354</v>
      </c>
      <c r="G14" s="211">
        <v>0.25</v>
      </c>
      <c r="H14" s="210">
        <v>43313</v>
      </c>
      <c r="I14" s="242">
        <v>0.25</v>
      </c>
      <c r="J14" s="243">
        <v>43343</v>
      </c>
      <c r="K14" s="250" t="s">
        <v>392</v>
      </c>
    </row>
    <row r="15" spans="2:11" ht="56.25" customHeight="1" x14ac:dyDescent="0.25">
      <c r="B15" s="218">
        <v>2</v>
      </c>
      <c r="C15" s="217" t="s">
        <v>353</v>
      </c>
      <c r="D15" s="214">
        <v>0.3</v>
      </c>
      <c r="E15" s="213">
        <v>1</v>
      </c>
      <c r="F15" s="212" t="s">
        <v>352</v>
      </c>
      <c r="G15" s="211">
        <v>0.3</v>
      </c>
      <c r="H15" s="210">
        <v>43405</v>
      </c>
      <c r="I15" s="209">
        <v>0.3</v>
      </c>
      <c r="J15" s="208">
        <v>43343</v>
      </c>
      <c r="K15" s="251" t="s">
        <v>394</v>
      </c>
    </row>
    <row r="16" spans="2:11" ht="76.5" customHeight="1" x14ac:dyDescent="0.25">
      <c r="B16" s="216">
        <v>3</v>
      </c>
      <c r="C16" s="215" t="s">
        <v>351</v>
      </c>
      <c r="D16" s="214">
        <v>0.3</v>
      </c>
      <c r="E16" s="213">
        <v>1</v>
      </c>
      <c r="F16" s="212" t="s">
        <v>350</v>
      </c>
      <c r="G16" s="211">
        <v>0.3</v>
      </c>
      <c r="H16" s="210">
        <v>43405</v>
      </c>
      <c r="I16" s="209">
        <v>0.3</v>
      </c>
      <c r="J16" s="193">
        <v>43461</v>
      </c>
      <c r="K16" s="252"/>
    </row>
    <row r="17" spans="2:11" ht="103.5" customHeight="1" x14ac:dyDescent="0.25">
      <c r="B17" s="216">
        <v>4</v>
      </c>
      <c r="C17" s="215" t="s">
        <v>349</v>
      </c>
      <c r="D17" s="214">
        <v>0.15</v>
      </c>
      <c r="E17" s="213">
        <v>1</v>
      </c>
      <c r="F17" s="212" t="s">
        <v>348</v>
      </c>
      <c r="G17" s="211">
        <v>0.15</v>
      </c>
      <c r="H17" s="210">
        <v>43281</v>
      </c>
      <c r="I17" s="242">
        <v>0.15</v>
      </c>
      <c r="J17" s="243">
        <v>43252</v>
      </c>
      <c r="K17" s="250"/>
    </row>
    <row r="18" spans="2:11" s="186" customFormat="1" ht="21.75" customHeight="1" x14ac:dyDescent="0.25">
      <c r="B18" s="432" t="s">
        <v>319</v>
      </c>
      <c r="C18" s="432"/>
      <c r="D18" s="191">
        <f>SUM(D14:D17)</f>
        <v>1</v>
      </c>
      <c r="E18" s="433" t="s">
        <v>284</v>
      </c>
      <c r="F18" s="433"/>
      <c r="G18" s="234">
        <f>SUM(G14:G17)</f>
        <v>1</v>
      </c>
      <c r="H18" s="191"/>
      <c r="I18" s="190"/>
      <c r="J18" s="189"/>
      <c r="K18" s="189"/>
    </row>
    <row r="21" spans="2:11" x14ac:dyDescent="0.25">
      <c r="H21" s="188"/>
    </row>
    <row r="22" spans="2:11" x14ac:dyDescent="0.25">
      <c r="H22" s="188"/>
      <c r="I22" s="188"/>
    </row>
    <row r="23" spans="2:11" x14ac:dyDescent="0.25">
      <c r="H23" s="188"/>
    </row>
    <row r="24" spans="2:11" x14ac:dyDescent="0.25">
      <c r="H24" s="188"/>
    </row>
    <row r="25" spans="2:11" x14ac:dyDescent="0.25">
      <c r="H25" s="188"/>
    </row>
    <row r="26" spans="2:11" x14ac:dyDescent="0.25">
      <c r="H26" s="188"/>
    </row>
  </sheetData>
  <protectedRanges>
    <protectedRange sqref="D15" name="Planeacion"/>
    <protectedRange sqref="D16" name="Planeacion_4"/>
    <protectedRange sqref="D17" name="Planeacion_5"/>
    <protectedRange sqref="C15 F15:F16" name="Planeacion_7"/>
    <protectedRange sqref="C16" name="Planeacion_9"/>
    <protectedRange sqref="F17" name="Planeacion_10"/>
  </protectedRanges>
  <mergeCells count="16">
    <mergeCell ref="I12:K12"/>
    <mergeCell ref="B18:C18"/>
    <mergeCell ref="E18:F18"/>
    <mergeCell ref="C6:E6"/>
    <mergeCell ref="C7:E7"/>
    <mergeCell ref="C8:E8"/>
    <mergeCell ref="C9:E9"/>
    <mergeCell ref="C10:E10"/>
    <mergeCell ref="B12:H12"/>
    <mergeCell ref="B1:B4"/>
    <mergeCell ref="C1:J1"/>
    <mergeCell ref="K1:K4"/>
    <mergeCell ref="C2:J2"/>
    <mergeCell ref="C3:J3"/>
    <mergeCell ref="C4:G4"/>
    <mergeCell ref="H4:J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7"/>
  <sheetViews>
    <sheetView topLeftCell="A35" workbookViewId="0">
      <selection activeCell="C41" sqref="C41"/>
    </sheetView>
  </sheetViews>
  <sheetFormatPr baseColWidth="10" defaultColWidth="11.42578125" defaultRowHeight="12.75" x14ac:dyDescent="0.2"/>
  <cols>
    <col min="1" max="1" width="1" style="92" customWidth="1"/>
    <col min="2" max="2" width="25.42578125" style="91" customWidth="1"/>
    <col min="3" max="3" width="14.5703125" style="92" customWidth="1"/>
    <col min="4" max="4" width="20.140625" style="92" customWidth="1"/>
    <col min="5" max="5" width="16.42578125" style="92" customWidth="1"/>
    <col min="6" max="6" width="25" style="92" customWidth="1"/>
    <col min="7" max="7" width="22" style="93" customWidth="1"/>
    <col min="8" max="8" width="20.5703125" style="92" customWidth="1"/>
    <col min="9" max="9" width="22.42578125" style="92" customWidth="1"/>
    <col min="10" max="10" width="11.42578125" style="95"/>
    <col min="11" max="12" width="11.42578125" style="96"/>
    <col min="13" max="16384" width="11.42578125" style="92"/>
  </cols>
  <sheetData>
    <row r="1" spans="2:15" ht="6" customHeight="1" x14ac:dyDescent="0.2"/>
    <row r="2" spans="2:15" ht="25.5" customHeight="1" x14ac:dyDescent="0.2">
      <c r="B2" s="355"/>
      <c r="C2" s="356" t="s">
        <v>16</v>
      </c>
      <c r="D2" s="356"/>
      <c r="E2" s="356"/>
      <c r="F2" s="356"/>
      <c r="G2" s="356"/>
      <c r="H2" s="356"/>
      <c r="I2" s="357"/>
    </row>
    <row r="3" spans="2:15" ht="25.5" customHeight="1" x14ac:dyDescent="0.2">
      <c r="B3" s="355"/>
      <c r="C3" s="358" t="s">
        <v>17</v>
      </c>
      <c r="D3" s="358"/>
      <c r="E3" s="358"/>
      <c r="F3" s="358"/>
      <c r="G3" s="358"/>
      <c r="H3" s="358"/>
      <c r="I3" s="357"/>
    </row>
    <row r="4" spans="2:15" ht="25.5" customHeight="1" x14ac:dyDescent="0.2">
      <c r="B4" s="355"/>
      <c r="C4" s="358" t="s">
        <v>164</v>
      </c>
      <c r="D4" s="358"/>
      <c r="E4" s="358"/>
      <c r="F4" s="358"/>
      <c r="G4" s="358"/>
      <c r="H4" s="358"/>
      <c r="I4" s="357"/>
      <c r="M4" s="185" t="s">
        <v>208</v>
      </c>
    </row>
    <row r="5" spans="2:15" ht="25.5" customHeight="1" x14ac:dyDescent="0.2">
      <c r="B5" s="355"/>
      <c r="C5" s="358" t="s">
        <v>166</v>
      </c>
      <c r="D5" s="358"/>
      <c r="E5" s="358"/>
      <c r="F5" s="358"/>
      <c r="G5" s="359" t="s">
        <v>167</v>
      </c>
      <c r="H5" s="359"/>
      <c r="I5" s="357"/>
      <c r="M5" s="185" t="s">
        <v>193</v>
      </c>
    </row>
    <row r="6" spans="2:15" ht="23.25" customHeight="1" x14ac:dyDescent="0.2">
      <c r="B6" s="360" t="s">
        <v>169</v>
      </c>
      <c r="C6" s="360"/>
      <c r="D6" s="360"/>
      <c r="E6" s="360"/>
      <c r="F6" s="360"/>
      <c r="G6" s="360"/>
      <c r="H6" s="360"/>
      <c r="I6" s="360"/>
      <c r="M6" s="185" t="s">
        <v>209</v>
      </c>
    </row>
    <row r="7" spans="2:15" ht="24" customHeight="1" x14ac:dyDescent="0.2">
      <c r="B7" s="361" t="s">
        <v>170</v>
      </c>
      <c r="C7" s="361"/>
      <c r="D7" s="361"/>
      <c r="E7" s="361"/>
      <c r="F7" s="361"/>
      <c r="G7" s="361"/>
      <c r="H7" s="361"/>
      <c r="I7" s="361"/>
    </row>
    <row r="8" spans="2:15" ht="24" customHeight="1" x14ac:dyDescent="0.2">
      <c r="B8" s="317" t="s">
        <v>171</v>
      </c>
      <c r="C8" s="317"/>
      <c r="D8" s="317"/>
      <c r="E8" s="317"/>
      <c r="F8" s="317"/>
      <c r="G8" s="317"/>
      <c r="H8" s="317"/>
      <c r="I8" s="317"/>
      <c r="O8" s="102" t="s">
        <v>148</v>
      </c>
    </row>
    <row r="9" spans="2:15" ht="30.75" customHeight="1" x14ac:dyDescent="0.2">
      <c r="B9" s="255" t="s">
        <v>399</v>
      </c>
      <c r="C9" s="254" t="s">
        <v>257</v>
      </c>
      <c r="D9" s="309" t="s">
        <v>400</v>
      </c>
      <c r="E9" s="309"/>
      <c r="F9" s="425" t="s">
        <v>366</v>
      </c>
      <c r="G9" s="426"/>
      <c r="H9" s="426"/>
      <c r="I9" s="427"/>
      <c r="O9" s="102" t="s">
        <v>150</v>
      </c>
    </row>
    <row r="10" spans="2:15" ht="30.75" customHeight="1" x14ac:dyDescent="0.2">
      <c r="B10" s="172" t="s">
        <v>175</v>
      </c>
      <c r="C10" s="144" t="s">
        <v>176</v>
      </c>
      <c r="D10" s="309" t="s">
        <v>177</v>
      </c>
      <c r="E10" s="309"/>
      <c r="F10" s="310" t="s">
        <v>258</v>
      </c>
      <c r="G10" s="310"/>
      <c r="H10" s="137" t="s">
        <v>178</v>
      </c>
      <c r="I10" s="144" t="s">
        <v>176</v>
      </c>
      <c r="O10" s="102" t="s">
        <v>152</v>
      </c>
    </row>
    <row r="11" spans="2:15" ht="30.75" customHeight="1" x14ac:dyDescent="0.2">
      <c r="B11" s="172" t="s">
        <v>181</v>
      </c>
      <c r="C11" s="319" t="s">
        <v>257</v>
      </c>
      <c r="D11" s="319"/>
      <c r="E11" s="319"/>
      <c r="F11" s="319"/>
      <c r="G11" s="137" t="s">
        <v>182</v>
      </c>
      <c r="H11" s="320" t="s">
        <v>257</v>
      </c>
      <c r="I11" s="320"/>
      <c r="O11" s="102" t="s">
        <v>154</v>
      </c>
    </row>
    <row r="12" spans="2:15" ht="30.75" customHeight="1" x14ac:dyDescent="0.2">
      <c r="B12" s="172" t="s">
        <v>185</v>
      </c>
      <c r="C12" s="321" t="s">
        <v>183</v>
      </c>
      <c r="D12" s="321"/>
      <c r="E12" s="321"/>
      <c r="F12" s="321"/>
      <c r="G12" s="137" t="s">
        <v>187</v>
      </c>
      <c r="H12" s="322" t="s">
        <v>259</v>
      </c>
      <c r="I12" s="322"/>
      <c r="O12" s="102" t="s">
        <v>156</v>
      </c>
    </row>
    <row r="13" spans="2:15" ht="30.75" customHeight="1" x14ac:dyDescent="0.2">
      <c r="B13" s="172" t="s">
        <v>188</v>
      </c>
      <c r="C13" s="323" t="s">
        <v>154</v>
      </c>
      <c r="D13" s="323"/>
      <c r="E13" s="323"/>
      <c r="F13" s="323"/>
      <c r="G13" s="323"/>
      <c r="H13" s="323"/>
      <c r="I13" s="323"/>
      <c r="O13" s="102" t="s">
        <v>158</v>
      </c>
    </row>
    <row r="14" spans="2:15" ht="30.75" customHeight="1" x14ac:dyDescent="0.2">
      <c r="B14" s="172" t="s">
        <v>189</v>
      </c>
      <c r="C14" s="324" t="s">
        <v>257</v>
      </c>
      <c r="D14" s="324"/>
      <c r="E14" s="324"/>
      <c r="F14" s="324"/>
      <c r="G14" s="324"/>
      <c r="H14" s="324"/>
      <c r="I14" s="324"/>
      <c r="O14" s="102" t="s">
        <v>159</v>
      </c>
    </row>
    <row r="15" spans="2:15" ht="30.75" customHeight="1" x14ac:dyDescent="0.2">
      <c r="B15" s="172" t="s">
        <v>191</v>
      </c>
      <c r="C15" s="318" t="s">
        <v>365</v>
      </c>
      <c r="D15" s="318"/>
      <c r="E15" s="318"/>
      <c r="F15" s="318"/>
      <c r="G15" s="137" t="s">
        <v>192</v>
      </c>
      <c r="H15" s="310" t="s">
        <v>193</v>
      </c>
      <c r="I15" s="310"/>
      <c r="O15" s="102" t="s">
        <v>160</v>
      </c>
    </row>
    <row r="16" spans="2:15" ht="30.75" customHeight="1" x14ac:dyDescent="0.2">
      <c r="B16" s="172" t="s">
        <v>195</v>
      </c>
      <c r="C16" s="325" t="s">
        <v>307</v>
      </c>
      <c r="D16" s="325"/>
      <c r="E16" s="325"/>
      <c r="F16" s="325"/>
      <c r="G16" s="137" t="s">
        <v>196</v>
      </c>
      <c r="H16" s="310" t="s">
        <v>172</v>
      </c>
      <c r="I16" s="310"/>
    </row>
    <row r="17" spans="2:11" ht="40.5" customHeight="1" x14ac:dyDescent="0.2">
      <c r="B17" s="172" t="s">
        <v>198</v>
      </c>
      <c r="C17" s="372" t="s">
        <v>364</v>
      </c>
      <c r="D17" s="373"/>
      <c r="E17" s="373"/>
      <c r="F17" s="373"/>
      <c r="G17" s="373"/>
      <c r="H17" s="373"/>
      <c r="I17" s="374"/>
    </row>
    <row r="18" spans="2:11" ht="30.75" customHeight="1" x14ac:dyDescent="0.2">
      <c r="B18" s="172" t="s">
        <v>200</v>
      </c>
      <c r="C18" s="318" t="s">
        <v>274</v>
      </c>
      <c r="D18" s="318"/>
      <c r="E18" s="318"/>
      <c r="F18" s="318"/>
      <c r="G18" s="318"/>
      <c r="H18" s="318"/>
      <c r="I18" s="318"/>
    </row>
    <row r="19" spans="2:11" ht="30.75" customHeight="1" x14ac:dyDescent="0.2">
      <c r="B19" s="172" t="s">
        <v>202</v>
      </c>
      <c r="C19" s="327" t="s">
        <v>363</v>
      </c>
      <c r="D19" s="327"/>
      <c r="E19" s="327"/>
      <c r="F19" s="327"/>
      <c r="G19" s="327"/>
      <c r="H19" s="327"/>
      <c r="I19" s="327"/>
      <c r="K19" s="223">
        <f>+(2/5)*100%</f>
        <v>0.4</v>
      </c>
    </row>
    <row r="20" spans="2:11" ht="30.75" customHeight="1" x14ac:dyDescent="0.2">
      <c r="B20" s="172" t="s">
        <v>203</v>
      </c>
      <c r="C20" s="328" t="s">
        <v>204</v>
      </c>
      <c r="D20" s="328"/>
      <c r="E20" s="328"/>
      <c r="F20" s="328"/>
      <c r="G20" s="328"/>
      <c r="H20" s="328"/>
      <c r="I20" s="328"/>
    </row>
    <row r="21" spans="2:11" ht="27.75" customHeight="1" x14ac:dyDescent="0.2">
      <c r="B21" s="329" t="s">
        <v>205</v>
      </c>
      <c r="C21" s="330" t="s">
        <v>206</v>
      </c>
      <c r="D21" s="330"/>
      <c r="E21" s="330"/>
      <c r="F21" s="331" t="s">
        <v>207</v>
      </c>
      <c r="G21" s="331"/>
      <c r="H21" s="331"/>
      <c r="I21" s="331"/>
    </row>
    <row r="22" spans="2:11" ht="27" customHeight="1" x14ac:dyDescent="0.2">
      <c r="B22" s="329"/>
      <c r="C22" s="327" t="s">
        <v>362</v>
      </c>
      <c r="D22" s="327"/>
      <c r="E22" s="327"/>
      <c r="F22" s="327" t="s">
        <v>361</v>
      </c>
      <c r="G22" s="327"/>
      <c r="H22" s="327"/>
      <c r="I22" s="327"/>
    </row>
    <row r="23" spans="2:11" ht="39.75" customHeight="1" x14ac:dyDescent="0.2">
      <c r="B23" s="172" t="s">
        <v>210</v>
      </c>
      <c r="C23" s="310" t="s">
        <v>211</v>
      </c>
      <c r="D23" s="310"/>
      <c r="E23" s="310"/>
      <c r="F23" s="310" t="s">
        <v>211</v>
      </c>
      <c r="G23" s="310"/>
      <c r="H23" s="310"/>
      <c r="I23" s="310"/>
    </row>
    <row r="24" spans="2:11" ht="48.75" customHeight="1" x14ac:dyDescent="0.2">
      <c r="B24" s="172" t="s">
        <v>212</v>
      </c>
      <c r="C24" s="335" t="s">
        <v>360</v>
      </c>
      <c r="D24" s="335"/>
      <c r="E24" s="335"/>
      <c r="F24" s="327" t="s">
        <v>359</v>
      </c>
      <c r="G24" s="327"/>
      <c r="H24" s="327"/>
      <c r="I24" s="327"/>
    </row>
    <row r="25" spans="2:11" ht="29.25" customHeight="1" x14ac:dyDescent="0.2">
      <c r="B25" s="172" t="s">
        <v>213</v>
      </c>
      <c r="C25" s="336">
        <v>43101</v>
      </c>
      <c r="D25" s="318"/>
      <c r="E25" s="318"/>
      <c r="F25" s="137" t="s">
        <v>214</v>
      </c>
      <c r="G25" s="337" t="s">
        <v>257</v>
      </c>
      <c r="H25" s="337"/>
      <c r="I25" s="337"/>
    </row>
    <row r="26" spans="2:11" ht="27" customHeight="1" x14ac:dyDescent="0.2">
      <c r="B26" s="172" t="s">
        <v>215</v>
      </c>
      <c r="C26" s="336">
        <v>43465</v>
      </c>
      <c r="D26" s="318"/>
      <c r="E26" s="318"/>
      <c r="F26" s="137" t="s">
        <v>216</v>
      </c>
      <c r="G26" s="338">
        <v>1</v>
      </c>
      <c r="H26" s="338"/>
      <c r="I26" s="338"/>
    </row>
    <row r="27" spans="2:11" ht="47.25" customHeight="1" x14ac:dyDescent="0.2">
      <c r="B27" s="172" t="s">
        <v>217</v>
      </c>
      <c r="C27" s="336" t="s">
        <v>199</v>
      </c>
      <c r="D27" s="318"/>
      <c r="E27" s="318"/>
      <c r="F27" s="148" t="s">
        <v>218</v>
      </c>
      <c r="G27" s="339"/>
      <c r="H27" s="339"/>
      <c r="I27" s="339"/>
    </row>
    <row r="28" spans="2:11" ht="30" customHeight="1" x14ac:dyDescent="0.2">
      <c r="B28" s="377" t="s">
        <v>219</v>
      </c>
      <c r="C28" s="377"/>
      <c r="D28" s="377"/>
      <c r="E28" s="377"/>
      <c r="F28" s="377"/>
      <c r="G28" s="377"/>
      <c r="H28" s="377"/>
      <c r="I28" s="377"/>
    </row>
    <row r="29" spans="2:11" ht="56.25" customHeight="1" x14ac:dyDescent="0.2">
      <c r="B29" s="171" t="s">
        <v>220</v>
      </c>
      <c r="C29" s="171" t="s">
        <v>221</v>
      </c>
      <c r="D29" s="171" t="s">
        <v>222</v>
      </c>
      <c r="E29" s="171" t="s">
        <v>223</v>
      </c>
      <c r="F29" s="171" t="s">
        <v>224</v>
      </c>
      <c r="G29" s="138" t="s">
        <v>225</v>
      </c>
      <c r="H29" s="138" t="s">
        <v>226</v>
      </c>
      <c r="I29" s="171" t="s">
        <v>227</v>
      </c>
    </row>
    <row r="30" spans="2:11" ht="19.5" customHeight="1" x14ac:dyDescent="0.2">
      <c r="B30" s="173" t="s">
        <v>228</v>
      </c>
      <c r="C30" s="455">
        <v>0</v>
      </c>
      <c r="D30" s="248">
        <f>+C30</f>
        <v>0</v>
      </c>
      <c r="E30" s="457">
        <v>0</v>
      </c>
      <c r="F30" s="249">
        <f>+E30</f>
        <v>0</v>
      </c>
      <c r="G30" s="179" t="e">
        <f t="shared" ref="G30:G41" si="0">+C30/E30</f>
        <v>#DIV/0!</v>
      </c>
      <c r="H30" s="178" t="e">
        <f>+F30/D30</f>
        <v>#DIV/0!</v>
      </c>
      <c r="I30" s="177" t="e">
        <f t="shared" ref="I30:I41" si="1">+H30/$G$26</f>
        <v>#DIV/0!</v>
      </c>
    </row>
    <row r="31" spans="2:11" ht="19.5" customHeight="1" x14ac:dyDescent="0.2">
      <c r="B31" s="173" t="s">
        <v>229</v>
      </c>
      <c r="C31" s="455">
        <v>0</v>
      </c>
      <c r="D31" s="248">
        <f t="shared" ref="D31:D41" si="2">+C31+D30</f>
        <v>0</v>
      </c>
      <c r="E31" s="457">
        <v>0</v>
      </c>
      <c r="F31" s="249">
        <f t="shared" ref="F31:F41" si="3">+E31+F30</f>
        <v>0</v>
      </c>
      <c r="G31" s="179" t="e">
        <f t="shared" si="0"/>
        <v>#DIV/0!</v>
      </c>
      <c r="H31" s="178" t="e">
        <f t="shared" ref="H31:H40" si="4">+F31/D31</f>
        <v>#DIV/0!</v>
      </c>
      <c r="I31" s="177" t="e">
        <f t="shared" si="1"/>
        <v>#DIV/0!</v>
      </c>
    </row>
    <row r="32" spans="2:11" ht="19.5" customHeight="1" x14ac:dyDescent="0.2">
      <c r="B32" s="173" t="s">
        <v>230</v>
      </c>
      <c r="C32" s="455">
        <v>0</v>
      </c>
      <c r="D32" s="248">
        <f t="shared" si="2"/>
        <v>0</v>
      </c>
      <c r="E32" s="457">
        <v>0</v>
      </c>
      <c r="F32" s="249">
        <f t="shared" si="3"/>
        <v>0</v>
      </c>
      <c r="G32" s="179" t="e">
        <f t="shared" si="0"/>
        <v>#DIV/0!</v>
      </c>
      <c r="H32" s="178" t="e">
        <f t="shared" si="4"/>
        <v>#DIV/0!</v>
      </c>
      <c r="I32" s="177" t="e">
        <f t="shared" si="1"/>
        <v>#DIV/0!</v>
      </c>
    </row>
    <row r="33" spans="2:9" ht="19.5" customHeight="1" x14ac:dyDescent="0.2">
      <c r="B33" s="173" t="s">
        <v>231</v>
      </c>
      <c r="C33" s="456">
        <v>0</v>
      </c>
      <c r="D33" s="248">
        <f t="shared" si="2"/>
        <v>0</v>
      </c>
      <c r="E33" s="456">
        <v>0</v>
      </c>
      <c r="F33" s="249">
        <f t="shared" si="3"/>
        <v>0</v>
      </c>
      <c r="G33" s="179" t="e">
        <f t="shared" si="0"/>
        <v>#DIV/0!</v>
      </c>
      <c r="H33" s="178" t="e">
        <f t="shared" si="4"/>
        <v>#DIV/0!</v>
      </c>
      <c r="I33" s="177" t="e">
        <f t="shared" si="1"/>
        <v>#DIV/0!</v>
      </c>
    </row>
    <row r="34" spans="2:9" ht="19.5" customHeight="1" x14ac:dyDescent="0.2">
      <c r="B34" s="173" t="s">
        <v>232</v>
      </c>
      <c r="C34" s="456">
        <v>1</v>
      </c>
      <c r="D34" s="248">
        <f t="shared" si="2"/>
        <v>1</v>
      </c>
      <c r="E34" s="456">
        <v>1</v>
      </c>
      <c r="F34" s="249">
        <f t="shared" si="3"/>
        <v>1</v>
      </c>
      <c r="G34" s="179">
        <f t="shared" si="0"/>
        <v>1</v>
      </c>
      <c r="H34" s="178">
        <f t="shared" si="4"/>
        <v>1</v>
      </c>
      <c r="I34" s="177">
        <f t="shared" si="1"/>
        <v>1</v>
      </c>
    </row>
    <row r="35" spans="2:9" ht="19.5" customHeight="1" x14ac:dyDescent="0.2">
      <c r="B35" s="173" t="s">
        <v>233</v>
      </c>
      <c r="C35" s="456">
        <v>1</v>
      </c>
      <c r="D35" s="248">
        <f t="shared" si="2"/>
        <v>2</v>
      </c>
      <c r="E35" s="456">
        <v>1</v>
      </c>
      <c r="F35" s="249">
        <f t="shared" si="3"/>
        <v>2</v>
      </c>
      <c r="G35" s="179">
        <f t="shared" si="0"/>
        <v>1</v>
      </c>
      <c r="H35" s="178">
        <f t="shared" si="4"/>
        <v>1</v>
      </c>
      <c r="I35" s="177">
        <f t="shared" si="1"/>
        <v>1</v>
      </c>
    </row>
    <row r="36" spans="2:9" ht="19.5" customHeight="1" x14ac:dyDescent="0.2">
      <c r="B36" s="173" t="s">
        <v>234</v>
      </c>
      <c r="C36" s="455">
        <v>0</v>
      </c>
      <c r="D36" s="248">
        <f t="shared" si="2"/>
        <v>2</v>
      </c>
      <c r="E36" s="456">
        <v>1</v>
      </c>
      <c r="F36" s="249">
        <f t="shared" si="3"/>
        <v>3</v>
      </c>
      <c r="G36" s="179">
        <f t="shared" si="0"/>
        <v>0</v>
      </c>
      <c r="H36" s="178">
        <f t="shared" si="4"/>
        <v>1.5</v>
      </c>
      <c r="I36" s="177">
        <f t="shared" si="1"/>
        <v>1.5</v>
      </c>
    </row>
    <row r="37" spans="2:9" ht="19.5" customHeight="1" x14ac:dyDescent="0.2">
      <c r="B37" s="173" t="s">
        <v>235</v>
      </c>
      <c r="C37" s="455">
        <v>0</v>
      </c>
      <c r="D37" s="248">
        <f t="shared" si="2"/>
        <v>2</v>
      </c>
      <c r="E37" s="456">
        <v>0</v>
      </c>
      <c r="F37" s="249">
        <f t="shared" si="3"/>
        <v>3</v>
      </c>
      <c r="G37" s="179" t="e">
        <f t="shared" si="0"/>
        <v>#DIV/0!</v>
      </c>
      <c r="H37" s="178">
        <f t="shared" si="4"/>
        <v>1.5</v>
      </c>
      <c r="I37" s="177">
        <f t="shared" si="1"/>
        <v>1.5</v>
      </c>
    </row>
    <row r="38" spans="2:9" ht="19.5" customHeight="1" x14ac:dyDescent="0.2">
      <c r="B38" s="173" t="s">
        <v>236</v>
      </c>
      <c r="C38" s="455">
        <v>1</v>
      </c>
      <c r="D38" s="248">
        <f t="shared" si="2"/>
        <v>3</v>
      </c>
      <c r="E38" s="456">
        <v>0</v>
      </c>
      <c r="F38" s="249">
        <f t="shared" si="3"/>
        <v>3</v>
      </c>
      <c r="G38" s="179" t="e">
        <f t="shared" si="0"/>
        <v>#DIV/0!</v>
      </c>
      <c r="H38" s="178">
        <f t="shared" si="4"/>
        <v>1</v>
      </c>
      <c r="I38" s="177">
        <f t="shared" si="1"/>
        <v>1</v>
      </c>
    </row>
    <row r="39" spans="2:9" ht="19.5" customHeight="1" x14ac:dyDescent="0.2">
      <c r="B39" s="173" t="s">
        <v>237</v>
      </c>
      <c r="C39" s="455">
        <v>0</v>
      </c>
      <c r="D39" s="248">
        <f t="shared" si="2"/>
        <v>3</v>
      </c>
      <c r="E39" s="457">
        <v>0</v>
      </c>
      <c r="F39" s="249">
        <f t="shared" si="3"/>
        <v>3</v>
      </c>
      <c r="G39" s="179" t="e">
        <f t="shared" si="0"/>
        <v>#DIV/0!</v>
      </c>
      <c r="H39" s="178">
        <f t="shared" si="4"/>
        <v>1</v>
      </c>
      <c r="I39" s="177">
        <f t="shared" si="1"/>
        <v>1</v>
      </c>
    </row>
    <row r="40" spans="2:9" ht="19.5" customHeight="1" x14ac:dyDescent="0.2">
      <c r="B40" s="173" t="s">
        <v>238</v>
      </c>
      <c r="C40" s="455">
        <v>0</v>
      </c>
      <c r="D40" s="248">
        <f t="shared" si="2"/>
        <v>3</v>
      </c>
      <c r="E40" s="457">
        <v>0</v>
      </c>
      <c r="F40" s="249">
        <f t="shared" si="3"/>
        <v>3</v>
      </c>
      <c r="G40" s="179" t="e">
        <f t="shared" si="0"/>
        <v>#DIV/0!</v>
      </c>
      <c r="H40" s="178">
        <f t="shared" si="4"/>
        <v>1</v>
      </c>
      <c r="I40" s="177">
        <f t="shared" si="1"/>
        <v>1</v>
      </c>
    </row>
    <row r="41" spans="2:9" ht="19.5" customHeight="1" x14ac:dyDescent="0.2">
      <c r="B41" s="173" t="s">
        <v>239</v>
      </c>
      <c r="C41" s="455">
        <v>1</v>
      </c>
      <c r="D41" s="248">
        <f t="shared" si="2"/>
        <v>4</v>
      </c>
      <c r="E41" s="457">
        <v>1</v>
      </c>
      <c r="F41" s="249">
        <f t="shared" si="3"/>
        <v>4</v>
      </c>
      <c r="G41" s="179">
        <f t="shared" si="0"/>
        <v>1</v>
      </c>
      <c r="H41" s="178">
        <f>+'4_MIPG'!F41/D41</f>
        <v>0.25</v>
      </c>
      <c r="I41" s="177">
        <f t="shared" si="1"/>
        <v>0.25</v>
      </c>
    </row>
    <row r="42" spans="2:9" ht="54" customHeight="1" x14ac:dyDescent="0.2">
      <c r="B42" s="176" t="s">
        <v>240</v>
      </c>
      <c r="C42" s="434" t="s">
        <v>397</v>
      </c>
      <c r="D42" s="434"/>
      <c r="E42" s="434"/>
      <c r="F42" s="434"/>
      <c r="G42" s="434"/>
      <c r="H42" s="434"/>
      <c r="I42" s="434"/>
    </row>
    <row r="43" spans="2:9" ht="29.25" customHeight="1" x14ac:dyDescent="0.2">
      <c r="B43" s="317" t="s">
        <v>241</v>
      </c>
      <c r="C43" s="317"/>
      <c r="D43" s="317"/>
      <c r="E43" s="317"/>
      <c r="F43" s="317"/>
      <c r="G43" s="317"/>
      <c r="H43" s="317"/>
      <c r="I43" s="317"/>
    </row>
    <row r="44" spans="2:9" ht="45.75" customHeight="1" x14ac:dyDescent="0.2">
      <c r="B44" s="316"/>
      <c r="C44" s="316"/>
      <c r="D44" s="316"/>
      <c r="E44" s="316"/>
      <c r="F44" s="316"/>
      <c r="G44" s="316"/>
      <c r="H44" s="316"/>
      <c r="I44" s="316"/>
    </row>
    <row r="45" spans="2:9" ht="45.75" customHeight="1" x14ac:dyDescent="0.2">
      <c r="B45" s="316"/>
      <c r="C45" s="316"/>
      <c r="D45" s="316"/>
      <c r="E45" s="316"/>
      <c r="F45" s="316"/>
      <c r="G45" s="316"/>
      <c r="H45" s="316"/>
      <c r="I45" s="316"/>
    </row>
    <row r="46" spans="2:9" ht="45.75" customHeight="1" x14ac:dyDescent="0.2">
      <c r="B46" s="316"/>
      <c r="C46" s="316"/>
      <c r="D46" s="316"/>
      <c r="E46" s="316"/>
      <c r="F46" s="316"/>
      <c r="G46" s="316"/>
      <c r="H46" s="316"/>
      <c r="I46" s="316"/>
    </row>
    <row r="47" spans="2:9" ht="45.75" customHeight="1" x14ac:dyDescent="0.2">
      <c r="B47" s="316"/>
      <c r="C47" s="316"/>
      <c r="D47" s="316"/>
      <c r="E47" s="316"/>
      <c r="F47" s="316"/>
      <c r="G47" s="316"/>
      <c r="H47" s="316"/>
      <c r="I47" s="316"/>
    </row>
    <row r="48" spans="2:9" ht="45.75" customHeight="1" x14ac:dyDescent="0.2">
      <c r="B48" s="316"/>
      <c r="C48" s="316"/>
      <c r="D48" s="316"/>
      <c r="E48" s="316"/>
      <c r="F48" s="316"/>
      <c r="G48" s="316"/>
      <c r="H48" s="316"/>
      <c r="I48" s="316"/>
    </row>
    <row r="49" spans="2:9" ht="46.5" customHeight="1" x14ac:dyDescent="0.2">
      <c r="B49" s="172" t="s">
        <v>242</v>
      </c>
      <c r="C49" s="348" t="s">
        <v>390</v>
      </c>
      <c r="D49" s="379"/>
      <c r="E49" s="379"/>
      <c r="F49" s="379"/>
      <c r="G49" s="379"/>
      <c r="H49" s="379"/>
      <c r="I49" s="379"/>
    </row>
    <row r="50" spans="2:9" ht="30" customHeight="1" x14ac:dyDescent="0.2">
      <c r="B50" s="172" t="s">
        <v>243</v>
      </c>
      <c r="C50" s="435" t="s">
        <v>389</v>
      </c>
      <c r="D50" s="435"/>
      <c r="E50" s="435"/>
      <c r="F50" s="435"/>
      <c r="G50" s="435"/>
      <c r="H50" s="435"/>
      <c r="I50" s="435"/>
    </row>
    <row r="51" spans="2:9" ht="46.5" customHeight="1" x14ac:dyDescent="0.2">
      <c r="B51" s="235" t="s">
        <v>244</v>
      </c>
      <c r="C51" s="436" t="s">
        <v>358</v>
      </c>
      <c r="D51" s="436"/>
      <c r="E51" s="436"/>
      <c r="F51" s="436"/>
      <c r="G51" s="436"/>
      <c r="H51" s="436"/>
      <c r="I51" s="436"/>
    </row>
    <row r="52" spans="2:9" ht="29.25" customHeight="1" x14ac:dyDescent="0.2">
      <c r="B52" s="317" t="s">
        <v>245</v>
      </c>
      <c r="C52" s="437"/>
      <c r="D52" s="437"/>
      <c r="E52" s="437"/>
      <c r="F52" s="437"/>
      <c r="G52" s="437"/>
      <c r="H52" s="437"/>
      <c r="I52" s="437"/>
    </row>
    <row r="53" spans="2:9" ht="33" customHeight="1" x14ac:dyDescent="0.2">
      <c r="B53" s="349" t="s">
        <v>246</v>
      </c>
      <c r="C53" s="175" t="s">
        <v>247</v>
      </c>
      <c r="D53" s="350" t="s">
        <v>248</v>
      </c>
      <c r="E53" s="350"/>
      <c r="F53" s="350"/>
      <c r="G53" s="350" t="s">
        <v>249</v>
      </c>
      <c r="H53" s="350"/>
      <c r="I53" s="350"/>
    </row>
    <row r="54" spans="2:9" ht="31.5" customHeight="1" x14ac:dyDescent="0.2">
      <c r="B54" s="349"/>
      <c r="C54" s="236"/>
      <c r="D54" s="382"/>
      <c r="E54" s="382"/>
      <c r="F54" s="382"/>
      <c r="G54" s="383"/>
      <c r="H54" s="383"/>
      <c r="I54" s="383"/>
    </row>
    <row r="55" spans="2:9" ht="31.5" customHeight="1" x14ac:dyDescent="0.2">
      <c r="B55" s="235" t="s">
        <v>250</v>
      </c>
      <c r="C55" s="386" t="s">
        <v>357</v>
      </c>
      <c r="D55" s="386"/>
      <c r="E55" s="387" t="s">
        <v>251</v>
      </c>
      <c r="F55" s="387"/>
      <c r="G55" s="386" t="s">
        <v>270</v>
      </c>
      <c r="H55" s="386"/>
      <c r="I55" s="386"/>
    </row>
    <row r="56" spans="2:9" ht="31.5" customHeight="1" x14ac:dyDescent="0.2">
      <c r="B56" s="235" t="s">
        <v>252</v>
      </c>
      <c r="C56" s="386" t="s">
        <v>270</v>
      </c>
      <c r="D56" s="386"/>
      <c r="E56" s="388" t="s">
        <v>253</v>
      </c>
      <c r="F56" s="388"/>
      <c r="G56" s="386" t="s">
        <v>306</v>
      </c>
      <c r="H56" s="386"/>
      <c r="I56" s="386"/>
    </row>
    <row r="57" spans="2:9" ht="31.5" customHeight="1" x14ac:dyDescent="0.2">
      <c r="B57" s="174" t="s">
        <v>254</v>
      </c>
      <c r="C57" s="384"/>
      <c r="D57" s="384"/>
      <c r="E57" s="385" t="s">
        <v>255</v>
      </c>
      <c r="F57" s="385"/>
      <c r="G57" s="384"/>
      <c r="H57" s="384"/>
      <c r="I57" s="384"/>
    </row>
    <row r="58" spans="2:9" ht="31.5" customHeight="1" x14ac:dyDescent="0.2">
      <c r="B58" s="174" t="s">
        <v>256</v>
      </c>
      <c r="C58" s="351"/>
      <c r="D58" s="351"/>
      <c r="E58" s="354"/>
      <c r="F58" s="354"/>
      <c r="G58" s="351"/>
      <c r="H58" s="351"/>
      <c r="I58" s="351"/>
    </row>
    <row r="59" spans="2:9" ht="15" hidden="1" x14ac:dyDescent="0.25">
      <c r="B59" s="123"/>
      <c r="C59" s="123"/>
      <c r="D59" s="5"/>
      <c r="E59" s="5"/>
      <c r="F59" s="5"/>
      <c r="G59" s="5"/>
      <c r="H59" s="5"/>
      <c r="I59" s="124"/>
    </row>
    <row r="60" spans="2:9" hidden="1" x14ac:dyDescent="0.2">
      <c r="B60" s="126"/>
      <c r="C60" s="127"/>
      <c r="D60" s="127"/>
      <c r="E60" s="128"/>
      <c r="F60" s="128"/>
      <c r="G60" s="129"/>
      <c r="H60" s="130"/>
      <c r="I60" s="127"/>
    </row>
    <row r="61" spans="2:9" hidden="1" x14ac:dyDescent="0.2">
      <c r="B61" s="126"/>
      <c r="C61" s="127"/>
      <c r="D61" s="127"/>
      <c r="E61" s="128"/>
      <c r="F61" s="128"/>
      <c r="G61" s="129"/>
      <c r="H61" s="130"/>
      <c r="I61" s="127"/>
    </row>
    <row r="62" spans="2:9" hidden="1" x14ac:dyDescent="0.2">
      <c r="B62" s="126"/>
      <c r="C62" s="127"/>
      <c r="D62" s="127"/>
      <c r="E62" s="128"/>
      <c r="F62" s="128"/>
      <c r="G62" s="129"/>
      <c r="H62" s="130"/>
      <c r="I62" s="127"/>
    </row>
    <row r="63" spans="2:9" hidden="1" x14ac:dyDescent="0.2">
      <c r="B63" s="126"/>
      <c r="C63" s="127"/>
      <c r="D63" s="127"/>
      <c r="E63" s="128"/>
      <c r="F63" s="128"/>
      <c r="G63" s="129"/>
      <c r="H63" s="130"/>
      <c r="I63" s="127"/>
    </row>
    <row r="64" spans="2:9" hidden="1" x14ac:dyDescent="0.2">
      <c r="B64" s="126"/>
      <c r="C64" s="127"/>
      <c r="D64" s="127"/>
      <c r="E64" s="128"/>
      <c r="F64" s="128"/>
      <c r="G64" s="129"/>
      <c r="H64" s="130"/>
      <c r="I64" s="127"/>
    </row>
    <row r="65" spans="2:9" hidden="1" x14ac:dyDescent="0.2">
      <c r="B65" s="126"/>
      <c r="C65" s="127"/>
      <c r="D65" s="127"/>
      <c r="E65" s="128"/>
      <c r="F65" s="128"/>
      <c r="G65" s="129"/>
      <c r="H65" s="130"/>
      <c r="I65" s="127"/>
    </row>
    <row r="66" spans="2:9" hidden="1" x14ac:dyDescent="0.2">
      <c r="B66" s="126"/>
      <c r="C66" s="127"/>
      <c r="D66" s="127"/>
      <c r="E66" s="128"/>
      <c r="F66" s="128"/>
      <c r="G66" s="129"/>
      <c r="H66" s="130"/>
      <c r="I66" s="127"/>
    </row>
    <row r="67" spans="2:9" hidden="1" x14ac:dyDescent="0.2">
      <c r="B67" s="126"/>
      <c r="C67" s="127"/>
      <c r="D67" s="127"/>
      <c r="E67" s="128"/>
      <c r="F67" s="128"/>
      <c r="G67" s="129"/>
      <c r="H67" s="130"/>
      <c r="I67" s="127"/>
    </row>
  </sheetData>
  <mergeCells count="66">
    <mergeCell ref="C57:D57"/>
    <mergeCell ref="E57:F58"/>
    <mergeCell ref="G57:I58"/>
    <mergeCell ref="C58:D58"/>
    <mergeCell ref="C55:D55"/>
    <mergeCell ref="E55:F55"/>
    <mergeCell ref="G55:I55"/>
    <mergeCell ref="C56:D56"/>
    <mergeCell ref="E56:F56"/>
    <mergeCell ref="G56:I56"/>
    <mergeCell ref="C51:I51"/>
    <mergeCell ref="B52:I52"/>
    <mergeCell ref="B53:B54"/>
    <mergeCell ref="D53:F53"/>
    <mergeCell ref="G53:I53"/>
    <mergeCell ref="D54:F54"/>
    <mergeCell ref="G54:I54"/>
    <mergeCell ref="C42:I42"/>
    <mergeCell ref="B43:I43"/>
    <mergeCell ref="B44:I48"/>
    <mergeCell ref="C49:I49"/>
    <mergeCell ref="C50:I50"/>
    <mergeCell ref="C26:E26"/>
    <mergeCell ref="G26:I26"/>
    <mergeCell ref="C27:E27"/>
    <mergeCell ref="G27:I27"/>
    <mergeCell ref="B28:I28"/>
    <mergeCell ref="C23:E23"/>
    <mergeCell ref="F23:I23"/>
    <mergeCell ref="C24:E24"/>
    <mergeCell ref="F24:I24"/>
    <mergeCell ref="C25:E25"/>
    <mergeCell ref="G25:I25"/>
    <mergeCell ref="C17:I17"/>
    <mergeCell ref="C18:I18"/>
    <mergeCell ref="C19:I19"/>
    <mergeCell ref="C20:I20"/>
    <mergeCell ref="B21:B22"/>
    <mergeCell ref="C21:E21"/>
    <mergeCell ref="F21:I21"/>
    <mergeCell ref="C22:E22"/>
    <mergeCell ref="F22:I22"/>
    <mergeCell ref="C13:I13"/>
    <mergeCell ref="C14:I14"/>
    <mergeCell ref="C15:F15"/>
    <mergeCell ref="H15:I15"/>
    <mergeCell ref="C16:F16"/>
    <mergeCell ref="H16:I16"/>
    <mergeCell ref="D10:E10"/>
    <mergeCell ref="F10:G10"/>
    <mergeCell ref="C11:F11"/>
    <mergeCell ref="H11:I11"/>
    <mergeCell ref="C12:F12"/>
    <mergeCell ref="H12:I12"/>
    <mergeCell ref="B6:I6"/>
    <mergeCell ref="B7:I7"/>
    <mergeCell ref="B8:I8"/>
    <mergeCell ref="D9:E9"/>
    <mergeCell ref="F9:I9"/>
    <mergeCell ref="B2:B5"/>
    <mergeCell ref="C2:H2"/>
    <mergeCell ref="I2:I5"/>
    <mergeCell ref="C3:H3"/>
    <mergeCell ref="C4:H4"/>
    <mergeCell ref="C5:F5"/>
    <mergeCell ref="G5:H5"/>
  </mergeCells>
  <dataValidations count="5">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$M$4:$M$6</formula1>
    </dataValidation>
    <dataValidation type="list" allowBlank="1" showInputMessage="1" showErrorMessage="1" sqref="WVP983056:WVQ983056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13:I13">
      <formula1>$O$8:$O$15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topLeftCell="C13" zoomScaleNormal="100" workbookViewId="0">
      <selection activeCell="H17" sqref="H17"/>
    </sheetView>
  </sheetViews>
  <sheetFormatPr baseColWidth="10" defaultColWidth="11.5703125" defaultRowHeight="15" x14ac:dyDescent="0.25"/>
  <cols>
    <col min="1" max="1" width="1.28515625" customWidth="1"/>
    <col min="2" max="2" width="21.85546875" style="187" customWidth="1"/>
    <col min="3" max="3" width="34.5703125" customWidth="1"/>
    <col min="4" max="4" width="26.28515625" customWidth="1"/>
    <col min="5" max="5" width="5.85546875" customWidth="1"/>
    <col min="6" max="6" width="53.85546875" customWidth="1"/>
    <col min="7" max="7" width="38.5703125" customWidth="1"/>
    <col min="8" max="8" width="16.140625" customWidth="1"/>
    <col min="9" max="9" width="16.28515625" customWidth="1"/>
    <col min="10" max="10" width="15.7109375" customWidth="1"/>
    <col min="11" max="11" width="31" customWidth="1"/>
    <col min="108" max="108" width="11.42578125" customWidth="1"/>
    <col min="198" max="198" width="1.42578125" customWidth="1"/>
    <col min="257" max="257" width="1.28515625" customWidth="1"/>
    <col min="258" max="258" width="21.85546875" customWidth="1"/>
    <col min="259" max="259" width="34.5703125" customWidth="1"/>
    <col min="260" max="260" width="26.28515625" customWidth="1"/>
    <col min="261" max="261" width="5.85546875" customWidth="1"/>
    <col min="262" max="262" width="53.85546875" customWidth="1"/>
    <col min="263" max="263" width="38.5703125" customWidth="1"/>
    <col min="264" max="264" width="16.140625" customWidth="1"/>
    <col min="265" max="265" width="16.28515625" customWidth="1"/>
    <col min="266" max="266" width="15.7109375" customWidth="1"/>
    <col min="267" max="267" width="21" customWidth="1"/>
    <col min="364" max="364" width="11.42578125" customWidth="1"/>
    <col min="454" max="454" width="1.42578125" customWidth="1"/>
    <col min="513" max="513" width="1.28515625" customWidth="1"/>
    <col min="514" max="514" width="21.85546875" customWidth="1"/>
    <col min="515" max="515" width="34.5703125" customWidth="1"/>
    <col min="516" max="516" width="26.28515625" customWidth="1"/>
    <col min="517" max="517" width="5.85546875" customWidth="1"/>
    <col min="518" max="518" width="53.85546875" customWidth="1"/>
    <col min="519" max="519" width="38.5703125" customWidth="1"/>
    <col min="520" max="520" width="16.140625" customWidth="1"/>
    <col min="521" max="521" width="16.28515625" customWidth="1"/>
    <col min="522" max="522" width="15.7109375" customWidth="1"/>
    <col min="523" max="523" width="21" customWidth="1"/>
    <col min="620" max="620" width="11.42578125" customWidth="1"/>
    <col min="710" max="710" width="1.42578125" customWidth="1"/>
    <col min="769" max="769" width="1.28515625" customWidth="1"/>
    <col min="770" max="770" width="21.85546875" customWidth="1"/>
    <col min="771" max="771" width="34.5703125" customWidth="1"/>
    <col min="772" max="772" width="26.28515625" customWidth="1"/>
    <col min="773" max="773" width="5.85546875" customWidth="1"/>
    <col min="774" max="774" width="53.85546875" customWidth="1"/>
    <col min="775" max="775" width="38.5703125" customWidth="1"/>
    <col min="776" max="776" width="16.140625" customWidth="1"/>
    <col min="777" max="777" width="16.28515625" customWidth="1"/>
    <col min="778" max="778" width="15.7109375" customWidth="1"/>
    <col min="779" max="779" width="21" customWidth="1"/>
    <col min="876" max="876" width="11.42578125" customWidth="1"/>
    <col min="966" max="966" width="1.42578125" customWidth="1"/>
    <col min="1025" max="1025" width="1.28515625" customWidth="1"/>
    <col min="1026" max="1026" width="21.85546875" customWidth="1"/>
    <col min="1027" max="1027" width="34.5703125" customWidth="1"/>
    <col min="1028" max="1028" width="26.28515625" customWidth="1"/>
    <col min="1029" max="1029" width="5.85546875" customWidth="1"/>
    <col min="1030" max="1030" width="53.85546875" customWidth="1"/>
    <col min="1031" max="1031" width="38.5703125" customWidth="1"/>
    <col min="1032" max="1032" width="16.140625" customWidth="1"/>
    <col min="1033" max="1033" width="16.28515625" customWidth="1"/>
    <col min="1034" max="1034" width="15.7109375" customWidth="1"/>
    <col min="1035" max="1035" width="21" customWidth="1"/>
    <col min="1132" max="1132" width="11.42578125" customWidth="1"/>
    <col min="1222" max="1222" width="1.42578125" customWidth="1"/>
    <col min="1281" max="1281" width="1.28515625" customWidth="1"/>
    <col min="1282" max="1282" width="21.85546875" customWidth="1"/>
    <col min="1283" max="1283" width="34.5703125" customWidth="1"/>
    <col min="1284" max="1284" width="26.28515625" customWidth="1"/>
    <col min="1285" max="1285" width="5.85546875" customWidth="1"/>
    <col min="1286" max="1286" width="53.85546875" customWidth="1"/>
    <col min="1287" max="1287" width="38.5703125" customWidth="1"/>
    <col min="1288" max="1288" width="16.140625" customWidth="1"/>
    <col min="1289" max="1289" width="16.28515625" customWidth="1"/>
    <col min="1290" max="1290" width="15.7109375" customWidth="1"/>
    <col min="1291" max="1291" width="21" customWidth="1"/>
    <col min="1388" max="1388" width="11.42578125" customWidth="1"/>
    <col min="1478" max="1478" width="1.42578125" customWidth="1"/>
    <col min="1537" max="1537" width="1.28515625" customWidth="1"/>
    <col min="1538" max="1538" width="21.85546875" customWidth="1"/>
    <col min="1539" max="1539" width="34.5703125" customWidth="1"/>
    <col min="1540" max="1540" width="26.28515625" customWidth="1"/>
    <col min="1541" max="1541" width="5.85546875" customWidth="1"/>
    <col min="1542" max="1542" width="53.85546875" customWidth="1"/>
    <col min="1543" max="1543" width="38.5703125" customWidth="1"/>
    <col min="1544" max="1544" width="16.140625" customWidth="1"/>
    <col min="1545" max="1545" width="16.28515625" customWidth="1"/>
    <col min="1546" max="1546" width="15.7109375" customWidth="1"/>
    <col min="1547" max="1547" width="21" customWidth="1"/>
    <col min="1644" max="1644" width="11.42578125" customWidth="1"/>
    <col min="1734" max="1734" width="1.42578125" customWidth="1"/>
    <col min="1793" max="1793" width="1.28515625" customWidth="1"/>
    <col min="1794" max="1794" width="21.85546875" customWidth="1"/>
    <col min="1795" max="1795" width="34.5703125" customWidth="1"/>
    <col min="1796" max="1796" width="26.28515625" customWidth="1"/>
    <col min="1797" max="1797" width="5.85546875" customWidth="1"/>
    <col min="1798" max="1798" width="53.85546875" customWidth="1"/>
    <col min="1799" max="1799" width="38.5703125" customWidth="1"/>
    <col min="1800" max="1800" width="16.140625" customWidth="1"/>
    <col min="1801" max="1801" width="16.28515625" customWidth="1"/>
    <col min="1802" max="1802" width="15.7109375" customWidth="1"/>
    <col min="1803" max="1803" width="21" customWidth="1"/>
    <col min="1900" max="1900" width="11.42578125" customWidth="1"/>
    <col min="1990" max="1990" width="1.42578125" customWidth="1"/>
    <col min="2049" max="2049" width="1.28515625" customWidth="1"/>
    <col min="2050" max="2050" width="21.85546875" customWidth="1"/>
    <col min="2051" max="2051" width="34.5703125" customWidth="1"/>
    <col min="2052" max="2052" width="26.28515625" customWidth="1"/>
    <col min="2053" max="2053" width="5.85546875" customWidth="1"/>
    <col min="2054" max="2054" width="53.85546875" customWidth="1"/>
    <col min="2055" max="2055" width="38.5703125" customWidth="1"/>
    <col min="2056" max="2056" width="16.140625" customWidth="1"/>
    <col min="2057" max="2057" width="16.28515625" customWidth="1"/>
    <col min="2058" max="2058" width="15.7109375" customWidth="1"/>
    <col min="2059" max="2059" width="21" customWidth="1"/>
    <col min="2156" max="2156" width="11.42578125" customWidth="1"/>
    <col min="2246" max="2246" width="1.42578125" customWidth="1"/>
    <col min="2305" max="2305" width="1.28515625" customWidth="1"/>
    <col min="2306" max="2306" width="21.85546875" customWidth="1"/>
    <col min="2307" max="2307" width="34.5703125" customWidth="1"/>
    <col min="2308" max="2308" width="26.28515625" customWidth="1"/>
    <col min="2309" max="2309" width="5.85546875" customWidth="1"/>
    <col min="2310" max="2310" width="53.85546875" customWidth="1"/>
    <col min="2311" max="2311" width="38.5703125" customWidth="1"/>
    <col min="2312" max="2312" width="16.140625" customWidth="1"/>
    <col min="2313" max="2313" width="16.28515625" customWidth="1"/>
    <col min="2314" max="2314" width="15.7109375" customWidth="1"/>
    <col min="2315" max="2315" width="21" customWidth="1"/>
    <col min="2412" max="2412" width="11.42578125" customWidth="1"/>
    <col min="2502" max="2502" width="1.42578125" customWidth="1"/>
    <col min="2561" max="2561" width="1.28515625" customWidth="1"/>
    <col min="2562" max="2562" width="21.85546875" customWidth="1"/>
    <col min="2563" max="2563" width="34.5703125" customWidth="1"/>
    <col min="2564" max="2564" width="26.28515625" customWidth="1"/>
    <col min="2565" max="2565" width="5.85546875" customWidth="1"/>
    <col min="2566" max="2566" width="53.85546875" customWidth="1"/>
    <col min="2567" max="2567" width="38.5703125" customWidth="1"/>
    <col min="2568" max="2568" width="16.140625" customWidth="1"/>
    <col min="2569" max="2569" width="16.28515625" customWidth="1"/>
    <col min="2570" max="2570" width="15.7109375" customWidth="1"/>
    <col min="2571" max="2571" width="21" customWidth="1"/>
    <col min="2668" max="2668" width="11.42578125" customWidth="1"/>
    <col min="2758" max="2758" width="1.42578125" customWidth="1"/>
    <col min="2817" max="2817" width="1.28515625" customWidth="1"/>
    <col min="2818" max="2818" width="21.85546875" customWidth="1"/>
    <col min="2819" max="2819" width="34.5703125" customWidth="1"/>
    <col min="2820" max="2820" width="26.28515625" customWidth="1"/>
    <col min="2821" max="2821" width="5.85546875" customWidth="1"/>
    <col min="2822" max="2822" width="53.85546875" customWidth="1"/>
    <col min="2823" max="2823" width="38.5703125" customWidth="1"/>
    <col min="2824" max="2824" width="16.140625" customWidth="1"/>
    <col min="2825" max="2825" width="16.28515625" customWidth="1"/>
    <col min="2826" max="2826" width="15.7109375" customWidth="1"/>
    <col min="2827" max="2827" width="21" customWidth="1"/>
    <col min="2924" max="2924" width="11.42578125" customWidth="1"/>
    <col min="3014" max="3014" width="1.42578125" customWidth="1"/>
    <col min="3073" max="3073" width="1.28515625" customWidth="1"/>
    <col min="3074" max="3074" width="21.85546875" customWidth="1"/>
    <col min="3075" max="3075" width="34.5703125" customWidth="1"/>
    <col min="3076" max="3076" width="26.28515625" customWidth="1"/>
    <col min="3077" max="3077" width="5.85546875" customWidth="1"/>
    <col min="3078" max="3078" width="53.85546875" customWidth="1"/>
    <col min="3079" max="3079" width="38.5703125" customWidth="1"/>
    <col min="3080" max="3080" width="16.140625" customWidth="1"/>
    <col min="3081" max="3081" width="16.28515625" customWidth="1"/>
    <col min="3082" max="3082" width="15.7109375" customWidth="1"/>
    <col min="3083" max="3083" width="21" customWidth="1"/>
    <col min="3180" max="3180" width="11.42578125" customWidth="1"/>
    <col min="3270" max="3270" width="1.42578125" customWidth="1"/>
    <col min="3329" max="3329" width="1.28515625" customWidth="1"/>
    <col min="3330" max="3330" width="21.85546875" customWidth="1"/>
    <col min="3331" max="3331" width="34.5703125" customWidth="1"/>
    <col min="3332" max="3332" width="26.28515625" customWidth="1"/>
    <col min="3333" max="3333" width="5.85546875" customWidth="1"/>
    <col min="3334" max="3334" width="53.85546875" customWidth="1"/>
    <col min="3335" max="3335" width="38.5703125" customWidth="1"/>
    <col min="3336" max="3336" width="16.140625" customWidth="1"/>
    <col min="3337" max="3337" width="16.28515625" customWidth="1"/>
    <col min="3338" max="3338" width="15.7109375" customWidth="1"/>
    <col min="3339" max="3339" width="21" customWidth="1"/>
    <col min="3436" max="3436" width="11.42578125" customWidth="1"/>
    <col min="3526" max="3526" width="1.42578125" customWidth="1"/>
    <col min="3585" max="3585" width="1.28515625" customWidth="1"/>
    <col min="3586" max="3586" width="21.85546875" customWidth="1"/>
    <col min="3587" max="3587" width="34.5703125" customWidth="1"/>
    <col min="3588" max="3588" width="26.28515625" customWidth="1"/>
    <col min="3589" max="3589" width="5.85546875" customWidth="1"/>
    <col min="3590" max="3590" width="53.85546875" customWidth="1"/>
    <col min="3591" max="3591" width="38.5703125" customWidth="1"/>
    <col min="3592" max="3592" width="16.140625" customWidth="1"/>
    <col min="3593" max="3593" width="16.28515625" customWidth="1"/>
    <col min="3594" max="3594" width="15.7109375" customWidth="1"/>
    <col min="3595" max="3595" width="21" customWidth="1"/>
    <col min="3692" max="3692" width="11.42578125" customWidth="1"/>
    <col min="3782" max="3782" width="1.42578125" customWidth="1"/>
    <col min="3841" max="3841" width="1.28515625" customWidth="1"/>
    <col min="3842" max="3842" width="21.85546875" customWidth="1"/>
    <col min="3843" max="3843" width="34.5703125" customWidth="1"/>
    <col min="3844" max="3844" width="26.28515625" customWidth="1"/>
    <col min="3845" max="3845" width="5.85546875" customWidth="1"/>
    <col min="3846" max="3846" width="53.85546875" customWidth="1"/>
    <col min="3847" max="3847" width="38.5703125" customWidth="1"/>
    <col min="3848" max="3848" width="16.140625" customWidth="1"/>
    <col min="3849" max="3849" width="16.28515625" customWidth="1"/>
    <col min="3850" max="3850" width="15.7109375" customWidth="1"/>
    <col min="3851" max="3851" width="21" customWidth="1"/>
    <col min="3948" max="3948" width="11.42578125" customWidth="1"/>
    <col min="4038" max="4038" width="1.42578125" customWidth="1"/>
    <col min="4097" max="4097" width="1.28515625" customWidth="1"/>
    <col min="4098" max="4098" width="21.85546875" customWidth="1"/>
    <col min="4099" max="4099" width="34.5703125" customWidth="1"/>
    <col min="4100" max="4100" width="26.28515625" customWidth="1"/>
    <col min="4101" max="4101" width="5.85546875" customWidth="1"/>
    <col min="4102" max="4102" width="53.85546875" customWidth="1"/>
    <col min="4103" max="4103" width="38.5703125" customWidth="1"/>
    <col min="4104" max="4104" width="16.140625" customWidth="1"/>
    <col min="4105" max="4105" width="16.28515625" customWidth="1"/>
    <col min="4106" max="4106" width="15.7109375" customWidth="1"/>
    <col min="4107" max="4107" width="21" customWidth="1"/>
    <col min="4204" max="4204" width="11.42578125" customWidth="1"/>
    <col min="4294" max="4294" width="1.42578125" customWidth="1"/>
    <col min="4353" max="4353" width="1.28515625" customWidth="1"/>
    <col min="4354" max="4354" width="21.85546875" customWidth="1"/>
    <col min="4355" max="4355" width="34.5703125" customWidth="1"/>
    <col min="4356" max="4356" width="26.28515625" customWidth="1"/>
    <col min="4357" max="4357" width="5.85546875" customWidth="1"/>
    <col min="4358" max="4358" width="53.85546875" customWidth="1"/>
    <col min="4359" max="4359" width="38.5703125" customWidth="1"/>
    <col min="4360" max="4360" width="16.140625" customWidth="1"/>
    <col min="4361" max="4361" width="16.28515625" customWidth="1"/>
    <col min="4362" max="4362" width="15.7109375" customWidth="1"/>
    <col min="4363" max="4363" width="21" customWidth="1"/>
    <col min="4460" max="4460" width="11.42578125" customWidth="1"/>
    <col min="4550" max="4550" width="1.42578125" customWidth="1"/>
    <col min="4609" max="4609" width="1.28515625" customWidth="1"/>
    <col min="4610" max="4610" width="21.85546875" customWidth="1"/>
    <col min="4611" max="4611" width="34.5703125" customWidth="1"/>
    <col min="4612" max="4612" width="26.28515625" customWidth="1"/>
    <col min="4613" max="4613" width="5.85546875" customWidth="1"/>
    <col min="4614" max="4614" width="53.85546875" customWidth="1"/>
    <col min="4615" max="4615" width="38.5703125" customWidth="1"/>
    <col min="4616" max="4616" width="16.140625" customWidth="1"/>
    <col min="4617" max="4617" width="16.28515625" customWidth="1"/>
    <col min="4618" max="4618" width="15.7109375" customWidth="1"/>
    <col min="4619" max="4619" width="21" customWidth="1"/>
    <col min="4716" max="4716" width="11.42578125" customWidth="1"/>
    <col min="4806" max="4806" width="1.42578125" customWidth="1"/>
    <col min="4865" max="4865" width="1.28515625" customWidth="1"/>
    <col min="4866" max="4866" width="21.85546875" customWidth="1"/>
    <col min="4867" max="4867" width="34.5703125" customWidth="1"/>
    <col min="4868" max="4868" width="26.28515625" customWidth="1"/>
    <col min="4869" max="4869" width="5.85546875" customWidth="1"/>
    <col min="4870" max="4870" width="53.85546875" customWidth="1"/>
    <col min="4871" max="4871" width="38.5703125" customWidth="1"/>
    <col min="4872" max="4872" width="16.140625" customWidth="1"/>
    <col min="4873" max="4873" width="16.28515625" customWidth="1"/>
    <col min="4874" max="4874" width="15.7109375" customWidth="1"/>
    <col min="4875" max="4875" width="21" customWidth="1"/>
    <col min="4972" max="4972" width="11.42578125" customWidth="1"/>
    <col min="5062" max="5062" width="1.42578125" customWidth="1"/>
    <col min="5121" max="5121" width="1.28515625" customWidth="1"/>
    <col min="5122" max="5122" width="21.85546875" customWidth="1"/>
    <col min="5123" max="5123" width="34.5703125" customWidth="1"/>
    <col min="5124" max="5124" width="26.28515625" customWidth="1"/>
    <col min="5125" max="5125" width="5.85546875" customWidth="1"/>
    <col min="5126" max="5126" width="53.85546875" customWidth="1"/>
    <col min="5127" max="5127" width="38.5703125" customWidth="1"/>
    <col min="5128" max="5128" width="16.140625" customWidth="1"/>
    <col min="5129" max="5129" width="16.28515625" customWidth="1"/>
    <col min="5130" max="5130" width="15.7109375" customWidth="1"/>
    <col min="5131" max="5131" width="21" customWidth="1"/>
    <col min="5228" max="5228" width="11.42578125" customWidth="1"/>
    <col min="5318" max="5318" width="1.42578125" customWidth="1"/>
    <col min="5377" max="5377" width="1.28515625" customWidth="1"/>
    <col min="5378" max="5378" width="21.85546875" customWidth="1"/>
    <col min="5379" max="5379" width="34.5703125" customWidth="1"/>
    <col min="5380" max="5380" width="26.28515625" customWidth="1"/>
    <col min="5381" max="5381" width="5.85546875" customWidth="1"/>
    <col min="5382" max="5382" width="53.85546875" customWidth="1"/>
    <col min="5383" max="5383" width="38.5703125" customWidth="1"/>
    <col min="5384" max="5384" width="16.140625" customWidth="1"/>
    <col min="5385" max="5385" width="16.28515625" customWidth="1"/>
    <col min="5386" max="5386" width="15.7109375" customWidth="1"/>
    <col min="5387" max="5387" width="21" customWidth="1"/>
    <col min="5484" max="5484" width="11.42578125" customWidth="1"/>
    <col min="5574" max="5574" width="1.42578125" customWidth="1"/>
    <col min="5633" max="5633" width="1.28515625" customWidth="1"/>
    <col min="5634" max="5634" width="21.85546875" customWidth="1"/>
    <col min="5635" max="5635" width="34.5703125" customWidth="1"/>
    <col min="5636" max="5636" width="26.28515625" customWidth="1"/>
    <col min="5637" max="5637" width="5.85546875" customWidth="1"/>
    <col min="5638" max="5638" width="53.85546875" customWidth="1"/>
    <col min="5639" max="5639" width="38.5703125" customWidth="1"/>
    <col min="5640" max="5640" width="16.140625" customWidth="1"/>
    <col min="5641" max="5641" width="16.28515625" customWidth="1"/>
    <col min="5642" max="5642" width="15.7109375" customWidth="1"/>
    <col min="5643" max="5643" width="21" customWidth="1"/>
    <col min="5740" max="5740" width="11.42578125" customWidth="1"/>
    <col min="5830" max="5830" width="1.42578125" customWidth="1"/>
    <col min="5889" max="5889" width="1.28515625" customWidth="1"/>
    <col min="5890" max="5890" width="21.85546875" customWidth="1"/>
    <col min="5891" max="5891" width="34.5703125" customWidth="1"/>
    <col min="5892" max="5892" width="26.28515625" customWidth="1"/>
    <col min="5893" max="5893" width="5.85546875" customWidth="1"/>
    <col min="5894" max="5894" width="53.85546875" customWidth="1"/>
    <col min="5895" max="5895" width="38.5703125" customWidth="1"/>
    <col min="5896" max="5896" width="16.140625" customWidth="1"/>
    <col min="5897" max="5897" width="16.28515625" customWidth="1"/>
    <col min="5898" max="5898" width="15.7109375" customWidth="1"/>
    <col min="5899" max="5899" width="21" customWidth="1"/>
    <col min="5996" max="5996" width="11.42578125" customWidth="1"/>
    <col min="6086" max="6086" width="1.42578125" customWidth="1"/>
    <col min="6145" max="6145" width="1.28515625" customWidth="1"/>
    <col min="6146" max="6146" width="21.85546875" customWidth="1"/>
    <col min="6147" max="6147" width="34.5703125" customWidth="1"/>
    <col min="6148" max="6148" width="26.28515625" customWidth="1"/>
    <col min="6149" max="6149" width="5.85546875" customWidth="1"/>
    <col min="6150" max="6150" width="53.85546875" customWidth="1"/>
    <col min="6151" max="6151" width="38.5703125" customWidth="1"/>
    <col min="6152" max="6152" width="16.140625" customWidth="1"/>
    <col min="6153" max="6153" width="16.28515625" customWidth="1"/>
    <col min="6154" max="6154" width="15.7109375" customWidth="1"/>
    <col min="6155" max="6155" width="21" customWidth="1"/>
    <col min="6252" max="6252" width="11.42578125" customWidth="1"/>
    <col min="6342" max="6342" width="1.42578125" customWidth="1"/>
    <col min="6401" max="6401" width="1.28515625" customWidth="1"/>
    <col min="6402" max="6402" width="21.85546875" customWidth="1"/>
    <col min="6403" max="6403" width="34.5703125" customWidth="1"/>
    <col min="6404" max="6404" width="26.28515625" customWidth="1"/>
    <col min="6405" max="6405" width="5.85546875" customWidth="1"/>
    <col min="6406" max="6406" width="53.85546875" customWidth="1"/>
    <col min="6407" max="6407" width="38.5703125" customWidth="1"/>
    <col min="6408" max="6408" width="16.140625" customWidth="1"/>
    <col min="6409" max="6409" width="16.28515625" customWidth="1"/>
    <col min="6410" max="6410" width="15.7109375" customWidth="1"/>
    <col min="6411" max="6411" width="21" customWidth="1"/>
    <col min="6508" max="6508" width="11.42578125" customWidth="1"/>
    <col min="6598" max="6598" width="1.42578125" customWidth="1"/>
    <col min="6657" max="6657" width="1.28515625" customWidth="1"/>
    <col min="6658" max="6658" width="21.85546875" customWidth="1"/>
    <col min="6659" max="6659" width="34.5703125" customWidth="1"/>
    <col min="6660" max="6660" width="26.28515625" customWidth="1"/>
    <col min="6661" max="6661" width="5.85546875" customWidth="1"/>
    <col min="6662" max="6662" width="53.85546875" customWidth="1"/>
    <col min="6663" max="6663" width="38.5703125" customWidth="1"/>
    <col min="6664" max="6664" width="16.140625" customWidth="1"/>
    <col min="6665" max="6665" width="16.28515625" customWidth="1"/>
    <col min="6666" max="6666" width="15.7109375" customWidth="1"/>
    <col min="6667" max="6667" width="21" customWidth="1"/>
    <col min="6764" max="6764" width="11.42578125" customWidth="1"/>
    <col min="6854" max="6854" width="1.42578125" customWidth="1"/>
    <col min="6913" max="6913" width="1.28515625" customWidth="1"/>
    <col min="6914" max="6914" width="21.85546875" customWidth="1"/>
    <col min="6915" max="6915" width="34.5703125" customWidth="1"/>
    <col min="6916" max="6916" width="26.28515625" customWidth="1"/>
    <col min="6917" max="6917" width="5.85546875" customWidth="1"/>
    <col min="6918" max="6918" width="53.85546875" customWidth="1"/>
    <col min="6919" max="6919" width="38.5703125" customWidth="1"/>
    <col min="6920" max="6920" width="16.140625" customWidth="1"/>
    <col min="6921" max="6921" width="16.28515625" customWidth="1"/>
    <col min="6922" max="6922" width="15.7109375" customWidth="1"/>
    <col min="6923" max="6923" width="21" customWidth="1"/>
    <col min="7020" max="7020" width="11.42578125" customWidth="1"/>
    <col min="7110" max="7110" width="1.42578125" customWidth="1"/>
    <col min="7169" max="7169" width="1.28515625" customWidth="1"/>
    <col min="7170" max="7170" width="21.85546875" customWidth="1"/>
    <col min="7171" max="7171" width="34.5703125" customWidth="1"/>
    <col min="7172" max="7172" width="26.28515625" customWidth="1"/>
    <col min="7173" max="7173" width="5.85546875" customWidth="1"/>
    <col min="7174" max="7174" width="53.85546875" customWidth="1"/>
    <col min="7175" max="7175" width="38.5703125" customWidth="1"/>
    <col min="7176" max="7176" width="16.140625" customWidth="1"/>
    <col min="7177" max="7177" width="16.28515625" customWidth="1"/>
    <col min="7178" max="7178" width="15.7109375" customWidth="1"/>
    <col min="7179" max="7179" width="21" customWidth="1"/>
    <col min="7276" max="7276" width="11.42578125" customWidth="1"/>
    <col min="7366" max="7366" width="1.42578125" customWidth="1"/>
    <col min="7425" max="7425" width="1.28515625" customWidth="1"/>
    <col min="7426" max="7426" width="21.85546875" customWidth="1"/>
    <col min="7427" max="7427" width="34.5703125" customWidth="1"/>
    <col min="7428" max="7428" width="26.28515625" customWidth="1"/>
    <col min="7429" max="7429" width="5.85546875" customWidth="1"/>
    <col min="7430" max="7430" width="53.85546875" customWidth="1"/>
    <col min="7431" max="7431" width="38.5703125" customWidth="1"/>
    <col min="7432" max="7432" width="16.140625" customWidth="1"/>
    <col min="7433" max="7433" width="16.28515625" customWidth="1"/>
    <col min="7434" max="7434" width="15.7109375" customWidth="1"/>
    <col min="7435" max="7435" width="21" customWidth="1"/>
    <col min="7532" max="7532" width="11.42578125" customWidth="1"/>
    <col min="7622" max="7622" width="1.42578125" customWidth="1"/>
    <col min="7681" max="7681" width="1.28515625" customWidth="1"/>
    <col min="7682" max="7682" width="21.85546875" customWidth="1"/>
    <col min="7683" max="7683" width="34.5703125" customWidth="1"/>
    <col min="7684" max="7684" width="26.28515625" customWidth="1"/>
    <col min="7685" max="7685" width="5.85546875" customWidth="1"/>
    <col min="7686" max="7686" width="53.85546875" customWidth="1"/>
    <col min="7687" max="7687" width="38.5703125" customWidth="1"/>
    <col min="7688" max="7688" width="16.140625" customWidth="1"/>
    <col min="7689" max="7689" width="16.28515625" customWidth="1"/>
    <col min="7690" max="7690" width="15.7109375" customWidth="1"/>
    <col min="7691" max="7691" width="21" customWidth="1"/>
    <col min="7788" max="7788" width="11.42578125" customWidth="1"/>
    <col min="7878" max="7878" width="1.42578125" customWidth="1"/>
    <col min="7937" max="7937" width="1.28515625" customWidth="1"/>
    <col min="7938" max="7938" width="21.85546875" customWidth="1"/>
    <col min="7939" max="7939" width="34.5703125" customWidth="1"/>
    <col min="7940" max="7940" width="26.28515625" customWidth="1"/>
    <col min="7941" max="7941" width="5.85546875" customWidth="1"/>
    <col min="7942" max="7942" width="53.85546875" customWidth="1"/>
    <col min="7943" max="7943" width="38.5703125" customWidth="1"/>
    <col min="7944" max="7944" width="16.140625" customWidth="1"/>
    <col min="7945" max="7945" width="16.28515625" customWidth="1"/>
    <col min="7946" max="7946" width="15.7109375" customWidth="1"/>
    <col min="7947" max="7947" width="21" customWidth="1"/>
    <col min="8044" max="8044" width="11.42578125" customWidth="1"/>
    <col min="8134" max="8134" width="1.42578125" customWidth="1"/>
    <col min="8193" max="8193" width="1.28515625" customWidth="1"/>
    <col min="8194" max="8194" width="21.85546875" customWidth="1"/>
    <col min="8195" max="8195" width="34.5703125" customWidth="1"/>
    <col min="8196" max="8196" width="26.28515625" customWidth="1"/>
    <col min="8197" max="8197" width="5.85546875" customWidth="1"/>
    <col min="8198" max="8198" width="53.85546875" customWidth="1"/>
    <col min="8199" max="8199" width="38.5703125" customWidth="1"/>
    <col min="8200" max="8200" width="16.140625" customWidth="1"/>
    <col min="8201" max="8201" width="16.28515625" customWidth="1"/>
    <col min="8202" max="8202" width="15.7109375" customWidth="1"/>
    <col min="8203" max="8203" width="21" customWidth="1"/>
    <col min="8300" max="8300" width="11.42578125" customWidth="1"/>
    <col min="8390" max="8390" width="1.42578125" customWidth="1"/>
    <col min="8449" max="8449" width="1.28515625" customWidth="1"/>
    <col min="8450" max="8450" width="21.85546875" customWidth="1"/>
    <col min="8451" max="8451" width="34.5703125" customWidth="1"/>
    <col min="8452" max="8452" width="26.28515625" customWidth="1"/>
    <col min="8453" max="8453" width="5.85546875" customWidth="1"/>
    <col min="8454" max="8454" width="53.85546875" customWidth="1"/>
    <col min="8455" max="8455" width="38.5703125" customWidth="1"/>
    <col min="8456" max="8456" width="16.140625" customWidth="1"/>
    <col min="8457" max="8457" width="16.28515625" customWidth="1"/>
    <col min="8458" max="8458" width="15.7109375" customWidth="1"/>
    <col min="8459" max="8459" width="21" customWidth="1"/>
    <col min="8556" max="8556" width="11.42578125" customWidth="1"/>
    <col min="8646" max="8646" width="1.42578125" customWidth="1"/>
    <col min="8705" max="8705" width="1.28515625" customWidth="1"/>
    <col min="8706" max="8706" width="21.85546875" customWidth="1"/>
    <col min="8707" max="8707" width="34.5703125" customWidth="1"/>
    <col min="8708" max="8708" width="26.28515625" customWidth="1"/>
    <col min="8709" max="8709" width="5.85546875" customWidth="1"/>
    <col min="8710" max="8710" width="53.85546875" customWidth="1"/>
    <col min="8711" max="8711" width="38.5703125" customWidth="1"/>
    <col min="8712" max="8712" width="16.140625" customWidth="1"/>
    <col min="8713" max="8713" width="16.28515625" customWidth="1"/>
    <col min="8714" max="8714" width="15.7109375" customWidth="1"/>
    <col min="8715" max="8715" width="21" customWidth="1"/>
    <col min="8812" max="8812" width="11.42578125" customWidth="1"/>
    <col min="8902" max="8902" width="1.42578125" customWidth="1"/>
    <col min="8961" max="8961" width="1.28515625" customWidth="1"/>
    <col min="8962" max="8962" width="21.85546875" customWidth="1"/>
    <col min="8963" max="8963" width="34.5703125" customWidth="1"/>
    <col min="8964" max="8964" width="26.28515625" customWidth="1"/>
    <col min="8965" max="8965" width="5.85546875" customWidth="1"/>
    <col min="8966" max="8966" width="53.85546875" customWidth="1"/>
    <col min="8967" max="8967" width="38.5703125" customWidth="1"/>
    <col min="8968" max="8968" width="16.140625" customWidth="1"/>
    <col min="8969" max="8969" width="16.28515625" customWidth="1"/>
    <col min="8970" max="8970" width="15.7109375" customWidth="1"/>
    <col min="8971" max="8971" width="21" customWidth="1"/>
    <col min="9068" max="9068" width="11.42578125" customWidth="1"/>
    <col min="9158" max="9158" width="1.42578125" customWidth="1"/>
    <col min="9217" max="9217" width="1.28515625" customWidth="1"/>
    <col min="9218" max="9218" width="21.85546875" customWidth="1"/>
    <col min="9219" max="9219" width="34.5703125" customWidth="1"/>
    <col min="9220" max="9220" width="26.28515625" customWidth="1"/>
    <col min="9221" max="9221" width="5.85546875" customWidth="1"/>
    <col min="9222" max="9222" width="53.85546875" customWidth="1"/>
    <col min="9223" max="9223" width="38.5703125" customWidth="1"/>
    <col min="9224" max="9224" width="16.140625" customWidth="1"/>
    <col min="9225" max="9225" width="16.28515625" customWidth="1"/>
    <col min="9226" max="9226" width="15.7109375" customWidth="1"/>
    <col min="9227" max="9227" width="21" customWidth="1"/>
    <col min="9324" max="9324" width="11.42578125" customWidth="1"/>
    <col min="9414" max="9414" width="1.42578125" customWidth="1"/>
    <col min="9473" max="9473" width="1.28515625" customWidth="1"/>
    <col min="9474" max="9474" width="21.85546875" customWidth="1"/>
    <col min="9475" max="9475" width="34.5703125" customWidth="1"/>
    <col min="9476" max="9476" width="26.28515625" customWidth="1"/>
    <col min="9477" max="9477" width="5.85546875" customWidth="1"/>
    <col min="9478" max="9478" width="53.85546875" customWidth="1"/>
    <col min="9479" max="9479" width="38.5703125" customWidth="1"/>
    <col min="9480" max="9480" width="16.140625" customWidth="1"/>
    <col min="9481" max="9481" width="16.28515625" customWidth="1"/>
    <col min="9482" max="9482" width="15.7109375" customWidth="1"/>
    <col min="9483" max="9483" width="21" customWidth="1"/>
    <col min="9580" max="9580" width="11.42578125" customWidth="1"/>
    <col min="9670" max="9670" width="1.42578125" customWidth="1"/>
    <col min="9729" max="9729" width="1.28515625" customWidth="1"/>
    <col min="9730" max="9730" width="21.85546875" customWidth="1"/>
    <col min="9731" max="9731" width="34.5703125" customWidth="1"/>
    <col min="9732" max="9732" width="26.28515625" customWidth="1"/>
    <col min="9733" max="9733" width="5.85546875" customWidth="1"/>
    <col min="9734" max="9734" width="53.85546875" customWidth="1"/>
    <col min="9735" max="9735" width="38.5703125" customWidth="1"/>
    <col min="9736" max="9736" width="16.140625" customWidth="1"/>
    <col min="9737" max="9737" width="16.28515625" customWidth="1"/>
    <col min="9738" max="9738" width="15.7109375" customWidth="1"/>
    <col min="9739" max="9739" width="21" customWidth="1"/>
    <col min="9836" max="9836" width="11.42578125" customWidth="1"/>
    <col min="9926" max="9926" width="1.42578125" customWidth="1"/>
    <col min="9985" max="9985" width="1.28515625" customWidth="1"/>
    <col min="9986" max="9986" width="21.85546875" customWidth="1"/>
    <col min="9987" max="9987" width="34.5703125" customWidth="1"/>
    <col min="9988" max="9988" width="26.28515625" customWidth="1"/>
    <col min="9989" max="9989" width="5.85546875" customWidth="1"/>
    <col min="9990" max="9990" width="53.85546875" customWidth="1"/>
    <col min="9991" max="9991" width="38.5703125" customWidth="1"/>
    <col min="9992" max="9992" width="16.140625" customWidth="1"/>
    <col min="9993" max="9993" width="16.28515625" customWidth="1"/>
    <col min="9994" max="9994" width="15.7109375" customWidth="1"/>
    <col min="9995" max="9995" width="21" customWidth="1"/>
    <col min="10092" max="10092" width="11.42578125" customWidth="1"/>
    <col min="10182" max="10182" width="1.42578125" customWidth="1"/>
    <col min="10241" max="10241" width="1.28515625" customWidth="1"/>
    <col min="10242" max="10242" width="21.85546875" customWidth="1"/>
    <col min="10243" max="10243" width="34.5703125" customWidth="1"/>
    <col min="10244" max="10244" width="26.28515625" customWidth="1"/>
    <col min="10245" max="10245" width="5.85546875" customWidth="1"/>
    <col min="10246" max="10246" width="53.85546875" customWidth="1"/>
    <col min="10247" max="10247" width="38.5703125" customWidth="1"/>
    <col min="10248" max="10248" width="16.140625" customWidth="1"/>
    <col min="10249" max="10249" width="16.28515625" customWidth="1"/>
    <col min="10250" max="10250" width="15.7109375" customWidth="1"/>
    <col min="10251" max="10251" width="21" customWidth="1"/>
    <col min="10348" max="10348" width="11.42578125" customWidth="1"/>
    <col min="10438" max="10438" width="1.42578125" customWidth="1"/>
    <col min="10497" max="10497" width="1.28515625" customWidth="1"/>
    <col min="10498" max="10498" width="21.85546875" customWidth="1"/>
    <col min="10499" max="10499" width="34.5703125" customWidth="1"/>
    <col min="10500" max="10500" width="26.28515625" customWidth="1"/>
    <col min="10501" max="10501" width="5.85546875" customWidth="1"/>
    <col min="10502" max="10502" width="53.85546875" customWidth="1"/>
    <col min="10503" max="10503" width="38.5703125" customWidth="1"/>
    <col min="10504" max="10504" width="16.140625" customWidth="1"/>
    <col min="10505" max="10505" width="16.28515625" customWidth="1"/>
    <col min="10506" max="10506" width="15.7109375" customWidth="1"/>
    <col min="10507" max="10507" width="21" customWidth="1"/>
    <col min="10604" max="10604" width="11.42578125" customWidth="1"/>
    <col min="10694" max="10694" width="1.42578125" customWidth="1"/>
    <col min="10753" max="10753" width="1.28515625" customWidth="1"/>
    <col min="10754" max="10754" width="21.85546875" customWidth="1"/>
    <col min="10755" max="10755" width="34.5703125" customWidth="1"/>
    <col min="10756" max="10756" width="26.28515625" customWidth="1"/>
    <col min="10757" max="10757" width="5.85546875" customWidth="1"/>
    <col min="10758" max="10758" width="53.85546875" customWidth="1"/>
    <col min="10759" max="10759" width="38.5703125" customWidth="1"/>
    <col min="10760" max="10760" width="16.140625" customWidth="1"/>
    <col min="10761" max="10761" width="16.28515625" customWidth="1"/>
    <col min="10762" max="10762" width="15.7109375" customWidth="1"/>
    <col min="10763" max="10763" width="21" customWidth="1"/>
    <col min="10860" max="10860" width="11.42578125" customWidth="1"/>
    <col min="10950" max="10950" width="1.42578125" customWidth="1"/>
    <col min="11009" max="11009" width="1.28515625" customWidth="1"/>
    <col min="11010" max="11010" width="21.85546875" customWidth="1"/>
    <col min="11011" max="11011" width="34.5703125" customWidth="1"/>
    <col min="11012" max="11012" width="26.28515625" customWidth="1"/>
    <col min="11013" max="11013" width="5.85546875" customWidth="1"/>
    <col min="11014" max="11014" width="53.85546875" customWidth="1"/>
    <col min="11015" max="11015" width="38.5703125" customWidth="1"/>
    <col min="11016" max="11016" width="16.140625" customWidth="1"/>
    <col min="11017" max="11017" width="16.28515625" customWidth="1"/>
    <col min="11018" max="11018" width="15.7109375" customWidth="1"/>
    <col min="11019" max="11019" width="21" customWidth="1"/>
    <col min="11116" max="11116" width="11.42578125" customWidth="1"/>
    <col min="11206" max="11206" width="1.42578125" customWidth="1"/>
    <col min="11265" max="11265" width="1.28515625" customWidth="1"/>
    <col min="11266" max="11266" width="21.85546875" customWidth="1"/>
    <col min="11267" max="11267" width="34.5703125" customWidth="1"/>
    <col min="11268" max="11268" width="26.28515625" customWidth="1"/>
    <col min="11269" max="11269" width="5.85546875" customWidth="1"/>
    <col min="11270" max="11270" width="53.85546875" customWidth="1"/>
    <col min="11271" max="11271" width="38.5703125" customWidth="1"/>
    <col min="11272" max="11272" width="16.140625" customWidth="1"/>
    <col min="11273" max="11273" width="16.28515625" customWidth="1"/>
    <col min="11274" max="11274" width="15.7109375" customWidth="1"/>
    <col min="11275" max="11275" width="21" customWidth="1"/>
    <col min="11372" max="11372" width="11.42578125" customWidth="1"/>
    <col min="11462" max="11462" width="1.42578125" customWidth="1"/>
    <col min="11521" max="11521" width="1.28515625" customWidth="1"/>
    <col min="11522" max="11522" width="21.85546875" customWidth="1"/>
    <col min="11523" max="11523" width="34.5703125" customWidth="1"/>
    <col min="11524" max="11524" width="26.28515625" customWidth="1"/>
    <col min="11525" max="11525" width="5.85546875" customWidth="1"/>
    <col min="11526" max="11526" width="53.85546875" customWidth="1"/>
    <col min="11527" max="11527" width="38.5703125" customWidth="1"/>
    <col min="11528" max="11528" width="16.140625" customWidth="1"/>
    <col min="11529" max="11529" width="16.28515625" customWidth="1"/>
    <col min="11530" max="11530" width="15.7109375" customWidth="1"/>
    <col min="11531" max="11531" width="21" customWidth="1"/>
    <col min="11628" max="11628" width="11.42578125" customWidth="1"/>
    <col min="11718" max="11718" width="1.42578125" customWidth="1"/>
    <col min="11777" max="11777" width="1.28515625" customWidth="1"/>
    <col min="11778" max="11778" width="21.85546875" customWidth="1"/>
    <col min="11779" max="11779" width="34.5703125" customWidth="1"/>
    <col min="11780" max="11780" width="26.28515625" customWidth="1"/>
    <col min="11781" max="11781" width="5.85546875" customWidth="1"/>
    <col min="11782" max="11782" width="53.85546875" customWidth="1"/>
    <col min="11783" max="11783" width="38.5703125" customWidth="1"/>
    <col min="11784" max="11784" width="16.140625" customWidth="1"/>
    <col min="11785" max="11785" width="16.28515625" customWidth="1"/>
    <col min="11786" max="11786" width="15.7109375" customWidth="1"/>
    <col min="11787" max="11787" width="21" customWidth="1"/>
    <col min="11884" max="11884" width="11.42578125" customWidth="1"/>
    <col min="11974" max="11974" width="1.42578125" customWidth="1"/>
    <col min="12033" max="12033" width="1.28515625" customWidth="1"/>
    <col min="12034" max="12034" width="21.85546875" customWidth="1"/>
    <col min="12035" max="12035" width="34.5703125" customWidth="1"/>
    <col min="12036" max="12036" width="26.28515625" customWidth="1"/>
    <col min="12037" max="12037" width="5.85546875" customWidth="1"/>
    <col min="12038" max="12038" width="53.85546875" customWidth="1"/>
    <col min="12039" max="12039" width="38.5703125" customWidth="1"/>
    <col min="12040" max="12040" width="16.140625" customWidth="1"/>
    <col min="12041" max="12041" width="16.28515625" customWidth="1"/>
    <col min="12042" max="12042" width="15.7109375" customWidth="1"/>
    <col min="12043" max="12043" width="21" customWidth="1"/>
    <col min="12140" max="12140" width="11.42578125" customWidth="1"/>
    <col min="12230" max="12230" width="1.42578125" customWidth="1"/>
    <col min="12289" max="12289" width="1.28515625" customWidth="1"/>
    <col min="12290" max="12290" width="21.85546875" customWidth="1"/>
    <col min="12291" max="12291" width="34.5703125" customWidth="1"/>
    <col min="12292" max="12292" width="26.28515625" customWidth="1"/>
    <col min="12293" max="12293" width="5.85546875" customWidth="1"/>
    <col min="12294" max="12294" width="53.85546875" customWidth="1"/>
    <col min="12295" max="12295" width="38.5703125" customWidth="1"/>
    <col min="12296" max="12296" width="16.140625" customWidth="1"/>
    <col min="12297" max="12297" width="16.28515625" customWidth="1"/>
    <col min="12298" max="12298" width="15.7109375" customWidth="1"/>
    <col min="12299" max="12299" width="21" customWidth="1"/>
    <col min="12396" max="12396" width="11.42578125" customWidth="1"/>
    <col min="12486" max="12486" width="1.42578125" customWidth="1"/>
    <col min="12545" max="12545" width="1.28515625" customWidth="1"/>
    <col min="12546" max="12546" width="21.85546875" customWidth="1"/>
    <col min="12547" max="12547" width="34.5703125" customWidth="1"/>
    <col min="12548" max="12548" width="26.28515625" customWidth="1"/>
    <col min="12549" max="12549" width="5.85546875" customWidth="1"/>
    <col min="12550" max="12550" width="53.85546875" customWidth="1"/>
    <col min="12551" max="12551" width="38.5703125" customWidth="1"/>
    <col min="12552" max="12552" width="16.140625" customWidth="1"/>
    <col min="12553" max="12553" width="16.28515625" customWidth="1"/>
    <col min="12554" max="12554" width="15.7109375" customWidth="1"/>
    <col min="12555" max="12555" width="21" customWidth="1"/>
    <col min="12652" max="12652" width="11.42578125" customWidth="1"/>
    <col min="12742" max="12742" width="1.42578125" customWidth="1"/>
    <col min="12801" max="12801" width="1.28515625" customWidth="1"/>
    <col min="12802" max="12802" width="21.85546875" customWidth="1"/>
    <col min="12803" max="12803" width="34.5703125" customWidth="1"/>
    <col min="12804" max="12804" width="26.28515625" customWidth="1"/>
    <col min="12805" max="12805" width="5.85546875" customWidth="1"/>
    <col min="12806" max="12806" width="53.85546875" customWidth="1"/>
    <col min="12807" max="12807" width="38.5703125" customWidth="1"/>
    <col min="12808" max="12808" width="16.140625" customWidth="1"/>
    <col min="12809" max="12809" width="16.28515625" customWidth="1"/>
    <col min="12810" max="12810" width="15.7109375" customWidth="1"/>
    <col min="12811" max="12811" width="21" customWidth="1"/>
    <col min="12908" max="12908" width="11.42578125" customWidth="1"/>
    <col min="12998" max="12998" width="1.42578125" customWidth="1"/>
    <col min="13057" max="13057" width="1.28515625" customWidth="1"/>
    <col min="13058" max="13058" width="21.85546875" customWidth="1"/>
    <col min="13059" max="13059" width="34.5703125" customWidth="1"/>
    <col min="13060" max="13060" width="26.28515625" customWidth="1"/>
    <col min="13061" max="13061" width="5.85546875" customWidth="1"/>
    <col min="13062" max="13062" width="53.85546875" customWidth="1"/>
    <col min="13063" max="13063" width="38.5703125" customWidth="1"/>
    <col min="13064" max="13064" width="16.140625" customWidth="1"/>
    <col min="13065" max="13065" width="16.28515625" customWidth="1"/>
    <col min="13066" max="13066" width="15.7109375" customWidth="1"/>
    <col min="13067" max="13067" width="21" customWidth="1"/>
    <col min="13164" max="13164" width="11.42578125" customWidth="1"/>
    <col min="13254" max="13254" width="1.42578125" customWidth="1"/>
    <col min="13313" max="13313" width="1.28515625" customWidth="1"/>
    <col min="13314" max="13314" width="21.85546875" customWidth="1"/>
    <col min="13315" max="13315" width="34.5703125" customWidth="1"/>
    <col min="13316" max="13316" width="26.28515625" customWidth="1"/>
    <col min="13317" max="13317" width="5.85546875" customWidth="1"/>
    <col min="13318" max="13318" width="53.85546875" customWidth="1"/>
    <col min="13319" max="13319" width="38.5703125" customWidth="1"/>
    <col min="13320" max="13320" width="16.140625" customWidth="1"/>
    <col min="13321" max="13321" width="16.28515625" customWidth="1"/>
    <col min="13322" max="13322" width="15.7109375" customWidth="1"/>
    <col min="13323" max="13323" width="21" customWidth="1"/>
    <col min="13420" max="13420" width="11.42578125" customWidth="1"/>
    <col min="13510" max="13510" width="1.42578125" customWidth="1"/>
    <col min="13569" max="13569" width="1.28515625" customWidth="1"/>
    <col min="13570" max="13570" width="21.85546875" customWidth="1"/>
    <col min="13571" max="13571" width="34.5703125" customWidth="1"/>
    <col min="13572" max="13572" width="26.28515625" customWidth="1"/>
    <col min="13573" max="13573" width="5.85546875" customWidth="1"/>
    <col min="13574" max="13574" width="53.85546875" customWidth="1"/>
    <col min="13575" max="13575" width="38.5703125" customWidth="1"/>
    <col min="13576" max="13576" width="16.140625" customWidth="1"/>
    <col min="13577" max="13577" width="16.28515625" customWidth="1"/>
    <col min="13578" max="13578" width="15.7109375" customWidth="1"/>
    <col min="13579" max="13579" width="21" customWidth="1"/>
    <col min="13676" max="13676" width="11.42578125" customWidth="1"/>
    <col min="13766" max="13766" width="1.42578125" customWidth="1"/>
    <col min="13825" max="13825" width="1.28515625" customWidth="1"/>
    <col min="13826" max="13826" width="21.85546875" customWidth="1"/>
    <col min="13827" max="13827" width="34.5703125" customWidth="1"/>
    <col min="13828" max="13828" width="26.28515625" customWidth="1"/>
    <col min="13829" max="13829" width="5.85546875" customWidth="1"/>
    <col min="13830" max="13830" width="53.85546875" customWidth="1"/>
    <col min="13831" max="13831" width="38.5703125" customWidth="1"/>
    <col min="13832" max="13832" width="16.140625" customWidth="1"/>
    <col min="13833" max="13833" width="16.28515625" customWidth="1"/>
    <col min="13834" max="13834" width="15.7109375" customWidth="1"/>
    <col min="13835" max="13835" width="21" customWidth="1"/>
    <col min="13932" max="13932" width="11.42578125" customWidth="1"/>
    <col min="14022" max="14022" width="1.42578125" customWidth="1"/>
    <col min="14081" max="14081" width="1.28515625" customWidth="1"/>
    <col min="14082" max="14082" width="21.85546875" customWidth="1"/>
    <col min="14083" max="14083" width="34.5703125" customWidth="1"/>
    <col min="14084" max="14084" width="26.28515625" customWidth="1"/>
    <col min="14085" max="14085" width="5.85546875" customWidth="1"/>
    <col min="14086" max="14086" width="53.85546875" customWidth="1"/>
    <col min="14087" max="14087" width="38.5703125" customWidth="1"/>
    <col min="14088" max="14088" width="16.140625" customWidth="1"/>
    <col min="14089" max="14089" width="16.28515625" customWidth="1"/>
    <col min="14090" max="14090" width="15.7109375" customWidth="1"/>
    <col min="14091" max="14091" width="21" customWidth="1"/>
    <col min="14188" max="14188" width="11.42578125" customWidth="1"/>
    <col min="14278" max="14278" width="1.42578125" customWidth="1"/>
    <col min="14337" max="14337" width="1.28515625" customWidth="1"/>
    <col min="14338" max="14338" width="21.85546875" customWidth="1"/>
    <col min="14339" max="14339" width="34.5703125" customWidth="1"/>
    <col min="14340" max="14340" width="26.28515625" customWidth="1"/>
    <col min="14341" max="14341" width="5.85546875" customWidth="1"/>
    <col min="14342" max="14342" width="53.85546875" customWidth="1"/>
    <col min="14343" max="14343" width="38.5703125" customWidth="1"/>
    <col min="14344" max="14344" width="16.140625" customWidth="1"/>
    <col min="14345" max="14345" width="16.28515625" customWidth="1"/>
    <col min="14346" max="14346" width="15.7109375" customWidth="1"/>
    <col min="14347" max="14347" width="21" customWidth="1"/>
    <col min="14444" max="14444" width="11.42578125" customWidth="1"/>
    <col min="14534" max="14534" width="1.42578125" customWidth="1"/>
    <col min="14593" max="14593" width="1.28515625" customWidth="1"/>
    <col min="14594" max="14594" width="21.85546875" customWidth="1"/>
    <col min="14595" max="14595" width="34.5703125" customWidth="1"/>
    <col min="14596" max="14596" width="26.28515625" customWidth="1"/>
    <col min="14597" max="14597" width="5.85546875" customWidth="1"/>
    <col min="14598" max="14598" width="53.85546875" customWidth="1"/>
    <col min="14599" max="14599" width="38.5703125" customWidth="1"/>
    <col min="14600" max="14600" width="16.140625" customWidth="1"/>
    <col min="14601" max="14601" width="16.28515625" customWidth="1"/>
    <col min="14602" max="14602" width="15.7109375" customWidth="1"/>
    <col min="14603" max="14603" width="21" customWidth="1"/>
    <col min="14700" max="14700" width="11.42578125" customWidth="1"/>
    <col min="14790" max="14790" width="1.42578125" customWidth="1"/>
    <col min="14849" max="14849" width="1.28515625" customWidth="1"/>
    <col min="14850" max="14850" width="21.85546875" customWidth="1"/>
    <col min="14851" max="14851" width="34.5703125" customWidth="1"/>
    <col min="14852" max="14852" width="26.28515625" customWidth="1"/>
    <col min="14853" max="14853" width="5.85546875" customWidth="1"/>
    <col min="14854" max="14854" width="53.85546875" customWidth="1"/>
    <col min="14855" max="14855" width="38.5703125" customWidth="1"/>
    <col min="14856" max="14856" width="16.140625" customWidth="1"/>
    <col min="14857" max="14857" width="16.28515625" customWidth="1"/>
    <col min="14858" max="14858" width="15.7109375" customWidth="1"/>
    <col min="14859" max="14859" width="21" customWidth="1"/>
    <col min="14956" max="14956" width="11.42578125" customWidth="1"/>
    <col min="15046" max="15046" width="1.42578125" customWidth="1"/>
    <col min="15105" max="15105" width="1.28515625" customWidth="1"/>
    <col min="15106" max="15106" width="21.85546875" customWidth="1"/>
    <col min="15107" max="15107" width="34.5703125" customWidth="1"/>
    <col min="15108" max="15108" width="26.28515625" customWidth="1"/>
    <col min="15109" max="15109" width="5.85546875" customWidth="1"/>
    <col min="15110" max="15110" width="53.85546875" customWidth="1"/>
    <col min="15111" max="15111" width="38.5703125" customWidth="1"/>
    <col min="15112" max="15112" width="16.140625" customWidth="1"/>
    <col min="15113" max="15113" width="16.28515625" customWidth="1"/>
    <col min="15114" max="15114" width="15.7109375" customWidth="1"/>
    <col min="15115" max="15115" width="21" customWidth="1"/>
    <col min="15212" max="15212" width="11.42578125" customWidth="1"/>
    <col min="15302" max="15302" width="1.42578125" customWidth="1"/>
    <col min="15361" max="15361" width="1.28515625" customWidth="1"/>
    <col min="15362" max="15362" width="21.85546875" customWidth="1"/>
    <col min="15363" max="15363" width="34.5703125" customWidth="1"/>
    <col min="15364" max="15364" width="26.28515625" customWidth="1"/>
    <col min="15365" max="15365" width="5.85546875" customWidth="1"/>
    <col min="15366" max="15366" width="53.85546875" customWidth="1"/>
    <col min="15367" max="15367" width="38.5703125" customWidth="1"/>
    <col min="15368" max="15368" width="16.140625" customWidth="1"/>
    <col min="15369" max="15369" width="16.28515625" customWidth="1"/>
    <col min="15370" max="15370" width="15.7109375" customWidth="1"/>
    <col min="15371" max="15371" width="21" customWidth="1"/>
    <col min="15468" max="15468" width="11.42578125" customWidth="1"/>
    <col min="15558" max="15558" width="1.42578125" customWidth="1"/>
    <col min="15617" max="15617" width="1.28515625" customWidth="1"/>
    <col min="15618" max="15618" width="21.85546875" customWidth="1"/>
    <col min="15619" max="15619" width="34.5703125" customWidth="1"/>
    <col min="15620" max="15620" width="26.28515625" customWidth="1"/>
    <col min="15621" max="15621" width="5.85546875" customWidth="1"/>
    <col min="15622" max="15622" width="53.85546875" customWidth="1"/>
    <col min="15623" max="15623" width="38.5703125" customWidth="1"/>
    <col min="15624" max="15624" width="16.140625" customWidth="1"/>
    <col min="15625" max="15625" width="16.28515625" customWidth="1"/>
    <col min="15626" max="15626" width="15.7109375" customWidth="1"/>
    <col min="15627" max="15627" width="21" customWidth="1"/>
    <col min="15724" max="15724" width="11.42578125" customWidth="1"/>
    <col min="15814" max="15814" width="1.42578125" customWidth="1"/>
    <col min="15873" max="15873" width="1.28515625" customWidth="1"/>
    <col min="15874" max="15874" width="21.85546875" customWidth="1"/>
    <col min="15875" max="15875" width="34.5703125" customWidth="1"/>
    <col min="15876" max="15876" width="26.28515625" customWidth="1"/>
    <col min="15877" max="15877" width="5.85546875" customWidth="1"/>
    <col min="15878" max="15878" width="53.85546875" customWidth="1"/>
    <col min="15879" max="15879" width="38.5703125" customWidth="1"/>
    <col min="15880" max="15880" width="16.140625" customWidth="1"/>
    <col min="15881" max="15881" width="16.28515625" customWidth="1"/>
    <col min="15882" max="15882" width="15.7109375" customWidth="1"/>
    <col min="15883" max="15883" width="21" customWidth="1"/>
    <col min="15980" max="15980" width="11.42578125" customWidth="1"/>
    <col min="16070" max="16070" width="1.42578125" customWidth="1"/>
    <col min="16129" max="16129" width="1.28515625" customWidth="1"/>
    <col min="16130" max="16130" width="21.85546875" customWidth="1"/>
    <col min="16131" max="16131" width="34.5703125" customWidth="1"/>
    <col min="16132" max="16132" width="26.28515625" customWidth="1"/>
    <col min="16133" max="16133" width="5.85546875" customWidth="1"/>
    <col min="16134" max="16134" width="53.85546875" customWidth="1"/>
    <col min="16135" max="16135" width="38.5703125" customWidth="1"/>
    <col min="16136" max="16136" width="16.140625" customWidth="1"/>
    <col min="16137" max="16137" width="16.28515625" customWidth="1"/>
    <col min="16138" max="16138" width="15.7109375" customWidth="1"/>
    <col min="16139" max="16139" width="21" customWidth="1"/>
    <col min="16236" max="16236" width="11.42578125" customWidth="1"/>
    <col min="16326" max="16326" width="1.42578125" customWidth="1"/>
  </cols>
  <sheetData>
    <row r="1" spans="2:11" ht="18" customHeight="1" thickBot="1" x14ac:dyDescent="0.3">
      <c r="B1" s="389"/>
      <c r="C1" s="392" t="s">
        <v>16</v>
      </c>
      <c r="D1" s="393"/>
      <c r="E1" s="393"/>
      <c r="F1" s="393"/>
      <c r="G1" s="393"/>
      <c r="H1" s="393"/>
      <c r="I1" s="393"/>
      <c r="J1" s="394"/>
      <c r="K1" s="395"/>
    </row>
    <row r="2" spans="2:11" ht="18" customHeight="1" thickBot="1" x14ac:dyDescent="0.3">
      <c r="B2" s="390"/>
      <c r="C2" s="398" t="s">
        <v>17</v>
      </c>
      <c r="D2" s="399"/>
      <c r="E2" s="399"/>
      <c r="F2" s="399"/>
      <c r="G2" s="399"/>
      <c r="H2" s="399"/>
      <c r="I2" s="399"/>
      <c r="J2" s="400"/>
      <c r="K2" s="396"/>
    </row>
    <row r="3" spans="2:11" ht="18" customHeight="1" thickBot="1" x14ac:dyDescent="0.3">
      <c r="B3" s="390"/>
      <c r="C3" s="398" t="s">
        <v>345</v>
      </c>
      <c r="D3" s="399"/>
      <c r="E3" s="399"/>
      <c r="F3" s="399"/>
      <c r="G3" s="399"/>
      <c r="H3" s="399"/>
      <c r="I3" s="399"/>
      <c r="J3" s="400"/>
      <c r="K3" s="396"/>
    </row>
    <row r="4" spans="2:11" ht="18" customHeight="1" thickBot="1" x14ac:dyDescent="0.3">
      <c r="B4" s="391"/>
      <c r="C4" s="398" t="s">
        <v>344</v>
      </c>
      <c r="D4" s="399"/>
      <c r="E4" s="399"/>
      <c r="F4" s="399"/>
      <c r="G4" s="399"/>
      <c r="H4" s="401" t="s">
        <v>343</v>
      </c>
      <c r="I4" s="402"/>
      <c r="J4" s="403"/>
      <c r="K4" s="397"/>
    </row>
    <row r="5" spans="2:11" ht="18" customHeight="1" thickBot="1" x14ac:dyDescent="0.3">
      <c r="B5" s="206"/>
      <c r="C5" s="202"/>
      <c r="D5" s="202"/>
      <c r="E5" s="202"/>
      <c r="F5" s="202"/>
      <c r="G5" s="202"/>
      <c r="H5" s="202"/>
      <c r="I5" s="202"/>
      <c r="J5" s="201"/>
    </row>
    <row r="6" spans="2:11" ht="51.75" customHeight="1" thickBot="1" x14ac:dyDescent="0.3">
      <c r="B6" s="205" t="s">
        <v>342</v>
      </c>
      <c r="C6" s="288" t="s">
        <v>341</v>
      </c>
      <c r="D6" s="289"/>
      <c r="E6" s="290"/>
      <c r="F6" s="203"/>
      <c r="G6" s="202"/>
      <c r="H6" s="202"/>
      <c r="I6" s="202"/>
      <c r="J6" s="201"/>
    </row>
    <row r="7" spans="2:11" ht="32.25" customHeight="1" thickBot="1" x14ac:dyDescent="0.3">
      <c r="B7" s="14" t="s">
        <v>25</v>
      </c>
      <c r="C7" s="288" t="s">
        <v>281</v>
      </c>
      <c r="D7" s="289"/>
      <c r="E7" s="290"/>
      <c r="F7" s="203"/>
      <c r="G7" s="202"/>
      <c r="H7" s="202"/>
      <c r="I7" s="202"/>
      <c r="J7" s="201"/>
    </row>
    <row r="8" spans="2:11" ht="32.25" customHeight="1" thickBot="1" x14ac:dyDescent="0.3">
      <c r="B8" s="14" t="s">
        <v>340</v>
      </c>
      <c r="C8" s="288" t="s">
        <v>339</v>
      </c>
      <c r="D8" s="289"/>
      <c r="E8" s="290"/>
      <c r="F8" s="204"/>
      <c r="G8" s="202"/>
      <c r="H8" s="202"/>
      <c r="I8" s="202"/>
      <c r="J8" s="201"/>
    </row>
    <row r="9" spans="2:11" ht="33.75" customHeight="1" thickBot="1" x14ac:dyDescent="0.3">
      <c r="B9" s="14" t="s">
        <v>338</v>
      </c>
      <c r="C9" s="288" t="s">
        <v>306</v>
      </c>
      <c r="D9" s="289"/>
      <c r="E9" s="290"/>
      <c r="F9" s="203"/>
      <c r="G9" s="202"/>
      <c r="H9" s="202"/>
      <c r="I9" s="202"/>
      <c r="J9" s="201"/>
    </row>
    <row r="10" spans="2:11" ht="42.75" customHeight="1" thickBot="1" x14ac:dyDescent="0.3">
      <c r="B10" s="14" t="s">
        <v>337</v>
      </c>
      <c r="C10" s="404" t="s">
        <v>366</v>
      </c>
      <c r="D10" s="405"/>
      <c r="E10" s="406"/>
      <c r="F10" s="203"/>
      <c r="G10" s="202"/>
      <c r="H10" s="202"/>
      <c r="I10" s="202"/>
      <c r="J10" s="201"/>
    </row>
    <row r="12" spans="2:11" x14ac:dyDescent="0.25">
      <c r="B12" s="411" t="s">
        <v>335</v>
      </c>
      <c r="C12" s="412"/>
      <c r="D12" s="412"/>
      <c r="E12" s="412"/>
      <c r="F12" s="412"/>
      <c r="G12" s="412"/>
      <c r="H12" s="413"/>
      <c r="I12" s="414" t="s">
        <v>334</v>
      </c>
      <c r="J12" s="415"/>
      <c r="K12" s="415"/>
    </row>
    <row r="13" spans="2:11" s="198" customFormat="1" ht="56.25" customHeight="1" x14ac:dyDescent="0.25">
      <c r="B13" s="200" t="s">
        <v>333</v>
      </c>
      <c r="C13" s="200" t="s">
        <v>332</v>
      </c>
      <c r="D13" s="207" t="s">
        <v>331</v>
      </c>
      <c r="E13" s="200" t="s">
        <v>330</v>
      </c>
      <c r="F13" s="200" t="s">
        <v>329</v>
      </c>
      <c r="G13" s="200" t="s">
        <v>328</v>
      </c>
      <c r="H13" s="200" t="s">
        <v>327</v>
      </c>
      <c r="I13" s="222" t="s">
        <v>326</v>
      </c>
      <c r="J13" s="222" t="s">
        <v>325</v>
      </c>
      <c r="K13" s="222" t="s">
        <v>324</v>
      </c>
    </row>
    <row r="14" spans="2:11" ht="59.25" customHeight="1" x14ac:dyDescent="0.25">
      <c r="B14" s="417">
        <v>1</v>
      </c>
      <c r="C14" s="438" t="s">
        <v>371</v>
      </c>
      <c r="D14" s="423">
        <v>0.5</v>
      </c>
      <c r="E14" s="228">
        <v>1</v>
      </c>
      <c r="F14" s="231" t="s">
        <v>370</v>
      </c>
      <c r="G14" s="247"/>
      <c r="H14" s="225">
        <v>43221</v>
      </c>
      <c r="I14" s="244"/>
      <c r="J14" s="225">
        <v>43251</v>
      </c>
      <c r="K14" s="245"/>
    </row>
    <row r="15" spans="2:11" ht="97.5" customHeight="1" x14ac:dyDescent="0.25">
      <c r="B15" s="417"/>
      <c r="C15" s="439"/>
      <c r="D15" s="423"/>
      <c r="E15" s="228">
        <v>2</v>
      </c>
      <c r="F15" s="231" t="s">
        <v>369</v>
      </c>
      <c r="G15" s="247"/>
      <c r="H15" s="225">
        <v>43282</v>
      </c>
      <c r="I15" s="244"/>
      <c r="J15" s="225">
        <v>43373</v>
      </c>
      <c r="K15" s="246" t="s">
        <v>397</v>
      </c>
    </row>
    <row r="16" spans="2:11" ht="45.75" customHeight="1" x14ac:dyDescent="0.25">
      <c r="B16" s="417"/>
      <c r="C16" s="439"/>
      <c r="D16" s="423"/>
      <c r="E16" s="228">
        <v>3</v>
      </c>
      <c r="F16" s="230" t="s">
        <v>368</v>
      </c>
      <c r="G16" s="247"/>
      <c r="H16" s="225">
        <v>43435</v>
      </c>
      <c r="I16" s="244"/>
      <c r="J16" s="225">
        <v>43465</v>
      </c>
      <c r="K16" s="246"/>
    </row>
    <row r="17" spans="2:11" ht="75" customHeight="1" x14ac:dyDescent="0.25">
      <c r="B17" s="216">
        <v>2</v>
      </c>
      <c r="C17" s="229" t="s">
        <v>384</v>
      </c>
      <c r="D17" s="226">
        <v>0.5</v>
      </c>
      <c r="E17" s="228">
        <v>1</v>
      </c>
      <c r="F17" s="227" t="s">
        <v>367</v>
      </c>
      <c r="G17" s="253"/>
      <c r="H17" s="225">
        <v>43252</v>
      </c>
      <c r="I17" s="244"/>
      <c r="J17" s="225">
        <v>43281</v>
      </c>
      <c r="K17" s="245"/>
    </row>
    <row r="18" spans="2:11" s="186" customFormat="1" ht="21.75" customHeight="1" x14ac:dyDescent="0.25">
      <c r="B18" s="407" t="s">
        <v>319</v>
      </c>
      <c r="C18" s="408"/>
      <c r="D18" s="224">
        <f>SUM(D14:D17)</f>
        <v>1</v>
      </c>
      <c r="E18" s="409" t="s">
        <v>284</v>
      </c>
      <c r="F18" s="410"/>
      <c r="G18" s="224">
        <f>SUM(G14:G17)</f>
        <v>0</v>
      </c>
      <c r="H18" s="191"/>
      <c r="I18" s="190">
        <f>SUM(I14:I17)</f>
        <v>0</v>
      </c>
      <c r="J18" s="189"/>
      <c r="K18" s="189"/>
    </row>
    <row r="21" spans="2:11" x14ac:dyDescent="0.25">
      <c r="H21" s="188"/>
    </row>
    <row r="22" spans="2:11" x14ac:dyDescent="0.25">
      <c r="H22" s="188"/>
      <c r="I22" s="188"/>
    </row>
    <row r="23" spans="2:11" x14ac:dyDescent="0.25">
      <c r="H23" s="188"/>
    </row>
    <row r="24" spans="2:11" x14ac:dyDescent="0.25">
      <c r="H24" s="188"/>
    </row>
    <row r="25" spans="2:11" x14ac:dyDescent="0.25">
      <c r="H25" s="188"/>
    </row>
    <row r="26" spans="2:11" x14ac:dyDescent="0.25">
      <c r="H26" s="188"/>
    </row>
  </sheetData>
  <mergeCells count="19">
    <mergeCell ref="B18:C18"/>
    <mergeCell ref="E18:F18"/>
    <mergeCell ref="B12:H12"/>
    <mergeCell ref="I12:K12"/>
    <mergeCell ref="B14:B16"/>
    <mergeCell ref="C14:C16"/>
    <mergeCell ref="D14:D16"/>
    <mergeCell ref="C6:E6"/>
    <mergeCell ref="C7:E7"/>
    <mergeCell ref="C8:E8"/>
    <mergeCell ref="C9:E9"/>
    <mergeCell ref="C10:E10"/>
    <mergeCell ref="B1:B4"/>
    <mergeCell ref="C1:J1"/>
    <mergeCell ref="K1:K4"/>
    <mergeCell ref="C2:J2"/>
    <mergeCell ref="C3:J3"/>
    <mergeCell ref="C4:G4"/>
    <mergeCell ref="H4:J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Sección 1. Metas - Magnitud</vt:lpstr>
      <vt:lpstr>1_Conceptos</vt:lpstr>
      <vt:lpstr>2_Soporte</vt:lpstr>
      <vt:lpstr>3_PLAN_GEREN</vt:lpstr>
      <vt:lpstr>ACT_3</vt:lpstr>
      <vt:lpstr>4_MIPG</vt:lpstr>
      <vt:lpstr>ACT_4</vt:lpstr>
      <vt:lpstr>5_PAAC</vt:lpstr>
      <vt:lpstr>ACT_5</vt:lpstr>
      <vt:lpstr>Variables</vt:lpstr>
      <vt:lpstr>Conceptos</vt:lpstr>
      <vt:lpstr>Soporte</vt:lpstr>
      <vt:lpstr>'1_Conceptos'!Área_de_impresión</vt:lpstr>
      <vt:lpstr>'2_Soporte'!Área_de_impresión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Julieth Zulima Rojas Rodriguez</cp:lastModifiedBy>
  <cp:lastPrinted>2018-02-27T21:08:40Z</cp:lastPrinted>
  <dcterms:created xsi:type="dcterms:W3CDTF">2010-03-25T16:40:43Z</dcterms:created>
  <dcterms:modified xsi:type="dcterms:W3CDTF">2019-01-23T18:59:32Z</dcterms:modified>
</cp:coreProperties>
</file>