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Subsecretaría Juridica\Proyecto 7589\2022\Diciembre 2022\"/>
    </mc:Choice>
  </mc:AlternateContent>
  <bookViews>
    <workbookView xWindow="-120" yWindow="-120" windowWidth="20730" windowHeight="11040" activeTab="4"/>
  </bookViews>
  <sheets>
    <sheet name="1. Generalidades" sheetId="1" r:id="rId1"/>
    <sheet name="Anexo_Hoja de vida Indicador" sheetId="2" r:id="rId2"/>
    <sheet name="2.Actividades_Tareas_vig" sheetId="3" r:id="rId3"/>
    <sheet name="3. Metas Proyecto de Inv" sheetId="21" r:id="rId4"/>
    <sheet name="4.Magnitud_Presupuesto " sheetId="19" r:id="rId5"/>
    <sheet name="5. Metas_PDD" sheetId="6" r:id="rId6"/>
    <sheet name="6. Seguimiento presupuestal" sheetId="20" r:id="rId7"/>
    <sheet name="7. Territorialización" sheetId="8" r:id="rId8"/>
    <sheet name="ANEXO_ODS" sheetId="9" state="hidden" r:id="rId9"/>
    <sheet name="ANEXO_VARIABLES" sheetId="10" state="hidden" r:id="rId10"/>
    <sheet name="GLOSARIO" sheetId="11" state="hidden" r:id="rId11"/>
    <sheet name="INSTRUCCIÓN DE DILIGENCIAMIENTO" sheetId="12" state="hidden" r:id="rId12"/>
    <sheet name="INSTRUCTIVO DE DILIGENCIAMIENTO" sheetId="16" r:id="rId13"/>
    <sheet name="LISTAS_1" sheetId="13" r:id="rId14"/>
  </sheets>
  <externalReferences>
    <externalReference r:id="rId15"/>
    <externalReference r:id="rId16"/>
    <externalReference r:id="rId17"/>
    <externalReference r:id="rId18"/>
  </externalReferences>
  <definedNames>
    <definedName name="_xlnm._FilterDatabase" localSheetId="2" hidden="1">'2.Actividades_Tareas_vig'!$C$3:$AR$9</definedName>
    <definedName name="_xlnm._FilterDatabase" localSheetId="4" hidden="1">'4.Magnitud_Presupuesto '!$A$4:$AE$35</definedName>
    <definedName name="Meses">[1]Listas!$A$2:$A$13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0" roundtripDataSignature="AMtx7mhSO504p2EXeF8K7XS2bCuKSbGQww=="/>
    </ext>
  </extLst>
</workbook>
</file>

<file path=xl/calcChain.xml><?xml version="1.0" encoding="utf-8"?>
<calcChain xmlns="http://schemas.openxmlformats.org/spreadsheetml/2006/main">
  <c r="G34" i="19" l="1"/>
  <c r="G28" i="19"/>
  <c r="G22" i="19"/>
  <c r="G16" i="19"/>
  <c r="G10" i="19"/>
  <c r="G31" i="19" l="1"/>
  <c r="G25" i="19"/>
  <c r="G19" i="19"/>
  <c r="G13" i="19"/>
  <c r="G7" i="19"/>
  <c r="Q6" i="6" l="1"/>
  <c r="AB3" i="21"/>
  <c r="AC3" i="21"/>
  <c r="AF3" i="21"/>
  <c r="AG3" i="21"/>
  <c r="AJ3" i="21"/>
  <c r="AK3" i="21"/>
  <c r="AN3" i="21"/>
  <c r="AO3" i="21"/>
  <c r="AB5" i="21"/>
  <c r="AC5" i="21"/>
  <c r="AF5" i="21"/>
  <c r="AG5" i="21"/>
  <c r="AJ5" i="21"/>
  <c r="AK5" i="21"/>
  <c r="AL5" i="21"/>
  <c r="AN5" i="21"/>
  <c r="AO5" i="21"/>
  <c r="AP5" i="21" s="1"/>
  <c r="AB6" i="21"/>
  <c r="AV6" i="21" s="1"/>
  <c r="AC6" i="21"/>
  <c r="AF6" i="21"/>
  <c r="AG6" i="21"/>
  <c r="AH6" i="21" s="1"/>
  <c r="AJ6" i="21"/>
  <c r="AK6" i="21"/>
  <c r="AL6" i="21"/>
  <c r="AN6" i="21"/>
  <c r="AO6" i="21"/>
  <c r="AP6" i="21" s="1"/>
  <c r="AB7" i="21"/>
  <c r="AD7" i="21" s="1"/>
  <c r="AC7" i="21"/>
  <c r="AF7" i="21"/>
  <c r="AG7" i="21"/>
  <c r="AH7" i="21"/>
  <c r="AJ7" i="21"/>
  <c r="AK7" i="21"/>
  <c r="AL7" i="21" s="1"/>
  <c r="AN7" i="21"/>
  <c r="AP7" i="21"/>
  <c r="AB8" i="21"/>
  <c r="AC8" i="21"/>
  <c r="AD8" i="21"/>
  <c r="AF8" i="21"/>
  <c r="AG8" i="21"/>
  <c r="AH8" i="21" s="1"/>
  <c r="AJ8" i="21"/>
  <c r="AK8" i="21"/>
  <c r="AN8" i="21"/>
  <c r="AO8" i="21"/>
  <c r="AP8" i="21"/>
  <c r="AV8" i="21"/>
  <c r="AB9" i="21"/>
  <c r="AC9" i="21"/>
  <c r="AD9" i="21" s="1"/>
  <c r="AF9" i="21"/>
  <c r="AV9" i="21" s="1"/>
  <c r="AG9" i="21"/>
  <c r="AJ9" i="21"/>
  <c r="AK9" i="21"/>
  <c r="AL9" i="21"/>
  <c r="AN9" i="21"/>
  <c r="AO9" i="21"/>
  <c r="AP9" i="21" s="1"/>
  <c r="AH9" i="21" l="1"/>
  <c r="AW9" i="21"/>
  <c r="AX9" i="21" s="1"/>
  <c r="AL8" i="21"/>
  <c r="AW7" i="21"/>
  <c r="AX7" i="21" s="1"/>
  <c r="AV7" i="21"/>
  <c r="AD6" i="21"/>
  <c r="AH5" i="21"/>
  <c r="AD5" i="21"/>
  <c r="AV5" i="21"/>
  <c r="AW5" i="21"/>
  <c r="AX5" i="21" s="1"/>
  <c r="AW6" i="21"/>
  <c r="AX6" i="21" s="1"/>
  <c r="AW8" i="21"/>
  <c r="AX8" i="21" s="1"/>
  <c r="C5" i="20"/>
  <c r="C6" i="20"/>
  <c r="C7" i="20"/>
  <c r="C8" i="20"/>
  <c r="C9" i="20"/>
  <c r="F13" i="20"/>
  <c r="H13" i="20"/>
  <c r="B14" i="20"/>
  <c r="C14" i="20"/>
  <c r="B16" i="20"/>
  <c r="C16" i="20"/>
  <c r="E16" i="20"/>
  <c r="B17" i="20"/>
  <c r="C17" i="20"/>
  <c r="N21" i="20"/>
  <c r="O21" i="20"/>
  <c r="P21" i="20" s="1"/>
  <c r="N22" i="20"/>
  <c r="O22" i="20"/>
  <c r="P22" i="20" s="1"/>
  <c r="N23" i="20"/>
  <c r="P23" i="20" s="1"/>
  <c r="O23" i="20"/>
  <c r="N24" i="20"/>
  <c r="O24" i="20"/>
  <c r="P24" i="20" s="1"/>
  <c r="N25" i="20"/>
  <c r="O25" i="20"/>
  <c r="N26" i="20"/>
  <c r="O26" i="20"/>
  <c r="P26" i="20"/>
  <c r="N27" i="20"/>
  <c r="O27" i="20"/>
  <c r="P27" i="20" s="1"/>
  <c r="N28" i="20"/>
  <c r="O28" i="20"/>
  <c r="P28" i="20" s="1"/>
  <c r="N29" i="20"/>
  <c r="O29" i="20"/>
  <c r="P29" i="20" s="1"/>
  <c r="N30" i="20"/>
  <c r="O30" i="20"/>
  <c r="P30" i="20" s="1"/>
  <c r="N31" i="20"/>
  <c r="O31" i="20"/>
  <c r="P31" i="20" s="1"/>
  <c r="N32" i="20"/>
  <c r="O32" i="20"/>
  <c r="N33" i="20"/>
  <c r="O33" i="20"/>
  <c r="N34" i="20"/>
  <c r="P34" i="20" s="1"/>
  <c r="O34" i="20"/>
  <c r="N35" i="20"/>
  <c r="O35" i="20"/>
  <c r="P35" i="20" s="1"/>
  <c r="N36" i="20"/>
  <c r="O36" i="20"/>
  <c r="P36" i="20" s="1"/>
  <c r="N37" i="20"/>
  <c r="O37" i="20"/>
  <c r="P37" i="20" s="1"/>
  <c r="N38" i="20"/>
  <c r="O38" i="20"/>
  <c r="P38" i="20"/>
  <c r="N39" i="20"/>
  <c r="O39" i="20"/>
  <c r="N40" i="20"/>
  <c r="O40" i="20"/>
  <c r="N41" i="20"/>
  <c r="O41" i="20"/>
  <c r="N42" i="20"/>
  <c r="O42" i="20"/>
  <c r="P42" i="20"/>
  <c r="N43" i="20"/>
  <c r="O43" i="20"/>
  <c r="P43" i="20" s="1"/>
  <c r="N44" i="20"/>
  <c r="O44" i="20"/>
  <c r="P44" i="20" s="1"/>
  <c r="N45" i="20"/>
  <c r="O45" i="20"/>
  <c r="P45" i="20" s="1"/>
  <c r="N46" i="20"/>
  <c r="O46" i="20"/>
  <c r="P46" i="20" s="1"/>
  <c r="N47" i="20"/>
  <c r="O47" i="20"/>
  <c r="N48" i="20"/>
  <c r="O48" i="20"/>
  <c r="N49" i="20"/>
  <c r="O49" i="20"/>
  <c r="P49" i="20" s="1"/>
  <c r="N50" i="20"/>
  <c r="P50" i="20" s="1"/>
  <c r="O50" i="20"/>
  <c r="N51" i="20"/>
  <c r="O51" i="20"/>
  <c r="P51" i="20" s="1"/>
  <c r="N52" i="20"/>
  <c r="O52" i="20"/>
  <c r="P52" i="20" s="1"/>
  <c r="N55" i="20"/>
  <c r="O55" i="20"/>
  <c r="P55" i="20" s="1"/>
  <c r="N56" i="20"/>
  <c r="O56" i="20"/>
  <c r="P56" i="20" s="1"/>
  <c r="N57" i="20"/>
  <c r="O57" i="20"/>
  <c r="D58" i="20"/>
  <c r="E58" i="20"/>
  <c r="F58" i="20"/>
  <c r="G58" i="20"/>
  <c r="H58" i="20"/>
  <c r="J58" i="20"/>
  <c r="K58" i="20"/>
  <c r="L58" i="20"/>
  <c r="M58" i="20"/>
  <c r="G62" i="20"/>
  <c r="K62" i="20"/>
  <c r="L62" i="20"/>
  <c r="L66" i="20" s="1"/>
  <c r="M62" i="20"/>
  <c r="M66" i="20" s="1"/>
  <c r="O62" i="20"/>
  <c r="S62" i="20"/>
  <c r="W62" i="20"/>
  <c r="G63" i="20"/>
  <c r="K63" i="20"/>
  <c r="O63" i="20"/>
  <c r="S63" i="20"/>
  <c r="W63" i="20"/>
  <c r="O64" i="20"/>
  <c r="D66" i="20"/>
  <c r="E66" i="20"/>
  <c r="F66" i="20"/>
  <c r="G66" i="20" s="1"/>
  <c r="H66" i="20"/>
  <c r="I66" i="20"/>
  <c r="J66" i="20"/>
  <c r="N66" i="20"/>
  <c r="P66" i="20"/>
  <c r="Q66" i="20"/>
  <c r="R66" i="20"/>
  <c r="S66" i="20" s="1"/>
  <c r="T66" i="20"/>
  <c r="U66" i="20"/>
  <c r="V66" i="20"/>
  <c r="H5" i="19"/>
  <c r="N5" i="19"/>
  <c r="D5" i="20" s="1"/>
  <c r="E5" i="20" s="1"/>
  <c r="T5" i="19"/>
  <c r="U5" i="19" s="1"/>
  <c r="AB5" i="19"/>
  <c r="AC5" i="19"/>
  <c r="AD5" i="19" s="1"/>
  <c r="G6" i="19"/>
  <c r="H6" i="19" s="1"/>
  <c r="N6" i="19"/>
  <c r="D6" i="20" s="1"/>
  <c r="E6" i="20" s="1"/>
  <c r="O6" i="19"/>
  <c r="T6" i="19"/>
  <c r="U6" i="19" s="1"/>
  <c r="AB6" i="19"/>
  <c r="AC6" i="19"/>
  <c r="AD6" i="19" s="1"/>
  <c r="H7" i="19"/>
  <c r="N7" i="19"/>
  <c r="O7" i="19" s="1"/>
  <c r="T7" i="19"/>
  <c r="F7" i="20" s="1"/>
  <c r="U7" i="19"/>
  <c r="AB7" i="19"/>
  <c r="D15" i="20" s="1"/>
  <c r="AC7" i="19"/>
  <c r="AD7" i="19" s="1"/>
  <c r="H8" i="19"/>
  <c r="N8" i="19"/>
  <c r="O8" i="19" s="1"/>
  <c r="T8" i="19"/>
  <c r="F8" i="20" s="1"/>
  <c r="G8" i="20" s="1"/>
  <c r="U8" i="19"/>
  <c r="AB8" i="19"/>
  <c r="AC8" i="19"/>
  <c r="AD8" i="19" s="1"/>
  <c r="H9" i="19"/>
  <c r="N9" i="19"/>
  <c r="O9" i="19" s="1"/>
  <c r="T9" i="19"/>
  <c r="F9" i="20" s="1"/>
  <c r="G9" i="20" s="1"/>
  <c r="U9" i="19"/>
  <c r="AB9" i="19"/>
  <c r="D17" i="20" s="1"/>
  <c r="AC9" i="19"/>
  <c r="AD9" i="19" s="1"/>
  <c r="F10" i="19"/>
  <c r="I10" i="19"/>
  <c r="J10" i="19"/>
  <c r="K10" i="19"/>
  <c r="L10" i="19"/>
  <c r="M10" i="19"/>
  <c r="P10" i="19"/>
  <c r="Q10" i="19"/>
  <c r="R10" i="19"/>
  <c r="S10" i="19"/>
  <c r="V10" i="19"/>
  <c r="W10" i="19"/>
  <c r="X10" i="19"/>
  <c r="Y10" i="19"/>
  <c r="Z10" i="19"/>
  <c r="AA10" i="19"/>
  <c r="H11" i="19"/>
  <c r="N11" i="19"/>
  <c r="O11" i="19" s="1"/>
  <c r="T11" i="19"/>
  <c r="U11" i="19"/>
  <c r="AB11" i="19"/>
  <c r="AD11" i="19" s="1"/>
  <c r="AC11" i="19"/>
  <c r="G12" i="19"/>
  <c r="H12" i="19" s="1"/>
  <c r="N12" i="19"/>
  <c r="O12" i="19" s="1"/>
  <c r="T12" i="19"/>
  <c r="U12" i="19" s="1"/>
  <c r="AB12" i="19"/>
  <c r="D14" i="20" s="1"/>
  <c r="AC12" i="19"/>
  <c r="AD12" i="19" s="1"/>
  <c r="H13" i="19"/>
  <c r="N13" i="19"/>
  <c r="O13" i="19"/>
  <c r="T13" i="19"/>
  <c r="U13" i="19" s="1"/>
  <c r="AB13" i="19"/>
  <c r="AC13" i="19"/>
  <c r="AD13" i="19" s="1"/>
  <c r="H14" i="19"/>
  <c r="N14" i="19"/>
  <c r="O14" i="19"/>
  <c r="T14" i="19"/>
  <c r="U14" i="19" s="1"/>
  <c r="AB14" i="19"/>
  <c r="D16" i="20" s="1"/>
  <c r="AC14" i="19"/>
  <c r="H15" i="19"/>
  <c r="N15" i="19"/>
  <c r="O15" i="19"/>
  <c r="T15" i="19"/>
  <c r="U15" i="19" s="1"/>
  <c r="AB15" i="19"/>
  <c r="AC15" i="19"/>
  <c r="F16" i="19"/>
  <c r="I16" i="19"/>
  <c r="J16" i="19"/>
  <c r="K16" i="19"/>
  <c r="L16" i="19"/>
  <c r="M16" i="19"/>
  <c r="P16" i="19"/>
  <c r="T16" i="19" s="1"/>
  <c r="U16" i="19" s="1"/>
  <c r="Q16" i="19"/>
  <c r="R16" i="19"/>
  <c r="S16" i="19"/>
  <c r="V16" i="19"/>
  <c r="W16" i="19"/>
  <c r="AC16" i="19" s="1"/>
  <c r="X16" i="19"/>
  <c r="Y16" i="19"/>
  <c r="Z16" i="19"/>
  <c r="AA16" i="19"/>
  <c r="H17" i="19"/>
  <c r="N17" i="19"/>
  <c r="O17" i="19" s="1"/>
  <c r="T17" i="19"/>
  <c r="U17" i="19" s="1"/>
  <c r="AB17" i="19"/>
  <c r="AD17" i="19" s="1"/>
  <c r="AC17" i="19"/>
  <c r="G18" i="19"/>
  <c r="H18" i="19" s="1"/>
  <c r="N18" i="19"/>
  <c r="O18" i="19"/>
  <c r="T18" i="19"/>
  <c r="U18" i="19" s="1"/>
  <c r="AB18" i="19"/>
  <c r="AC18" i="19"/>
  <c r="AD18" i="19"/>
  <c r="H19" i="19"/>
  <c r="N19" i="19"/>
  <c r="O19" i="19"/>
  <c r="T19" i="19"/>
  <c r="U19" i="19" s="1"/>
  <c r="AB19" i="19"/>
  <c r="AC19" i="19"/>
  <c r="AD19" i="19" s="1"/>
  <c r="H20" i="19"/>
  <c r="N20" i="19"/>
  <c r="O20" i="19"/>
  <c r="T20" i="19"/>
  <c r="U20" i="19" s="1"/>
  <c r="AB20" i="19"/>
  <c r="AD20" i="19" s="1"/>
  <c r="AC20" i="19"/>
  <c r="H21" i="19"/>
  <c r="N21" i="19"/>
  <c r="O21" i="19" s="1"/>
  <c r="T21" i="19"/>
  <c r="U21" i="19" s="1"/>
  <c r="AB21" i="19"/>
  <c r="AC21" i="19"/>
  <c r="AD21" i="19" s="1"/>
  <c r="F22" i="19"/>
  <c r="I22" i="19"/>
  <c r="J22" i="19"/>
  <c r="K22" i="19"/>
  <c r="L22" i="19"/>
  <c r="M22" i="19"/>
  <c r="P22" i="19"/>
  <c r="Q22" i="19"/>
  <c r="R22" i="19"/>
  <c r="S22" i="19"/>
  <c r="V22" i="19"/>
  <c r="W22" i="19"/>
  <c r="X22" i="19"/>
  <c r="Y22" i="19"/>
  <c r="Z22" i="19"/>
  <c r="H23" i="19"/>
  <c r="N23" i="19"/>
  <c r="O23" i="19" s="1"/>
  <c r="T23" i="19"/>
  <c r="U23" i="19" s="1"/>
  <c r="AB23" i="19"/>
  <c r="AC23" i="19"/>
  <c r="AD23" i="19"/>
  <c r="G24" i="19"/>
  <c r="H24" i="19" s="1"/>
  <c r="N24" i="19"/>
  <c r="O24" i="19" s="1"/>
  <c r="T24" i="19"/>
  <c r="U24" i="19" s="1"/>
  <c r="AB24" i="19"/>
  <c r="AB28" i="19" s="1"/>
  <c r="AC24" i="19"/>
  <c r="AD24" i="19" s="1"/>
  <c r="H25" i="19"/>
  <c r="L25" i="19"/>
  <c r="N25" i="19" s="1"/>
  <c r="T25" i="19"/>
  <c r="U25" i="19"/>
  <c r="AB25" i="19"/>
  <c r="AC25" i="19"/>
  <c r="AD25" i="19"/>
  <c r="H26" i="19"/>
  <c r="N26" i="19"/>
  <c r="O26" i="19"/>
  <c r="T26" i="19"/>
  <c r="U26" i="19"/>
  <c r="AB26" i="19"/>
  <c r="AC26" i="19"/>
  <c r="AD26" i="19"/>
  <c r="H27" i="19"/>
  <c r="N27" i="19"/>
  <c r="O27" i="19"/>
  <c r="T27" i="19"/>
  <c r="U27" i="19"/>
  <c r="AB27" i="19"/>
  <c r="AC27" i="19"/>
  <c r="AD27" i="19"/>
  <c r="F28" i="19"/>
  <c r="I28" i="19"/>
  <c r="J28" i="19"/>
  <c r="K28" i="19"/>
  <c r="M28" i="19"/>
  <c r="P28" i="19"/>
  <c r="Q28" i="19"/>
  <c r="R28" i="19"/>
  <c r="S28" i="19"/>
  <c r="V28" i="19"/>
  <c r="W28" i="19"/>
  <c r="X28" i="19"/>
  <c r="Y28" i="19"/>
  <c r="Z28" i="19"/>
  <c r="AA28" i="19"/>
  <c r="H29" i="19"/>
  <c r="N29" i="19"/>
  <c r="O29" i="19"/>
  <c r="T29" i="19"/>
  <c r="U29" i="19" s="1"/>
  <c r="AB29" i="19"/>
  <c r="AD29" i="19" s="1"/>
  <c r="AC29" i="19"/>
  <c r="G30" i="19"/>
  <c r="H34" i="19" s="1"/>
  <c r="N30" i="19"/>
  <c r="O30" i="19"/>
  <c r="T30" i="19"/>
  <c r="U30" i="19"/>
  <c r="AB30" i="19"/>
  <c r="AC30" i="19"/>
  <c r="AD30" i="19" s="1"/>
  <c r="H31" i="19"/>
  <c r="N31" i="19"/>
  <c r="O31" i="19" s="1"/>
  <c r="T31" i="19"/>
  <c r="U31" i="19"/>
  <c r="AA31" i="19"/>
  <c r="AB31" i="19" s="1"/>
  <c r="AC31" i="19"/>
  <c r="H32" i="19"/>
  <c r="N32" i="19"/>
  <c r="O32" i="19"/>
  <c r="T32" i="19"/>
  <c r="U32" i="19" s="1"/>
  <c r="AB32" i="19"/>
  <c r="AC32" i="19"/>
  <c r="AD32" i="19"/>
  <c r="H33" i="19"/>
  <c r="N33" i="19"/>
  <c r="O33" i="19"/>
  <c r="T33" i="19"/>
  <c r="U33" i="19" s="1"/>
  <c r="AB33" i="19"/>
  <c r="AC33" i="19"/>
  <c r="AD33" i="19"/>
  <c r="F34" i="19"/>
  <c r="I34" i="19"/>
  <c r="J34" i="19"/>
  <c r="N34" i="19" s="1"/>
  <c r="K34" i="19"/>
  <c r="L34" i="19"/>
  <c r="M34" i="19"/>
  <c r="P34" i="19"/>
  <c r="Q34" i="19"/>
  <c r="R34" i="19"/>
  <c r="S34" i="19"/>
  <c r="V34" i="19"/>
  <c r="W34" i="19"/>
  <c r="X34" i="19"/>
  <c r="Y34" i="19"/>
  <c r="Z34" i="19"/>
  <c r="I35" i="19"/>
  <c r="J35" i="19"/>
  <c r="K35" i="19"/>
  <c r="L35" i="19"/>
  <c r="M35" i="19"/>
  <c r="P35" i="19"/>
  <c r="Q35" i="19"/>
  <c r="R35" i="19"/>
  <c r="S35" i="19"/>
  <c r="V35" i="19"/>
  <c r="W35" i="19"/>
  <c r="X35" i="19"/>
  <c r="Y35" i="19"/>
  <c r="Z35" i="19"/>
  <c r="AA35" i="19"/>
  <c r="AC35" i="19"/>
  <c r="O34" i="19" l="1"/>
  <c r="G7" i="20"/>
  <c r="H30" i="19"/>
  <c r="T28" i="19"/>
  <c r="U28" i="19" s="1"/>
  <c r="AC22" i="19"/>
  <c r="N16" i="19"/>
  <c r="O16" i="19" s="1"/>
  <c r="AC10" i="19"/>
  <c r="AD10" i="19" s="1"/>
  <c r="N10" i="19"/>
  <c r="O10" i="19" s="1"/>
  <c r="O58" i="20"/>
  <c r="P58" i="20" s="1"/>
  <c r="F6" i="20"/>
  <c r="G6" i="20" s="1"/>
  <c r="T34" i="19"/>
  <c r="U34" i="19" s="1"/>
  <c r="AC28" i="19"/>
  <c r="AD28" i="19" s="1"/>
  <c r="AB10" i="19"/>
  <c r="N58" i="20"/>
  <c r="AD16" i="19"/>
  <c r="F16" i="20"/>
  <c r="AC34" i="19"/>
  <c r="N22" i="19"/>
  <c r="O22" i="19" s="1"/>
  <c r="AB16" i="19"/>
  <c r="AD14" i="19"/>
  <c r="O5" i="19"/>
  <c r="P57" i="20"/>
  <c r="P48" i="20"/>
  <c r="P41" i="20"/>
  <c r="D8" i="20"/>
  <c r="E8" i="20" s="1"/>
  <c r="H10" i="19"/>
  <c r="O66" i="20"/>
  <c r="E17" i="20"/>
  <c r="F17" i="20" s="1"/>
  <c r="E15" i="20"/>
  <c r="F15" i="20" s="1"/>
  <c r="AD15" i="19"/>
  <c r="T10" i="19"/>
  <c r="U10" i="19" s="1"/>
  <c r="P47" i="20"/>
  <c r="P40" i="20"/>
  <c r="P33" i="20"/>
  <c r="F5" i="20"/>
  <c r="G5" i="20" s="1"/>
  <c r="T35" i="19"/>
  <c r="U35" i="19" s="1"/>
  <c r="W66" i="20"/>
  <c r="K66" i="20"/>
  <c r="C15" i="20"/>
  <c r="H28" i="19"/>
  <c r="T22" i="19"/>
  <c r="U22" i="19" s="1"/>
  <c r="P39" i="20"/>
  <c r="P32" i="20"/>
  <c r="P25" i="20"/>
  <c r="D9" i="20"/>
  <c r="E9" i="20" s="1"/>
  <c r="D7" i="20"/>
  <c r="E7" i="20" s="1"/>
  <c r="E14" i="20"/>
  <c r="F14" i="20" s="1"/>
  <c r="H22" i="19"/>
  <c r="G15" i="20"/>
  <c r="H15" i="20" s="1"/>
  <c r="G16" i="20"/>
  <c r="H16" i="20" s="1"/>
  <c r="O25" i="19"/>
  <c r="N35" i="19"/>
  <c r="O35" i="19" s="1"/>
  <c r="AB34" i="19"/>
  <c r="AD31" i="19"/>
  <c r="AB35" i="19"/>
  <c r="AD35" i="19" s="1"/>
  <c r="AD22" i="19"/>
  <c r="H16" i="19"/>
  <c r="L28" i="19"/>
  <c r="N28" i="19" s="1"/>
  <c r="O28" i="19" s="1"/>
  <c r="AB22" i="19"/>
  <c r="AA34" i="19"/>
  <c r="AD34" i="19" l="1"/>
  <c r="G14" i="20"/>
  <c r="H14" i="20" s="1"/>
  <c r="G17" i="20"/>
  <c r="H17" i="20" s="1"/>
  <c r="X6" i="3" l="1"/>
  <c r="Y6" i="3" s="1"/>
  <c r="AB21" i="3"/>
  <c r="AB20" i="3"/>
  <c r="AB19" i="3"/>
  <c r="AB18" i="3"/>
  <c r="X18" i="3"/>
  <c r="W18" i="3"/>
  <c r="AB17" i="3"/>
  <c r="AB16" i="3"/>
  <c r="AB15" i="3"/>
  <c r="AB14" i="3"/>
  <c r="X14" i="3"/>
  <c r="Y14" i="3" s="1"/>
  <c r="W14" i="3"/>
  <c r="AB13" i="3"/>
  <c r="AB12" i="3"/>
  <c r="AB11" i="3"/>
  <c r="X11" i="3"/>
  <c r="W11" i="3"/>
  <c r="AB10" i="3"/>
  <c r="AB9" i="3"/>
  <c r="AB8" i="3"/>
  <c r="AB7" i="3"/>
  <c r="AB6" i="3"/>
  <c r="W6" i="3"/>
  <c r="AB5" i="3"/>
  <c r="AB4" i="3"/>
  <c r="X4" i="3"/>
  <c r="Y4" i="3" s="1"/>
  <c r="W4" i="3"/>
  <c r="L61" i="2"/>
  <c r="L21" i="2"/>
  <c r="Y11" i="3" l="1"/>
  <c r="Y18" i="3"/>
  <c r="R6" i="6"/>
  <c r="Q9" i="6"/>
  <c r="R5" i="6"/>
  <c r="P9" i="6"/>
  <c r="Q8" i="6"/>
  <c r="R8" i="6" s="1"/>
  <c r="Q7" i="6"/>
  <c r="R7" i="6" s="1"/>
  <c r="R4" i="6"/>
  <c r="R9" i="6" l="1"/>
  <c r="AN4" i="3" l="1"/>
  <c r="AN5" i="3"/>
  <c r="AN6" i="3"/>
  <c r="AN7" i="3"/>
  <c r="AN8" i="3"/>
  <c r="AN9" i="3"/>
  <c r="AN10" i="3"/>
  <c r="AN11" i="3"/>
  <c r="AN12" i="3"/>
  <c r="AN13" i="3"/>
  <c r="AN14" i="3"/>
  <c r="AN15" i="3"/>
  <c r="AN16" i="3"/>
  <c r="AN17" i="3"/>
  <c r="AN18" i="3"/>
  <c r="AN19" i="3"/>
  <c r="AN20" i="3"/>
  <c r="AN21" i="3"/>
  <c r="AM4" i="3"/>
  <c r="AI21" i="3"/>
  <c r="AI20" i="3"/>
  <c r="AI19" i="3"/>
  <c r="AI18" i="3"/>
  <c r="AI17" i="3"/>
  <c r="AI16" i="3"/>
  <c r="AI15" i="3"/>
  <c r="AI14" i="3"/>
  <c r="AI13" i="3"/>
  <c r="AI12" i="3"/>
  <c r="AI11" i="3"/>
  <c r="AI10" i="3"/>
  <c r="AI9" i="3"/>
  <c r="AI8" i="3"/>
  <c r="AI7" i="3"/>
  <c r="AI6" i="3"/>
  <c r="AI5" i="3"/>
  <c r="AI4" i="3"/>
  <c r="U21" i="3"/>
  <c r="U20" i="3"/>
  <c r="U19" i="3"/>
  <c r="U18" i="3"/>
  <c r="U17" i="3"/>
  <c r="U16" i="3"/>
  <c r="U15" i="3"/>
  <c r="U14" i="3"/>
  <c r="U13" i="3"/>
  <c r="U12" i="3"/>
  <c r="U11" i="3"/>
  <c r="U10" i="3"/>
  <c r="U9" i="3"/>
  <c r="U8" i="3"/>
  <c r="U7" i="3"/>
  <c r="U6" i="3"/>
  <c r="U5" i="3"/>
  <c r="U4" i="3"/>
  <c r="AE18" i="3"/>
  <c r="AD18" i="3"/>
  <c r="AE14" i="3"/>
  <c r="AD14" i="3"/>
  <c r="AE11" i="3"/>
  <c r="AD11" i="3"/>
  <c r="AE6" i="3"/>
  <c r="AD6" i="3"/>
  <c r="AE4" i="3"/>
  <c r="AD4" i="3"/>
  <c r="Q18" i="3"/>
  <c r="P18" i="3"/>
  <c r="Q14" i="3"/>
  <c r="P14" i="3"/>
  <c r="Q11" i="3"/>
  <c r="P11" i="3"/>
  <c r="Q6" i="3"/>
  <c r="P6" i="3"/>
  <c r="Q4" i="3"/>
  <c r="P4" i="3"/>
  <c r="J18" i="3"/>
  <c r="J14" i="3"/>
  <c r="J11" i="3"/>
  <c r="J6" i="3"/>
  <c r="J4" i="3"/>
  <c r="I18" i="3"/>
  <c r="I14" i="3"/>
  <c r="I11" i="3"/>
  <c r="I6" i="3"/>
  <c r="I4" i="3"/>
  <c r="AM21" i="3"/>
  <c r="AO21" i="3" s="1"/>
  <c r="N21" i="3"/>
  <c r="AM20" i="3"/>
  <c r="N20" i="3"/>
  <c r="AM19" i="3"/>
  <c r="N19" i="3"/>
  <c r="AM18" i="3"/>
  <c r="N18" i="3"/>
  <c r="AM17" i="3"/>
  <c r="N17" i="3"/>
  <c r="AM16" i="3"/>
  <c r="N16" i="3"/>
  <c r="AM15" i="3"/>
  <c r="N15" i="3"/>
  <c r="AM14" i="3"/>
  <c r="N14" i="3"/>
  <c r="AM13" i="3"/>
  <c r="AO13" i="3" s="1"/>
  <c r="N13" i="3"/>
  <c r="AM12" i="3"/>
  <c r="N12" i="3"/>
  <c r="AM11" i="3"/>
  <c r="N11" i="3"/>
  <c r="AM10" i="3"/>
  <c r="N10" i="3"/>
  <c r="AM9" i="3"/>
  <c r="N9" i="3"/>
  <c r="AM8" i="3"/>
  <c r="N8" i="3"/>
  <c r="AM7" i="3"/>
  <c r="N7" i="3"/>
  <c r="AM6" i="3"/>
  <c r="N6" i="3"/>
  <c r="AM5" i="3"/>
  <c r="N5" i="3"/>
  <c r="N4" i="3"/>
  <c r="AO7" i="3" l="1"/>
  <c r="AO10" i="3"/>
  <c r="AF6" i="3"/>
  <c r="AO19" i="3"/>
  <c r="AP11" i="3"/>
  <c r="AF11" i="3"/>
  <c r="AO17" i="3"/>
  <c r="AO9" i="3"/>
  <c r="AO16" i="3"/>
  <c r="AP4" i="3"/>
  <c r="AP6" i="3"/>
  <c r="R11" i="3"/>
  <c r="AP14" i="3"/>
  <c r="AQ4" i="3"/>
  <c r="AF14" i="3"/>
  <c r="AO8" i="3"/>
  <c r="AO14" i="3"/>
  <c r="AO6" i="3"/>
  <c r="AP18" i="3"/>
  <c r="AF4" i="3"/>
  <c r="AF18" i="3"/>
  <c r="AO5" i="3"/>
  <c r="R14" i="3"/>
  <c r="AO20" i="3"/>
  <c r="AO12" i="3"/>
  <c r="R6" i="3"/>
  <c r="R4" i="3"/>
  <c r="R18" i="3"/>
  <c r="AQ14" i="3"/>
  <c r="AO4" i="3"/>
  <c r="AQ6" i="3"/>
  <c r="AR6" i="3" s="1"/>
  <c r="AQ18" i="3"/>
  <c r="AR18" i="3" s="1"/>
  <c r="AQ11" i="3"/>
  <c r="K6" i="3"/>
  <c r="K18" i="3"/>
  <c r="K14" i="3"/>
  <c r="K11" i="3"/>
  <c r="K4" i="3"/>
  <c r="AO15" i="3"/>
  <c r="AO18" i="3"/>
  <c r="AO11" i="3"/>
  <c r="AR11" i="3" l="1"/>
  <c r="AR4" i="3"/>
  <c r="AR14" i="3"/>
  <c r="T25" i="10" l="1"/>
  <c r="S25" i="10"/>
  <c r="R25" i="10"/>
  <c r="AA34" i="8"/>
  <c r="Z34" i="8"/>
  <c r="Y34" i="8"/>
  <c r="X34" i="8"/>
  <c r="W34" i="8"/>
  <c r="V34" i="8"/>
  <c r="U34" i="8"/>
  <c r="T34" i="8"/>
  <c r="S34" i="8"/>
  <c r="R34" i="8"/>
  <c r="Q34" i="8"/>
  <c r="P34" i="8"/>
  <c r="O34" i="8"/>
  <c r="N34" i="8"/>
  <c r="M34" i="8"/>
  <c r="L34" i="8"/>
  <c r="K34" i="8"/>
  <c r="J34" i="8"/>
  <c r="I34" i="8"/>
  <c r="H34" i="8"/>
  <c r="G34" i="8"/>
  <c r="F34" i="8"/>
  <c r="E34" i="8"/>
  <c r="D34" i="8"/>
  <c r="J9" i="8"/>
  <c r="I9" i="8"/>
  <c r="H9" i="8"/>
  <c r="G9" i="8"/>
  <c r="F9" i="8"/>
  <c r="E9" i="8"/>
  <c r="D9" i="8"/>
  <c r="C9" i="8"/>
  <c r="L8" i="8"/>
  <c r="K8" i="8"/>
  <c r="L7" i="8"/>
  <c r="K7" i="8"/>
  <c r="J6" i="8"/>
  <c r="I6" i="8"/>
  <c r="H6" i="8"/>
  <c r="G6" i="8"/>
  <c r="F6" i="8"/>
  <c r="E6" i="8"/>
  <c r="D6" i="8"/>
  <c r="C6" i="8"/>
  <c r="L5" i="8"/>
  <c r="K5" i="8"/>
  <c r="L4" i="8"/>
  <c r="K4" i="8"/>
  <c r="AH3" i="3"/>
  <c r="AG3" i="3"/>
  <c r="AE3" i="3"/>
  <c r="AD3" i="3"/>
  <c r="AA3" i="3"/>
  <c r="Z3" i="3"/>
  <c r="X3" i="3"/>
  <c r="W3" i="3"/>
  <c r="T3" i="3"/>
  <c r="S3" i="3"/>
  <c r="Q3" i="3"/>
  <c r="P3" i="3"/>
  <c r="M3" i="3"/>
  <c r="L3" i="3"/>
  <c r="J3" i="3"/>
  <c r="I3" i="3"/>
  <c r="L9" i="8" l="1"/>
  <c r="K6" i="8"/>
  <c r="K9" i="8"/>
  <c r="L6" i="8"/>
</calcChain>
</file>

<file path=xl/comments1.xml><?xml version="1.0" encoding="utf-8"?>
<comments xmlns="http://schemas.openxmlformats.org/spreadsheetml/2006/main">
  <authors>
    <author>Yully Maria Otalora Ricaurte</author>
    <author>Janer</author>
  </authors>
  <commentList>
    <comment ref="L25" authorId="0" shapeId="0">
      <text>
        <r>
          <rPr>
            <b/>
            <sz val="9"/>
            <color indexed="81"/>
            <rFont val="Tahoma"/>
            <family val="2"/>
          </rPr>
          <t>Yully Maria Otalora Ricaurte:</t>
        </r>
        <r>
          <rPr>
            <sz val="9"/>
            <color indexed="81"/>
            <rFont val="Tahoma"/>
            <family val="2"/>
          </rPr>
          <t xml:space="preserve">
incluye anulación del mes de junio que se realiza en el mes julio</t>
        </r>
      </text>
    </comment>
    <comment ref="J31" authorId="1" shapeId="0">
      <text>
        <r>
          <rPr>
            <b/>
            <sz val="9"/>
            <color indexed="81"/>
            <rFont val="Tahoma"/>
            <family val="2"/>
          </rPr>
          <t>yully:</t>
        </r>
        <r>
          <rPr>
            <sz val="9"/>
            <color indexed="81"/>
            <rFont val="Tahoma"/>
            <family val="2"/>
          </rPr>
          <t xml:space="preserve">
se libero un peso en el mes de diciembre
</t>
        </r>
      </text>
    </comment>
  </commentList>
</comments>
</file>

<file path=xl/sharedStrings.xml><?xml version="1.0" encoding="utf-8"?>
<sst xmlns="http://schemas.openxmlformats.org/spreadsheetml/2006/main" count="2680" uniqueCount="1534">
  <si>
    <t>SISTEMA INTEGRADO DE GESTION DISTRITAL  BAJO EL ESTÁNDAR MIPG</t>
  </si>
  <si>
    <t>PROCESO DIRECCIONAMIENTO ESTRATÉGICO</t>
  </si>
  <si>
    <t>Formato de programación y seguimiento al Plan Operativo Anual de Proyectos de Inversión</t>
  </si>
  <si>
    <t>Código: PE01-PR01-F01</t>
  </si>
  <si>
    <t>VERSIÓN :03</t>
  </si>
  <si>
    <t>Plan de Desarrollo</t>
  </si>
  <si>
    <t>Un nuevo contrato social y ambiental para la Bogotá del Siglo XXI_2020-2024</t>
  </si>
  <si>
    <t>Propósito del Plan de Desarrollo</t>
  </si>
  <si>
    <t>4. Hacer de Bogotá Región un modelo de movilidad multimodal, incluyente y sostenible</t>
  </si>
  <si>
    <t>Programa Plan de Desarrollo</t>
  </si>
  <si>
    <t>49. Movilidad segura, sostenible y accesible</t>
  </si>
  <si>
    <t>Indice</t>
  </si>
  <si>
    <t>Programa Estratégico</t>
  </si>
  <si>
    <t>14. Movilidad segura</t>
  </si>
  <si>
    <t>Logro</t>
  </si>
  <si>
    <t>Número y nombre del Proyecto de Inversión</t>
  </si>
  <si>
    <t>7579.  Implementación del Plan de Distrital de Seguridad Vial en Bogotá</t>
  </si>
  <si>
    <t>Objetivo general del Proyecto de Inversión</t>
  </si>
  <si>
    <t>Código BPIN</t>
  </si>
  <si>
    <t>Subsecretaría Responsable</t>
  </si>
  <si>
    <t>Subsecretaría de Política de Movilidad</t>
  </si>
  <si>
    <t>Dependencia</t>
  </si>
  <si>
    <t>Oficina de seguridad vial</t>
  </si>
  <si>
    <t>Ordenador de gasto</t>
  </si>
  <si>
    <t>Período de seguimiento</t>
  </si>
  <si>
    <t>De</t>
  </si>
  <si>
    <t>Enero</t>
  </si>
  <si>
    <t>A</t>
  </si>
  <si>
    <t>Diciembre</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</si>
  <si>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</si>
  <si>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</si>
  <si>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</si>
  <si>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</si>
  <si>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</si>
  <si>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</si>
  <si>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</si>
  <si>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SI</t>
  </si>
  <si>
    <t>EFICACIA</t>
  </si>
  <si>
    <t>N/A</t>
  </si>
  <si>
    <t>Fecha</t>
  </si>
  <si>
    <t>NO</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</si>
  <si>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</si>
  <si>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</si>
  <si>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</si>
  <si>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</si>
  <si>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</si>
  <si>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</si>
  <si>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</si>
  <si>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</si>
  <si>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</si>
  <si>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</si>
  <si>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</si>
  <si>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</si>
  <si>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</si>
  <si>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</si>
  <si>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</si>
  <si>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</si>
  <si>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</si>
  <si>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</si>
  <si>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</si>
  <si>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Avance cualitativo (Resultados y calidad de los bienes y Servicios entregados en beneficio de la ciudadanía/evidencias)</t>
  </si>
  <si>
    <t>% Avance tareas período</t>
  </si>
  <si>
    <t>TOTAL TAREAS PROGRAMADO VIGENCIA</t>
  </si>
  <si>
    <t>% AVANCE TAREAS VIGENCIA</t>
  </si>
  <si>
    <t>PROGRAMADO ACTIVIDAD VIGENCIA</t>
  </si>
  <si>
    <t>EJECUTADO ACTIVIDAD VIGENCIA</t>
  </si>
  <si>
    <t>% AVANCE ACTIVIDADES VIGENCIA</t>
  </si>
  <si>
    <t>Ubicación estratégica</t>
  </si>
  <si>
    <t>Análisis cualitativo acumulado meta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</si>
  <si>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</si>
  <si>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</si>
  <si>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</si>
  <si>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</si>
  <si>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</si>
  <si>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</si>
  <si>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</si>
  <si>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</si>
  <si>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</si>
  <si>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</si>
  <si>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</si>
  <si>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</si>
  <si>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</si>
  <si>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</si>
  <si>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</si>
  <si>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</si>
  <si>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</si>
  <si>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</si>
  <si>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</si>
  <si>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</si>
  <si>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</si>
  <si>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 Prestar trámites y servicios eficientes, oportunos y de calidad, con una gestión ambiental adecuada, soportados en tecnologías de la información y las comunicaciones.</t>
  </si>
  <si>
    <t>Plan de Seguridad Vial</t>
  </si>
  <si>
    <t>Resumen Cuatrienio</t>
  </si>
  <si>
    <t>Presupuesto _Compromisos</t>
  </si>
  <si>
    <t>Presupuesto _Giros</t>
  </si>
  <si>
    <t>Presupuesto_reservas</t>
  </si>
  <si>
    <t>Objetivo específico proyecto de inversión</t>
  </si>
  <si>
    <t>Descripción Meta</t>
  </si>
  <si>
    <t>Tipo de meta</t>
  </si>
  <si>
    <t>Vigencia</t>
  </si>
  <si>
    <t>Magnitud programada</t>
  </si>
  <si>
    <t>Magnitud ejecutada</t>
  </si>
  <si>
    <t>% avance magnitud</t>
  </si>
  <si>
    <t>Apropiación_
diponible</t>
  </si>
  <si>
    <t>Total compromisos por meta</t>
  </si>
  <si>
    <t>% presupuesto comprometido</t>
  </si>
  <si>
    <t>Total Giros por Meta</t>
  </si>
  <si>
    <t>%Total presupuesto girado por meta</t>
  </si>
  <si>
    <t>Reserva constituida</t>
  </si>
  <si>
    <t>Giros_reserva
Ene-Mar</t>
  </si>
  <si>
    <t>Giros_reserva
Abr-Jun</t>
  </si>
  <si>
    <t>Giros_reserva
Jul-Sep</t>
  </si>
  <si>
    <t>Giros_reserva
Oct-Dic</t>
  </si>
  <si>
    <t>Anulaciones</t>
  </si>
  <si>
    <t>Total reserva definitiva</t>
  </si>
  <si>
    <t>Total_Giros de la reserva</t>
  </si>
  <si>
    <t>% Giros de la reserva</t>
  </si>
  <si>
    <t>Suma</t>
  </si>
  <si>
    <t>Total meta</t>
  </si>
  <si>
    <t>Magnitud-Vigencia</t>
  </si>
  <si>
    <t>Avance  Cualitativo Metas Plan de Desarrollo</t>
  </si>
  <si>
    <t>Magnitud _anualización metas Plan de Desarrollo</t>
  </si>
  <si>
    <t xml:space="preserve">Código y Meta Proyecto de Inversión_Asociada
</t>
  </si>
  <si>
    <t>Código Meta Plan de Desarrollo
(Combine acorde al total de metas proyecto asociadas a la meta)</t>
  </si>
  <si>
    <t>Meta Plan de Desarrollo
(Combine acorde al total de metas proyecto asociadas a la meta)</t>
  </si>
  <si>
    <t>Código del Indicador
(Combine acorde al total de metas proyecto asociadas a la meta)</t>
  </si>
  <si>
    <t>Indicador meta PDD
(Combine acorde al total de metas proyecto asociadas a la meta)</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</si>
  <si>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</si>
  <si>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</si>
  <si>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</si>
  <si>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</si>
  <si>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</si>
  <si>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</si>
  <si>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</si>
  <si>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</si>
  <si>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</si>
  <si>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</si>
  <si>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</si>
  <si>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1-Implementar el 40% del Plan Distrital de Seguridad Vial (adicionales a lo implementado hasta el momento)</t>
  </si>
  <si>
    <t>TOTAL PDD</t>
  </si>
  <si>
    <t>Resumen de Vigencia del Proyecto de Inversión</t>
  </si>
  <si>
    <t>Apropiación Inicial</t>
  </si>
  <si>
    <t>Apropiación Vigente</t>
  </si>
  <si>
    <t>Presupuesto comprometido</t>
  </si>
  <si>
    <t>%</t>
  </si>
  <si>
    <t>Giros de la Vigencia</t>
  </si>
  <si>
    <t>Resumen Reservas del Proyecto de Inversión</t>
  </si>
  <si>
    <t>Reservas constituidas</t>
  </si>
  <si>
    <t>Reservas Definitivas</t>
  </si>
  <si>
    <t>Giros</t>
  </si>
  <si>
    <t>Sin Giro</t>
  </si>
  <si>
    <t>Meta</t>
  </si>
  <si>
    <t>Insumo</t>
  </si>
  <si>
    <t>Concepto de gasto</t>
  </si>
  <si>
    <t>Programación a 31 dic 2020</t>
  </si>
  <si>
    <t>Ejecucióna  a  31 dic 2020</t>
  </si>
  <si>
    <t>Programación a 31 dic 2021</t>
  </si>
  <si>
    <t>Ejecucióna a  31 dic 2021</t>
  </si>
  <si>
    <t>Programación a 31 dic 2022</t>
  </si>
  <si>
    <t>Ejecucióna a  31 dic 2022</t>
  </si>
  <si>
    <t>Programación a 31 dic 2023</t>
  </si>
  <si>
    <t>Ejecucióna a  31 dic 2023</t>
  </si>
  <si>
    <t>Programación a 31 dic 2024</t>
  </si>
  <si>
    <t>Ejecucióna a  31 dic 2024</t>
  </si>
  <si>
    <t xml:space="preserve">Programación Total </t>
  </si>
  <si>
    <t>Ejecución Total</t>
  </si>
  <si>
    <t>% de Ejecución Total</t>
  </si>
  <si>
    <t>03-04-0281</t>
  </si>
  <si>
    <t>02-01-0168</t>
  </si>
  <si>
    <t>Gastos imprevistos</t>
  </si>
  <si>
    <t>Servicios para la comunidad, sociales y personales</t>
  </si>
  <si>
    <t>Transporte</t>
  </si>
  <si>
    <t>02-06-0005</t>
  </si>
  <si>
    <t>08-20-0105</t>
  </si>
  <si>
    <t>Servicios prestados a las empresas y servicios de producción</t>
  </si>
  <si>
    <t>08-20-0104</t>
  </si>
  <si>
    <t>08-20-0102</t>
  </si>
  <si>
    <t>Servicios financieros y conexos</t>
  </si>
  <si>
    <t>Servicios de leasing</t>
  </si>
  <si>
    <t>Servicios inmobiliarios</t>
  </si>
  <si>
    <t>Vigencias Futuras</t>
  </si>
  <si>
    <t>Descripción</t>
  </si>
  <si>
    <t>Numero de Contrato</t>
  </si>
  <si>
    <t>Programación
_2020</t>
  </si>
  <si>
    <t>Compromisos_
2020</t>
  </si>
  <si>
    <t>Giros_
2020</t>
  </si>
  <si>
    <t>% Giros 2020</t>
  </si>
  <si>
    <t>Programación
_2021</t>
  </si>
  <si>
    <t>Compromisos_
2021</t>
  </si>
  <si>
    <t>Giros_
2021</t>
  </si>
  <si>
    <t>% Giros 2021</t>
  </si>
  <si>
    <t>Programación
_2022</t>
  </si>
  <si>
    <t>Compromisos_
2022</t>
  </si>
  <si>
    <t>Giros_
2022</t>
  </si>
  <si>
    <t>% Giros 2022</t>
  </si>
  <si>
    <t>Adquisición de activos financieros</t>
  </si>
  <si>
    <t>Disminución de pasivos</t>
  </si>
  <si>
    <t>Impuestos, pagos de derechos, contribuciones, multas y sanciones</t>
  </si>
  <si>
    <t>Transferencias corrientes y de capital</t>
  </si>
  <si>
    <t>Total</t>
  </si>
  <si>
    <t>Pagos vigencias anteriores fenecidas</t>
  </si>
  <si>
    <t>Resumen programación y ejecución física</t>
  </si>
  <si>
    <t>Magnitud</t>
  </si>
  <si>
    <t>Oct- Dic</t>
  </si>
  <si>
    <t>Total Programado</t>
  </si>
  <si>
    <t>Total Ejecutado</t>
  </si>
  <si>
    <t>Programado</t>
  </si>
  <si>
    <t>Ejecutado</t>
  </si>
  <si>
    <t>Código y nombre de la meta</t>
  </si>
  <si>
    <t>Reservas</t>
  </si>
  <si>
    <t>TOTAL</t>
  </si>
  <si>
    <t>Programación</t>
  </si>
  <si>
    <t>Ejecutado Ene-mar</t>
  </si>
  <si>
    <t>Ejecutado Abr-Jun</t>
  </si>
  <si>
    <t>Ejecutado Jul-Sep</t>
  </si>
  <si>
    <t>Ejecutado Oct- Dic</t>
  </si>
  <si>
    <t>CÓDIGO Y DESCRIPCIÓN META:</t>
  </si>
  <si>
    <t>No. Localidad</t>
  </si>
  <si>
    <t>Localidad</t>
  </si>
  <si>
    <t>Presupuesto vigencia</t>
  </si>
  <si>
    <t>Magnitud vigencia</t>
  </si>
  <si>
    <t>Presupuesto reserva</t>
  </si>
  <si>
    <t>Magnitud reserva</t>
  </si>
  <si>
    <t>Presupuesto
 Ene-mar</t>
  </si>
  <si>
    <t>Magnitud
 Ene-Mar</t>
  </si>
  <si>
    <t>PresupuEsto reserva 
Ene-mar</t>
  </si>
  <si>
    <t>Magnitud reserva 
Ene-mar</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</si>
  <si>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</si>
  <si>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</si>
  <si>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</si>
  <si>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</si>
  <si>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</si>
  <si>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</si>
  <si>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</si>
  <si>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</si>
  <si>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</si>
  <si>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</si>
  <si>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</si>
  <si>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</si>
  <si>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</si>
  <si>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</si>
  <si>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</si>
  <si>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</si>
  <si>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</si>
  <si>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</si>
  <si>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Bolivar</t>
  </si>
  <si>
    <t>Sumapaz</t>
  </si>
  <si>
    <t>Distrital</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</si>
  <si>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</si>
  <si>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</si>
  <si>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</si>
  <si>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</si>
  <si>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</si>
  <si>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</si>
  <si>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</si>
  <si>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</si>
  <si>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</si>
  <si>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</si>
  <si>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</si>
  <si>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</si>
  <si>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</si>
  <si>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</si>
  <si>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</si>
  <si>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</si>
  <si>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</si>
  <si>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</si>
  <si>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</si>
  <si>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</si>
  <si>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</si>
  <si>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</si>
  <si>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</si>
  <si>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</si>
  <si>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</si>
  <si>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</si>
  <si>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</si>
  <si>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</si>
  <si>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</si>
  <si>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</si>
  <si>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</si>
  <si>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</si>
  <si>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</si>
  <si>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</si>
  <si>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</si>
  <si>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</si>
  <si>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</si>
  <si>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</si>
  <si>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</si>
  <si>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</si>
  <si>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</si>
  <si>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</si>
  <si>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</si>
  <si>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</si>
  <si>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</si>
  <si>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</si>
  <si>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</si>
  <si>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</si>
  <si>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</si>
  <si>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</si>
  <si>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</si>
  <si>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</si>
  <si>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</si>
  <si>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</si>
  <si>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</si>
  <si>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</si>
  <si>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</si>
  <si>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</si>
  <si>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</si>
  <si>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</si>
  <si>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</si>
  <si>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</si>
  <si>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</si>
  <si>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</si>
  <si>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</si>
  <si>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</si>
  <si>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</si>
  <si>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</si>
  <si>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</si>
  <si>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</si>
  <si>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</si>
  <si>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</si>
  <si>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</si>
  <si>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</si>
  <si>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</si>
  <si>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</si>
  <si>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</si>
  <si>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</si>
  <si>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</si>
  <si>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</si>
  <si>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</si>
  <si>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</si>
  <si>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</si>
  <si>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</si>
  <si>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</si>
  <si>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</si>
  <si>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</si>
  <si>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</si>
  <si>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</si>
  <si>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</si>
  <si>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</si>
  <si>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</si>
  <si>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</si>
  <si>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</si>
  <si>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</si>
  <si>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</si>
  <si>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</si>
  <si>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</si>
  <si>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</si>
  <si>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</si>
  <si>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</si>
  <si>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</si>
  <si>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</si>
  <si>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</si>
  <si>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</si>
  <si>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</si>
  <si>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</si>
  <si>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</si>
  <si>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</si>
  <si>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</si>
  <si>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</si>
  <si>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</si>
  <si>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</si>
  <si>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</si>
  <si>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</si>
  <si>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</si>
  <si>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</si>
  <si>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</si>
  <si>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</si>
  <si>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</si>
  <si>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</si>
  <si>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</si>
  <si>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</si>
  <si>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</si>
  <si>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</si>
  <si>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</si>
  <si>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</si>
  <si>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</si>
  <si>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</si>
  <si>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</si>
  <si>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</si>
  <si>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</si>
  <si>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</si>
  <si>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</si>
  <si>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</si>
  <si>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</si>
  <si>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</si>
  <si>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</si>
  <si>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</si>
  <si>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</si>
  <si>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</si>
  <si>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</si>
  <si>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</si>
  <si>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</si>
  <si>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</si>
  <si>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</si>
  <si>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</si>
  <si>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</si>
  <si>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</si>
  <si>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</si>
  <si>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</si>
  <si>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</si>
  <si>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</si>
  <si>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</si>
  <si>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</si>
  <si>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</si>
  <si>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</si>
  <si>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</si>
  <si>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</si>
  <si>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</si>
  <si>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</si>
  <si>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</si>
  <si>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</si>
  <si>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</si>
  <si>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</si>
  <si>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</si>
  <si>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</si>
  <si>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</si>
  <si>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</si>
  <si>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</si>
  <si>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</si>
  <si>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</si>
  <si>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</si>
  <si>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</si>
  <si>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</si>
  <si>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</si>
  <si>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</si>
  <si>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</si>
  <si>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</si>
  <si>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</si>
  <si>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</si>
  <si>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</si>
  <si>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</si>
  <si>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</si>
  <si>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</si>
  <si>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</si>
  <si>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</si>
  <si>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</si>
  <si>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</si>
  <si>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</si>
  <si>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</si>
  <si>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</si>
  <si>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</si>
  <si>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</si>
  <si>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</si>
  <si>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</si>
  <si>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</si>
  <si>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</si>
  <si>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</si>
  <si>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</si>
  <si>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</si>
  <si>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</si>
  <si>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</si>
  <si>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</si>
  <si>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</si>
  <si>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Grupos de edad</t>
  </si>
  <si>
    <t>USAQUÉN</t>
  </si>
  <si>
    <t>5_Construir Bogotá Región con gobierno abierto, transparente y ciudadanía consciente</t>
  </si>
  <si>
    <t>27 - 59 años Adultez</t>
  </si>
  <si>
    <t>CHAPINERO</t>
  </si>
  <si>
    <t>60 años o más. Personas Mayores</t>
  </si>
  <si>
    <t>San Cristobal</t>
  </si>
  <si>
    <t>total</t>
  </si>
  <si>
    <t>SANTA FE</t>
  </si>
  <si>
    <t>COMPONENTE PMM</t>
  </si>
  <si>
    <t>Todos los grupos</t>
  </si>
  <si>
    <t>SAN CRISTÓBAL</t>
  </si>
  <si>
    <t>Logística de Movilidad</t>
  </si>
  <si>
    <t>0-4</t>
  </si>
  <si>
    <t>USME</t>
  </si>
  <si>
    <t>Componente Ambiental</t>
  </si>
  <si>
    <t>5-9</t>
  </si>
  <si>
    <t>TUNJUELITO</t>
  </si>
  <si>
    <t>Plan de Intercambiadores Modales</t>
  </si>
  <si>
    <t>CONDICION POBLACIONAL</t>
  </si>
  <si>
    <t>10-14</t>
  </si>
  <si>
    <t>BOSA</t>
  </si>
  <si>
    <t>Plan de Ordenamiento Logístico</t>
  </si>
  <si>
    <t>Todos los Grupos</t>
  </si>
  <si>
    <t>Fontibon</t>
  </si>
  <si>
    <t>15-19</t>
  </si>
  <si>
    <t>KENNEDY</t>
  </si>
  <si>
    <t>Adultos-as trabajador-a formal</t>
  </si>
  <si>
    <t>Engativa</t>
  </si>
  <si>
    <t>20-24</t>
  </si>
  <si>
    <t>FONTIBÓN</t>
  </si>
  <si>
    <t>Transporte Público</t>
  </si>
  <si>
    <t>Adultos-as trabajador-a informal</t>
  </si>
  <si>
    <t>25-29</t>
  </si>
  <si>
    <t>ENGATIVÁ</t>
  </si>
  <si>
    <t>Transporte No Motorizado</t>
  </si>
  <si>
    <t>Ciudadanos-as habitantes de calle</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</si>
  <si>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</si>
  <si>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</si>
  <si>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</si>
  <si>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</si>
  <si>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</si>
  <si>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</si>
  <si>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</si>
  <si>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</si>
  <si>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</si>
  <si>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</si>
  <si>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</si>
  <si>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</si>
  <si>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</si>
  <si>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</si>
  <si>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</si>
  <si>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</si>
  <si>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</si>
  <si>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</si>
  <si>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</si>
  <si>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</si>
  <si>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</si>
  <si>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</si>
  <si>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</si>
  <si>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</si>
  <si>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</si>
  <si>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60-64</t>
  </si>
  <si>
    <t>CANDELARIA</t>
  </si>
  <si>
    <t>3. Propender por la sostenibilidad ambiental, económica y social de la movilidad en una visión integral de planeción de ciudad y movilidad</t>
  </si>
  <si>
    <t>Mujeres gestantes y lactantes</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</si>
  <si>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</si>
  <si>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</si>
  <si>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</si>
  <si>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</si>
  <si>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</si>
  <si>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</si>
  <si>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</si>
  <si>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</si>
  <si>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</si>
  <si>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</si>
  <si>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</si>
  <si>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</si>
  <si>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</si>
  <si>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</si>
  <si>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</si>
  <si>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</si>
  <si>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</si>
  <si>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</si>
  <si>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</si>
  <si>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</si>
  <si>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</si>
  <si>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</si>
  <si>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</si>
  <si>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</si>
  <si>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</si>
  <si>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</si>
  <si>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</si>
  <si>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</si>
  <si>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</si>
  <si>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</si>
  <si>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</si>
  <si>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</si>
  <si>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</si>
  <si>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</si>
  <si>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</si>
  <si>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</si>
  <si>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</si>
  <si>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</si>
  <si>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</si>
  <si>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</si>
  <si>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</si>
  <si>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</si>
  <si>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</si>
  <si>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</si>
  <si>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</si>
  <si>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</si>
  <si>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</si>
  <si>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</si>
  <si>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</si>
  <si>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</si>
  <si>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</si>
  <si>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</si>
  <si>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</si>
  <si>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</si>
  <si>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</si>
  <si>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</si>
  <si>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</si>
  <si>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</si>
  <si>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</si>
  <si>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</si>
  <si>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</si>
  <si>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</si>
  <si>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</si>
  <si>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</si>
  <si>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</si>
  <si>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</si>
  <si>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</si>
  <si>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</si>
  <si>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</si>
  <si>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</si>
  <si>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</si>
  <si>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</si>
  <si>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</si>
  <si>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</si>
  <si>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</si>
  <si>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</si>
  <si>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</si>
  <si>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</si>
  <si>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</si>
  <si>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</si>
  <si>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</si>
  <si>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</si>
  <si>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</si>
  <si>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</si>
  <si>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</si>
  <si>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</si>
  <si>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</si>
  <si>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</si>
  <si>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</si>
  <si>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</si>
  <si>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</si>
  <si>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</si>
  <si>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</si>
  <si>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</si>
  <si>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</si>
  <si>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</si>
  <si>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</si>
  <si>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</si>
  <si>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</si>
  <si>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</si>
  <si>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</si>
  <si>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</si>
  <si>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</si>
  <si>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</si>
  <si>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</si>
  <si>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</si>
  <si>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</si>
  <si>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</si>
  <si>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</si>
  <si>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</si>
  <si>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</si>
  <si>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</si>
  <si>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</si>
  <si>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</si>
  <si>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</si>
  <si>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</si>
  <si>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</si>
  <si>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</si>
  <si>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</si>
  <si>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</si>
  <si>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</si>
  <si>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</si>
  <si>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</si>
  <si>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</si>
  <si>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</si>
  <si>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</si>
  <si>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</si>
  <si>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</si>
  <si>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</si>
  <si>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</si>
  <si>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</si>
  <si>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</si>
  <si>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</si>
  <si>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</si>
  <si>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</si>
  <si>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</si>
  <si>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</si>
  <si>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</si>
  <si>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</si>
  <si>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</si>
  <si>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</si>
  <si>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</si>
  <si>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</si>
  <si>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</si>
  <si>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</si>
  <si>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</si>
  <si>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</si>
  <si>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</si>
  <si>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</si>
  <si>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</si>
  <si>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</si>
  <si>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</si>
  <si>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</si>
  <si>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</si>
  <si>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</si>
  <si>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</si>
  <si>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</si>
  <si>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</si>
  <si>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</si>
  <si>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</si>
  <si>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</si>
  <si>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</si>
  <si>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</si>
  <si>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</si>
  <si>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</si>
  <si>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</si>
  <si>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</si>
  <si>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</si>
  <si>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</si>
  <si>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</si>
  <si>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</si>
  <si>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</si>
  <si>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</si>
  <si>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</si>
  <si>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</si>
  <si>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Insumos</t>
  </si>
  <si>
    <t>METAS PROYECTO DE INVERSIÓN</t>
  </si>
  <si>
    <t>CODIGO BPIN</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</si>
  <si>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</si>
  <si>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</si>
  <si>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</si>
  <si>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</si>
  <si>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</si>
  <si>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Promover el reconocimiento y garantia de derechos al interior de las familias de la ciudad de Bogotá</t>
  </si>
  <si>
    <t>Direccionamiento político</t>
  </si>
  <si>
    <t>SubsistemaSIG</t>
  </si>
  <si>
    <t>Eficacia</t>
  </si>
  <si>
    <t>Mensual</t>
  </si>
  <si>
    <t>Indigena</t>
  </si>
  <si>
    <t>Hombre</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</si>
  <si>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</si>
  <si>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Mano de obra calificada</t>
  </si>
  <si>
    <t>2-Diseñar e implementar el 100% de las nuevas fuentes de fondeo para el SITP y el Sector Movilidad.</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</si>
  <si>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</si>
  <si>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</si>
  <si>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</si>
  <si>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</si>
  <si>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</si>
  <si>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</si>
  <si>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</si>
  <si>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</si>
  <si>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</si>
  <si>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Constante</t>
  </si>
  <si>
    <t>Direccionamiento de los servicios sociales</t>
  </si>
  <si>
    <t>Subsistema de Gestión Ambiental</t>
  </si>
  <si>
    <t>Eficiencia</t>
  </si>
  <si>
    <t>Trimestral</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</si>
  <si>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</si>
  <si>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</si>
  <si>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</si>
  <si>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</si>
  <si>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</si>
  <si>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Mano de obra no calificada</t>
  </si>
  <si>
    <t>3-Desarrollar el 100% de las acciones que permitan implementar una política tarifaria más incluyente y sostenible.</t>
  </si>
  <si>
    <t>Marzo</t>
  </si>
  <si>
    <t>Subsecretaría de Servicios a la Ciudadanía</t>
  </si>
  <si>
    <t>13. Sistema de movilidad sostenible</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</si>
  <si>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</si>
  <si>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</si>
  <si>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</si>
  <si>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</si>
  <si>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</si>
  <si>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</si>
  <si>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</si>
  <si>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</si>
  <si>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</si>
  <si>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</si>
  <si>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</si>
  <si>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</si>
  <si>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Contribuye con una gestión integra y transparente</t>
  </si>
  <si>
    <t>3. Ser referente mundial en la distribución eficiente y equitativa del espacio público</t>
  </si>
  <si>
    <t>3. Generar e implementar políticas de movilidad basadas en el análisis de datos fomentando la productividad, eficiencia y bienestar de la ciudad.</t>
  </si>
  <si>
    <t>Materiales</t>
  </si>
  <si>
    <t>1-Desarrollar el 100% de los estudios técnicos, estadísticos, sociales y financieros, que permitan modelar, monitorear y evaluar diferentes alternativas de solución a las necesidades de movilidad.</t>
  </si>
  <si>
    <t>Abril</t>
  </si>
  <si>
    <t>Subsecretaría de Gestión Jurídica</t>
  </si>
  <si>
    <t>5. Construir Bogotá Región con gobierno abierto, transparente y ciudadanía consciente</t>
  </si>
  <si>
    <t>51. Gobierno Abierto</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</si>
  <si>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</si>
  <si>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</si>
  <si>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</si>
  <si>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Contribuir en la prevención de la maternidad y la paternidad temprana en Bogotá</t>
  </si>
  <si>
    <t>Decreciente</t>
  </si>
  <si>
    <t>Construcción e implementación de políticas sociales</t>
  </si>
  <si>
    <t>Subsistema de Gestión de Seguridad de la Información</t>
  </si>
  <si>
    <t>Anual</t>
  </si>
  <si>
    <t>Raizal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</si>
  <si>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</si>
  <si>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</si>
  <si>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Servicios domiciliarios</t>
  </si>
  <si>
    <t>1-Realizar seguimiento 100% las acciones de la política pública de la bicicleta</t>
  </si>
  <si>
    <t>Mayo</t>
  </si>
  <si>
    <t>Subsecretaría de Gestión Corporativa</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</si>
  <si>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</si>
  <si>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</si>
  <si>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</si>
  <si>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</si>
  <si>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</si>
  <si>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</si>
  <si>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</si>
  <si>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</si>
  <si>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</si>
  <si>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</si>
  <si>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</si>
  <si>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Terrenos</t>
  </si>
  <si>
    <t>3-Formular e implementar el 100% las acciones de la política pública de movilidad motorizada de cero y baja emisionesRecurso humano</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</si>
  <si>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</si>
  <si>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</si>
  <si>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</si>
  <si>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</si>
  <si>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</si>
  <si>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</si>
  <si>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</si>
  <si>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</si>
  <si>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</si>
  <si>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</si>
  <si>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6. Fortalecer el bienestar de los (las) colaboradores (as), con un equipo humano altamente calificado, comprometido e íntegro, encaminado al logro de los objetivos de la Entidad.</t>
  </si>
  <si>
    <t>Edificios</t>
  </si>
  <si>
    <t>2-Gestionar la implementación de un (1) Sistema de Bicicleta Pública (compartida)</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</si>
  <si>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</si>
  <si>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</si>
  <si>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</si>
  <si>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</si>
  <si>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</si>
  <si>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</si>
  <si>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</si>
  <si>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</si>
  <si>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</si>
  <si>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7. Garantizar transparencia, oportunidad, inclusión y equidad de género en los procesos de la entidad, que promuevan la legalidad, participación, control social y rendición de cuentas.</t>
  </si>
  <si>
    <t>Maquinaria y Equipo</t>
  </si>
  <si>
    <t>6-Impulsar el 100% las acciones para adelantar un esquema de transporte alternativo y ambientalmente sostenible mediante el fomento de la micromovilidad</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</si>
  <si>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</si>
  <si>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</si>
  <si>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</si>
  <si>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</si>
  <si>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Disminuir la vulnerabilidad por discriminación, violencias y exclusión social por orientación sexual o identidad de género en Bogotá</t>
  </si>
  <si>
    <t>Adquisiciones</t>
  </si>
  <si>
    <t>No aplica</t>
  </si>
  <si>
    <t>Mantenimiento maquinaria y equipo</t>
  </si>
  <si>
    <t>4-Fortalecer y hacer seguimiento al 100% de las políticas, planes, proyectos en el componente ambiental de movilidad</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</si>
  <si>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</si>
  <si>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</si>
  <si>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</si>
  <si>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</si>
  <si>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</si>
  <si>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</si>
  <si>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Gestión del talento humano</t>
  </si>
  <si>
    <t>5-Ejecutar el 100% de acciones de fomento para mejorar la experiencia de viaje del peatón</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</si>
  <si>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</si>
  <si>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</si>
  <si>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</si>
  <si>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</si>
  <si>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</si>
  <si>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Promover la inclusión social de las y los ciudadanos habitantes de calle y las poblaciones en riesgo de habitar las calles</t>
  </si>
  <si>
    <t>Gestión de bienes y servicios</t>
  </si>
  <si>
    <t>Servicios de venta y de distribución</t>
  </si>
  <si>
    <t>2. Realizar 6.500 acciones de prevención vial con actores viales, a fin de propender por la reducción de la siniestralidad en la ciudad</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</si>
  <si>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</si>
  <si>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</si>
  <si>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</si>
  <si>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</si>
  <si>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</si>
  <si>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</si>
  <si>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Gestión jurídica</t>
  </si>
  <si>
    <t>Servicios de alojamiento comidas y bebidas</t>
  </si>
  <si>
    <t>1. Realizar 65.000 controles preventivos, regulatorios o sancionatorios para la regulación y control del tránsito y el transporte en la ciudad.</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</si>
  <si>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</si>
  <si>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</si>
  <si>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</si>
  <si>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</si>
  <si>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</si>
  <si>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</si>
  <si>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</si>
  <si>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 xml:space="preserve">1. Realizar 3´000.000 viajes de acompañamiento a niños, niñas y adolescentes de los colegios distritales con el proyecto Al Colegio en Bici durante el cuatrienio.  </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</si>
  <si>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</si>
  <si>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</si>
  <si>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</si>
  <si>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</si>
  <si>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Fortalecer la capacidad operativa y técnica en los servicios de soporte de la gestión institucional y en el desarrollo integral del talento humano</t>
  </si>
  <si>
    <t>Gestión del conocimiento</t>
  </si>
  <si>
    <t>2. Realizar 440.000 viajes de acompañamiento a niños, niñas y adolescentes de los colegios distritales con el proyecto en el proyecto Ciempiés para el cuatrienio</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</si>
  <si>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</si>
  <si>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</si>
  <si>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</si>
  <si>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</si>
  <si>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3. Visitar 380 instituciones educativas en el proyecto de Ruta Pila.</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</si>
  <si>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</si>
  <si>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</si>
  <si>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</si>
  <si>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</si>
  <si>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t xml:space="preserve">4. Realizar el control de 24.000 vehículos escolares en el proyecto Ruta Pila para mejorar la experiencia de viaje de niñas, niños y adolescentes.  </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</si>
  <si>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</si>
  <si>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</si>
  <si>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</si>
  <si>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</si>
  <si>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1. Mantener por encima del 99% la disponibilidad del sistema de semaforización</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</si>
  <si>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</si>
  <si>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</si>
  <si>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</si>
  <si>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</si>
  <si>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2. Implementar regulación semafórica en 95 intersecciones de la ciudad</t>
  </si>
  <si>
    <t>Oficina asesora de comunicaciones y cultura para la movilidad</t>
  </si>
  <si>
    <t>389. Implementar y operar el Centro de Orientación a Víctimas por Siniestros Viales.</t>
  </si>
  <si>
    <t>Rafael Uribe</t>
  </si>
  <si>
    <t>4. Mantener en máximo 30% la afectación del tiempo de viaje promedio, para los usuarios de modos motorizados en la infraestructura vial, por efecto de las obras y la implementación de PMT sobre los 14 corredores viales principales-incluidas vías de desvío</t>
  </si>
  <si>
    <t>Oficina de tecnologías de la información y las comunicaciones</t>
  </si>
  <si>
    <t>390.Mantener el tiempo promedio de viaje en los 14 corredores principales de la ciudad para todos los usuarios de la vía.</t>
  </si>
  <si>
    <t>Ciudad Bolívar</t>
  </si>
  <si>
    <t>5. Realizar seguimiento al 40% de los PMT autorizados que generen mayor afectación a los usuarios de la infraestructura vial, verificando que para estos se promueva de manera segura la configuración de infraestructura destinada a peatones y ciclistas</t>
  </si>
  <si>
    <t>413.Diseñar y ejecutar una estrategia para la participación ciudadana incidente, orientada a promover dinámicas de movilidad segura, incluyente, sostenible y accesible</t>
  </si>
  <si>
    <t>6. Incrementar la velocidad en 100 tramos de los 14 corredores principales de la ciudad y las vías de su área de influencia, a través de medidas de gestión en vía en un 15%</t>
  </si>
  <si>
    <t>Oficina de gestión social</t>
  </si>
  <si>
    <t>482.Aumentar el índice de satisfacción al usuario de las entidades del Sector Movilidad en 5 puntos porcentuales</t>
  </si>
  <si>
    <t>7. Realizar 100.000 jornadas de gestión en vía</t>
  </si>
  <si>
    <t>Oficina aseora de planeación institucional</t>
  </si>
  <si>
    <t>483.Aumentar en 5 puntos el Índice de Desempeño Institucional  para las entidades del Sector Movilidad, en el marco de las políticas de MIPG</t>
  </si>
  <si>
    <t>3. Operar 100 % del Sistema Inteligente de Transporte - SIT realizando la renovación de la infraestructura tecnológica necesaria para la operación</t>
  </si>
  <si>
    <t>Oficina de control disciplinario</t>
  </si>
  <si>
    <t>8. Realizar 44 inspecciones de seguridad vial a los puntos más críticos de siniestralidad con el fin de que sean un insumo para la toma de decisiones y/o acciones a realizar</t>
  </si>
  <si>
    <t>Oficina de control interno</t>
  </si>
  <si>
    <t>Subdirección de transporte público</t>
  </si>
  <si>
    <t>1-Diseñar y evaluar el  100% de una metodología de alto impacto frente a cultura ciudadana para la movilidad</t>
  </si>
  <si>
    <t>Subdirección de transporte privado</t>
  </si>
  <si>
    <t>2-Implementar el 100% de las Estrategias de cultura ciudadana definidas para el sistema de movilidad con enfoque diferencial, de género y territorial.</t>
  </si>
  <si>
    <t>Subdirección de la bicicleta y el peatón</t>
  </si>
  <si>
    <t>3-Implementar y evaluar el 100% de las campañas de cultura para la movilidad diseñadas</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</si>
  <si>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</si>
  <si>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</si>
  <si>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</si>
  <si>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</si>
  <si>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Subdirección de planes de manejo de tránsito</t>
  </si>
  <si>
    <t>10. Implementar 56 km de ciclorruta en calzada</t>
  </si>
  <si>
    <t>Subdirección de gestión en vía</t>
  </si>
  <si>
    <t>11. Realizar el mantenimiento a 20 Km de ciclo-infraestructura</t>
  </si>
  <si>
    <t>Subdirección de semaforización</t>
  </si>
  <si>
    <t>9. Mantener señalizados de manera integral 150 km de los 14 corredores principales de la ciudad y las vías del área de influencia</t>
  </si>
  <si>
    <t>Subdirección de control de tránsito y transporte</t>
  </si>
  <si>
    <t>8. Demarcar 2.200 km-carril en vía</t>
  </si>
  <si>
    <t>Subdirección de contravenciones</t>
  </si>
  <si>
    <t>4. Implementar 26.000 señales verticales de pedestal</t>
  </si>
  <si>
    <t>Subdirección de control e investigaciones al transporte público</t>
  </si>
  <si>
    <t>2. Realizar el mantenimiento a 400.000 señales verticales de pedestal</t>
  </si>
  <si>
    <t>Subdirección de financiera</t>
  </si>
  <si>
    <t>Si</t>
  </si>
  <si>
    <t>1. Implementar 5.150 medidas integrales de gestión de tránsito, pacificación o tráfico calmado</t>
  </si>
  <si>
    <t>Subdirección de administrativa</t>
  </si>
  <si>
    <t>No</t>
  </si>
  <si>
    <t>7. Intervenir 12.000 pasos peatonales</t>
  </si>
  <si>
    <t>3. Intervenir 400 puntos con sistemas de contención vehicular, dispositivos de canalización u otros elementos de control de tránsito</t>
  </si>
  <si>
    <t>5. Intervenir 800 instituciones educativas con señalización de zona escolar en las vías aledañas</t>
  </si>
  <si>
    <t>6. Desarrollar 14 proyectos de urbanismo táctico, con el fin de recuperar y reconvertir el espacio público para priorizar la movilidad y seguridad vial peatonal</t>
  </si>
  <si>
    <t>6-Implementar el 100% las acciones para el mejoramiento de la calidad del transporte público</t>
  </si>
  <si>
    <t>8-Implementar el 100% las acciones del Plan de Movilidad Accesible</t>
  </si>
  <si>
    <t>7-Acompañar 100% los proyectos de infraestructura vial y equipamientos de transporte del sistema de movilidad</t>
  </si>
  <si>
    <t>1-Formular e implementar el 100% las acciones de seguimiento de la experiencia de viaje del usuario y prestador del servicio de transporte público individual</t>
  </si>
  <si>
    <t>2-Realizar el 100% de las acciones para hacer seguimiento al cumplimiento de los lineamientos de política de transporte público individual</t>
  </si>
  <si>
    <t>5-Diseñar, gestionar e implementar el 100% una estrategia para aumentar la ocupación promedio del vehículo privado en la ciudad</t>
  </si>
  <si>
    <t>9-Establecer el 100% de las estrategias para el fortalecimiento de las instancias de planeación de la gestión y operación del sistema de movilidad urbano-regional</t>
  </si>
  <si>
    <t>3-Formular e implementar el 100% las estrategias de la gestión de la demanda de transporte que fomenten el uso eficiente de los vehículos privados</t>
  </si>
  <si>
    <t>4-Realizar el 100% el apoyo técnico, administrativo, legal y/o financiero a los proyectos de movilidad</t>
  </si>
  <si>
    <t>1. Implemetar 1 estrategia de información constante con la ciudadanía</t>
  </si>
  <si>
    <t>2. Implemetar 1 estrategia de formación ciudadana</t>
  </si>
  <si>
    <t>3. Implemetar 1  estrategia para el fortalecimiento de procesos de consulta y co-gestión participativa</t>
  </si>
  <si>
    <t>1-Certificar el Sistema De Gestión Antisoborno</t>
  </si>
  <si>
    <t>3-Ejecutar una estrategia anual de integridad</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</si>
  <si>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</si>
  <si>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</si>
  <si>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</si>
  <si>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</si>
  <si>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</si>
  <si>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</si>
  <si>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</si>
  <si>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</si>
  <si>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</si>
  <si>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</si>
  <si>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</si>
  <si>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</si>
  <si>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</si>
  <si>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</si>
  <si>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</si>
  <si>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</si>
  <si>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</si>
  <si>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</si>
  <si>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</si>
  <si>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</si>
  <si>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</si>
  <si>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</si>
  <si>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</si>
  <si>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</si>
  <si>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</si>
  <si>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</si>
  <si>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</si>
  <si>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</si>
  <si>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</si>
  <si>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Vigencia 2022</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</si>
  <si>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</si>
  <si>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</si>
  <si>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</si>
  <si>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</si>
  <si>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</si>
  <si>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</si>
  <si>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Marcadores a Nivel Táctico</t>
  </si>
  <si>
    <t xml:space="preserve"> PMR
OBJETIVO  PRODUCTO/TRAZADOR PRESUPUESTAL</t>
  </si>
  <si>
    <t>Meta Objetivo de Desarrollo Sostenible_ODS</t>
  </si>
  <si>
    <t>Meta Trazadora</t>
  </si>
  <si>
    <t>Meta Estratégica</t>
  </si>
  <si>
    <t>Plan de Acción de Política Pública</t>
  </si>
  <si>
    <t>Código del Producto (MGA)</t>
  </si>
  <si>
    <t>Indicador de Producto (MGA)</t>
  </si>
  <si>
    <t>Aporta ó está relacionada PMR</t>
  </si>
  <si>
    <t xml:space="preserve">Objetivo </t>
  </si>
  <si>
    <t>Indicador de Objetivo</t>
  </si>
  <si>
    <t>Producto</t>
  </si>
  <si>
    <t>Indicador de Producto</t>
  </si>
  <si>
    <t>Tazador Presupuestal</t>
  </si>
  <si>
    <t>Categoría</t>
  </si>
  <si>
    <t>Indicador</t>
  </si>
  <si>
    <t>Trazador Presupuestal</t>
  </si>
  <si>
    <t>Políticas Públicas</t>
  </si>
  <si>
    <t>Dimensiones MIPG</t>
  </si>
  <si>
    <t>Politicas MIPG</t>
  </si>
  <si>
    <t>Política de MIPG (Decreto 612)</t>
  </si>
  <si>
    <t>Objetivo PMR</t>
  </si>
  <si>
    <t>Indicador Objetivo</t>
  </si>
  <si>
    <t>Categoria</t>
  </si>
  <si>
    <t>1. Fin de la Pobreza</t>
  </si>
  <si>
    <t xml:space="preserve">TPGE(EOO)-C15.Comunidades Negras, Afrocolombianos </t>
  </si>
  <si>
    <t>23. Reducir el gasto en transporte público de los hogares de mayor vulnerabilidad económica, con enfoque poblacional, diferencial y de género, para que represente el 15% de sus ingresos.</t>
  </si>
  <si>
    <t>Política Pública Bicicleta</t>
  </si>
  <si>
    <t>1. Talento Humano</t>
  </si>
  <si>
    <t>1. Política de Gestión Estratégica del Talento Humano</t>
  </si>
  <si>
    <t>Plan Anticorrupción y de Atención al Ciudadano PAAC V8.0 SDM-2021</t>
  </si>
  <si>
    <t>1. Mejorar el comportamiento ciudadano en temas de movilidad</t>
  </si>
  <si>
    <t>96. -Número de controles preventivos, regulatorios o sancionatorios realizados</t>
  </si>
  <si>
    <t>1. Control al cumplimiento de las normas  de tránsito y transporte</t>
  </si>
  <si>
    <t>25 - Campañas de cultura ciudadana implementadas</t>
  </si>
  <si>
    <t>Viajes de acompañamiento a niños, niñas y adolescentes</t>
  </si>
  <si>
    <t>Viajes de acompañamiento a niñas, niños y adolescentes de los colegios distritales con el proyecto Al Colegio en Bici durante el cuatrienio.</t>
  </si>
  <si>
    <t>Aporta (magnitud)</t>
  </si>
  <si>
    <t>2. Hambre cero</t>
  </si>
  <si>
    <t>62. Aumentar en 20% la oferta de transporte público del SITP</t>
  </si>
  <si>
    <t>Politica Pública Ruralidad</t>
  </si>
  <si>
    <t>2. Direccionamiento Estrategico</t>
  </si>
  <si>
    <t>2. Política de Integridad</t>
  </si>
  <si>
    <t>Plan Institucional de Participación-SDM V.2.0 2021</t>
  </si>
  <si>
    <t>2. Mejorar condiciones de seguridad vial</t>
  </si>
  <si>
    <t>106-Porcentaje de Implementación de las campañas de cultura ciudadana</t>
  </si>
  <si>
    <t>2. Seguridad vial</t>
  </si>
  <si>
    <t>19 - Disminuir las fatalidades en accidentes de tránsito</t>
  </si>
  <si>
    <t>Viajes de acompañamiento a niñas, niños y adolescentes de los colegios distritales con el proyecto Ciempiés para el cuatrienio.</t>
  </si>
  <si>
    <t>Relacionada</t>
  </si>
  <si>
    <t>3. Salud y bienestar</t>
  </si>
  <si>
    <t>OSGGA-Definir un plan de acción que dé cumplimiento a las diferentes políticas, lineamientos y estrategias institucionales en materia ambiental.</t>
  </si>
  <si>
    <t>63. A 2024 Reducir en 20% el número de víctimas fatales  por siniestros viales para cada uno de los actores de la vía</t>
  </si>
  <si>
    <t>Politica Pública Espacio Público</t>
  </si>
  <si>
    <t>3. Gestión con Valores para los resultados</t>
  </si>
  <si>
    <t>3. Política de Planeación Institucional</t>
  </si>
  <si>
    <t>PA01-M02-PL01 plan institucional de gestión ambiental PIGA</t>
  </si>
  <si>
    <t>3. Mejorar el tiempo de desplazamiento de los ciudadano</t>
  </si>
  <si>
    <t>107-Número de medidas integrales de gestión de tránsito, pacificación o tráfico calmado implementadas</t>
  </si>
  <si>
    <t>3. Planeación del transporte en la ciudad</t>
  </si>
  <si>
    <t xml:space="preserve">9 - Tiempo promedio de viaje en la ciudad </t>
  </si>
  <si>
    <t>Programas de formación Integración Social-Sena</t>
  </si>
  <si>
    <t>Personas beneficiarias programa Movilidad-SENA</t>
  </si>
  <si>
    <t>4. Educación de calidad</t>
  </si>
  <si>
    <t>OSGGA- Ejecutar las diferentes actividades de los programas de Gestión Ambiental, definidas en el plan de acción acorde a la normatividad vigente.</t>
  </si>
  <si>
    <t xml:space="preserve">TPGE(EON)-C15.Comunidades Negras, Afrocolombianos </t>
  </si>
  <si>
    <t xml:space="preserve">64. Implementar 5000 cupos de cicloparqueaderos </t>
  </si>
  <si>
    <t>Politica Pública Salud Ambiental</t>
  </si>
  <si>
    <t>4. Evaluación de Resultados</t>
  </si>
  <si>
    <t>4. Política de Gestión Presupuestal y Eficiencia del Gasto Público</t>
  </si>
  <si>
    <t>PA02-PL01 Plan Institucional de Capacitación – PIC VERSIÓN 2.0 DE 11-08-2021</t>
  </si>
  <si>
    <t>4. Mejorar la calidad de vida de los habitantes en cuanto a movilidad y factores asociados</t>
  </si>
  <si>
    <t>108-Número de señales verticales de pedestal instaladas</t>
  </si>
  <si>
    <t>7. Transparencia y probidad</t>
  </si>
  <si>
    <t>24 - Porcentaje de aumento de viajes realizados en bicicleta</t>
  </si>
  <si>
    <t>Reducir el gasto en transporte público de los hogares de mayor vulnerabilidad económica, con enfoque poblacional, diferencial y de género, para que represente el 15% de sus ingresos</t>
  </si>
  <si>
    <t>Porcentaje de gasto en transporte público de hogares estratos 1 y 2</t>
  </si>
  <si>
    <t xml:space="preserve">5. Igualdad de género </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</si>
  <si>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</si>
  <si>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65. Disminuir en un 10% el tiempo promedio en minutos, de acceso al Transporte Público.</t>
  </si>
  <si>
    <t>Politica Pública Servicios sexuales pagados</t>
  </si>
  <si>
    <t>5. Información y Comunicación</t>
  </si>
  <si>
    <t>5. Política compras y contratación pública</t>
  </si>
  <si>
    <t>PA02-PL04 Plan Anual de Vacantes SDM 2021 v. 2.0 de 02-09-2021</t>
  </si>
  <si>
    <t>5. Mejorar los servicios de movilidad</t>
  </si>
  <si>
    <t>109-Número de puntos con sistemas de contención vehicular, dispositivos de canalización u otros elementos de control de tránsito mantenidos</t>
  </si>
  <si>
    <t>10. Campañas de cultura ciudadana definidas para el sistema de movilidad</t>
  </si>
  <si>
    <t>22- Niveles de satisfacción de los ciudadanos y partes interesadas alcanzados</t>
  </si>
  <si>
    <t>Aumentar en 20% la oferta de transporte público del SITP</t>
  </si>
  <si>
    <t>Indicador buses/sillas del SITP</t>
  </si>
  <si>
    <t>6. Agua limpia y saneamiento</t>
  </si>
  <si>
    <t>OSGAS-Implementar las buenas prácticas antisoborno contenidas en la norma ISO 37001:2016.</t>
  </si>
  <si>
    <t>66. Construir 280 km de cicloinfraestructura de la ciudad</t>
  </si>
  <si>
    <t>Politica Pública Bogotá productiva</t>
  </si>
  <si>
    <t>6. Gestión del Conocimiento</t>
  </si>
  <si>
    <t>6. Política de Fortalecimiento Institucional y Simplificación de Procesos</t>
  </si>
  <si>
    <t>PA02-PL05 plan anual de previsión de recursos humanos SDM 2021 v. 2.0 de 02-09-2021</t>
  </si>
  <si>
    <t>110-Porcentaje del Plan Distrital de Seguridad Vial Implementado</t>
  </si>
  <si>
    <t>11. Política pública de la bicicleta</t>
  </si>
  <si>
    <t>A 2024 Reducir en 20% el número de víctimas fatales por siniestros viales para cada uno de los actores de la vía</t>
  </si>
  <si>
    <t>Número de víctimas fatales por siniestros viales para cada uno de los actores de la vía</t>
  </si>
  <si>
    <t>7. Energía asequible y no contaminable</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</si>
  <si>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rPr>
      <t xml:space="preserve"> 3.</t>
    </r>
    <r>
      <rPr>
        <sz val="9"/>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rPr>
      <t>4.</t>
    </r>
    <r>
      <rPr>
        <sz val="9"/>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</si>
  <si>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 xml:space="preserve">TPGE(EOJ)-C15.Comunidades Negras, Afrocolombianos </t>
  </si>
  <si>
    <t>67. Mantener el tiempo promedio de viaje en los 14 corredores principales de la ciudad para todos los usuarios de la vía</t>
  </si>
  <si>
    <t>Politica Pública Cero y Bajas Emisiones</t>
  </si>
  <si>
    <t>7. Control Interno</t>
  </si>
  <si>
    <t>7. Política Gobierno Digital</t>
  </si>
  <si>
    <t>PA02-PL03 Plan Estratégico de Talento Humano SDM 2021 v.2.0 de 02-09-2021</t>
  </si>
  <si>
    <t>111-Porcentaje de afectación del tiempo de viaje promedio, para los usuarios de modos motorizados en la infraestructura vial, por efecto de las obras y la implementación de PMT sobre los 14 corredores viales principales-incluidas vías de desvío.</t>
  </si>
  <si>
    <t>Implementar 5000 cupos de cicloparqueaderos</t>
  </si>
  <si>
    <t>Número de cupos de cicloparqueaderos implementados</t>
  </si>
  <si>
    <t>8. Trabajo decente y crecimiento económico</t>
  </si>
  <si>
    <t>OSGAS-Fortalecer el reporte de las denuncias presentadas por presuntos actos de soborno, asegurando la protección de la identidad del denunciante en buena fe y bajo una sospecha razonable, y evitar represalias a este.</t>
  </si>
  <si>
    <t>Politica Pública Juventud</t>
  </si>
  <si>
    <t>8. Política de Seguridad Digital</t>
  </si>
  <si>
    <t>Plan de Austeridad e Indicadores 2021 20-01</t>
  </si>
  <si>
    <t>112-Número de tramos de los 14 corredores principales de la ciudad y las vías de su área de influencia con velocidad incrementada.</t>
  </si>
  <si>
    <t>Disminuir en un 10% el tiempo promedio en minutos, de acceso al Transporte Público.</t>
  </si>
  <si>
    <t>Minutos reducidos en el acceso al Transporte Público</t>
  </si>
  <si>
    <t>9. Industria, innovación e infraestructura</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</si>
  <si>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</si>
  <si>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Politica Pública Pobreza</t>
  </si>
  <si>
    <t>9. Política de Defensa Jurídica</t>
  </si>
  <si>
    <t>Plan Institucional de Archivos PINAR v.1.0_2021</t>
  </si>
  <si>
    <t>113-Porcentaje de implementación de las estrategias de la gestión de la demanda de transporte</t>
  </si>
  <si>
    <t>Construir 280 km de cicloinfraestructura de la ciudad</t>
  </si>
  <si>
    <t>kilómetros de ciclorruta construidos</t>
  </si>
  <si>
    <t xml:space="preserve">10. Reducción de las desigualdades </t>
  </si>
  <si>
    <t>Politica Pública Discapacidad</t>
  </si>
  <si>
    <t>10. Política de Mejora normativa</t>
  </si>
  <si>
    <t>Plan de Conservación Documental 2021</t>
  </si>
  <si>
    <t>114-Porcentaje de implementación de las acciones de la política pública de la bicicleta</t>
  </si>
  <si>
    <t>Mantener el tiempo promedio de viaje en los 14 corredores principales de la ciudad para todos los usuarios de la vía</t>
  </si>
  <si>
    <t>Tiempo promedio de viaje en los 14 corredores principales de la ciudad</t>
  </si>
  <si>
    <t>11. Ciudades y comunidades sostenibles</t>
  </si>
  <si>
    <t>Politica Pública Cultura Ciudadana y libertad de culto</t>
  </si>
  <si>
    <t>11. Política de Servicio al ciudadano</t>
  </si>
  <si>
    <t>Plan de Preservación Digital a largo plazo 2021</t>
  </si>
  <si>
    <t>103-Estrategia anual sobre Transparencia, Ética y Probidad implementada.</t>
  </si>
  <si>
    <t>Iniciar la construcción de 1 cable aéreo</t>
  </si>
  <si>
    <t>Cables con inicio de construcción</t>
  </si>
  <si>
    <t>12. Producción y consumo responsables</t>
  </si>
  <si>
    <t>TPIEG(GIC)-C01.03.Indirecto.Transferencias y provisión de servicios públicos</t>
  </si>
  <si>
    <t>Politica Pública Manejo del Suelo</t>
  </si>
  <si>
    <t>12. Política de Racionalización de trámites</t>
  </si>
  <si>
    <t>Plan Anual de Adquisiciones  2021</t>
  </si>
  <si>
    <t>Gestionar el 100% de la inserción urbana del Regiotram de Occidente, diseñar una estrategia de apoyo a la estructuración del Regiotram del Norte a la estructuración del Regiotram del sur</t>
  </si>
  <si>
    <t>Porcentaje de avance en la gestión para la inserción urbana del Regiotram de Occidente, diseñar una estrategia de apoyo a la estructuración del Regiotram del Norte y estructuración del Regiotram del sur</t>
  </si>
  <si>
    <t>13. Acción por el clima</t>
  </si>
  <si>
    <t>TPIEG(GID)-C01.90.Indirecto.Transformación de imaginarios para la igualdad</t>
  </si>
  <si>
    <t>Politica Pública Etnias</t>
  </si>
  <si>
    <t>13. Política de Participación Ciudadana en la Gestión Pública</t>
  </si>
  <si>
    <t>Plan de Seguridad y Privacidad de la Información 2021 V.1.0</t>
  </si>
  <si>
    <t>Operador público</t>
  </si>
  <si>
    <t>Avance en la estructuración del operador público</t>
  </si>
  <si>
    <t>14. Vida Submarina</t>
  </si>
  <si>
    <t>TPIEG(GIP)-C04.90.Indirecto.Transformación de imaginarios para la igualdad</t>
  </si>
  <si>
    <t>Politica Pública Turismo</t>
  </si>
  <si>
    <t>14. Política de Seguimiento y Evaluación del Desempeño Institucional</t>
  </si>
  <si>
    <t>Plan Estratégico de Tecnologías de la información y las Comunicaciones (PETI) 2021 v.1.0</t>
  </si>
  <si>
    <t>Cicloparqueaderos</t>
  </si>
  <si>
    <t>Número de cupos de cicloparqueaderos gestionados en infraestructura pública</t>
  </si>
  <si>
    <t>15. Vida de ecosistemas terrestres</t>
  </si>
  <si>
    <t>Politica Pública Infancia y adolescencia</t>
  </si>
  <si>
    <t>15. Política de Transparencia, acceso a la información pública y lucha contra la corrupción</t>
  </si>
  <si>
    <t>PA04-PL01 Plan estratégico de las Tecnologías de la Información y Comunicaciones - PETI 2020-2024. V1.0 del 24-11-2021</t>
  </si>
  <si>
    <t>No. de cupos de cicloparquederos gestionados en infraestructura privada</t>
  </si>
  <si>
    <t>16. Paz, justicia e instituciones sólidas</t>
  </si>
  <si>
    <t>Politica Pública Talento Humano</t>
  </si>
  <si>
    <t>16. Política de Gestión Documental</t>
  </si>
  <si>
    <t>Plan de Datos Abiertos 2021 V.1.0</t>
  </si>
  <si>
    <t>Porcentaje de avance de las acciones  para aumentar el número de cupos de cicloparqueaderos en infraestructura privada</t>
  </si>
  <si>
    <t>17. Alianzas para Lograr los Objetivos</t>
  </si>
  <si>
    <t>Politica Pública Ciencia, Tecnología e Innovación</t>
  </si>
  <si>
    <t>17. Política de Gestión de la Información Estadística</t>
  </si>
  <si>
    <t>Plan de Mantenimiento de Servicios Tecnológicos 2021 V.1.0</t>
  </si>
  <si>
    <t>Micromovilidad</t>
  </si>
  <si>
    <t>Porcentaje de avance en la implementación de un sistema de bicicletas públicas</t>
  </si>
  <si>
    <t xml:space="preserve">7907. Consolidación del centro de orientación a
víctimas de siniestros viales de Bogotá
</t>
  </si>
  <si>
    <t>Politica Pública Economía Cultural y Creativa</t>
  </si>
  <si>
    <t>18. Política de Gestión del Conocimiento y la Innovación</t>
  </si>
  <si>
    <t>Plan de Tratamiento de Riesgos de Seguridad y Privacidad de la Información V. 1.0</t>
  </si>
  <si>
    <t>Estacionamiento en vía</t>
  </si>
  <si>
    <t>Puesta en marcha</t>
  </si>
  <si>
    <t>TPIEG(GIV)-C05.91.Indirecto.Fortalecimiento Institucional</t>
  </si>
  <si>
    <t>Politica Pública Familias</t>
  </si>
  <si>
    <t>19. Política de Control Interno</t>
  </si>
  <si>
    <t>Plan de Adecuación y Sostenibilidad V3.0</t>
  </si>
  <si>
    <t>Avance en la estructuración del proyecto estaciomiento en vía</t>
  </si>
  <si>
    <t>Politica Pública LGBTI</t>
  </si>
  <si>
    <t>PA02-PL02 Plan Cuatrienal de Gestión Estratégica del Talento Humano V.2.0 de 02-09-2021</t>
  </si>
  <si>
    <t>Espacio público</t>
  </si>
  <si>
    <t>Número de intervenciones en el espacio público</t>
  </si>
  <si>
    <t>TPIEG(GIY)-C90.90.Indirecto.Transformación de imaginarios para la igualdad</t>
  </si>
  <si>
    <t>Politica Pública Servicio al Ciudadano</t>
  </si>
  <si>
    <t>PA02-PL06 Plan de Bienestar Social e Incentivos SDM 2021 V.2.0 de 02-09-2021</t>
  </si>
  <si>
    <t>Politica Pública DDHH</t>
  </si>
  <si>
    <t>PA02-PL07 Plan de Trabajo Anual de la SST SDM 2021 V2.0 de 23-09-2021</t>
  </si>
  <si>
    <t>Politica Pública Vejez</t>
  </si>
  <si>
    <t>Plan Estratégico de Comunicaciones V1.0 2021</t>
  </si>
  <si>
    <t>TPPD(DDA)</t>
  </si>
  <si>
    <t>Politica Pública Adultez</t>
  </si>
  <si>
    <t>TPPD(DDB)</t>
  </si>
  <si>
    <t>Politica Pública Mujer y Equidad de Género</t>
  </si>
  <si>
    <t>TPPD(DDC)</t>
  </si>
  <si>
    <t>TPPD(DDD)</t>
  </si>
  <si>
    <t>TPPD(DDE)</t>
  </si>
  <si>
    <t>TPPD(DDF)</t>
  </si>
  <si>
    <t>TPPD(DDG)</t>
  </si>
  <si>
    <t>TPPD(DDH)</t>
  </si>
  <si>
    <t>TPPD(DDI)</t>
  </si>
  <si>
    <t>TPPD(DDJ)</t>
  </si>
  <si>
    <t>TPPD(DDK)</t>
  </si>
  <si>
    <t>TPPD(DDL)</t>
  </si>
  <si>
    <t>TPPD(DDM)</t>
  </si>
  <si>
    <t>TPPD(DDN)</t>
  </si>
  <si>
    <t>TPPD(DIA)</t>
  </si>
  <si>
    <t>TPPD(DIB)</t>
  </si>
  <si>
    <t>TPPD(DIC)</t>
  </si>
  <si>
    <t>TPPD(DID)</t>
  </si>
  <si>
    <t>TPPD(DIE)</t>
  </si>
  <si>
    <t>TPPD(DIF)</t>
  </si>
  <si>
    <t>TPPD(DIG)</t>
  </si>
  <si>
    <t>TPPD(DIH)</t>
  </si>
  <si>
    <t>TPPD(DII)</t>
  </si>
  <si>
    <t>TPPD(DIJ)</t>
  </si>
  <si>
    <t>TPPD(DIK)</t>
  </si>
  <si>
    <t>TPPD(DIL)</t>
  </si>
  <si>
    <t>TPPD(DIM)</t>
  </si>
  <si>
    <t>TPPD(DIN)</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</si>
  <si>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</si>
  <si>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</si>
  <si>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</si>
  <si>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</si>
  <si>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</si>
  <si>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</si>
  <si>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</si>
  <si>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</si>
  <si>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</si>
  <si>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</si>
  <si>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</si>
  <si>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</si>
  <si>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</si>
  <si>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</si>
  <si>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</si>
  <si>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</si>
  <si>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</si>
  <si>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</si>
  <si>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</si>
  <si>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</si>
  <si>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</si>
  <si>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</si>
  <si>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</si>
  <si>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Porcentaje</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</si>
  <si>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</si>
  <si>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</si>
  <si>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</si>
  <si>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</si>
  <si>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</si>
  <si>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</si>
  <si>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</si>
  <si>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</si>
  <si>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</si>
  <si>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</si>
  <si>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</si>
  <si>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</si>
  <si>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</si>
  <si>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</si>
  <si>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</si>
  <si>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</si>
  <si>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</si>
  <si>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</si>
  <si>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</si>
  <si>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</si>
  <si>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</si>
  <si>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</si>
  <si>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</si>
  <si>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</si>
  <si>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</si>
  <si>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</si>
  <si>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</si>
  <si>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</si>
  <si>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</si>
  <si>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</si>
  <si>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</si>
  <si>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</si>
  <si>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</si>
  <si>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</si>
  <si>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30. Incrementar la efectividad de la gestión pública distrital y local</t>
  </si>
  <si>
    <t xml:space="preserve">Asesorar a la Secretaría en la formulación, coordinación, ejecución y control de las políticas, planes, programas y proyectos en materia jurídica, así como dirigir y orientar la aplicación de normas, políticas y directrices en los procesos de representación judicial y extrajudicial en los que sea parte de Secretaría, en la expedición de normas y conceptos, en materia de contratación pública y en el trámite de cobro de cartera. </t>
  </si>
  <si>
    <t>Paulo Andrés Rincón Garay</t>
  </si>
  <si>
    <t>Versión: 8.0</t>
  </si>
  <si>
    <t xml:space="preserve">PA05_Gestión Jurídica </t>
  </si>
  <si>
    <t>Apoyo</t>
  </si>
  <si>
    <t xml:space="preserve">Subsecretaria De Gestión Juridica </t>
  </si>
  <si>
    <t>1. Atender oportunamente el 100% de las solicitudes radicadas en la Subsecretaria de Gestion Jurídica.</t>
  </si>
  <si>
    <t>Registros administrativos</t>
  </si>
  <si>
    <t>Solicitudes radicadas en la Subsecretaría de Gestión Jurídica atendidas oportunamente.</t>
  </si>
  <si>
    <t>Solicitudes atendidas dentro de los tiempos de ley</t>
  </si>
  <si>
    <t>Total de solicitudes radicadas</t>
  </si>
  <si>
    <t>(Solicitudes atendidas dentro de los tiempos de ley / Total de solicitudes radicadas )*100%</t>
  </si>
  <si>
    <t>Paulo Andrés Rincon Garay</t>
  </si>
  <si>
    <t>Xiomara Astrid Gómez Alape</t>
  </si>
  <si>
    <t>El cumplimiento de la meta se alcanzará cada trimestre, los porcentajes tenidos en cuenta en el promedio se van incorporando a medida que transcurre la vigencia, finalmente cuando se refiere a la palabra atender hace referencia a cualquier tramite surtido a la solicitud.</t>
  </si>
  <si>
    <t>Medir el cumplimiento de la gestión adelantada frente a las solicitudes radicadas en la Subsecretaria de Gestión Juridica</t>
  </si>
  <si>
    <t>2. Gestionar oportunamente el 100% de las actuaciones relacionadas con la representación judicial de la entidad debidamente notificadas.</t>
  </si>
  <si>
    <t>Atender oportunamente el 100% de las solicitudes radicadas en la Subsecretaria de Gestion Jurídica.</t>
  </si>
  <si>
    <t>Proyecto de Inversión 7589 - Desarrollo de la gestión jurídica en la Secretaría Distrital de Movilidad en Bogotá
Meta 1 - Atender oportunamente el 100% de las solicitudes radicadas en la Subsecretaria de Gestion Jurídica.</t>
  </si>
  <si>
    <t>Solicitudes atendidas oportunamente en la Subsecretaría de Gestión Jurídica</t>
  </si>
  <si>
    <t>Proyecto de Inversión 7589 - Desarrollo de la gestión jurídica en la Secretaría Distrital de Movilidad en Bogotá
Meta 2 - Gestionar oportunamente el 100% de las actuaciones relacionadas con la representación judicial de la entidad debidamente notificadas.</t>
  </si>
  <si>
    <t>Solicitudes radicadas en la Direccion de Representacion Judicial  gestionadas oportunamente</t>
  </si>
  <si>
    <t xml:space="preserve">Dirección de Representacion Judicial </t>
  </si>
  <si>
    <t>Medir el cumplimiento de la gestión adelantada frente a las solicitudes radicadas en la Dirección de Representación Judicial con relación a las Acciones Constitucionales</t>
  </si>
  <si>
    <t>Solicitudes gestionadas oportunamente en la Direccion de Representacion Judicial</t>
  </si>
  <si>
    <t>(Total de actuaciones gestionadas/ solicitudes recibidas durante la vigencia)*100%</t>
  </si>
  <si>
    <t>Total de actuaciones gestionadas</t>
  </si>
  <si>
    <t xml:space="preserve">María Isabel Hernández Pabon </t>
  </si>
  <si>
    <t>Wendy Lorena Velasco Garavito</t>
  </si>
  <si>
    <t>Solicitudes recibidas durante la vigencia</t>
  </si>
  <si>
    <t>Número</t>
  </si>
  <si>
    <t>Proyecto de Inversión 7589 - Desarrollo de la gestión jurídica en la Secretaría Distrital de Movilidad en Bogotá
Meta 3 - Gestionar oportunamente el 100% de las solicitudes de  consultas, conceptos y actos administrativos que sean puestos a consideración de la Dirección.</t>
  </si>
  <si>
    <t>Solicitudes radicadas en la Direccion de Normatividad y Conceptos  gestionadas oportunamente.</t>
  </si>
  <si>
    <t>Medir el cumplimiento de la gestión adelantada frente a las solicitudes radicadas en la dirección con relación a los conceptos,consultas y actos administrativos. el cumplimiento de la meta se alcanzara cada trimestre,Los porcentajes tenidos en cuenta en el promedio se van incorporando a medida que transcurre la vigencia</t>
  </si>
  <si>
    <t>Medir el cumplimiento de la gestión adelantada frente a las solicitudes radicadas en la  Dirección de Normatividad y Conceptos con relación a los conceptos,consultas y actos administrativos; el cumplimiento de la meta se alcanzara cada trimestre. Los porcentajes tenidos en cuenta en el promedio se van incorporando a medida que transcurre la vigencia</t>
  </si>
  <si>
    <t xml:space="preserve"> Porcentaje de avance en las actuaciones gestionadas cada trimestre en lo transcurrido de la vigencia</t>
  </si>
  <si>
    <t>Solicitudes gestionadas oportunamente en la Direccion de Normatividad y Conceptos</t>
  </si>
  <si>
    <t>Direccion de Normatividad y Conceptos</t>
  </si>
  <si>
    <t>Proyecto de Inversión 7589 - Desarrollo de la gestión jurídica en la Secretaría Distrital de Movilidad en Bogotá
Meta 4 - Gestionar el 100% de las solicitudes de contratación radicadas  en la Dirección de Contratación.</t>
  </si>
  <si>
    <t xml:space="preserve">Solicitudes radicadas en la Direccion de Contratacion  gestionadas </t>
  </si>
  <si>
    <t>Solicitudes  gestionadas en la Direccion de Contratación</t>
  </si>
  <si>
    <t>Total de solicitudes gestionadas en el trimestre / total de solicitudes radicadas en el trimestre durante la vigencia*100</t>
  </si>
  <si>
    <t>Total de solicitudes gestionadas en el trimestre</t>
  </si>
  <si>
    <t>Total de solicitudes radicadas en el trimestre durante la vigencia</t>
  </si>
  <si>
    <t>Direccion de Contratación</t>
  </si>
  <si>
    <t xml:space="preserve"> Johana Paola Restrepo Sierra</t>
  </si>
  <si>
    <t>Proyecto de Inversión 7589 - Desarrollo de la gestión jurídica en la Secretaría Distrital de Movilidad en Bogotá
Meta 4 - Realizar  el 100% de la gestión de cobro de las obligaciones que sean cobrables, en los términos previstos por el manual de cartera</t>
  </si>
  <si>
    <t>Recaudo alcanzado atendiendo lo  previsto en el Manual de cobro Administrativo Coactivo.</t>
  </si>
  <si>
    <t>Realizar la gestión de cobro de acuerdo a los terminos del manual de cartera, a través del cobro persuasivo, emisión de mandamientos de pago, aplicación de medidas cautelares, emisión y notificación de órdenes de seguir adelante con la ejecución.</t>
  </si>
  <si>
    <t>Cumplir con la meta de recaudo para la vigencia</t>
  </si>
  <si>
    <t>Actos administrativos elaborados</t>
  </si>
  <si>
    <t>Actos administrativos programados en la vigencia</t>
  </si>
  <si>
    <t>Hernan Sebastian Cortés Osorio</t>
  </si>
  <si>
    <t>Juan Carlos Hernandez Betancourth</t>
  </si>
  <si>
    <t>PA_01 Gestión Administrativa</t>
  </si>
  <si>
    <t>Linea Base SDM - Fuente FURAG</t>
  </si>
  <si>
    <t>Meta PDD 483 - Aumentar en 5 puntos el Índice de Desempeño Institucional  para las entidades del Sector Movilidad, en el marco de las políticas de MIPG</t>
  </si>
  <si>
    <t>En cumplimiento con lo dispuesto en los artíclos 6 y 8 del Decreto Distrital 114 de 2016 "Por medio del cual se modifica el Índice de Desarrollo Institucional", y como producto de la articulación entre el Sistema Integrado de Gestión SIG y el Modelo Integrado de Planeación y Gestión MIPG y su respectiva adopción en el Distrito Capital, los resultados de avance tanto del IDID coo para el SIG para vigencias sucesivas, serán las resultantes de las mediciones que se realicen a través del FURAG.</t>
  </si>
  <si>
    <t>Formulario Único de Reporte de Avances de la Gestión - FURAG</t>
  </si>
  <si>
    <t>Corresponde a la calificación emitida por la Secretaría General de la Alcaldía Mayor de Bogotá. Resultado FURAG. Esta medición está agrupada por quintiles y de acuerdo a la metodología esta agrupación es ordinal, lo que indica que los quintiles uno y dos representan puntajes bajos, el quintil tres un nivel medio de la distribución y los quintiles cuatro y cinco los puntajes superiores, permitiendo así identificar el nivel de desarrollo institucional de las entidades adscritas a dicha meta producto.</t>
  </si>
  <si>
    <t>IDI AÑO N-IDI AÑO N-1</t>
  </si>
  <si>
    <t>Índice de Desempeño Institucional para las entidades del Sector Movilidad</t>
  </si>
  <si>
    <t>529 - Índice de Desempeño Institucional para las entidades del Sector Movilidad</t>
  </si>
  <si>
    <t>Indice de desempeño Obtenido en el Formulario Único de Reporte de Avances de la Gestión - FURAG en la vigencia anterior.</t>
  </si>
  <si>
    <t>Aplicativo FURAG del Departmento Administrativo de Función Pública</t>
  </si>
  <si>
    <t>Indice de desempeño FURAG</t>
  </si>
  <si>
    <t>Paula Tatiana Arenas González</t>
  </si>
  <si>
    <t xml:space="preserve">Viviana Espejo Hoyos 
Alexandra Lopez </t>
  </si>
  <si>
    <t>Julieth Rojas Betancour</t>
  </si>
  <si>
    <t xml:space="preserve">Claudia Elena Parada Aponte
Alexandra Lopez </t>
  </si>
  <si>
    <t>Oficina Asesora de Planeación Institucional</t>
  </si>
  <si>
    <t>Tramite de las solicitudes Radicadas en la subsecretaria (Entes de Control,Disciplinarios, derechos de peticion,requerimientos y demas solicitudes que sean  compentencia de la SGJ en atencion al Decreto 672 del 2018)</t>
  </si>
  <si>
    <t xml:space="preserve">Adelantar las actuaciones necesarias para el cumplimiento de las solicitudes asignadas en los terminos de Ley </t>
  </si>
  <si>
    <t xml:space="preserve">Realizar seguimiento a las Direcciones de la Subsecretaria , con el fin de validar el cumplimiento dentro de los términos dispuestos a las metas e indicadores programadas durante la vigencia. </t>
  </si>
  <si>
    <t>Gestionar oportunamente  el 100% de las actuaciones relacionadas con la representación judicial de la entidad debidamente notificadas</t>
  </si>
  <si>
    <t>Tramite de las solicitudes Radicadas en la DRJ ( Acciones constitucionales,procesos contenciosos, demandas, conciliaciones, principios de oportunidad y demas solicitudes que sean  competencia de la DRJ, en atencion al  Decreto 672 del 2018)</t>
  </si>
  <si>
    <t>Contestar dentro de los términos de Ley las acciones constitucionales notificadas a la Entidad</t>
  </si>
  <si>
    <t>Asistir a las audiencias que citan dentro de los procesos contenciosos</t>
  </si>
  <si>
    <t>Contestar dentro de los términos de Ley las demandas notificadas a la Entidad</t>
  </si>
  <si>
    <t>Asistir a las audiencias  de aplicación de principio de oportunidad que se  citan dentro de los procesos penales</t>
  </si>
  <si>
    <t>Atender dentro de los términos de Ley las solicitudes de conciliación notificadas a la Entidad</t>
  </si>
  <si>
    <t>Gestionar oportunamente el 100% de las solicitudes de  consultas, conceptos y actos administrativos que sean puestos a consideración de la Dirección.</t>
  </si>
  <si>
    <t>Tramite de las solicitudes Radicadas en la DNC (consultas, conceptos y actos administrativos  y demas solicitudes que sean competencia de la DNC, en atencion al  Decreto 672 del 2018)</t>
  </si>
  <si>
    <t>Dar respuesta y gestionar  los conceptos solicitados a la Dirección.</t>
  </si>
  <si>
    <t>Realizar el  estudio, control de legalidad  y revisión de Proyectos de Actos administrativos, Decretos, acuerdos y Leyes puestos en conocimiento de la dirección</t>
  </si>
  <si>
    <t>Dar respuesta y gestionar  las consultas o derechos de peticion solicitados a la Dirección.</t>
  </si>
  <si>
    <t>Gestionar el 100% de las solicitudes  radicadas en la Direccion  contratación.</t>
  </si>
  <si>
    <t xml:space="preserve">Tramite de las solicitudes Radicadas en la DC (relacionada con el proceso de contratacion en todas sus etapas  y demas solicitudes que sean  de su ccompetencia , en atencion al  Decreto 672 del 2018). </t>
  </si>
  <si>
    <t>Gestionar los procesos de selección que sean solicitados a la Dirección de Contratación.</t>
  </si>
  <si>
    <t xml:space="preserve">Gestionar los procesos de contratación directa relacionados con prestación de servicios profesionales y/o apoyo a la gestión </t>
  </si>
  <si>
    <t>Gestionar las solicitudes de liquidación radicadas en la Dirección.</t>
  </si>
  <si>
    <t>Acompañar los procesos sancionatorios cuando sean solicitados a la Dirección.</t>
  </si>
  <si>
    <t>Realizar  el 100% de la gestión de cobro de las obligaciones que sean cobrables, en los términos previstos por el manual de cartera</t>
  </si>
  <si>
    <t>Recaudo obligaciones a Favor de la SDM (Cobros persuasivos,mandamientos de pago,medidas cautelares y demas actividades que sean competencia de la DGC, en atencion al Decreto 672 del 2018).</t>
  </si>
  <si>
    <t xml:space="preserve">Realizar al menos dos actividades de cobro persuasivo a las obligaciones trasladadas a la Dirección de Gestión de Cobro para la gestión durante la vigencia, con al menos una de ellas durante los 90 dias siguientes a la recepción. </t>
  </si>
  <si>
    <t>Emitir, citar y/o notificar oportunamente los mandamientos de pago correspondientes a las obligaciones cobrables y con riesgo de prescripción a la vigencia 2022 y 2023.</t>
  </si>
  <si>
    <t>Realizar investigaciones de bienes, estudios de viabilidad y/u órdenes de embargo a las obligaciones cuyas medidas cautelares previamente ordenadas hubiesen resultado ineficaces y/o su cuantía supere los 40 UVT, además de las nuevas obligaciones originadas por conducir bajo los efectos del alcohol sin perjuicio de las exclusiones que se puedan realizar por procesos de evaluación de costo beneficio.</t>
  </si>
  <si>
    <t>Emisión y/o notificación de las órdenes de seguir adelante con la ejecución respecto de los mandamientos de pago debidamente notificados y emitidos a 2021.</t>
  </si>
  <si>
    <t xml:space="preserve"> </t>
  </si>
  <si>
    <t>16.6. Crear a todos los niveles instituciones eficaces y transparentes que rindan cuentas</t>
  </si>
  <si>
    <t>Aumentar en 5 puntos el Índice de Desempeño Institucional para las entidades del Sector Movilidad, en el marco de las políticas de MIPG</t>
  </si>
  <si>
    <t>2499056
Documentos normativos</t>
  </si>
  <si>
    <t>Documentos normativos 
realizados</t>
  </si>
  <si>
    <t>Gestionar oportunamente el 100% de las actuaciones relacionadas con la representación judicial de la entidad debidamente notificadas.</t>
  </si>
  <si>
    <t>1. Desarrollar las acciones necesarias para gestionar y resolver los requerimientos asociados a contratación, defensa judicial y extrajudicial, expedición de normas y conceptos, así como toda la gestión de cobro de la cartera de la Secretaría Distrital de Movilidad</t>
  </si>
  <si>
    <t>No. meta</t>
  </si>
  <si>
    <t>Aumentar en 5 puntos el Índice de Desempeño Institucional  para las entidades del Sector Movilidad, en el marco de las políticas de MIPG</t>
  </si>
  <si>
    <t>2. Gestionar oportunamente  el 100% de las actuaciones relacionadas con la representación judicial de la entidad debidamente notificadas</t>
  </si>
  <si>
    <t>4. Gestionar el 100% de las solicitudes  radicadas en la Direccion  contratación.</t>
  </si>
  <si>
    <t>Prestar el servicio de mensajería expresa y el servicio integral de correspondencia para las sedes y los diferentes puntos de atención de la Secretaria Distrital de Movilidad</t>
  </si>
  <si>
    <t>Prestar el servicio integral de transporte terrestre especial automotor para apoyar las actividades que se desarrollan fuera de las instalaciones de la Secretaria Distrital de Movilidad</t>
  </si>
  <si>
    <t>Programación
_2023</t>
  </si>
  <si>
    <t>Compromisos_
2023</t>
  </si>
  <si>
    <t>Giros_
2023</t>
  </si>
  <si>
    <t>% Giros 2023</t>
  </si>
  <si>
    <t>Programación
_2024</t>
  </si>
  <si>
    <t>Compromisos_
2024</t>
  </si>
  <si>
    <t>Giros_
2024</t>
  </si>
  <si>
    <t>% Giros 2024</t>
  </si>
  <si>
    <t>Dirección de Representación Judicial-Dirección de Contratación- Dirección de Normatividad y conceptos- Dirección de Gestión de Cobro.</t>
  </si>
  <si>
    <t>Total de actuaciones gestionadas/ solicitudes recibidas durante la vigencia*100</t>
  </si>
  <si>
    <t>Natalia Catalina Cogollo Uyaban</t>
  </si>
  <si>
    <t>Leidy Johana Ramos Mesa</t>
  </si>
  <si>
    <t>(Actos administrativos elaborados(cobro persuasivo, mandamientos de pago, medidas cautelares, emisión y notificación de órdenes de seguir adelante con la ejecución)/Actos administrativos programados en la vigencia) * 100</t>
  </si>
  <si>
    <t>2 Gestionar oportunamente el 100% de las actuaciones relacionadas con la representación judicial de la entidad debidamente notificadas</t>
  </si>
  <si>
    <t>5. Realizar el 100% de la gestión de cobro de las obligaciones que sean corables, en los terminos previstos por el manual de cartera</t>
  </si>
  <si>
    <t>O2320202009</t>
  </si>
  <si>
    <t>O2320202006</t>
  </si>
  <si>
    <t>O2320202008</t>
  </si>
  <si>
    <t xml:space="preserve"> O2320202008</t>
  </si>
  <si>
    <t>O2320202007</t>
  </si>
  <si>
    <t>2. Direccionamiento Estrategico y Planeación / 3. Gestión con Valores para los resultados</t>
  </si>
  <si>
    <t xml:space="preserve">6. Politica de Compras y Contratación Publica /10. Política de Defensa Jurídica / 11. Politica de Mejora Normativa </t>
  </si>
  <si>
    <r>
      <t>Frente a la forma de medición, se precisa, que por parte del área se determinarón 5 actividades secundarias que se realizan en cada trimestre; teniendo en cuenta el comportamiento de cada una de ellas, el área determinó dar un peso porcentual a cada una así: 
* Contestar dentro de los términos de Ley las acciones constitucionales notificadas a la Entidad:30%
* Asistir a las audiencias que citan dentro de los procesos contenciosos:20%
* Contestar dentro de los términos de Ley las demandas notificadas a la Entidad:15%
*Asistir a las audiencias  de aplicación de principio de oportunidad que se  citan dentro de los procesos penales:20%
* Atender dentro de los términos de Ley las solicitudes de conciliación notificadas a la Entidad:15%
En este sentido, el porcentaje de avance ponderado de cada actividad</t>
    </r>
    <r>
      <rPr>
        <b/>
        <sz val="10"/>
        <rFont val="Arial"/>
        <family val="2"/>
      </rPr>
      <t xml:space="preserve"> en el trimestre </t>
    </r>
    <r>
      <rPr>
        <sz val="10"/>
        <rFont val="Arial"/>
        <family val="2"/>
      </rPr>
      <t>( Ver Hoja de actividades) resulta del porcentaje de cumplimiento logrado según la gestión adelantada (No.  de actuaciones gestionadas /No.total de actuaciones programadas) *100 ( Ver casilla de avances y logros), 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r>
  </si>
  <si>
    <t>Frente a la forma de medición, se precisa, que por parte del área se determinarón 3 actividades secundarias que se realizan en cada trimestre; teniendo en cuenta el comportamiento de cada una de ellas, el área determinó dar un peso porcentual a cada una así: 
* Dar respuesta y gestionar  los conceptos solicitados a la Dirección:34%
* Realizar el  estudio, control de legalidad  y revisión de Proyectos de Actos administrativos, Decretos, acuerdos y Leyes puestos en conocimiento de la dirección:33%
* Dar respuesta y gestionar  las consultas o derechos de peticion solicitados a la Dirección:33%
En este sentido, el porcentaje de avance ponderado de cada actividad EN EL TRIMESTRE( Ver Hoja de actividades) resulta del porcentaje de cumplimiento logrado según la gestión adelantada (No.  de actuaciones gestionadas /No.total de actuaciones programadas) *100 ( Ver casilla de avances y logros),multiplicada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</si>
  <si>
    <t>Frente a la forma de medición, se precisa, que por parte del área se determinarón 4 actividades secundarias que se realizan en cada trimestre; teniendo en cuenta el comportamiento de cada una de ellas, el área determinó dar un peso porcentual a cada una así: 
* Gestionar los procesos de selección que sean solicitados a la Dirección de contratación:35%
* Gestionar los procesos de contratación directa relacionados con prestación de servicios profesionales y/o apoyo a la gestión:35%
* Gestionar las solicitudes de liquidación radicadas en la Dirección:10%
*Acompañar los procesos sancionatorios cuando sean solicitados a la Dirección:20%
En este sentido, el porcentaje de avance ponderado de cada actividad EN EL TRIMESTRE( Ver Hoja de actividades) resulta del porcentaje de cumplimiento logrado según la gestión adelantada (No.  de actuaciones gestionadas /No.total de actuaciones programadas) *100 ( Ver casilla de avances y logros),multiplicada por el % de peso dado a cada actividad divido en 100. La sumatoria de los porcentajes de cada trimestre, es el valor que se relacionará como ejetuado en cada trimestre ( VER HOJA SECCIÓN 2. Seguimiento al Indicador)
En cuanto al valor acumulado de la vigencia relacionado en la columna T de la Hoja "Metas_Magnitud", la fórmula de cálculo es la que se encuentra en el campo 13, esta se actualizará cada trimestre al vincular al promedio los porcentajes arrojados cada trimestre.</t>
  </si>
  <si>
    <t>Durante el I trimestre de la vigencia 2022, se gestionaron 26 de las 42 solicitudes de conceptos recibidas en la DNC,  Las 16 solicitudes restantes se encuentran en términos de atención ya que vencen entre abril y mayo, lo cual se verá reflejado en el II trimestre. Por lo anterior,  se da cumplimiento del 100% de acuerdo a lo programado para este trimestre.</t>
  </si>
  <si>
    <t>Durante el I trimestre de la vigencia 2022, se gestionaron 88 de las 111 solicitudes de consultas recibidas en la DNC.Las 23 solicitudes restantes se encuentran en términos de atención ya que vencen entre abril y mayo, lo cual se verá reflejado en el II trimestre. Por lo anterior, se da cumplimiento del 100% de acuerdo a lo programado para este trimestre.</t>
  </si>
  <si>
    <t xml:space="preserve">Se evidencia que la Dirección de Normatividad y Conceptos con los  controles que implementó, realiza de manera eficaz los seguimientos a las solicitudes radicadas, controlando y generando las alertas correspondientes para que no se incumplan los tiempos de respuesta.  Por lo tanto, de enero a marzo de 2022, la DNC ha tramitado un total de:
1) 26 solicitudes de conceptos
2) 57 solicitudes de actos administrativos
3) 88 solicitudes de consultas.
Esto ha generado un beneficio a la ciudadania, toda vez, que desde la celeridad y la transparencia se han implementado gestiones que benefician al ciudadano con un tramite rápido y adecuado a las necesidades requeridas que garanticen mejores condiciones de movilidad en la ciudad. </t>
  </si>
  <si>
    <t xml:space="preserve">Durante el primer trimestre de la vigencia 2022, se gestionaron y se dio respuesta a 11 de las 12 solicitudes allegadas al despacho de la Subsecretaría de Gestión Juridica, se coloca un cumplimiento del 100% considerando que la solicitud restantes, se encuentran en términos puesto que vencen en el mes de mayo de 2022. Se aporta como evidencia base de datos de correspondencia. Igualmente, se realizaron reuniones de seguimiento con los equipos de las Direcciones de la Subsecretaría de Gestión Juridica, se aporta como evidencia los listados de asistencia de los 50 seguimienos realizados. </t>
  </si>
  <si>
    <t xml:space="preserve">Durante el primer trimestre de la vigencia 2022,  se gestionaron 34 de 34 solicitudes de procesos de selección, cumpliendo al 100% con la actividad programada para el trimestre. </t>
  </si>
  <si>
    <t>Durante el primer trimestre de la vigencia 2022,  se gestionaron 1707 de 1707 procesos de contratación directa relacionados con prestación de servicios profesionales y/o apoyo a la gestión.  Cumpliendo al 100% con la actividad programada para el trimestre</t>
  </si>
  <si>
    <t xml:space="preserve">Durante el primer trimestre de la vigencia 2022, se gestionaron 86 de 86  solicitudes de liquidaciones, cumpliendo al 100% con la actividad programada para el trimestre. </t>
  </si>
  <si>
    <t xml:space="preserve">Durante el primer trimestre de la vigencia 2022, se gestionaron 21 de 21  solicitudes de acompañamiento en procesos sancionatorios, cumpliendo al 100% con  la actividad programada para el trimestre. </t>
  </si>
  <si>
    <t xml:space="preserve">Para el primer trimestre de la vigencia 2022,  la Dirección de Contratacion desarrolló las siguientes actividades para el cumplimiento de la meta:
1). Gestión de 34 solicitudes de procesos de seleccion. 
2). Gestión de 1707 procesos de contratación directa relacionados con prestación de servicios profesionales y/o apoyo a la gestión .
3). Gestión de 86 solicitudes de trámites de liquidación. 
4). Acompañamiento de 21 solicitudes de apoyo en procesos sancionatorios. </t>
  </si>
  <si>
    <t xml:space="preserve">Durante el I trimestre de la vigencia 2022, se gestionaron 31 de 60 demandas notificadas en la SDM-DRJ. Las 29 pendientes se encuentran en tiempo para emitir la contestación en el mes de abril. </t>
  </si>
  <si>
    <t>En el primer trimestre de la vigencia 2022, se realizaron 927 investigaciones de bienes bajo el debido proceso y el  PA05-M01  Manual de Cartera de la Secretaria Distrital de Movilidad. Lo anterior permitido lograr un recaudo por valor de $39.287.618.59</t>
  </si>
  <si>
    <t xml:space="preserve">En el primer trimestre de la vigencia 2022, se ha realizado de manera eficaz todas las actividades,  lo que ha contribuido a obtener un recaudo de $39.287.618.582 , las actividades gestionadas fueron:                                                                                                                     
1) 57.671 cobros persuasivos.                                                                                  
2) 109.802 mandamientos de pago.                                                                                   
3)  927 investigaciones de bienes y ordenes de registro con el fin de adelantar las medidas cautelares a que haya lugar.                                          
4)  112.289 emisiones y notificaciones de ordenes de seguir adelante con la ejecución respecto de los mandamientos de pago debidamente notificados y emitidos a 2021.    
Todo esto bajo los terminos del debido proceso y el PA05-M01 Manual de Cartera  de la Secretaria Distrital de Movilidad.                                                                        </t>
  </si>
  <si>
    <t xml:space="preserve">Para el primero trimeste de la vigencia 2022,  la Dirección de Representación Judicial, desarrolló las siguientes actividades para el cumplimiento de la meta:
1) 1553 acciones de tutelas radicadas en la Dirección.
2) 44 audiencias de procesos contenciosos. 
3) 31 demandas notificadas en la SDM-DRJ.
4) 38 solicitudes a audiencia de principio de oportunidad.
5) 152 solicitudes de conciliación. </t>
  </si>
  <si>
    <t xml:space="preserve">Durante el I trimestre de la vigencia 2022, se gestionaron y se dio respuesta a 11 de las 12 solicitudes allegadas al despacho de la Subsecretaría de Gestión Jurídica, se coloca un cumplimiento del 100% considerando que la solicitud restantes, se encuentran en términos puesto que vencen en el mes de mayo de 2022. Se aporta como evidencia base de datos de correspondencia. </t>
  </si>
  <si>
    <t xml:space="preserve">Para el primer trimestre de la vigencia 2022, se realizaron reuniones de seguimiento con los equipos de las Direcciones de la Subsecretaría de Gestión Jurídica, se aporta como evidencia los listados de asistencia de los 50 seguimientos realizados. </t>
  </si>
  <si>
    <t>Durante el I trimestre de la vigencia 2022, se gestionaron 
1.553 de 1.553  acciones de tutelas radicadas en la Dirección.</t>
  </si>
  <si>
    <t>Durante el I trimestre de la vigencia 2022, se asistieron a  
44 de 44 audiencias Judiciales de procesos contenciosos.</t>
  </si>
  <si>
    <t xml:space="preserve">Durante el I trimestre de la vigencia 2022,  se recibieron 38 solicitud de asistencia a audiencia de principio de oportunidad, de las cuales se asistió a 38. </t>
  </si>
  <si>
    <t xml:space="preserve">Durante el I trimestre de la vigencia 2022,  se gestionaron 
152 de 152 solicitudes de conciliación </t>
  </si>
  <si>
    <t>En el  primer trimestre de la vigencia 2022, se realizaron 57.671   actividades de cobro persuasivo a las obligaciones trasladadas a la Dirección de Gestión de Cobro, bajo el debido proceso y el PA05-M01 Manual de Cartera  de la Secretaria Distrital de Movilidad. Lo anterior, permitió lograr un recaudo por valor de  $39.287.618.592</t>
  </si>
  <si>
    <t xml:space="preserve">En el primer trimestre de la vigencia 2022, se realizaron 109.802 emisiones, citaciones y notificaciones de mandamiento de pago referente a las obligaciones cobrables y con riesgo de prescripción,  bajo el debido proceso y el PA05-M01 Manual de Cartera  de la Secretaria Distrital de Movilidad.  Lo anterior permitió lograr un recaudo por valor de $39.287.618.592. </t>
  </si>
  <si>
    <t xml:space="preserve">Para el primer trimestre de la vigencia 2022, se realizaron 112.289  emisiones y/o notificaciones de órdenes de seguir adelante con la ejecución respecto a mandamientos de pago bajo el debido proceso y el  PM05-M01 Manual de Cartera de la Secretaria Distrital de Movilidad.  Lo anterior permitió lograr un recaudo por valor de $39.287.618.592. </t>
  </si>
  <si>
    <t>Durante el I trimestre de la vigencia 2022, se gestionaron 57 de las 61 solicitudes de revisión y estudio de actos administrativos recibidas en la DNC. Las 4 solicitudes restantes se encuentran en términos de atención ya que vencen en el mes de abril, lo cual se verá reflejado en el II trimestre. Por lo anterior, se da cumplimiento  del 100% de lo programado para este trimestre.</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</si>
  <si>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</si>
  <si>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</si>
  <si>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</si>
  <si>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</si>
  <si>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</si>
  <si>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</si>
  <si>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</si>
  <si>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t>Consideraciones generales</t>
  </si>
  <si>
    <r>
      <rPr>
        <b/>
        <sz val="10"/>
        <color theme="1"/>
        <rFont val="Calibri"/>
        <family val="2"/>
        <scheme val="minor"/>
      </rPr>
      <t xml:space="preserve">Periodicidad informe: SEGUN CRONOGRAMA DE LA VIGENCIA </t>
    </r>
    <r>
      <rPr>
        <sz val="10"/>
        <color theme="1"/>
        <rFont val="Calibri"/>
        <family val="2"/>
        <scheme val="minor"/>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</si>
  <si>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t>Anexo_Hoja de vida Indicador</t>
  </si>
  <si>
    <t>Conforme a lo dispuesto en el procedimiento PRF01 se incorpora el formato F11 como formato unico de hoja de vida para el registro de indicadores de la Entidad</t>
  </si>
  <si>
    <t>Actividades_tareas_vigencia</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</si>
  <si>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scheme val="minor"/>
      </rPr>
      <t xml:space="preserve">ciudad, claros y concretos
- </t>
    </r>
    <r>
      <rPr>
        <sz val="10"/>
        <color theme="1"/>
        <rFont val="Calibri"/>
        <family val="2"/>
        <scheme val="minor"/>
      </rPr>
      <t>Si la programación vigente es diferente a la inicialmente programada favor justificar en Observaciones
Con corte trimestral  debe existir coherencia entre lo relacionado en el formato y los productos entregables señalados en la programación del plan de acción.</t>
    </r>
  </si>
  <si>
    <t>Metas Proyecto de Inversión</t>
  </si>
  <si>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</si>
  <si>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Metas_PDD</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</si>
  <si>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</si>
  <si>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Magnitud_Presupuesto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</si>
  <si>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</si>
  <si>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 xml:space="preserve">Esta pestaña tiene por objeto sintetizar en un archivo la información cuantitativa y cualitativa de avance al corte de la información, en ese sentido: 
No.  META: Este corresponde al establecido en ficha Levi.
DESCRIPCIÓN DE LA META : Transcriba, literalmente, la meta según como se encuentra en Ficha EBI. 
PRESUPUESTO VIGENCIA: información actualizada al corte de la presentación del informe , tanto en programación como en ejecución del presupuesto de la vigencia. La información debe coincidir con las Herramientas Financieras y PREDIS.  Ingresar los valores en pesos en cada una de las columnas habilitadas, las celdas de los porcentajes se encuentran formuladas automáticamente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Convenios importantes para el desarrollo de ciudad, articulaciones, alianzas, trabajos conjuntos, etc.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</si>
  <si>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Territorialización de la inversión</t>
  </si>
  <si>
    <t>Total Meta Proyecto de Inversión por año</t>
  </si>
  <si>
    <t>Interna - entidad</t>
  </si>
  <si>
    <t>Externa - ciudadania</t>
  </si>
  <si>
    <t xml:space="preserve"> O2320202006</t>
  </si>
  <si>
    <t>Ruth Liria Cano Urrego</t>
  </si>
  <si>
    <t xml:space="preserve">Durante el segundo trimestre de la vigencia 2022, se gestionaron y se dio respuesta a 6 de las 8 solicitudes allegadas al despacho de la Subsecretaría de Gestión Jurídica, se dio un cumplimiento del 100% considerando que las 2 solicitudes restante se encuentra en términos puesto que vencen en el mes de julio de 2022. Se aporta como evidencia base de datos de correspondencia. </t>
  </si>
  <si>
    <r>
      <t xml:space="preserve">Durante el segundo </t>
    </r>
    <r>
      <rPr>
        <sz val="10"/>
        <rFont val="Arial"/>
        <family val="2"/>
      </rPr>
      <t>trimestre de la vigencia 2022, se gestionaron y se dio respuesta a 6 de las 8 solicitudes allegadas al despacho de la Subsecretaría de Gestión Jurídica, se dio un cumplimiento del 100% considerando que las 2 solicitudes restante se encuentra en términos puesto que vencen en el mes de julio de 2022. Se apo</t>
    </r>
    <r>
      <rPr>
        <sz val="10"/>
        <color theme="1"/>
        <rFont val="Arial"/>
        <family val="2"/>
      </rPr>
      <t xml:space="preserve">rta como evidencia base de datos de correspondencia. </t>
    </r>
  </si>
  <si>
    <t>En el  segundo trimestre de la vigencia 2022, se realizaron 97.533 actividades de cobro persuasivo a las obligaciones trasladadas a la Dirección de Gestión de Cobro, bajo el debido proceso y el PA05-M01 Manual de Cartera  de la Secretaria Distrital de Movilidad. Lo anterior, permitió lograr un recaudo por valor de  $ 40.809.269.902</t>
  </si>
  <si>
    <t>En el segundo trimestre de la vigencia 2022, se realizaron 383.936 emisiones, citaciones y notificaciones de mandamiento de pago referente a las obligaciones cobrables y con riesgo de prescripción,  bajo el debido proceso y el PA05-M01 Manual de Cartera  de la Secretaria Distrital de Movilidad.  Lo anterior permitió lograr un recaudo por valor de  $ 40.809.269.902</t>
  </si>
  <si>
    <t>En el segundo trimestre de la vigencia 2022, se realizaron  165 investigaciones de bienes bajo el debido proceso y el  PA05-M01  Manual de Cartera de la Secretaria Distrital de Movilidad. Lo anterior permitido lograr un recaudo por valor de $  $ 40.809.269.902</t>
  </si>
  <si>
    <t>Para el segundo trimestre de la vigencia 2022, se realizaron 4.369 emisiones y/o notificaciones de órdenes de seguir adelante con la ejecución respecto a mandamientos de pago bajo el debido proceso y el  PM05-M01 Manual de Cartera de la Secretaria Distrital de Movilidad.  Lo anterior permitió lograr un recaudo por valor de  $ 40.809.269.902</t>
  </si>
  <si>
    <t xml:space="preserve">Durante el segundo trimestre de la vigencia 2022,  se gestionaron 85 de 85 solicitudes de procesos de selección, cumpliendo al 100% con la actividad programada para el trimestre. </t>
  </si>
  <si>
    <t>Durante el segundo trimestre de la vigencia 2022,  se gestionaron 720 de 720 solicitudes de procesos de contratación directa relacionados con prestación de servicios profesionales y/o apoyo a la gestión, cumpliendo al 100% con la actividad programada para el trimestre</t>
  </si>
  <si>
    <t xml:space="preserve">Durante el segundo trimestre de la vigencia 2022, se gestionaron 354 de 354 solicitudes de liquidaciones, cumpliendo al 100% con la actividad programada para el trimestre. </t>
  </si>
  <si>
    <t xml:space="preserve">Durante el segundo trimestre de la vigencia 2022, se gestionaron 38 de 38 solicitudes de acompañamiento en procesos sancionatorios, cumpliendo al 100% con  la actividad programada para el trimestre. </t>
  </si>
  <si>
    <t xml:space="preserve">Para el segundo trimestre de la vigencia 2022 la Dirección de Contratacion desarrolló las siguientes actividades para el cumplimiento de la meta:
1). Gestión de 85 solicitudes de procesos de seleccion. 
2). Gestión de 720 procesos de contratación directa relacionados con prestación de servicios profesionales y/o apoyo a la gestión .
3). Gestión de 354 solicitudes de trámites de liquidación. 
4). Acompañamiento de 38 solicitudes de apoyo en procesos sancionatorios. </t>
  </si>
  <si>
    <t>Durante el II trimestre de la vigencia 2022, se gestionaron 
2.886 de 2.886 acciones de tutelas radicadas en la Dirección.</t>
  </si>
  <si>
    <t>Durante el II trimestre de la vigencia 2022, se asistieron a  
66 de 66 audiencias Judiciales de procesos contenciosos.</t>
  </si>
  <si>
    <t xml:space="preserve">Durante el II trimestre de la vigencia 2022, se gestionaron 81 de 112 demandas notificadas en la SDM-DRJ. Las 31 pendientes se encuentran en tiempo para emitir la contestación en el mes de julio. </t>
  </si>
  <si>
    <t xml:space="preserve">Durante el II trimestre de la vigencia 2022,  se recibieron 41 solicitudes de asistencia a audiencia de principio de oportunidad, de las cuales se asistió a 40, la audiencia restante fue cancelada por el Despacho Judicial. </t>
  </si>
  <si>
    <t xml:space="preserve">Para el segundo trimeste de la vigencia 2022,  la Dirección de Representación Judicial, desarrolló las siguientes actividades para el cumplimiento de la meta:
1) 2.886 acciones de tutelas radicadas en la Dirección.
2) 66 audiencias de procesos contenciosos. 
3) 81 demandas notificadas en la SDM-DRJ.
4) 40 solicitudes a audiencia de principio de oportunidad.
5) 118 solicitudes de conciliación. </t>
  </si>
  <si>
    <t>Durante el II trimestre de la vigencia 2022, se gestionaron 25 de las 29 solicitudes de conceptos recibidas en la DNC,  Las 4 solicitudes restantes se encuentran en términos de atención, lo cual se verá reflejado en el III trimestre. Por lo anterior,  se da cumplimiento del 100% de acuerdo a lo programado para este trimestre</t>
  </si>
  <si>
    <t>Durante el II trimestre de la vigencia 2022, se gestionaron 117 de las 136 solicitudes de revisión y estudio de actos administrativos recibidas en la DNC. Las 17 solicitudes restantes se encuentran en términos de atención , lo cual se verá reflejado en el III trimestre. Finalmente, hay 2 actos administrativos que no requieren respuesta. Por lo anterior, se da cumplimiento  del 100% de lo programado para este trimestre. Vale la pena aclarar que para el decreto de puentes peatonales: se trata de una iniciativa interdisciplinaria, es decir, un decreto en el cual intervienen varias entidades del orden distrital que corresponden a diferentes sectores (Movilidad, Planeación y Gobierno), por lo cual los tiempos establecidos para esta entidad para revisión debieron ser articulados con los de las otras entidades firmantes. Adicionalmente, dada la complejidad del tema el pasado 14 de junio de 2022 se efectuó una reunión con la Oficina de Seguridad Vial de la SDM en la que se abordaron temas estratégicos objeto de la regulación por parte del acto administrativo.</t>
  </si>
  <si>
    <t xml:space="preserve">En el segundo trimestre de la vigencia 2022, se efectuaron reuniones de seguimiento con los directores y  equipos de trabajo de las Direcciones de la Subsecretaría de Gestión Jurídica, en las que se trataron temas como: avances de los diferentes planes institucionales,  avances acciones suscritas en los planes de mejoramiento, indicadores de gestión  y temas específicos de cada una de las direcciones. Se aporta como evidencia los listados de asistencia de los 42 seguimientos realizados. </t>
  </si>
  <si>
    <t xml:space="preserve">Durante el II trimestre de la vigencia 2022,  se gestionaron 
115 de 118 solicitudes de conciliación, las 3 solicitudes restantes se encuentra en términos y vencen en el mes de julio de 2022. </t>
  </si>
  <si>
    <t>Durante el II trimestre de la vigencia 2022, se gestionaron 113 de las 133 solicitudes de consultas recibidas en la DNC. Las 14 solicitudes restantes se encuentran en términos de atención, lo cual se verá reflejado en el III trimestre. Finalmente, hay 6 consultas que no requieren respuesta. Por lo anterior, se da cumplimiento del 100% de acuerdo a lo programado para este trimestre.</t>
  </si>
  <si>
    <t xml:space="preserve">En el segundo trimestre de la vigencia 2022, se realizó de manera eficaz todas las actividades, lo que contribuyo a obtener un recaudo por un valor de $40.809.269.902, las actividades gestionadas fueron:                                                                                                                     
1) 97.533 cobros persuasivos.                                                                                  
2) 383.936 mandamientos de pago.                                                                                   
3) 165 investigaciones de bienes y ordenes de registro con el fin de adelantar las medidas cautelares a que haya lugar.                                          
4) 4.369 emisiones y notificaciones de ordenes de seguir adelante con la ejecución respecto de los mandamientos de pago debidamente notificados y emitidos a 2021.    
Todo esto bajo los terminos del debido proceso y el PA05-M01 Manual de Cartera de la Secretaria Distrital de Movilidad.                                                               </t>
  </si>
  <si>
    <t>Subsecretaria de Gestión Corporativa
Profesional Especializado OAPI</t>
  </si>
  <si>
    <t xml:space="preserve">Durante el tercer trimestre de la vigencia 2022, se gestionaron y se dio respuesta a 9 de las 12 solicitudes allegadas al despacho de la Subsecretaría de Gestión Jurídica, se dio un cumplimiento del 100% considerando que las 3 solicitudes restante se encuentra en términos puesto que vencen en el mes de octubre de 2022. Se aporta como evidencia base de datos de correspondencia. </t>
  </si>
  <si>
    <t>En el tercer trimestre de la vigencia 2022, se efectuaron reuniones de seguimiento con los directores y equipos de trabajo de las Direcciones de la Subsecretaría de Gestión Jurídica, en las que se trataron temas como: avances de las acciones suscritas en los diferentes planes institucionales, en los planes de mejoramiento, avances a los indicadores de gestión y temas específicos de cada una de las direcciones. Se aporta como evidencia los listados de asistencia y  las actas de reunión y compromisos de los 33 seguimientos realizados.</t>
  </si>
  <si>
    <t xml:space="preserve">Durante el tercer trimestre de la vigencia 2022, se gestionaron 2147 de 2147 acciones de tutelas radicadas en la Dirección. cumpliendo al 100% con la actividad programada para el trimestre. </t>
  </si>
  <si>
    <t xml:space="preserve">Durante el tercer trimestre de la vigencia 2022,  se recibieron 22 solicitudes de asistencia a audiencias de principio de oportunidad, de las cuales se asistió a 22.Cumpliendo al 100% con la actividad programada para el trimestre. </t>
  </si>
  <si>
    <t>En el tercer trimestre de la vigencia 2022, se gestionaron oportunamente 18 solicitudes de conceptos de las 21 solicitudes recibidas en la DNC.  Quedan 2 solicitudes pendientes de respuesta en términos y 1 solicitud de concepto que no requiere respuesta por parte de esta dependencia. De este modo se  da cumplimiento del 100% de acuerdo a lo programado para este trimestre</t>
  </si>
  <si>
    <t xml:space="preserve">Durante el tercer trimestre de la vigencia 2022, se gestionaron oportunamente 132 solicitudes de revisión y estudio de actos administrativos de las 146 recibidas. 3 solicitudes no requieren respuesta por parte de esta dependencia y 11 solicitudes se encuentran  en tramite de contestación y en términos. De este modo, se da cumplimiento del 100% de lo programado para este trimestre. </t>
  </si>
  <si>
    <t>Durante el tercer trimestre de la vigencia 2022, se gestionaron oportunamente 79 solicitudes de consulta de las 91 recibidas en la DNC. 6 solicitudes de consulta se encuentran en términos y en tramite de respuesta y otras 6 consultas no requieren respuesta por parte de esta dependencia. De este modo se da cumplimiento del 100% de acuerdo a lo programado para este trimestre.</t>
  </si>
  <si>
    <t xml:space="preserve">Durante el tercer trimestre de la vigencia 2022 se gestionaron 72 de 72 solicitudes de procesos de selección, cumpliendo al 100% con la actividad programada para el trimestre. </t>
  </si>
  <si>
    <t>Durante el tercer trimestre de la vigencia 2022 se gestionaron 1077 de 1077 solicitudes de procesos de contratación directa relacionados con prestación de servicios profesionales y/o apoyo a la gestión, cumpliendo al 100% con la actividad programada para el trimestre</t>
  </si>
  <si>
    <t xml:space="preserve">Durante el tercer trimestre de la vigencia 2022 se gestionaron 296 de 296 solicitudes de liquidaciones, cumpliendo al 100% con la actividad programada para el trimestre. </t>
  </si>
  <si>
    <t xml:space="preserve">Durante el tercer trimestre de la vigencia 2022 se gestionaron 28 de 28 solicitudes de acompañamiento en procesos sancionatorios, cumpliendo al 100% con  la actividad programada para el trimestre. </t>
  </si>
  <si>
    <t xml:space="preserve">Durante el tercer trimestre de la vigencia 2022, se asistieron a 57 de 57 audiencias Judiciales de procesos contenciosos. Cumpliendo al 100% con la actividad programada para el trimestre. </t>
  </si>
  <si>
    <t xml:space="preserve">Durante el tercer trimestre de la vigencia 2022, se recibieron 139 demandas notificadas en la SDM, las cuales fueron gestionadas de la siguiente forma: 
*114 demandas fueron contestadas en los términos establecidos por la ley en el tercer trimestre de 2022. 
*Las 25 demandas restantes se encuentran en términos y en tramite de contestación para el mes de octubre.
Adicionalmente, se tramitaron 31 demandas que fueron notificadas en el segundo trimestre de 2022 y fueron contestadas en este. Así las cosas, la totalidad de demandas contestadas suman un total de 145. </t>
  </si>
  <si>
    <t xml:space="preserve">Durante el tercer trimestre de la vigencia 2022, se recibieron y gestionaron 621 solicitudes de conciliación dentro de los términos establecidos en la ley. Dando cumplimiento al 100% con la actividad programada para este trimestre. </t>
  </si>
  <si>
    <t xml:space="preserve">Para el tercer trimeste de la vigencia 2022,  la Dirección de Representación Judicial, gestionó las siguientes actividades para el cumplimiento de la meta:
1) 2147 acciones de tutelas radicadas en la Dirección.
2) 57 audiencias de procesos contenciosos. 
3) 145 contestaciones de demandas notificadas en la SDM-DRJ.
4) 22 solicitudes a audiencia de principio de oportunidad.
5) 621 trámites de solicitudes de conciliación. </t>
  </si>
  <si>
    <t xml:space="preserve">Para el tercer trimestre de la vigencia 2022 la Dirección de Contratacion desarrolló las siguientes actividades para el cumplimiento de la meta:
1). Gestión de 72 solicitudes de procesos de seleccion. 
2). Gestión de 1077 trámites de contratación directa relacionados con prestación de servicios profesionales y/o apoyo a la gestión.
3). Gestión de 296 solicitudes de trámites de liquidación. 
4). Acompañamiento de 28 solicitudes de apoyo en procesos sancionatorios. </t>
  </si>
  <si>
    <t xml:space="preserve">
Durante el tercer trimestre de la vigencia 2022,  la Dirección de Normatividad y Conceptos, realizó de manera eficaz los seguimientos a las solicitudes de control de legalidad radicadas. 
De igual manera, efectuo las respuestas dentro de los términos legales a las solicitudes de conceptos y consultadas presentadas, tanto por la ciudadania como por las diferentes areas de la entidad.   Por lo tanto, se tramitaron un total de:
1) 132 actos administrativos radicados en la Dirección.
2) 18 conceptos. 
3)  79 consultas. </t>
  </si>
  <si>
    <t xml:space="preserve">Durante el II semestre de la vigencia 2022,  la Dirección de Normatividad y Conceptos con los  controles que implementó, realiza de manera eficaz los seguimientos a las solicitudes radicadas, controlando y generando las alertas correspondientes para que no se incumplan los tiempos de respuesta.  Por lo tanto, se tramitaron un total de:
1) 117 actos administrativos radicados en la Dirección.
2) 25 conceptos. 
3) 113 consultas. </t>
  </si>
  <si>
    <t>Prestar los servicios integrados de gestión documental de acuerdo con la normatividad vigente, incluyendo diagnóstico integral de archivo, custodia y almacenamiento, intervención archivística, centro de administración documental, clasificación, digitalización e indexación para el acervo documental de la Secretaría Distrital de Movilidad</t>
  </si>
  <si>
    <t>En el  tercer trimestre de la vigencia 2022, se realizaron 3236 actividades de cobro persuasivo a las obligaciones trasladadas a la Dirección de Gestión de Cobro, bajo el debido proceso y el PA05-M01 Manual de Cartera  de la Secretaria Distrital de Movilidad. Lo anterior, permitió lograr un recaudo por valor de $47.466.173.971</t>
  </si>
  <si>
    <t>En el tercer trimestre de la vigencia 2022, se realizaron 236018 entre emisiones, citaciones y notificaciones de mandamiento de pago referente a las obligaciones cobrables y con riesgo de prescripción,  bajo el debido proceso y el PA05-M01 Manual de Cartera  de la Secretaria Distrital de Movilidad.  Lo anterior permitió lograr un recaudo por valor de $47.466.173.971</t>
  </si>
  <si>
    <t xml:space="preserve">En el tercer  trimestre de la vigencia 2022, se realizaron 74804  órdenes de embargo a las obligaciones cuyas medidas cautelares previamente ordenadas hubiesen resultado ineficaces y/o su cuantía supere los 40 UVT.  Lo anterior permitido lograr un recaudo por valor de $47.466.173.971
Respecto al I y II trimestre el recaudo tuvo una variación de la siguiente manera: 
I trimestre: $39.345.996.685. 
II trimestre: $40.919.205.508. </t>
  </si>
  <si>
    <t>Para el tercer trimestre de la vigencia 2022, se realizaron  2117 emisiones y/o notificaciones de órdenes de seguir adelante con la ejecución respecto a mandamientos de pago bajo el debido proceso y el  PM05-M01 Manual de Cartera de la Secretaria Distrital de Movilidad.  Lo anterior permitió lograr un recaudo por valor de $47.466.173.971</t>
  </si>
  <si>
    <t xml:space="preserve">No se presentaron retrasos en el cuarto trimestre </t>
  </si>
  <si>
    <t xml:space="preserve">Durante el cuarto trimestre de la vigencia 2022 se gestionaron 18 de 18 solicitudes de procesos de selección, cumpliendo al 100% con la actividad programada para el trimestre. </t>
  </si>
  <si>
    <t>Durante el cuarto trimestre de la vigencia 2022 se gestionaron 1061 de 1061 solicitudes de procesos de contratación directa relacionados con prestación de servicios profesionales y/o apoyo a la gestión, cumpliendo al 100% con la actividad programada para el trimestre.</t>
  </si>
  <si>
    <t xml:space="preserve">Durante el cuarto trimestre de la vigencia 2022 se gestionaron 161 de 161 solicitudes de liquidaciones, cumpliendo al 100% con la actividad programada para el trimestre. </t>
  </si>
  <si>
    <t>Durante el tercer trimestre de la vigencia 2022 se gestionaron 32 de 32 solicitudes de acompañamiento en procesos sancionatorios, cumpliendo al 100% con  la actividad programada para el trimestre.</t>
  </si>
  <si>
    <t xml:space="preserve">Para el cuarto trimestre de la vigencia 2022 la Dirección de Contratacion desarrolló las siguientes actividades para el cumplimiento de la meta:
1). Gestión de 18 solicitudes de procesos de seleccion. 
2). Gestión de 1061 trámites de contratación directa relacionados con prestación de servicios profesionales y/o apoyo a la gestión.
3). Gestión de 161 trámites de liquidación. 
4). 32 acompañamientos en procesos sancionatorios. </t>
  </si>
  <si>
    <t>En el cuarto trimestre de la vigencia 2022, se gestionaron oportunamente 9 solicitudes de conceptos de las 17 solicitudes recibidas en la DNC.  Quedan 6 solicitudes pendientes de respuesta en términos y 2 solicitudes de concepto que no requiere respuesta por parte de esta dependencia. De este modo se  da cumplimiento del 100% de acuerdo a lo programado para este trimestre</t>
  </si>
  <si>
    <t>En el cuarto trimestre de la vigencia 2022, se gestionaron oportunamente 80 solicitudes de consultas de las 99 solicitudes recibidas en la DNC.  Quedan 8 solicitudes pendientes de respuesta en términos y 11 solicitudes de consulta que no requiere respuesta por parte de esta dependencia. De este modo se  da cumplimiento del 100% de acuerdo a lo programado para este trimestre</t>
  </si>
  <si>
    <t>En el cuarto trimestre de la vigencia 2022, se efectuaron 30 reuniones de seguimiento con los directores y equipos de trabajo de las Direcciones de la Subsecretaría de Gestión Jurídica, en las que se trataron temas como: avances de las acciones suscritas en los diferentes planes institucionales,  planes de mejoramiento, avances a los indicadores de gestión y temas específicos de cada una de las direcciones. Se aporta como evidencia listados de asistencia, actas de reunión y compromisos de los seguimientos realizados.</t>
  </si>
  <si>
    <t xml:space="preserve">Durante el  cuarto trimestre de la vigencia 2022, se gestionaron 2623 de 2623 acciones de tutelas radicadas en la Dirección. cumpliendo al 100% con la actividad programada para el trimestre. </t>
  </si>
  <si>
    <t xml:space="preserve">Durante el cuarto trimestre de la vigencia 2022, se asistieron a 50 de 50 audiencias Judiciales de procesos contenciosos. Cumpliendo al 100% con la actividad programada para el trimestre. </t>
  </si>
  <si>
    <t>Durante el cuarto trimestre de la vigencia 2022, se recibieron 170 demandas notificadas en la SDM, las cuales fueron gestionadas de la siguiente forma: 
*107 demandas fueron contestadas en los términos establecidos por la ley en el cuarto trimestre de 2022, incluidas las 25 demandas que fueron notificadas en el tercer trimestre de 2022 y fueron contestadas en este.
*Las 63 demandas restantes se encuentran en términos y en trámite de contestación para el mes de enero y febrero de 2023.</t>
  </si>
  <si>
    <t xml:space="preserve">Durante el cuarto trimestre de la vigencia 2022,  se recibieron 28 solicitudes de asistencia a audiencias de principio de oportunidad, de las cuales se asistió a 28.Cumpliendo al 100% con la actividad programada para el trimestre. </t>
  </si>
  <si>
    <t xml:space="preserve">Durante el cuarto trimestre de la vigencia 2022, se recibieron y gestionaron 830 solicitudes de conciliación dentro de los términos establecidos en la ley. Dando cumplimiento al 100% con la actividad programada para este trimestre. </t>
  </si>
  <si>
    <t xml:space="preserve">Para el cuarto trimestre de la vigencia 2022,  la Dirección de Representación Judicial, gestionó las siguientes actividades para el cumplimiento de la meta:
1) 2623 acciones de tutelas radicadas en la Dirección.
2) 50 audiencias de procesos contenciosos. 
3) 107 contestaciones de demandas notificadas en la SDM-DRJ.
4) 28 solicitudes a audiencia de principio de oportunidad.
5) 830 trámites de solicitudes de conciliación. </t>
  </si>
  <si>
    <t xml:space="preserve">En la vigencia 2022, se implementaron estrategias que contribuyeron a un cumplimiento del 100% de las actividades programadas, esto generó un beneficio a la ciudadanía, toda vez, que desde la celeridad y transparencia en el desarrollo de las actividades que implementa la Dirección de Representación Judicial, se beneficia al ciudadano con un trámite rápido y adecuado a las necesidades requeridas. </t>
  </si>
  <si>
    <t xml:space="preserve">En la vigencia 2022, se  tramitaron de manera oportuna, con celeridad y transparencia  todas las solicitudes radicadas en la Subsecretaría de Gestión Jurídica, las mismas, contaron con respuestas de fondo siguiendo los lineamientos y parametros establecidos por la entidad. Logrando asi, un servicio optimo y de calidad, desde el componente legal, normativo, contractual y disciplinario. </t>
  </si>
  <si>
    <t xml:space="preserve">
En la vigencia 2022, se  tramitó de manera oportuna y eficaz las respuestas otorgadas a los ciudadanos en atención a sus solicitudes y consultas generando así, una mejora en el servicio a la ciudadanía. De igual modo,  se lleva a cabo  la revisión y  control de legalidad de  proyectos de actos administrativos, generando transparencia y disminución de riesgos  con la participación activa de los ciudadanos mediante la publicación en redes sociales de los proyectos administrativos adelantados. </t>
  </si>
  <si>
    <t xml:space="preserve">
En el cuarto trimestre de la vigencia 2022, se gestionaron oportunamente 95 solicitudes de revisión y control de legalidad para actos administrativos de las 111 solicitudes recibidas en la DNC.  Quedan 6 solicitudes pendientes de respuesta en términos y 10 solicitudes que  no requiere respuesta por parte de esta dependencia. De este modo se  da cumplimiento del 100% de acuerdo a lo programado para este trimestre</t>
  </si>
  <si>
    <t xml:space="preserve">Durante el cuarto trimestre de la vigencia 2022, se gestionaron y se dio respuesta oportuna a 9 de las 10 solicitudes allegadas al despacho de la Subsecretaría de Gestión Jurídica, se dio un cumplimiento del 100% considerando que la solicitud restante se encuentra en términos puesto que vencen en el mes de enero de 2023. Se aporta como evidencia base de datos de correspondencia. </t>
  </si>
  <si>
    <t>O2390101</t>
  </si>
  <si>
    <t xml:space="preserve">En  la vigencia 2022, la Subsecretaría de Gestión Juridica y sus dirección dieron cumplimiento  del 100% a las actividades asociadas a la magnitud de producto "Documentos Normativos", lo cual refleja alineación con las políticas de Direccionamiento Estratégico y las propias que lidera el proceso como:  Mejora Normativa, Defensa Judicia y Compras y Contratación Pública. De igual forma,  se realizó  la actualización y creación de procedimientos, manuales  y formatos  logrando con ello, la mejora continua para el desempeño eficiente en cada una de las funciones y actividades a desarrollar desde el componente legal,  normativo, contractual y de cobro coactivo.  
Algunas de las gestiones a destacar son: 
*Actualización del  PV02-PR01 PROCEDIMIENTO DISCIPLINARIO (FASE DE JUZGAMIENTO), la misma se produjo debido a la actualización del Decreto 182 de 2022, por el cual se modificó la estructura organizacional de la Secretaría, que estableció que a la Oficina de Control Disciplinario Interno se le asignará la función de instrucción de los procesos disciplinarios y la función de juzgamiento estará en cabeza de la Subsecretaría de Gestión Jurídica. 
*Revisión y actualización de los documentos del SIG relacionados con los procedimientos contractuales, con el fin de propender por la mejora continua en las actividades que desarrolla. Se destaca  que se realizó la actualización el Manual de Contratación, en el cual se documentó la implementación de la Politica de Compras y Contratación Publica, en concordancia con los Manuales de MIPG. 
*Atención a la oportuna gestión y a las políticas de prevención del daño antijurídico durante la vigencia 2022, se logro un 97.96 % del índice de tasa de éxito, generando ahorro en los recursos de las condenas. Lo anterior, mejoró la imagen institucional y permitió el ahorro de los recursos por condenas, actualmente, se cuenta con el PA05-PR24 procedimiento  Cobro de Acreencias Judiciales, cuyo fin, es establecer criterios de trabajo en conjunto con la Dirección de Gestión de Cobro y la Subdirección Financiera, buscando la recuperación de acreeencias judiciales a favor de la entidad. 
*A través de la agenda regulatoria se mantiene informado al publico  acerca de la normativa que será expedida a través de actos administrativos para que participen en su formulación a través de observaciones y comentarios, igualmente, con la publicación en redes sociales de los proyectos de actos administrativos a los cuales se les ha realizado control de legalidad, la ciudadanía puede consultar los borradores de las iniciativas que se publican en Legalbog participa y así fomentar la difusión masiva y su participación. 
*Se realizaron actividades de cobro persuasivo a través de notificaciones personales por correo electrónico y certificado (masivas), llamadas y mensajes de texto, campañas de medios; emisiones de mandamientos de pago y su respectiva notificación, lo que permitio un cumplimiento del 100% de la meta de recuado establecida para la vigencia 2022, todo lo anterior, bajo el debido proceso y los lineamientos establecidos en el PA05-M01 Manual de Cartera  de la SDM.
De igual forma, se efectuó la revisión y actualización de los procedimientos , con el fin de propender por la mejora continua en las actividades a desarrollar. </t>
  </si>
  <si>
    <t>Se debe justificar el no cumplimiento de la meta.</t>
  </si>
  <si>
    <t xml:space="preserve">En el tercer trimestre de la vigencia 2022, se realizó de manera eficaz todas las actividades, lo que contribuyo a obtener un recaudo por un valor de $47.466.173.971, las actividades gestionadas fueron:                                                                                                                     
1) 3.236 cobros persuasivos. 
2) 236.018 mandamientos de pago. 
3) 74.804 ordenes de embargo     4) 2.117 emisiones y notificaciones de ordenes de seguir adelante con la ejecución respecto de los mandamientos de pago debidamente notificados y emitidos a 2021. 
Todo esto bajo los terminos del debido proceso y el PA05-M01 Manual de Cartera de la Secretaria Distrital de Movilidad.      </t>
  </si>
  <si>
    <t xml:space="preserve">En el cuarto trimestre de la vigencia 2022, se realizaron 51.063 actividades entre: emisiones, citaciones y notificaciones de mandamiento de pago referente a las obligaciones cobrables y con riesgo de prescripción,  bajo el debido proceso y los lineamientos establecidos en el el PA05-M01 Manual de Cartera  de la Secretaria Distrital de Movilidad.  Lo anterior permitió lograr un recaudo por valor de $41.498.339.882. (saldo en bancos mes de diciembre). </t>
  </si>
  <si>
    <t>Para el cuarto trimestre de la vigencia 2022, se realizaron  421 emisiones y/o notificaciones de órdenes de seguir adelante con la ejecución respecto a mandamientos de pago bajo el debido proceso y los lineamientos establecidos en el  PM05-M01 Manual de Cartera de la Secretaria Distrital de Movilidad.  Lo anterior permitió lograr un recaudo por valor de $41.498.339.882. (saldo en bancos mes de diciembre)</t>
  </si>
  <si>
    <t xml:space="preserve">En el  cuarto trimestre de la vigencia 2022, se realizaron 25.720 actividades de cobro persuasivo a las obligaciones trasladadas a la Dirección de Gestión de Cobro, bajo el debido proceso y los lineamientos establecidos en el PA05-M01 Manual de Cartera  de la Secretaria Distrital de Movilidad. Lo anterior, permitió lograr un recaudo por valor de $41.498.339.882.  (saldo en bancos mes de diciembre). </t>
  </si>
  <si>
    <t>En  la vigencia 2022, se logró el cumplimiento del 100% de las actividades programadas, lo anterior,  gracias a las gestiones realizadas como: actividades de cobro persuasivo a través de notificaciones personales por correo electrónico y certificado (masivas), llamadas y mensajes de texto, campañas de medios; emisiones de mandamientos de pago y su respectiva notificación. Todo lo anterior, bajo el debido proceso y los lineamientos establecidos en el PA05-M01 Manual de Cartera de la SDM. 
Todo esto, permitió lograr un recaudo por valor de $169.249.183.318 que representa un 96.43% de la meta total establecida para esta vigencia, se hace la anotación, que para el mes de diciembre 2022 el valor sumado corresponde al saldo en bancos, por lo que el décimo día del mes de enero de 2023, se contará con el valor final y se realizará  alcance al presente reporte, respecto del % y valor del cumplimiento de la meta.</t>
  </si>
  <si>
    <t xml:space="preserve">En el cuarto  trimestre de la vigencia 2022, se realizaron 106.621  órdenes de embargo a las obligaciones cuyas medidas cautelares previamente ordenadas hubiesen resultado ineficaces y/o su cuantía supere los 40 UVT.  Lo anterior permitido lograr un recaudo por valor de $41.498.339.882. (saldo en bancos mes de diciembre). </t>
  </si>
  <si>
    <t xml:space="preserve">*Mejora continua para el desempeño eficiente de cada una de las funciones y actividades a desarrollar desde el componente legal,  normativo, contractual y de cobro coactivo.  
*Indice de tasa de éxito del 97.96 % , generando ahorro en los recursos de las condenas, lo que mejoró la imagen institucional y permitió el ahorro de los recursos por condenas. 
*Participación activa de la ciudadania en las observaciones y comentarios de los actos administrativos expedidos y el fortalecimiento de la publicación en redes sociales de los proyectos de actos administrativos. 
*El fortalecimiento de las actividades de cobro persuasivo, las estrategias implementadas para impactar en el recaudo. 
*Actualización de los documentos del SIG relacionados con los procedimientos contractuales, se destaca  la actualización del Manual de Contratación. </t>
  </si>
  <si>
    <t>En  la vigencia 2022, se logó el cumplimiento del 100% de las actividades programadas, toda vez que se gestionaron de formato oportuna y bajo los lineamientos establecidos en la normatividad vigente y en los manuales y procedimientos establecidos en la entidad, las solicitudes radicadas en la Dirección de Contratación relacionadas con: procesos de selección, contratos de prestación de servicios y/o apoyo a la gestión, liquidación de contratos y acompañamiento a procesos sancionatorios. Con estas gestiones se contribuyo a que la entidad pudiera cumplir con su misión institucional y a la satisfacción de necesidades de las partes interesadas.</t>
  </si>
  <si>
    <t>Durante el cuarto trimestre de la vigencia 2022, la Dirección de Normatividad y Conceptos, atendió de manera oportuna las solicitudes de consultas, conceptos y revisión de actos administrativos.  En consecuencia se encuentra adelantando el trámite en un total de :
1) Actos Administrativos: 111
2) Conceptos: 17
3) Consultas: 99</t>
  </si>
  <si>
    <t xml:space="preserve">En el  cuarto trimestre de la vigencia 2022, se realizó de manera eficaz todas las actividades, lo que contribuyo a obtener un recaudo por un valor de $41.498.339.88 (saldo en bancos), las actividades gestionadas fueron:                                                                                                                     
1) 25.720 cobros persuasivos.                                                                                  
2) 51.063 mandamientos de pago. 
3) 106.621ordenes de embargo                                   
4) 421 emisiones y notificaciones de ordenes de seguir adelante con la ejecución respecto de los mandamientos de pago debidamente notificados y emitidos a 2021.    
Todo esto bajo los terminos del debido proceso y los lineamientos establecidos en el PA05-M01 Manual de Cartera de la Secretaria Distrital de Movilidad.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</si>
</sst>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4" formatCode="_-&quot;$&quot;\ * #,##0.00_-;\-&quot;$&quot;\ * #,##0.00_-;_-&quot;$&quot;\ * &quot;-&quot;??_-;_-@_-"/>
    <numFmt numFmtId="164" formatCode="0.0%"/>
    <numFmt numFmtId="165" formatCode="&quot;$&quot;#,##0"/>
    <numFmt numFmtId="166" formatCode="_-&quot;$&quot;\ * #,##0_-;\-&quot;$&quot;\ * #,##0_-;_-&quot;$&quot;\ * &quot;-&quot;_-;_-@"/>
    <numFmt numFmtId="167" formatCode="_-* #,##0.00_-;\-* #,##0.00_-;_-* &quot;-&quot;_-;_-@"/>
    <numFmt numFmtId="168" formatCode="_-* #,##0.000_-;\-* #,##0.000_-;_-* &quot;-&quot;??_-;_-@"/>
    <numFmt numFmtId="169" formatCode="_-&quot;$&quot;* #,##0_-;\-&quot;$&quot;* #,##0_-;_-&quot;$&quot;* &quot;-&quot;??_-;_-@"/>
    <numFmt numFmtId="170" formatCode="_-&quot;$&quot;* #,##0.00_-;\-&quot;$&quot;* #,##0.00_-;_-&quot;$&quot;* &quot;-&quot;??_-;_-@"/>
    <numFmt numFmtId="171" formatCode="_-* #,##0\ _€_-;\-* #,##0\ _€_-;_-* &quot;-&quot;??\ _€_-;_-@_-"/>
  </numFmts>
  <fonts count="99" x14ac:knownFonts="1">
    <font>
      <sz val="11"/>
      <color theme="1"/>
      <name val="Arial"/>
    </font>
    <font>
      <sz val="11"/>
      <color theme="1"/>
      <name val="Calibri"/>
      <family val="2"/>
      <scheme val="minor"/>
    </font>
    <font>
      <sz val="12"/>
      <color theme="1"/>
      <name val="Arial"/>
      <family val="2"/>
    </font>
    <font>
      <sz val="11"/>
      <name val="Arial"/>
      <family val="2"/>
    </font>
    <font>
      <b/>
      <sz val="12"/>
      <color theme="1"/>
      <name val="Arial"/>
      <family val="2"/>
    </font>
    <font>
      <b/>
      <sz val="12"/>
      <color theme="0"/>
      <name val="Arial"/>
      <family val="2"/>
    </font>
    <font>
      <b/>
      <sz val="12"/>
      <color rgb="FF879739"/>
      <name val="Arial"/>
      <family val="2"/>
    </font>
    <font>
      <b/>
      <sz val="12"/>
      <color theme="9"/>
      <name val="Arial"/>
      <family val="2"/>
    </font>
    <font>
      <sz val="11"/>
      <color theme="0"/>
      <name val="Arial"/>
      <family val="2"/>
    </font>
    <font>
      <b/>
      <sz val="14"/>
      <color rgb="FF82892B"/>
      <name val="Arial"/>
      <family val="2"/>
    </font>
    <font>
      <sz val="12"/>
      <color theme="9"/>
      <name val="Arial"/>
      <family val="2"/>
    </font>
    <font>
      <b/>
      <sz val="14"/>
      <color rgb="FF879739"/>
      <name val="Arial"/>
      <family val="2"/>
    </font>
    <font>
      <b/>
      <sz val="14"/>
      <color theme="9"/>
      <name val="Arial"/>
      <family val="2"/>
    </font>
    <font>
      <b/>
      <u/>
      <sz val="12"/>
      <color theme="9"/>
      <name val="Arial"/>
      <family val="2"/>
    </font>
    <font>
      <u/>
      <sz val="12"/>
      <color theme="9"/>
      <name val="Arial"/>
      <family val="2"/>
    </font>
    <font>
      <sz val="12"/>
      <color rgb="FF7F7F7F"/>
      <name val="Arial"/>
      <family val="2"/>
    </font>
    <font>
      <b/>
      <sz val="16"/>
      <color rgb="FF879739"/>
      <name val="Arial"/>
      <family val="2"/>
    </font>
    <font>
      <sz val="14"/>
      <color theme="1"/>
      <name val="Arial"/>
      <family val="2"/>
    </font>
    <font>
      <sz val="14"/>
      <color rgb="FF7F7F7F"/>
      <name val="Arial"/>
      <family val="2"/>
    </font>
    <font>
      <u/>
      <sz val="12"/>
      <color theme="10"/>
      <name val="Arial"/>
      <family val="2"/>
    </font>
    <font>
      <b/>
      <u/>
      <sz val="12"/>
      <color theme="10"/>
      <name val="Arial"/>
      <family val="2"/>
    </font>
    <font>
      <b/>
      <sz val="12"/>
      <color rgb="FF7F7F7F"/>
      <name val="Arial"/>
      <family val="2"/>
    </font>
    <font>
      <b/>
      <sz val="11"/>
      <color rgb="FF7F7F7F"/>
      <name val="Arial"/>
      <family val="2"/>
    </font>
    <font>
      <sz val="10"/>
      <color theme="1"/>
      <name val="Arial"/>
      <family val="2"/>
    </font>
    <font>
      <b/>
      <sz val="10"/>
      <color theme="1"/>
      <name val="Arial"/>
      <family val="2"/>
    </font>
    <font>
      <sz val="10"/>
      <color theme="0"/>
      <name val="Arial"/>
      <family val="2"/>
    </font>
    <font>
      <sz val="10"/>
      <color rgb="FF7F7F7F"/>
      <name val="Arial"/>
      <family val="2"/>
    </font>
    <font>
      <b/>
      <sz val="10"/>
      <color theme="0"/>
      <name val="Arial"/>
      <family val="2"/>
    </font>
    <font>
      <sz val="10"/>
      <color rgb="FF000000"/>
      <name val="Arial"/>
      <family val="2"/>
    </font>
    <font>
      <b/>
      <sz val="10"/>
      <color rgb="FF000000"/>
      <name val="Arial"/>
      <family val="2"/>
    </font>
    <font>
      <b/>
      <sz val="9"/>
      <color theme="1"/>
      <name val="Century Gothic"/>
      <family val="2"/>
    </font>
    <font>
      <i/>
      <sz val="10"/>
      <color rgb="FF008080"/>
      <name val="Arial"/>
      <family val="2"/>
    </font>
    <font>
      <i/>
      <sz val="10"/>
      <color theme="1"/>
      <name val="Arial"/>
      <family val="2"/>
    </font>
    <font>
      <b/>
      <i/>
      <sz val="10"/>
      <color theme="1"/>
      <name val="Arial"/>
      <family val="2"/>
    </font>
    <font>
      <b/>
      <i/>
      <sz val="10"/>
      <color rgb="FF008080"/>
      <name val="Arial"/>
      <family val="2"/>
    </font>
    <font>
      <i/>
      <sz val="10"/>
      <color theme="0"/>
      <name val="Arial"/>
      <family val="2"/>
    </font>
    <font>
      <sz val="9"/>
      <color theme="1"/>
      <name val="Arial"/>
      <family val="2"/>
    </font>
    <font>
      <sz val="11"/>
      <color theme="1"/>
      <name val="Calibri"/>
      <family val="2"/>
    </font>
    <font>
      <b/>
      <sz val="11"/>
      <color theme="0"/>
      <name val="Arial"/>
      <family val="2"/>
    </font>
    <font>
      <sz val="11"/>
      <color theme="1"/>
      <name val="Calibri"/>
      <family val="2"/>
    </font>
    <font>
      <sz val="9"/>
      <color rgb="FF747474"/>
      <name val="Arial"/>
      <family val="2"/>
    </font>
    <font>
      <b/>
      <sz val="10"/>
      <color theme="1"/>
      <name val="Century Gothic"/>
      <family val="2"/>
    </font>
    <font>
      <b/>
      <sz val="9"/>
      <color theme="4"/>
      <name val="Arial"/>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rgb="FF00B0F0"/>
      <name val="Arial"/>
      <family val="2"/>
    </font>
    <font>
      <b/>
      <sz val="11"/>
      <color theme="1"/>
      <name val="Arial"/>
      <family val="2"/>
    </font>
    <font>
      <b/>
      <sz val="14"/>
      <color rgb="FF3F3F3F"/>
      <name val="Arial"/>
      <family val="2"/>
    </font>
    <font>
      <b/>
      <u/>
      <sz val="11"/>
      <color rgb="FF0000FF"/>
      <name val="Arial"/>
      <family val="2"/>
    </font>
    <font>
      <sz val="11"/>
      <color theme="9"/>
      <name val="Arial"/>
      <family val="2"/>
    </font>
    <font>
      <b/>
      <sz val="11"/>
      <color rgb="FF000000"/>
      <name val="Arial"/>
      <family val="2"/>
    </font>
    <font>
      <sz val="11"/>
      <color theme="1"/>
      <name val="Arial"/>
      <family val="2"/>
    </font>
    <font>
      <sz val="11"/>
      <color theme="1"/>
      <name val="Arial"/>
      <family val="2"/>
    </font>
    <font>
      <sz val="10"/>
      <name val="Arial"/>
      <family val="2"/>
    </font>
    <font>
      <b/>
      <sz val="10"/>
      <color theme="0"/>
      <name val="Calibri"/>
      <family val="2"/>
      <scheme val="minor"/>
    </font>
    <font>
      <b/>
      <sz val="9"/>
      <color theme="1"/>
      <name val="Calibri"/>
      <family val="2"/>
    </font>
    <font>
      <sz val="9"/>
      <color theme="1"/>
      <name val="Calibri"/>
      <family val="2"/>
    </font>
    <font>
      <sz val="9"/>
      <color rgb="FF333333"/>
      <name val="Calibri"/>
      <family val="2"/>
    </font>
    <font>
      <sz val="9"/>
      <name val="Calibri"/>
      <family val="2"/>
    </font>
    <font>
      <sz val="9"/>
      <color rgb="FF000000"/>
      <name val="Calibri"/>
      <family val="2"/>
    </font>
    <font>
      <sz val="9"/>
      <color rgb="FF000000"/>
      <name val="Calibri"/>
      <family val="2"/>
      <scheme val="minor"/>
    </font>
    <font>
      <b/>
      <sz val="9"/>
      <name val="Calibri"/>
      <family val="2"/>
    </font>
    <font>
      <sz val="9"/>
      <color rgb="FFFF0000"/>
      <name val="Calibri"/>
      <family val="2"/>
    </font>
    <font>
      <sz val="10"/>
      <color rgb="FF000000"/>
      <name val="Calibri"/>
      <family val="2"/>
      <scheme val="major"/>
    </font>
    <font>
      <sz val="10"/>
      <color theme="1"/>
      <name val="Calibri"/>
      <family val="2"/>
      <scheme val="major"/>
    </font>
    <font>
      <b/>
      <sz val="10"/>
      <color theme="1"/>
      <name val="Calibri"/>
      <family val="2"/>
      <scheme val="major"/>
    </font>
    <font>
      <sz val="10"/>
      <color theme="0"/>
      <name val="Calibri"/>
      <family val="2"/>
      <scheme val="major"/>
    </font>
    <font>
      <b/>
      <sz val="10"/>
      <color theme="0"/>
      <name val="Calibri"/>
      <family val="2"/>
      <scheme val="major"/>
    </font>
    <font>
      <sz val="10"/>
      <name val="Calibri"/>
      <family val="2"/>
      <scheme val="major"/>
    </font>
    <font>
      <b/>
      <sz val="10"/>
      <name val="Arial"/>
      <family val="2"/>
    </font>
    <font>
      <b/>
      <sz val="11"/>
      <name val="Arial"/>
      <family val="2"/>
    </font>
    <font>
      <sz val="10"/>
      <color theme="1" tint="4.9989318521683403E-2"/>
      <name val="Arial"/>
      <family val="2"/>
    </font>
    <font>
      <sz val="10"/>
      <color theme="1" tint="0.499984740745262"/>
      <name val="Arial"/>
      <family val="2"/>
    </font>
    <font>
      <sz val="10"/>
      <color rgb="FFFF0000"/>
      <name val="Arial"/>
      <family val="2"/>
    </font>
    <font>
      <sz val="11"/>
      <color theme="1"/>
      <name val="Arial"/>
      <family val="2"/>
    </font>
    <font>
      <sz val="10"/>
      <color theme="0"/>
      <name val="Calibri"/>
      <family val="2"/>
      <scheme val="minor"/>
    </font>
    <font>
      <sz val="10"/>
      <color theme="1"/>
      <name val="Calibri"/>
      <family val="2"/>
      <scheme val="minor"/>
    </font>
    <font>
      <b/>
      <sz val="10"/>
      <color rgb="FF738030"/>
      <name val="Calibri"/>
      <family val="2"/>
      <scheme val="minor"/>
    </font>
    <font>
      <sz val="10"/>
      <color rgb="FF738030"/>
      <name val="Calibri"/>
      <family val="2"/>
      <scheme val="minor"/>
    </font>
    <font>
      <b/>
      <sz val="10"/>
      <color rgb="FF3CB1EC"/>
      <name val="Calibri"/>
      <family val="2"/>
      <scheme val="minor"/>
    </font>
    <font>
      <u/>
      <sz val="11"/>
      <color theme="10"/>
      <name val="Calibri"/>
      <family val="2"/>
    </font>
    <font>
      <b/>
      <sz val="10"/>
      <name val="Calibri"/>
      <family val="2"/>
      <scheme val="minor"/>
    </font>
    <font>
      <b/>
      <sz val="10"/>
      <color theme="1"/>
      <name val="Calibri"/>
      <family val="2"/>
      <scheme val="minor"/>
    </font>
    <font>
      <b/>
      <sz val="9"/>
      <color indexed="81"/>
      <name val="Tahoma"/>
      <family val="2"/>
    </font>
    <font>
      <sz val="9"/>
      <color indexed="81"/>
      <name val="Tahoma"/>
      <family val="2"/>
    </font>
    <font>
      <sz val="9"/>
      <name val="Calibri"/>
      <family val="2"/>
      <scheme val="minor"/>
    </font>
  </fonts>
  <fills count="33">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BFBFBF"/>
        <bgColor rgb="FFBFBFBF"/>
      </patternFill>
    </fill>
    <fill>
      <patternFill patternType="solid">
        <fgColor rgb="FF545D03"/>
        <bgColor rgb="FF545D03"/>
      </patternFill>
    </fill>
    <fill>
      <patternFill patternType="solid">
        <fgColor rgb="FF808E00"/>
        <bgColor rgb="FF808E00"/>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B6C400"/>
        <bgColor rgb="FFB6C400"/>
      </patternFill>
    </fill>
    <fill>
      <patternFill patternType="solid">
        <fgColor rgb="FFE7ECCA"/>
        <bgColor rgb="FFE7ECCA"/>
      </patternFill>
    </fill>
    <fill>
      <patternFill patternType="solid">
        <fgColor rgb="FF8D9731"/>
        <bgColor rgb="FF8D9731"/>
      </patternFill>
    </fill>
    <fill>
      <patternFill patternType="solid">
        <fgColor rgb="FF939D33"/>
        <bgColor rgb="FF939D33"/>
      </patternFill>
    </fill>
    <fill>
      <patternFill patternType="solid">
        <fgColor rgb="FFD0CECE"/>
        <bgColor rgb="FFD0CECE"/>
      </patternFill>
    </fill>
    <fill>
      <patternFill patternType="solid">
        <fgColor rgb="FFFFFFFF"/>
        <bgColor rgb="FFFFFFFF"/>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theme="0"/>
        <bgColor indexed="64"/>
      </patternFill>
    </fill>
    <fill>
      <patternFill patternType="solid">
        <fgColor theme="0" tint="-4.9989318521683403E-2"/>
        <bgColor theme="0"/>
      </patternFill>
    </fill>
    <fill>
      <patternFill patternType="solid">
        <fgColor theme="0" tint="-0.34998626667073579"/>
        <bgColor indexed="64"/>
      </patternFill>
    </fill>
    <fill>
      <patternFill patternType="solid">
        <fgColor rgb="FF97A606"/>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rgb="FFA5A5A5"/>
      </patternFill>
    </fill>
    <fill>
      <patternFill patternType="solid">
        <fgColor theme="0" tint="-0.14999847407452621"/>
        <bgColor theme="0"/>
      </patternFill>
    </fill>
    <fill>
      <patternFill patternType="solid">
        <fgColor rgb="FF8D9731"/>
        <bgColor indexed="64"/>
      </patternFill>
    </fill>
    <fill>
      <patternFill patternType="solid">
        <fgColor theme="0" tint="-0.249977111117893"/>
        <bgColor indexed="64"/>
      </patternFill>
    </fill>
    <fill>
      <patternFill patternType="solid">
        <fgColor theme="0" tint="-0.14999847407452621"/>
        <bgColor rgb="FFF2F2F2"/>
      </patternFill>
    </fill>
  </fills>
  <borders count="126">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style="hair">
        <color rgb="FF000000"/>
      </top>
      <bottom/>
      <diagonal/>
    </border>
    <border>
      <left/>
      <right/>
      <top/>
      <bottom style="hair">
        <color rgb="FF000000"/>
      </bottom>
      <diagonal/>
    </border>
    <border>
      <left/>
      <right/>
      <top/>
      <bottom style="hair">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rgb="FF000000"/>
      </left>
      <right style="hair">
        <color rgb="FF000000"/>
      </right>
      <top style="hair">
        <color rgb="FF000000"/>
      </top>
      <bottom style="hair">
        <color indexed="64"/>
      </bottom>
      <diagonal/>
    </border>
    <border>
      <left/>
      <right style="hair">
        <color rgb="FF000000"/>
      </right>
      <top style="hair">
        <color rgb="FF000000"/>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hair">
        <color theme="1"/>
      </left>
      <right/>
      <top style="hair">
        <color theme="1"/>
      </top>
      <bottom style="hair">
        <color theme="1"/>
      </bottom>
      <diagonal/>
    </border>
    <border>
      <left style="hair">
        <color theme="1"/>
      </left>
      <right/>
      <top style="hair">
        <color theme="1"/>
      </top>
      <bottom/>
      <diagonal/>
    </border>
    <border>
      <left style="hair">
        <color theme="1"/>
      </left>
      <right/>
      <top style="hair">
        <color rgb="FF000000"/>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hair">
        <color theme="0" tint="-0.14996795556505021"/>
      </right>
      <top/>
      <bottom style="hair">
        <color theme="0" tint="-0.14996795556505021"/>
      </bottom>
      <diagonal/>
    </border>
    <border>
      <left style="hair">
        <color theme="0" tint="-0.14996795556505021"/>
      </left>
      <right/>
      <top style="hair">
        <color theme="0" tint="-0.14996795556505021"/>
      </top>
      <bottom/>
      <diagonal/>
    </border>
    <border>
      <left style="hair">
        <color theme="0" tint="-0.14996795556505021"/>
      </left>
      <right/>
      <top/>
      <bottom style="hair">
        <color theme="0" tint="-0.14996795556505021"/>
      </bottom>
      <diagonal/>
    </border>
    <border>
      <left style="hair">
        <color theme="0" tint="-0.14993743705557422"/>
      </left>
      <right style="hair">
        <color theme="0" tint="-0.14993743705557422"/>
      </right>
      <top style="hair">
        <color theme="0" tint="-0.14993743705557422"/>
      </top>
      <bottom/>
      <diagonal/>
    </border>
    <border>
      <left style="hair">
        <color theme="0" tint="-0.14993743705557422"/>
      </left>
      <right style="hair">
        <color theme="0" tint="-0.14993743705557422"/>
      </right>
      <top/>
      <bottom style="hair">
        <color theme="0" tint="-0.14993743705557422"/>
      </bottom>
      <diagonal/>
    </border>
    <border>
      <left style="hair">
        <color rgb="FF000000"/>
      </left>
      <right style="hair">
        <color rgb="FF000000"/>
      </right>
      <top style="hair">
        <color rgb="FF000000"/>
      </top>
      <bottom style="hair">
        <color theme="0" tint="-0.14996795556505021"/>
      </bottom>
      <diagonal/>
    </border>
    <border>
      <left style="hair">
        <color rgb="FF000000"/>
      </left>
      <right style="hair">
        <color rgb="FF000000"/>
      </right>
      <top style="hair">
        <color theme="0" tint="-0.14996795556505021"/>
      </top>
      <bottom style="hair">
        <color theme="0" tint="-0.14996795556505021"/>
      </bottom>
      <diagonal/>
    </border>
    <border>
      <left style="hair">
        <color rgb="FF000000"/>
      </left>
      <right style="hair">
        <color rgb="FF000000"/>
      </right>
      <top style="hair">
        <color theme="0" tint="-0.14996795556505021"/>
      </top>
      <bottom style="hair">
        <color rgb="FF000000"/>
      </bottom>
      <diagonal/>
    </border>
    <border>
      <left style="hair">
        <color rgb="FF000000"/>
      </left>
      <right/>
      <top style="hair">
        <color rgb="FF000000"/>
      </top>
      <bottom style="hair">
        <color theme="0" tint="-0.14996795556505021"/>
      </bottom>
      <diagonal/>
    </border>
    <border>
      <left style="thin">
        <color theme="4"/>
      </left>
      <right style="thin">
        <color theme="4"/>
      </right>
      <top/>
      <bottom/>
      <diagonal/>
    </border>
    <border>
      <left/>
      <right style="hair">
        <color rgb="FF000000"/>
      </right>
      <top style="hair">
        <color rgb="FF000000"/>
      </top>
      <bottom style="thin">
        <color indexed="64"/>
      </bottom>
      <diagonal/>
    </border>
    <border>
      <left style="hair">
        <color theme="0" tint="-0.14996795556505021"/>
      </left>
      <right style="hair">
        <color theme="0" tint="-0.14996795556505021"/>
      </right>
      <top/>
      <bottom/>
      <diagonal/>
    </border>
  </borders>
  <cellStyleXfs count="10">
    <xf numFmtId="0" fontId="0" fillId="0" borderId="0"/>
    <xf numFmtId="41" fontId="65" fillId="0" borderId="0" applyFont="0" applyFill="0" applyBorder="0" applyAlignment="0" applyProtection="0"/>
    <xf numFmtId="0" fontId="66" fillId="0" borderId="30"/>
    <xf numFmtId="0" fontId="66" fillId="0" borderId="30"/>
    <xf numFmtId="9" fontId="66" fillId="0" borderId="30" applyFont="0" applyFill="0" applyBorder="0" applyAlignment="0" applyProtection="0"/>
    <xf numFmtId="0" fontId="64" fillId="0" borderId="30"/>
    <xf numFmtId="44" fontId="64" fillId="0" borderId="30" applyFont="0" applyFill="0" applyBorder="0" applyAlignment="0" applyProtection="0"/>
    <xf numFmtId="0" fontId="87" fillId="0" borderId="30"/>
    <xf numFmtId="0" fontId="1" fillId="0" borderId="30"/>
    <xf numFmtId="0" fontId="93" fillId="0" borderId="30" applyNumberFormat="0" applyFill="0" applyBorder="0" applyAlignment="0" applyProtection="0">
      <alignment vertical="top"/>
      <protection locked="0"/>
    </xf>
  </cellStyleXfs>
  <cellXfs count="792">
    <xf numFmtId="0" fontId="0" fillId="0" borderId="0" xfId="0"/>
    <xf numFmtId="0" fontId="2" fillId="2" borderId="1" xfId="0" applyFont="1" applyFill="1" applyBorder="1" applyAlignment="1">
      <alignment vertical="center"/>
    </xf>
    <xf numFmtId="0" fontId="2" fillId="2" borderId="1" xfId="0" applyFont="1" applyFill="1" applyBorder="1"/>
    <xf numFmtId="0" fontId="4" fillId="0" borderId="0" xfId="0" applyFont="1" applyAlignment="1">
      <alignment vertical="center"/>
    </xf>
    <xf numFmtId="0" fontId="4" fillId="0" borderId="7"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4" fillId="2" borderId="1" xfId="0" applyFont="1" applyFill="1" applyBorder="1"/>
    <xf numFmtId="0" fontId="2" fillId="0" borderId="0" xfId="0" applyFont="1"/>
    <xf numFmtId="0" fontId="6" fillId="2" borderId="1" xfId="0"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horizontal="center" wrapText="1"/>
    </xf>
    <xf numFmtId="0" fontId="6" fillId="5" borderId="1" xfId="0" applyFont="1" applyFill="1" applyBorder="1" applyAlignment="1">
      <alignment horizontal="center" wrapText="1"/>
    </xf>
    <xf numFmtId="0" fontId="10" fillId="2" borderId="1" xfId="0" applyFont="1" applyFill="1" applyBorder="1"/>
    <xf numFmtId="0" fontId="10" fillId="5" borderId="1" xfId="0" applyFont="1" applyFill="1" applyBorder="1"/>
    <xf numFmtId="0" fontId="12" fillId="3" borderId="1" xfId="0" applyFont="1" applyFill="1" applyBorder="1"/>
    <xf numFmtId="0" fontId="11" fillId="3" borderId="1" xfId="0" applyFont="1" applyFill="1" applyBorder="1" applyAlignment="1">
      <alignment horizontal="center" wrapText="1"/>
    </xf>
    <xf numFmtId="0" fontId="7" fillId="3" borderId="1" xfId="0" applyFont="1" applyFill="1" applyBorder="1"/>
    <xf numFmtId="0" fontId="6" fillId="3" borderId="1" xfId="0" applyFont="1" applyFill="1" applyBorder="1" applyAlignment="1">
      <alignment horizontal="center" wrapText="1"/>
    </xf>
    <xf numFmtId="0" fontId="13" fillId="3" borderId="1" xfId="0" applyFont="1" applyFill="1" applyBorder="1"/>
    <xf numFmtId="0" fontId="14" fillId="2" borderId="1" xfId="0" applyFont="1" applyFill="1" applyBorder="1"/>
    <xf numFmtId="0" fontId="7" fillId="3" borderId="1" xfId="0" applyFont="1" applyFill="1" applyBorder="1" applyAlignment="1">
      <alignment wrapText="1"/>
    </xf>
    <xf numFmtId="0" fontId="2" fillId="3" borderId="1" xfId="0" applyFont="1" applyFill="1" applyBorder="1"/>
    <xf numFmtId="0" fontId="15" fillId="3" borderId="1" xfId="0" applyFont="1" applyFill="1" applyBorder="1" applyAlignment="1">
      <alignment vertical="center" wrapText="1"/>
    </xf>
    <xf numFmtId="0" fontId="17" fillId="3" borderId="1" xfId="0" applyFont="1" applyFill="1" applyBorder="1" applyAlignment="1">
      <alignment vertical="center"/>
    </xf>
    <xf numFmtId="0" fontId="18" fillId="3" borderId="1" xfId="0" applyFont="1" applyFill="1" applyBorder="1" applyAlignment="1">
      <alignment vertical="center"/>
    </xf>
    <xf numFmtId="0" fontId="19" fillId="2" borderId="1" xfId="0" applyFont="1" applyFill="1" applyBorder="1"/>
    <xf numFmtId="0" fontId="20" fillId="3" borderId="1" xfId="0" applyFont="1" applyFill="1" applyBorder="1"/>
    <xf numFmtId="0" fontId="15" fillId="3" borderId="1" xfId="0" applyFont="1" applyFill="1" applyBorder="1"/>
    <xf numFmtId="0" fontId="17" fillId="3" borderId="1" xfId="0" applyFont="1" applyFill="1" applyBorder="1"/>
    <xf numFmtId="0" fontId="18" fillId="3" borderId="1" xfId="0" applyFont="1" applyFill="1" applyBorder="1"/>
    <xf numFmtId="0" fontId="21" fillId="3" borderId="1" xfId="0" applyFont="1" applyFill="1" applyBorder="1" applyAlignment="1">
      <alignment vertical="center" wrapText="1"/>
    </xf>
    <xf numFmtId="0" fontId="4" fillId="2" borderId="1" xfId="0" applyFont="1" applyFill="1" applyBorder="1" applyAlignment="1">
      <alignment vertical="center" wrapText="1"/>
    </xf>
    <xf numFmtId="0" fontId="7" fillId="2" borderId="1" xfId="0" applyFont="1" applyFill="1" applyBorder="1"/>
    <xf numFmtId="0" fontId="23" fillId="0" borderId="0" xfId="0" applyFont="1"/>
    <xf numFmtId="0" fontId="23" fillId="2" borderId="1" xfId="0" applyFont="1" applyFill="1" applyBorder="1"/>
    <xf numFmtId="0" fontId="23" fillId="0" borderId="0" xfId="0" applyFont="1" applyAlignment="1">
      <alignment horizontal="right"/>
    </xf>
    <xf numFmtId="0" fontId="23" fillId="0" borderId="0" xfId="0" applyFont="1" applyAlignment="1">
      <alignment horizontal="right" vertical="center"/>
    </xf>
    <xf numFmtId="0" fontId="23" fillId="2" borderId="1" xfId="0" applyFont="1" applyFill="1" applyBorder="1" applyAlignment="1">
      <alignment horizontal="right" vertical="center"/>
    </xf>
    <xf numFmtId="0" fontId="23" fillId="2" borderId="1" xfId="0" applyFont="1" applyFill="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2" borderId="1" xfId="0" applyFont="1" applyFill="1" applyBorder="1" applyAlignment="1">
      <alignment horizontal="center" vertical="center"/>
    </xf>
    <xf numFmtId="0" fontId="25" fillId="0" borderId="0" xfId="0" applyFont="1"/>
    <xf numFmtId="0" fontId="25" fillId="2" borderId="1" xfId="0" applyFont="1" applyFill="1" applyBorder="1"/>
    <xf numFmtId="0" fontId="25" fillId="6" borderId="37" xfId="0" applyFont="1" applyFill="1" applyBorder="1" applyAlignment="1">
      <alignment horizontal="left" vertical="center" wrapText="1"/>
    </xf>
    <xf numFmtId="0" fontId="25" fillId="7" borderId="37" xfId="0" applyFont="1" applyFill="1" applyBorder="1" applyAlignment="1">
      <alignment horizontal="center" vertical="center" wrapText="1"/>
    </xf>
    <xf numFmtId="0" fontId="25" fillId="8" borderId="37" xfId="0" applyFont="1" applyFill="1" applyBorder="1" applyAlignment="1">
      <alignment horizontal="center" vertical="center" wrapText="1"/>
    </xf>
    <xf numFmtId="0" fontId="25" fillId="8" borderId="22" xfId="0" applyFont="1" applyFill="1" applyBorder="1" applyAlignment="1">
      <alignment horizontal="center" vertical="center" wrapText="1"/>
    </xf>
    <xf numFmtId="0" fontId="25" fillId="7" borderId="22" xfId="0" applyFont="1" applyFill="1" applyBorder="1" applyAlignment="1">
      <alignment horizontal="center" vertical="center" wrapText="1"/>
    </xf>
    <xf numFmtId="10" fontId="23" fillId="2" borderId="22" xfId="0" applyNumberFormat="1" applyFont="1" applyFill="1" applyBorder="1" applyAlignment="1">
      <alignment horizontal="center" vertical="center"/>
    </xf>
    <xf numFmtId="164" fontId="23" fillId="2" borderId="22" xfId="0" applyNumberFormat="1" applyFont="1" applyFill="1" applyBorder="1" applyAlignment="1">
      <alignment horizontal="center" vertical="center" wrapText="1"/>
    </xf>
    <xf numFmtId="0" fontId="23" fillId="2" borderId="1" xfId="0" applyFont="1" applyFill="1" applyBorder="1" applyAlignment="1">
      <alignment vertical="center"/>
    </xf>
    <xf numFmtId="0" fontId="23" fillId="0" borderId="22" xfId="0" applyFont="1" applyBorder="1" applyAlignment="1">
      <alignment horizontal="left" vertical="center" wrapText="1"/>
    </xf>
    <xf numFmtId="0" fontId="24" fillId="0" borderId="0" xfId="0" applyFont="1" applyAlignment="1">
      <alignment vertical="center"/>
    </xf>
    <xf numFmtId="0" fontId="23" fillId="0" borderId="0" xfId="0" applyFont="1" applyAlignment="1">
      <alignment horizontal="center"/>
    </xf>
    <xf numFmtId="0" fontId="23" fillId="0" borderId="22" xfId="0" applyFont="1" applyBorder="1"/>
    <xf numFmtId="0" fontId="23" fillId="0" borderId="0" xfId="0" applyFont="1" applyAlignment="1">
      <alignment vertical="center"/>
    </xf>
    <xf numFmtId="0" fontId="25" fillId="2" borderId="1" xfId="0" applyFont="1" applyFill="1" applyBorder="1" applyAlignment="1">
      <alignment vertical="center"/>
    </xf>
    <xf numFmtId="0" fontId="27" fillId="2" borderId="1" xfId="0" applyFont="1" applyFill="1" applyBorder="1" applyAlignment="1">
      <alignment vertical="center"/>
    </xf>
    <xf numFmtId="0" fontId="23" fillId="0" borderId="0" xfId="0" applyFont="1" applyAlignment="1">
      <alignment wrapText="1"/>
    </xf>
    <xf numFmtId="0" fontId="38" fillId="2" borderId="1" xfId="0" applyFont="1" applyFill="1" applyBorder="1" applyAlignment="1">
      <alignment horizontal="center"/>
    </xf>
    <xf numFmtId="0" fontId="38" fillId="2" borderId="1" xfId="0" applyFont="1" applyFill="1" applyBorder="1" applyAlignment="1">
      <alignment vertical="center" wrapText="1"/>
    </xf>
    <xf numFmtId="0" fontId="8" fillId="2" borderId="1" xfId="0" applyFont="1" applyFill="1" applyBorder="1"/>
    <xf numFmtId="0" fontId="38" fillId="2" borderId="1" xfId="0" applyFont="1" applyFill="1" applyBorder="1" applyAlignment="1">
      <alignment horizontal="center" wrapText="1"/>
    </xf>
    <xf numFmtId="0" fontId="8" fillId="2" borderId="1" xfId="0" applyFont="1" applyFill="1" applyBorder="1" applyAlignment="1">
      <alignment wrapText="1"/>
    </xf>
    <xf numFmtId="0" fontId="8" fillId="6" borderId="2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0" borderId="0" xfId="0" applyFont="1"/>
    <xf numFmtId="0" fontId="8" fillId="2" borderId="1" xfId="0" applyFont="1" applyFill="1" applyBorder="1" applyAlignment="1">
      <alignment vertical="center" wrapText="1"/>
    </xf>
    <xf numFmtId="0" fontId="8" fillId="0" borderId="0" xfId="0" applyFont="1" applyAlignment="1">
      <alignment vertical="center"/>
    </xf>
    <xf numFmtId="0" fontId="8" fillId="7" borderId="22"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0" borderId="22" xfId="0" applyFont="1" applyBorder="1" applyAlignment="1">
      <alignment horizontal="left" vertical="center"/>
    </xf>
    <xf numFmtId="0" fontId="8" fillId="0" borderId="22" xfId="0" applyFont="1" applyBorder="1" applyAlignment="1">
      <alignment horizontal="center" vertical="center"/>
    </xf>
    <xf numFmtId="1" fontId="8" fillId="0" borderId="22" xfId="0" applyNumberFormat="1" applyFont="1" applyBorder="1" applyAlignment="1">
      <alignment horizontal="center" vertical="center"/>
    </xf>
    <xf numFmtId="0" fontId="8" fillId="6" borderId="22" xfId="0" applyFont="1" applyFill="1" applyBorder="1" applyAlignment="1">
      <alignment horizontal="center" vertical="center"/>
    </xf>
    <xf numFmtId="1" fontId="8" fillId="6" borderId="22" xfId="0" applyNumberFormat="1" applyFont="1" applyFill="1" applyBorder="1" applyAlignment="1">
      <alignment horizontal="center" vertical="center"/>
    </xf>
    <xf numFmtId="0" fontId="39" fillId="0" borderId="0" xfId="0" applyFont="1"/>
    <xf numFmtId="0" fontId="40" fillId="0" borderId="0" xfId="0" applyFont="1" applyAlignment="1">
      <alignment horizontal="center"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39" fillId="2" borderId="1" xfId="0" applyFont="1" applyFill="1" applyBorder="1"/>
    <xf numFmtId="0" fontId="40" fillId="2" borderId="1" xfId="0" applyFont="1" applyFill="1" applyBorder="1" applyAlignment="1">
      <alignment horizontal="left" vertical="center"/>
    </xf>
    <xf numFmtId="0" fontId="40" fillId="2" borderId="51" xfId="0" applyFont="1" applyFill="1" applyBorder="1" applyAlignment="1">
      <alignment horizontal="center" vertical="center"/>
    </xf>
    <xf numFmtId="0" fontId="40" fillId="2" borderId="51" xfId="0" applyFont="1" applyFill="1" applyBorder="1" applyAlignment="1">
      <alignment horizontal="left" vertical="center" wrapText="1"/>
    </xf>
    <xf numFmtId="0" fontId="42" fillId="2" borderId="51" xfId="0" applyFont="1" applyFill="1" applyBorder="1" applyAlignment="1">
      <alignment horizontal="center" vertical="center"/>
    </xf>
    <xf numFmtId="0" fontId="42" fillId="2" borderId="51" xfId="0" applyFont="1" applyFill="1" applyBorder="1" applyAlignment="1">
      <alignment horizontal="left" vertical="center" wrapText="1"/>
    </xf>
    <xf numFmtId="0" fontId="40" fillId="0" borderId="51" xfId="0" applyFont="1" applyBorder="1" applyAlignment="1">
      <alignment horizontal="left" vertical="center" wrapText="1"/>
    </xf>
    <xf numFmtId="0" fontId="40" fillId="2" borderId="1" xfId="0" applyFont="1" applyFill="1" applyBorder="1" applyAlignment="1">
      <alignment horizontal="center" vertical="center"/>
    </xf>
    <xf numFmtId="0" fontId="40" fillId="2" borderId="1" xfId="0" applyFont="1" applyFill="1" applyBorder="1" applyAlignment="1">
      <alignment horizontal="left" vertical="center" wrapText="1"/>
    </xf>
    <xf numFmtId="0" fontId="30" fillId="5" borderId="51" xfId="0" applyFont="1" applyFill="1" applyBorder="1" applyAlignment="1">
      <alignment horizontal="center" vertical="center"/>
    </xf>
    <xf numFmtId="0" fontId="43" fillId="0" borderId="0" xfId="0" applyFont="1"/>
    <xf numFmtId="0" fontId="43" fillId="0" borderId="0" xfId="0" applyFont="1" applyAlignment="1">
      <alignment vertical="center"/>
    </xf>
    <xf numFmtId="0" fontId="30" fillId="17" borderId="51" xfId="0" applyFont="1" applyFill="1" applyBorder="1" applyAlignment="1">
      <alignment horizontal="center" vertical="center"/>
    </xf>
    <xf numFmtId="3" fontId="30" fillId="18" borderId="1" xfId="0" applyNumberFormat="1" applyFont="1" applyFill="1" applyBorder="1" applyAlignment="1">
      <alignment vertical="center"/>
    </xf>
    <xf numFmtId="0" fontId="43" fillId="0" borderId="51" xfId="0" applyFont="1" applyBorder="1" applyAlignment="1">
      <alignment horizontal="left" vertical="center" wrapText="1"/>
    </xf>
    <xf numFmtId="0" fontId="43" fillId="0" borderId="51" xfId="0" applyFont="1" applyBorder="1" applyAlignment="1">
      <alignment vertical="center"/>
    </xf>
    <xf numFmtId="0" fontId="43" fillId="0" borderId="51" xfId="0" applyFont="1" applyBorder="1" applyAlignment="1">
      <alignment horizontal="center" vertical="center"/>
    </xf>
    <xf numFmtId="0" fontId="30" fillId="17" borderId="51" xfId="0" applyFont="1" applyFill="1" applyBorder="1" applyAlignment="1">
      <alignment horizontal="center" wrapText="1"/>
    </xf>
    <xf numFmtId="0" fontId="30" fillId="0" borderId="60" xfId="0" applyFont="1" applyBorder="1" applyAlignment="1">
      <alignment horizontal="center" vertical="center" wrapText="1"/>
    </xf>
    <xf numFmtId="0" fontId="30" fillId="0" borderId="0" xfId="0" applyFont="1" applyAlignment="1">
      <alignment horizontal="center" vertical="center" wrapText="1"/>
    </xf>
    <xf numFmtId="0" fontId="30" fillId="0" borderId="61" xfId="0" applyFont="1" applyBorder="1" applyAlignment="1">
      <alignment horizontal="center" vertical="center" wrapText="1"/>
    </xf>
    <xf numFmtId="0" fontId="44" fillId="19" borderId="63" xfId="0" applyFont="1" applyFill="1" applyBorder="1" applyAlignment="1">
      <alignment horizontal="center" vertical="center"/>
    </xf>
    <xf numFmtId="0" fontId="44" fillId="19" borderId="64" xfId="0" applyFont="1" applyFill="1" applyBorder="1" applyAlignment="1">
      <alignment horizontal="center" vertical="center"/>
    </xf>
    <xf numFmtId="0" fontId="44" fillId="19" borderId="65" xfId="0" applyFont="1" applyFill="1" applyBorder="1" applyAlignment="1">
      <alignment horizontal="center" vertical="center"/>
    </xf>
    <xf numFmtId="0" fontId="30" fillId="17" borderId="51" xfId="0" applyFont="1" applyFill="1" applyBorder="1" applyAlignment="1">
      <alignment horizontal="center" vertical="center" wrapText="1"/>
    </xf>
    <xf numFmtId="0" fontId="43" fillId="0" borderId="51" xfId="0" applyFont="1" applyBorder="1"/>
    <xf numFmtId="3" fontId="30" fillId="0" borderId="51" xfId="0" applyNumberFormat="1" applyFont="1" applyBorder="1" applyAlignment="1">
      <alignment horizontal="right"/>
    </xf>
    <xf numFmtId="0" fontId="44" fillId="19" borderId="67" xfId="0" applyFont="1" applyFill="1" applyBorder="1" applyAlignment="1">
      <alignment horizontal="center" vertical="center" wrapText="1"/>
    </xf>
    <xf numFmtId="0" fontId="44" fillId="19" borderId="68" xfId="0" applyFont="1" applyFill="1" applyBorder="1" applyAlignment="1">
      <alignment horizontal="center" vertical="center" wrapText="1"/>
    </xf>
    <xf numFmtId="0" fontId="44" fillId="19" borderId="69" xfId="0" applyFont="1" applyFill="1" applyBorder="1" applyAlignment="1">
      <alignment horizontal="center" vertical="center" wrapText="1"/>
    </xf>
    <xf numFmtId="0" fontId="30" fillId="20" borderId="70" xfId="0" applyFont="1" applyFill="1" applyBorder="1"/>
    <xf numFmtId="0" fontId="43" fillId="20" borderId="71" xfId="0" applyFont="1" applyFill="1" applyBorder="1" applyAlignment="1">
      <alignment horizontal="center"/>
    </xf>
    <xf numFmtId="0" fontId="43" fillId="20" borderId="1" xfId="0" applyFont="1" applyFill="1" applyBorder="1" applyAlignment="1">
      <alignment horizontal="center"/>
    </xf>
    <xf numFmtId="0" fontId="43" fillId="20" borderId="72" xfId="0" applyFont="1" applyFill="1" applyBorder="1" applyAlignment="1">
      <alignment horizontal="center"/>
    </xf>
    <xf numFmtId="3" fontId="43" fillId="0" borderId="51" xfId="0" applyNumberFormat="1" applyFont="1" applyBorder="1"/>
    <xf numFmtId="0" fontId="30" fillId="2" borderId="51" xfId="0" applyFont="1" applyFill="1" applyBorder="1" applyAlignment="1">
      <alignment horizontal="center"/>
    </xf>
    <xf numFmtId="3" fontId="30" fillId="2" borderId="51" xfId="0" applyNumberFormat="1" applyFont="1" applyFill="1" applyBorder="1" applyAlignment="1">
      <alignment horizontal="right"/>
    </xf>
    <xf numFmtId="0" fontId="43" fillId="2" borderId="51" xfId="0" applyFont="1" applyFill="1" applyBorder="1" applyAlignment="1">
      <alignment horizontal="center"/>
    </xf>
    <xf numFmtId="3" fontId="43" fillId="2" borderId="51" xfId="0" applyNumberFormat="1" applyFont="1" applyFill="1" applyBorder="1"/>
    <xf numFmtId="0" fontId="43" fillId="0" borderId="51" xfId="0" applyFont="1" applyBorder="1" applyAlignment="1">
      <alignment vertical="center" wrapText="1"/>
    </xf>
    <xf numFmtId="0" fontId="30" fillId="0" borderId="51" xfId="0" applyFont="1" applyBorder="1" applyAlignment="1">
      <alignment horizontal="center"/>
    </xf>
    <xf numFmtId="0" fontId="30" fillId="5" borderId="51" xfId="0" applyFont="1" applyFill="1" applyBorder="1" applyAlignment="1">
      <alignment horizontal="center"/>
    </xf>
    <xf numFmtId="0" fontId="45" fillId="18" borderId="51" xfId="0" applyFont="1" applyFill="1" applyBorder="1" applyAlignment="1">
      <alignment horizontal="left" vertical="center" wrapText="1"/>
    </xf>
    <xf numFmtId="0" fontId="43" fillId="0" borderId="0" xfId="0" applyFont="1" applyAlignment="1">
      <alignment horizontal="center" vertical="center"/>
    </xf>
    <xf numFmtId="0" fontId="30" fillId="0" borderId="79" xfId="0" applyFont="1" applyBorder="1" applyAlignment="1">
      <alignment horizontal="center"/>
    </xf>
    <xf numFmtId="3" fontId="30" fillId="0" borderId="67" xfId="0" applyNumberFormat="1" applyFont="1" applyBorder="1" applyAlignment="1">
      <alignment horizontal="right"/>
    </xf>
    <xf numFmtId="3" fontId="30" fillId="0" borderId="68" xfId="0" applyNumberFormat="1" applyFont="1" applyBorder="1" applyAlignment="1">
      <alignment horizontal="right"/>
    </xf>
    <xf numFmtId="3" fontId="30" fillId="0" borderId="69" xfId="0" applyNumberFormat="1" applyFont="1" applyBorder="1" applyAlignment="1">
      <alignment horizontal="right"/>
    </xf>
    <xf numFmtId="0" fontId="43" fillId="0" borderId="79" xfId="0" applyFont="1" applyBorder="1" applyAlignment="1">
      <alignment horizontal="center"/>
    </xf>
    <xf numFmtId="3" fontId="43" fillId="0" borderId="67" xfId="0" applyNumberFormat="1" applyFont="1" applyBorder="1"/>
    <xf numFmtId="3" fontId="43" fillId="0" borderId="68" xfId="0" applyNumberFormat="1" applyFont="1" applyBorder="1"/>
    <xf numFmtId="3" fontId="43" fillId="0" borderId="69" xfId="0" applyNumberFormat="1" applyFont="1" applyBorder="1"/>
    <xf numFmtId="0" fontId="45" fillId="0" borderId="51" xfId="0" applyFont="1" applyBorder="1" applyAlignment="1">
      <alignment horizontal="left" vertical="center" wrapText="1"/>
    </xf>
    <xf numFmtId="0" fontId="30" fillId="0" borderId="0" xfId="0" applyFont="1" applyAlignment="1">
      <alignment vertical="center"/>
    </xf>
    <xf numFmtId="0" fontId="43" fillId="0" borderId="47" xfId="0" applyFont="1" applyBorder="1" applyAlignment="1">
      <alignment vertical="center"/>
    </xf>
    <xf numFmtId="0" fontId="43" fillId="0" borderId="22" xfId="0" applyFont="1" applyBorder="1" applyAlignment="1">
      <alignment vertical="center"/>
    </xf>
    <xf numFmtId="0" fontId="43" fillId="0" borderId="51" xfId="0" applyFont="1" applyBorder="1" applyAlignment="1">
      <alignment wrapText="1"/>
    </xf>
    <xf numFmtId="0" fontId="46" fillId="0" borderId="0" xfId="0" applyFont="1" applyAlignment="1">
      <alignment horizontal="center" vertical="center"/>
    </xf>
    <xf numFmtId="0" fontId="46" fillId="0" borderId="0" xfId="0" applyFont="1" applyAlignment="1">
      <alignment horizontal="center" vertical="center" wrapText="1"/>
    </xf>
    <xf numFmtId="0" fontId="46" fillId="0" borderId="0" xfId="0" applyFont="1"/>
    <xf numFmtId="0" fontId="46" fillId="2" borderId="1" xfId="0" applyFont="1" applyFill="1" applyBorder="1"/>
    <xf numFmtId="0" fontId="46" fillId="2" borderId="1" xfId="0" applyFont="1" applyFill="1" applyBorder="1" applyAlignment="1">
      <alignment horizontal="center" vertical="center"/>
    </xf>
    <xf numFmtId="0" fontId="48" fillId="0" borderId="80" xfId="0" applyFont="1" applyBorder="1" applyAlignment="1">
      <alignment horizontal="center" vertical="center" wrapText="1"/>
    </xf>
    <xf numFmtId="0" fontId="49" fillId="0" borderId="81" xfId="0" applyFont="1" applyBorder="1" applyAlignment="1">
      <alignment horizontal="left" vertical="center" wrapText="1"/>
    </xf>
    <xf numFmtId="0" fontId="50" fillId="0" borderId="0" xfId="0" applyFont="1"/>
    <xf numFmtId="0" fontId="48" fillId="0" borderId="82" xfId="0" applyFont="1" applyBorder="1" applyAlignment="1">
      <alignment horizontal="center" vertical="center" wrapText="1"/>
    </xf>
    <xf numFmtId="0" fontId="49" fillId="0" borderId="83" xfId="0" applyFont="1" applyBorder="1" applyAlignment="1">
      <alignment horizontal="left" vertical="center" wrapText="1"/>
    </xf>
    <xf numFmtId="0" fontId="51" fillId="0" borderId="83" xfId="0" applyFont="1" applyBorder="1" applyAlignment="1">
      <alignment horizontal="left" vertical="center" wrapText="1"/>
    </xf>
    <xf numFmtId="0" fontId="48" fillId="0" borderId="82" xfId="0" applyFont="1" applyBorder="1" applyAlignment="1">
      <alignment horizontal="center" vertical="center" readingOrder="1"/>
    </xf>
    <xf numFmtId="0" fontId="52" fillId="0" borderId="82" xfId="0" applyFont="1" applyBorder="1" applyAlignment="1">
      <alignment horizontal="center" vertical="center" wrapText="1"/>
    </xf>
    <xf numFmtId="0" fontId="48" fillId="0" borderId="84" xfId="0" applyFont="1" applyBorder="1" applyAlignment="1">
      <alignment horizontal="center" vertical="center" readingOrder="1"/>
    </xf>
    <xf numFmtId="0" fontId="49" fillId="0" borderId="85" xfId="0" applyFont="1" applyBorder="1" applyAlignment="1">
      <alignment horizontal="left" vertical="center" wrapText="1"/>
    </xf>
    <xf numFmtId="0" fontId="50" fillId="0" borderId="0" xfId="0" applyFont="1" applyAlignment="1">
      <alignment horizontal="center" vertical="center" wrapText="1"/>
    </xf>
    <xf numFmtId="0" fontId="50" fillId="2" borderId="1" xfId="0" applyFont="1" applyFill="1" applyBorder="1" applyAlignment="1">
      <alignment horizontal="center" vertical="center" wrapText="1"/>
    </xf>
    <xf numFmtId="0" fontId="50" fillId="2" borderId="1" xfId="0" applyFont="1" applyFill="1" applyBorder="1"/>
    <xf numFmtId="0" fontId="53" fillId="0" borderId="0" xfId="0" applyFont="1" applyAlignment="1">
      <alignment horizontal="center"/>
    </xf>
    <xf numFmtId="0" fontId="0" fillId="2" borderId="1" xfId="0" applyFill="1" applyBorder="1"/>
    <xf numFmtId="0" fontId="54" fillId="0" borderId="0" xfId="0" applyFont="1"/>
    <xf numFmtId="0" fontId="55" fillId="0" borderId="0" xfId="0" applyFont="1"/>
    <xf numFmtId="0" fontId="56" fillId="0" borderId="0" xfId="0" applyFont="1"/>
    <xf numFmtId="0" fontId="57" fillId="0" borderId="22" xfId="0" applyFont="1" applyBorder="1" applyAlignment="1">
      <alignment horizontal="center" vertical="center"/>
    </xf>
    <xf numFmtId="0" fontId="0" fillId="0" borderId="0" xfId="0" applyAlignment="1">
      <alignment horizontal="left" vertical="top"/>
    </xf>
    <xf numFmtId="0" fontId="50" fillId="0" borderId="22" xfId="0" applyFont="1" applyBorder="1"/>
    <xf numFmtId="0" fontId="0" fillId="0" borderId="0" xfId="0" applyAlignment="1">
      <alignment horizontal="left" vertical="center" wrapText="1"/>
    </xf>
    <xf numFmtId="0" fontId="57" fillId="0" borderId="0" xfId="0" applyFont="1" applyAlignment="1">
      <alignment vertical="center"/>
    </xf>
    <xf numFmtId="0" fontId="58" fillId="0" borderId="0" xfId="0" applyFont="1"/>
    <xf numFmtId="0" fontId="59" fillId="0" borderId="0" xfId="0" applyFont="1" applyAlignment="1">
      <alignment horizontal="left" vertical="top" wrapText="1"/>
    </xf>
    <xf numFmtId="0" fontId="0" fillId="0" borderId="0" xfId="0" applyAlignment="1">
      <alignment horizontal="left" vertical="top" wrapText="1"/>
    </xf>
    <xf numFmtId="0" fontId="38" fillId="9" borderId="22" xfId="0" applyFont="1" applyFill="1" applyBorder="1" applyAlignment="1">
      <alignment horizontal="center" vertical="center" wrapText="1"/>
    </xf>
    <xf numFmtId="0" fontId="60" fillId="0" borderId="0" xfId="0" applyFont="1" applyAlignment="1">
      <alignment horizontal="center" vertical="center" wrapText="1"/>
    </xf>
    <xf numFmtId="0" fontId="59" fillId="0" borderId="22" xfId="0" applyFont="1" applyBorder="1" applyAlignment="1">
      <alignment horizontal="left" vertical="center" wrapText="1"/>
    </xf>
    <xf numFmtId="0" fontId="0" fillId="0" borderId="22" xfId="0" applyBorder="1" applyAlignment="1">
      <alignment horizontal="left" vertical="center" wrapText="1"/>
    </xf>
    <xf numFmtId="0" fontId="61" fillId="0" borderId="22" xfId="0" applyFont="1" applyBorder="1" applyAlignment="1">
      <alignment horizontal="left" vertical="center" wrapText="1"/>
    </xf>
    <xf numFmtId="0" fontId="58" fillId="2" borderId="1" xfId="0" applyFont="1" applyFill="1" applyBorder="1"/>
    <xf numFmtId="0" fontId="0" fillId="0" borderId="22" xfId="0" applyBorder="1" applyAlignment="1">
      <alignment vertical="center" wrapText="1"/>
    </xf>
    <xf numFmtId="0" fontId="0" fillId="0" borderId="0" xfId="0" applyAlignment="1">
      <alignment vertical="center" wrapText="1"/>
    </xf>
    <xf numFmtId="0" fontId="0" fillId="2" borderId="1" xfId="0" applyFill="1" applyBorder="1" applyAlignment="1">
      <alignment horizontal="left" vertical="top" wrapText="1"/>
    </xf>
    <xf numFmtId="0" fontId="59" fillId="0" borderId="0" xfId="0" applyFont="1" applyAlignment="1">
      <alignment horizontal="left" vertical="center"/>
    </xf>
    <xf numFmtId="0" fontId="0" fillId="0" borderId="0" xfId="0" applyAlignment="1">
      <alignment horizontal="left"/>
    </xf>
    <xf numFmtId="0" fontId="0" fillId="2" borderId="1" xfId="0" applyFill="1" applyBorder="1" applyAlignment="1">
      <alignment horizontal="left"/>
    </xf>
    <xf numFmtId="0" fontId="24" fillId="0" borderId="0" xfId="0" applyFont="1"/>
    <xf numFmtId="0" fontId="23" fillId="22" borderId="0" xfId="0" applyFont="1" applyFill="1"/>
    <xf numFmtId="0" fontId="27" fillId="8" borderId="37" xfId="0" applyFont="1" applyFill="1" applyBorder="1" applyAlignment="1">
      <alignment horizontal="center" vertical="center" wrapText="1"/>
    </xf>
    <xf numFmtId="0" fontId="6" fillId="2" borderId="14" xfId="0" applyFont="1" applyFill="1" applyBorder="1" applyAlignment="1">
      <alignment horizontal="center" wrapText="1"/>
    </xf>
    <xf numFmtId="0" fontId="11" fillId="3" borderId="14" xfId="0" applyFont="1" applyFill="1" applyBorder="1" applyAlignment="1">
      <alignment horizontal="center" wrapText="1"/>
    </xf>
    <xf numFmtId="0" fontId="2" fillId="2" borderId="30" xfId="0" applyFont="1" applyFill="1" applyBorder="1"/>
    <xf numFmtId="0" fontId="6" fillId="2" borderId="30" xfId="0" applyFont="1" applyFill="1" applyBorder="1" applyAlignment="1">
      <alignment horizontal="center" wrapText="1"/>
    </xf>
    <xf numFmtId="0" fontId="11" fillId="3" borderId="30" xfId="0" applyFont="1" applyFill="1" applyBorder="1" applyAlignment="1">
      <alignment horizontal="center" wrapText="1"/>
    </xf>
    <xf numFmtId="0" fontId="12" fillId="3" borderId="30" xfId="0" applyFont="1" applyFill="1" applyBorder="1"/>
    <xf numFmtId="0" fontId="10" fillId="2" borderId="30" xfId="0" applyFont="1" applyFill="1" applyBorder="1"/>
    <xf numFmtId="0" fontId="10" fillId="5" borderId="30" xfId="0" applyFont="1" applyFill="1" applyBorder="1"/>
    <xf numFmtId="0" fontId="68" fillId="0" borderId="0" xfId="0" applyFont="1" applyAlignment="1" applyProtection="1">
      <alignment horizontal="justify" vertical="center"/>
      <protection hidden="1"/>
    </xf>
    <xf numFmtId="0" fontId="68" fillId="0" borderId="0" xfId="0" applyFont="1" applyAlignment="1">
      <alignment horizontal="justify" vertical="center" wrapText="1"/>
    </xf>
    <xf numFmtId="0" fontId="68" fillId="0" borderId="0" xfId="0" applyFont="1" applyAlignment="1" applyProtection="1">
      <alignment horizontal="justify" vertical="center" wrapText="1"/>
      <protection hidden="1"/>
    </xf>
    <xf numFmtId="0" fontId="68" fillId="0" borderId="0" xfId="0" applyFont="1" applyAlignment="1">
      <alignment horizontal="justify" vertical="center"/>
    </xf>
    <xf numFmtId="0" fontId="68" fillId="0" borderId="30" xfId="0" applyFont="1" applyBorder="1" applyAlignment="1">
      <alignment horizontal="justify" vertical="center"/>
    </xf>
    <xf numFmtId="0" fontId="69" fillId="0" borderId="0" xfId="0" applyFont="1" applyAlignment="1">
      <alignment horizontal="justify" vertical="center"/>
    </xf>
    <xf numFmtId="0" fontId="69" fillId="0" borderId="30" xfId="0" applyFont="1" applyBorder="1" applyAlignment="1" applyProtection="1">
      <alignment horizontal="justify" vertical="center"/>
      <protection hidden="1"/>
    </xf>
    <xf numFmtId="0" fontId="69" fillId="0" borderId="0" xfId="0" applyFont="1" applyAlignment="1" applyProtection="1">
      <alignment horizontal="justify" vertical="center"/>
      <protection hidden="1"/>
    </xf>
    <xf numFmtId="0" fontId="69" fillId="0" borderId="0" xfId="0" applyFont="1" applyAlignment="1" applyProtection="1">
      <alignment horizontal="justify" vertical="center" wrapText="1"/>
      <protection hidden="1"/>
    </xf>
    <xf numFmtId="1" fontId="69" fillId="0" borderId="0" xfId="0" applyNumberFormat="1" applyFont="1" applyAlignment="1" applyProtection="1">
      <alignment horizontal="justify" vertical="center" wrapText="1"/>
      <protection hidden="1"/>
    </xf>
    <xf numFmtId="0" fontId="70" fillId="0" borderId="0" xfId="0" applyFont="1" applyAlignment="1" applyProtection="1">
      <alignment horizontal="justify" vertical="center" wrapText="1"/>
      <protection hidden="1"/>
    </xf>
    <xf numFmtId="0" fontId="71" fillId="0" borderId="0" xfId="0" applyFont="1" applyAlignment="1">
      <alignment horizontal="justify" vertical="center" wrapText="1"/>
    </xf>
    <xf numFmtId="0" fontId="69" fillId="22" borderId="30" xfId="0" applyFont="1" applyFill="1" applyBorder="1" applyAlignment="1">
      <alignment horizontal="justify" vertical="center" wrapText="1"/>
    </xf>
    <xf numFmtId="1" fontId="72" fillId="22" borderId="30" xfId="0" applyNumberFormat="1" applyFont="1" applyFill="1" applyBorder="1" applyAlignment="1">
      <alignment horizontal="justify" vertical="center" wrapText="1"/>
    </xf>
    <xf numFmtId="0" fontId="69" fillId="0" borderId="0" xfId="0" applyFont="1" applyAlignment="1">
      <alignment horizontal="justify" vertical="center" wrapText="1"/>
    </xf>
    <xf numFmtId="0" fontId="72" fillId="0" borderId="0" xfId="0" applyFont="1" applyAlignment="1">
      <alignment horizontal="justify" vertical="center"/>
    </xf>
    <xf numFmtId="0" fontId="73" fillId="0" borderId="0" xfId="0" applyFont="1" applyAlignment="1">
      <alignment horizontal="justify" vertical="center" wrapText="1"/>
    </xf>
    <xf numFmtId="0" fontId="73" fillId="0" borderId="0" xfId="0" applyFont="1" applyAlignment="1">
      <alignment horizontal="justify" vertical="center"/>
    </xf>
    <xf numFmtId="1" fontId="71" fillId="22" borderId="30" xfId="0" applyNumberFormat="1" applyFont="1" applyFill="1" applyBorder="1" applyAlignment="1">
      <alignment horizontal="justify" vertical="center" wrapText="1"/>
    </xf>
    <xf numFmtId="1" fontId="69" fillId="22" borderId="30" xfId="0" applyNumberFormat="1" applyFont="1" applyFill="1" applyBorder="1" applyAlignment="1">
      <alignment horizontal="justify" vertical="center" wrapText="1"/>
    </xf>
    <xf numFmtId="0" fontId="72" fillId="0" borderId="0" xfId="0" applyFont="1" applyAlignment="1" applyProtection="1">
      <alignment horizontal="justify" vertical="center" wrapText="1"/>
      <protection hidden="1"/>
    </xf>
    <xf numFmtId="0" fontId="75" fillId="0" borderId="0" xfId="0" applyFont="1" applyAlignment="1">
      <alignment horizontal="justify" vertical="center"/>
    </xf>
    <xf numFmtId="0" fontId="69" fillId="0" borderId="30" xfId="0" applyFont="1" applyBorder="1" applyAlignment="1">
      <alignment horizontal="justify" vertical="center"/>
    </xf>
    <xf numFmtId="0" fontId="70" fillId="0" borderId="0" xfId="0" applyFont="1" applyAlignment="1" applyProtection="1">
      <alignment horizontal="justify" vertical="center"/>
      <protection hidden="1"/>
    </xf>
    <xf numFmtId="0" fontId="71" fillId="22" borderId="30" xfId="0" applyFont="1" applyFill="1" applyBorder="1" applyAlignment="1">
      <alignment horizontal="justify" vertical="center" wrapText="1"/>
    </xf>
    <xf numFmtId="1" fontId="69" fillId="0" borderId="0" xfId="0" applyNumberFormat="1" applyFont="1" applyAlignment="1">
      <alignment horizontal="justify" vertical="center" wrapText="1"/>
    </xf>
    <xf numFmtId="0" fontId="69" fillId="0" borderId="86" xfId="0" applyFont="1" applyBorder="1" applyAlignment="1">
      <alignment horizontal="justify" vertical="center" wrapText="1"/>
    </xf>
    <xf numFmtId="1" fontId="69" fillId="0" borderId="30" xfId="0" applyNumberFormat="1" applyFont="1" applyBorder="1" applyAlignment="1">
      <alignment horizontal="justify" vertical="center" wrapText="1"/>
    </xf>
    <xf numFmtId="0" fontId="69" fillId="0" borderId="30" xfId="0" applyFont="1" applyBorder="1" applyAlignment="1">
      <alignment horizontal="justify" vertical="center" wrapText="1"/>
    </xf>
    <xf numFmtId="0" fontId="72" fillId="22" borderId="30" xfId="0" applyFont="1" applyFill="1" applyBorder="1" applyAlignment="1">
      <alignment horizontal="justify" vertical="center" wrapText="1"/>
    </xf>
    <xf numFmtId="0" fontId="23" fillId="0" borderId="22" xfId="0" applyFont="1" applyBorder="1" applyAlignment="1">
      <alignment horizontal="center" vertical="center"/>
    </xf>
    <xf numFmtId="0" fontId="23" fillId="0" borderId="22" xfId="0" applyFont="1" applyBorder="1" applyAlignment="1">
      <alignment vertical="center" wrapText="1"/>
    </xf>
    <xf numFmtId="0" fontId="23" fillId="2" borderId="30" xfId="0" applyFont="1" applyFill="1" applyBorder="1" applyAlignment="1">
      <alignment vertical="center"/>
    </xf>
    <xf numFmtId="0" fontId="23" fillId="2" borderId="30" xfId="0" applyFont="1" applyFill="1" applyBorder="1"/>
    <xf numFmtId="0" fontId="66" fillId="0" borderId="22" xfId="0" applyFont="1" applyBorder="1" applyAlignment="1">
      <alignment vertical="center" wrapText="1"/>
    </xf>
    <xf numFmtId="0" fontId="25" fillId="6" borderId="37" xfId="0" applyFont="1" applyFill="1" applyBorder="1" applyAlignment="1">
      <alignment horizontal="center" vertical="center" wrapText="1"/>
    </xf>
    <xf numFmtId="1" fontId="28" fillId="2" borderId="41" xfId="5" applyNumberFormat="1" applyFont="1" applyFill="1" applyBorder="1" applyAlignment="1">
      <alignment horizontal="center" vertical="center"/>
    </xf>
    <xf numFmtId="10" fontId="23" fillId="0" borderId="22" xfId="5" applyNumberFormat="1" applyFont="1" applyBorder="1" applyAlignment="1">
      <alignment horizontal="center" vertical="center" wrapText="1"/>
    </xf>
    <xf numFmtId="169" fontId="23" fillId="0" borderId="22" xfId="5" applyNumberFormat="1" applyFont="1" applyBorder="1" applyAlignment="1" applyProtection="1">
      <alignment horizontal="center" vertical="center"/>
      <protection locked="0"/>
    </xf>
    <xf numFmtId="169" fontId="23" fillId="0" borderId="22" xfId="5" applyNumberFormat="1" applyFont="1" applyBorder="1" applyAlignment="1">
      <alignment horizontal="center" vertical="center" wrapText="1"/>
    </xf>
    <xf numFmtId="169" fontId="23" fillId="0" borderId="22" xfId="5" applyNumberFormat="1" applyFont="1" applyBorder="1" applyAlignment="1" applyProtection="1">
      <alignment horizontal="center" vertical="center" wrapText="1"/>
      <protection locked="0"/>
    </xf>
    <xf numFmtId="169" fontId="23" fillId="2" borderId="41" xfId="5" applyNumberFormat="1" applyFont="1" applyFill="1" applyBorder="1" applyAlignment="1">
      <alignment horizontal="center" vertical="center" wrapText="1"/>
    </xf>
    <xf numFmtId="166" fontId="23" fillId="2" borderId="41" xfId="5" applyNumberFormat="1" applyFont="1" applyFill="1" applyBorder="1" applyAlignment="1" applyProtection="1">
      <alignment horizontal="center" vertical="center" wrapText="1"/>
      <protection locked="0"/>
    </xf>
    <xf numFmtId="166" fontId="23" fillId="2" borderId="41" xfId="5" applyNumberFormat="1" applyFont="1" applyFill="1" applyBorder="1" applyAlignment="1">
      <alignment horizontal="center" vertical="center" wrapText="1"/>
    </xf>
    <xf numFmtId="1" fontId="28" fillId="2" borderId="22" xfId="5" applyNumberFormat="1" applyFont="1" applyFill="1" applyBorder="1" applyAlignment="1">
      <alignment horizontal="center" vertical="center"/>
    </xf>
    <xf numFmtId="10" fontId="23" fillId="2" borderId="22" xfId="5" applyNumberFormat="1" applyFont="1" applyFill="1" applyBorder="1" applyAlignment="1">
      <alignment horizontal="center" vertical="center" wrapText="1"/>
    </xf>
    <xf numFmtId="166" fontId="23" fillId="2" borderId="22" xfId="5" applyNumberFormat="1" applyFont="1" applyFill="1" applyBorder="1" applyAlignment="1">
      <alignment horizontal="center" vertical="center" wrapText="1"/>
    </xf>
    <xf numFmtId="170" fontId="23" fillId="2" borderId="41" xfId="5" applyNumberFormat="1" applyFont="1" applyFill="1" applyBorder="1" applyAlignment="1">
      <alignment horizontal="center" vertical="center" wrapText="1"/>
    </xf>
    <xf numFmtId="0" fontId="24" fillId="13" borderId="30" xfId="5" applyFont="1" applyFill="1" applyAlignment="1">
      <alignment horizontal="center" vertical="center"/>
    </xf>
    <xf numFmtId="10" fontId="24" fillId="13" borderId="22" xfId="5" applyNumberFormat="1" applyFont="1" applyFill="1" applyBorder="1" applyAlignment="1">
      <alignment horizontal="center" vertical="center" wrapText="1"/>
    </xf>
    <xf numFmtId="169" fontId="24" fillId="13" borderId="22" xfId="5" applyNumberFormat="1" applyFont="1" applyFill="1" applyBorder="1" applyAlignment="1" applyProtection="1">
      <alignment horizontal="center" vertical="center"/>
      <protection locked="0"/>
    </xf>
    <xf numFmtId="169" fontId="24" fillId="13" borderId="22" xfId="5" applyNumberFormat="1" applyFont="1" applyFill="1" applyBorder="1" applyAlignment="1">
      <alignment horizontal="center" vertical="center"/>
    </xf>
    <xf numFmtId="166" fontId="24" fillId="13" borderId="22" xfId="5" applyNumberFormat="1" applyFont="1" applyFill="1" applyBorder="1" applyAlignment="1">
      <alignment horizontal="center" vertical="center" wrapText="1"/>
    </xf>
    <xf numFmtId="166" fontId="24" fillId="13" borderId="22" xfId="5" applyNumberFormat="1" applyFont="1" applyFill="1" applyBorder="1" applyAlignment="1" applyProtection="1">
      <alignment horizontal="center" vertical="center" wrapText="1"/>
      <protection locked="0"/>
    </xf>
    <xf numFmtId="166" fontId="24" fillId="13" borderId="41" xfId="5" applyNumberFormat="1" applyFont="1" applyFill="1" applyBorder="1" applyAlignment="1">
      <alignment horizontal="center" vertical="center" wrapText="1"/>
    </xf>
    <xf numFmtId="166" fontId="23" fillId="2" borderId="22" xfId="5" applyNumberFormat="1" applyFont="1" applyFill="1" applyBorder="1" applyAlignment="1" applyProtection="1">
      <alignment horizontal="center" vertical="center" wrapText="1"/>
      <protection locked="0"/>
    </xf>
    <xf numFmtId="0" fontId="23" fillId="0" borderId="30" xfId="5" applyFont="1"/>
    <xf numFmtId="1" fontId="28" fillId="0" borderId="22" xfId="5" applyNumberFormat="1" applyFont="1" applyBorder="1" applyAlignment="1">
      <alignment horizontal="center" vertical="center"/>
    </xf>
    <xf numFmtId="166" fontId="23" fillId="0" borderId="22" xfId="5" applyNumberFormat="1" applyFont="1" applyBorder="1" applyAlignment="1">
      <alignment horizontal="center" vertical="center" wrapText="1"/>
    </xf>
    <xf numFmtId="169" fontId="23" fillId="0" borderId="41" xfId="5" applyNumberFormat="1" applyFont="1" applyBorder="1" applyAlignment="1">
      <alignment horizontal="center" vertical="center" wrapText="1"/>
    </xf>
    <xf numFmtId="166" fontId="23" fillId="0" borderId="41" xfId="5" applyNumberFormat="1" applyFont="1" applyBorder="1" applyAlignment="1" applyProtection="1">
      <alignment horizontal="center" vertical="center" wrapText="1"/>
      <protection locked="0"/>
    </xf>
    <xf numFmtId="166" fontId="23" fillId="0" borderId="22" xfId="5" applyNumberFormat="1" applyFont="1" applyBorder="1" applyAlignment="1" applyProtection="1">
      <alignment horizontal="center" vertical="center" wrapText="1"/>
      <protection locked="0"/>
    </xf>
    <xf numFmtId="165" fontId="23" fillId="0" borderId="22" xfId="5" applyNumberFormat="1" applyFont="1" applyBorder="1" applyAlignment="1" applyProtection="1">
      <alignment horizontal="center" vertical="center" wrapText="1"/>
      <protection locked="0"/>
    </xf>
    <xf numFmtId="166" fontId="23" fillId="0" borderId="41" xfId="5" applyNumberFormat="1" applyFont="1" applyBorder="1" applyAlignment="1">
      <alignment horizontal="center" vertical="center" wrapText="1"/>
    </xf>
    <xf numFmtId="1" fontId="29" fillId="29" borderId="22" xfId="5" applyNumberFormat="1" applyFont="1" applyFill="1" applyBorder="1" applyAlignment="1">
      <alignment horizontal="center" vertical="center"/>
    </xf>
    <xf numFmtId="10" fontId="24" fillId="27" borderId="22" xfId="5" applyNumberFormat="1" applyFont="1" applyFill="1" applyBorder="1" applyAlignment="1">
      <alignment horizontal="center" vertical="center" wrapText="1"/>
    </xf>
    <xf numFmtId="169" fontId="24" fillId="27" borderId="22" xfId="5" applyNumberFormat="1" applyFont="1" applyFill="1" applyBorder="1" applyAlignment="1" applyProtection="1">
      <alignment horizontal="center" vertical="center" wrapText="1"/>
      <protection locked="0"/>
    </xf>
    <xf numFmtId="166" fontId="24" fillId="29" borderId="41" xfId="5" applyNumberFormat="1" applyFont="1" applyFill="1" applyBorder="1" applyAlignment="1" applyProtection="1">
      <alignment horizontal="center" vertical="center" wrapText="1"/>
      <protection locked="0"/>
    </xf>
    <xf numFmtId="1" fontId="29" fillId="27" borderId="22" xfId="5" applyNumberFormat="1" applyFont="1" applyFill="1" applyBorder="1" applyAlignment="1">
      <alignment horizontal="center" vertical="center"/>
    </xf>
    <xf numFmtId="166" fontId="24" fillId="27" borderId="41" xfId="5" applyNumberFormat="1" applyFont="1" applyFill="1" applyBorder="1" applyAlignment="1" applyProtection="1">
      <alignment horizontal="center" vertical="center" wrapText="1"/>
      <protection locked="0"/>
    </xf>
    <xf numFmtId="169" fontId="24" fillId="13" borderId="41" xfId="5" applyNumberFormat="1" applyFont="1" applyFill="1" applyBorder="1" applyAlignment="1">
      <alignment horizontal="center" vertical="center" wrapText="1"/>
    </xf>
    <xf numFmtId="10" fontId="24" fillId="13" borderId="41" xfId="5" applyNumberFormat="1" applyFont="1" applyFill="1" applyBorder="1" applyAlignment="1">
      <alignment horizontal="center" vertical="center" wrapText="1"/>
    </xf>
    <xf numFmtId="0" fontId="24" fillId="13" borderId="122" xfId="5" applyFont="1" applyFill="1" applyBorder="1" applyAlignment="1">
      <alignment horizontal="center" vertical="center"/>
    </xf>
    <xf numFmtId="10" fontId="24" fillId="13" borderId="119" xfId="5" applyNumberFormat="1" applyFont="1" applyFill="1" applyBorder="1" applyAlignment="1">
      <alignment horizontal="center" vertical="center" wrapText="1"/>
    </xf>
    <xf numFmtId="169" fontId="24" fillId="13" borderId="119" xfId="5" applyNumberFormat="1" applyFont="1" applyFill="1" applyBorder="1" applyAlignment="1" applyProtection="1">
      <alignment horizontal="center" vertical="center"/>
      <protection locked="0"/>
    </xf>
    <xf numFmtId="169" fontId="24" fillId="13" borderId="119" xfId="5" applyNumberFormat="1" applyFont="1" applyFill="1" applyBorder="1" applyAlignment="1">
      <alignment horizontal="center" vertical="center"/>
    </xf>
    <xf numFmtId="166" fontId="24" fillId="13" borderId="119" xfId="5" applyNumberFormat="1" applyFont="1" applyFill="1" applyBorder="1" applyAlignment="1">
      <alignment horizontal="center" vertical="center" wrapText="1"/>
    </xf>
    <xf numFmtId="166" fontId="24" fillId="13" borderId="119" xfId="5" applyNumberFormat="1" applyFont="1" applyFill="1" applyBorder="1" applyAlignment="1" applyProtection="1">
      <alignment horizontal="center" vertical="center" wrapText="1"/>
      <protection locked="0"/>
    </xf>
    <xf numFmtId="166" fontId="82" fillId="13" borderId="119" xfId="5" applyNumberFormat="1" applyFont="1" applyFill="1" applyBorder="1" applyAlignment="1" applyProtection="1">
      <alignment horizontal="center" vertical="center" wrapText="1"/>
      <protection locked="0"/>
    </xf>
    <xf numFmtId="2" fontId="23" fillId="2" borderId="41" xfId="0" applyNumberFormat="1" applyFont="1" applyFill="1" applyBorder="1" applyAlignment="1">
      <alignment horizontal="center" vertical="center" wrapText="1"/>
    </xf>
    <xf numFmtId="164" fontId="23" fillId="2" borderId="41" xfId="0" applyNumberFormat="1" applyFont="1" applyFill="1" applyBorder="1" applyAlignment="1">
      <alignment horizontal="center" vertical="center" wrapText="1"/>
    </xf>
    <xf numFmtId="2" fontId="23" fillId="2" borderId="22" xfId="0" applyNumberFormat="1" applyFont="1" applyFill="1" applyBorder="1" applyAlignment="1">
      <alignment horizontal="center" vertical="center" wrapText="1"/>
    </xf>
    <xf numFmtId="0" fontId="25" fillId="9" borderId="22" xfId="0" applyFont="1" applyFill="1" applyBorder="1" applyAlignment="1">
      <alignment horizontal="center" vertical="center" wrapText="1"/>
    </xf>
    <xf numFmtId="2" fontId="23" fillId="0" borderId="22" xfId="0" applyNumberFormat="1" applyFont="1" applyBorder="1" applyAlignment="1">
      <alignment horizontal="center" vertical="center" wrapText="1"/>
    </xf>
    <xf numFmtId="164" fontId="23" fillId="0" borderId="22" xfId="0" applyNumberFormat="1" applyFont="1" applyBorder="1" applyAlignment="1">
      <alignment horizontal="center" vertical="center" wrapText="1"/>
    </xf>
    <xf numFmtId="2" fontId="23" fillId="0" borderId="42" xfId="0" applyNumberFormat="1" applyFont="1" applyBorder="1" applyAlignment="1">
      <alignment horizontal="center" vertical="center" wrapText="1"/>
    </xf>
    <xf numFmtId="164" fontId="23" fillId="0" borderId="42" xfId="0" applyNumberFormat="1" applyFont="1" applyBorder="1" applyAlignment="1">
      <alignment horizontal="center" vertical="center" wrapText="1"/>
    </xf>
    <xf numFmtId="2" fontId="23" fillId="0" borderId="30" xfId="0" applyNumberFormat="1" applyFont="1" applyBorder="1" applyAlignment="1">
      <alignment horizontal="center" vertical="center" wrapText="1"/>
    </xf>
    <xf numFmtId="164" fontId="23" fillId="0" borderId="30" xfId="0" applyNumberFormat="1" applyFont="1" applyBorder="1" applyAlignment="1">
      <alignment horizontal="center" vertical="center" wrapText="1"/>
    </xf>
    <xf numFmtId="2" fontId="24" fillId="29" borderId="22" xfId="0" applyNumberFormat="1" applyFont="1" applyFill="1" applyBorder="1" applyAlignment="1">
      <alignment horizontal="center" vertical="center" wrapText="1"/>
    </xf>
    <xf numFmtId="164" fontId="24" fillId="29" borderId="22" xfId="0" applyNumberFormat="1" applyFont="1" applyFill="1" applyBorder="1" applyAlignment="1">
      <alignment horizontal="center" vertical="center" wrapText="1"/>
    </xf>
    <xf numFmtId="2" fontId="24" fillId="14" borderId="22" xfId="0" applyNumberFormat="1" applyFont="1" applyFill="1" applyBorder="1" applyAlignment="1">
      <alignment horizontal="center" vertical="center" wrapText="1"/>
    </xf>
    <xf numFmtId="164" fontId="24" fillId="14" borderId="22" xfId="0" applyNumberFormat="1" applyFont="1" applyFill="1" applyBorder="1" applyAlignment="1">
      <alignment horizontal="center" vertical="center" wrapText="1"/>
    </xf>
    <xf numFmtId="169" fontId="23" fillId="2" borderId="41" xfId="5" applyNumberFormat="1" applyFont="1" applyFill="1" applyBorder="1" applyAlignment="1">
      <alignment horizontal="center" vertical="center"/>
    </xf>
    <xf numFmtId="0" fontId="0" fillId="0" borderId="30" xfId="5" applyFont="1"/>
    <xf numFmtId="165" fontId="28" fillId="0" borderId="22" xfId="5" applyNumberFormat="1" applyFont="1" applyBorder="1" applyAlignment="1" applyProtection="1">
      <alignment horizontal="center" vertical="center" wrapText="1"/>
      <protection locked="0"/>
    </xf>
    <xf numFmtId="165" fontId="28" fillId="0" borderId="41" xfId="5" applyNumberFormat="1" applyFont="1" applyBorder="1" applyAlignment="1" applyProtection="1">
      <alignment horizontal="center" vertical="center"/>
      <protection locked="0"/>
    </xf>
    <xf numFmtId="0" fontId="23" fillId="0" borderId="30" xfId="5" applyFont="1" applyAlignment="1" applyProtection="1">
      <alignment vertical="center"/>
      <protection locked="0"/>
    </xf>
    <xf numFmtId="0" fontId="23" fillId="0" borderId="30" xfId="5" applyFont="1" applyAlignment="1">
      <alignment vertical="center"/>
    </xf>
    <xf numFmtId="0" fontId="36" fillId="0" borderId="30" xfId="5" applyFont="1" applyAlignment="1">
      <alignment horizontal="left" vertical="center" wrapText="1"/>
    </xf>
    <xf numFmtId="165" fontId="28" fillId="0" borderId="36" xfId="5" applyNumberFormat="1" applyFont="1" applyBorder="1" applyAlignment="1" applyProtection="1">
      <alignment horizontal="center" vertical="center"/>
      <protection locked="0"/>
    </xf>
    <xf numFmtId="0" fontId="36" fillId="0" borderId="30" xfId="5" applyFont="1"/>
    <xf numFmtId="0" fontId="23" fillId="0" borderId="30" xfId="5" applyFont="1" applyProtection="1">
      <protection locked="0"/>
    </xf>
    <xf numFmtId="165" fontId="28" fillId="0" borderId="22" xfId="5" applyNumberFormat="1" applyFont="1" applyBorder="1" applyAlignment="1" applyProtection="1">
      <alignment horizontal="center" vertical="center"/>
      <protection locked="0"/>
    </xf>
    <xf numFmtId="164" fontId="23" fillId="0" borderId="22" xfId="5" applyNumberFormat="1" applyFont="1" applyBorder="1" applyAlignment="1" applyProtection="1">
      <alignment horizontal="center" vertical="center" wrapText="1"/>
      <protection locked="0"/>
    </xf>
    <xf numFmtId="1" fontId="24" fillId="0" borderId="22" xfId="5" applyNumberFormat="1" applyFont="1" applyBorder="1" applyAlignment="1" applyProtection="1">
      <alignment horizontal="center" vertical="center" wrapText="1"/>
      <protection locked="0"/>
    </xf>
    <xf numFmtId="164" fontId="23" fillId="0" borderId="22" xfId="5" applyNumberFormat="1" applyFont="1" applyBorder="1" applyAlignment="1" applyProtection="1">
      <alignment horizontal="left" vertical="center" wrapText="1"/>
      <protection locked="0"/>
    </xf>
    <xf numFmtId="170" fontId="23" fillId="0" borderId="22" xfId="5" applyNumberFormat="1" applyFont="1" applyBorder="1" applyAlignment="1" applyProtection="1">
      <alignment horizontal="center" vertical="center" wrapText="1"/>
      <protection locked="0"/>
    </xf>
    <xf numFmtId="169" fontId="66" fillId="22" borderId="22" xfId="5" applyNumberFormat="1" applyFont="1" applyFill="1" applyBorder="1" applyAlignment="1" applyProtection="1">
      <alignment horizontal="center" vertical="center" wrapText="1"/>
      <protection locked="0"/>
    </xf>
    <xf numFmtId="170" fontId="66" fillId="22" borderId="22" xfId="5" applyNumberFormat="1" applyFont="1" applyFill="1" applyBorder="1" applyAlignment="1" applyProtection="1">
      <alignment horizontal="center" vertical="center" wrapText="1"/>
      <protection locked="0"/>
    </xf>
    <xf numFmtId="164" fontId="24" fillId="0" borderId="22" xfId="5" applyNumberFormat="1" applyFont="1" applyBorder="1" applyAlignment="1" applyProtection="1">
      <alignment horizontal="center" vertical="center" wrapText="1"/>
      <protection locked="0"/>
    </xf>
    <xf numFmtId="170" fontId="24" fillId="0" borderId="22" xfId="5" applyNumberFormat="1" applyFont="1" applyBorder="1" applyAlignment="1" applyProtection="1">
      <alignment horizontal="center" vertical="center" wrapText="1"/>
      <protection locked="0"/>
    </xf>
    <xf numFmtId="0" fontId="24" fillId="0" borderId="22" xfId="5" applyFont="1" applyBorder="1" applyAlignment="1" applyProtection="1">
      <alignment horizontal="center" vertical="center" wrapText="1"/>
      <protection locked="0"/>
    </xf>
    <xf numFmtId="170" fontId="59" fillId="24" borderId="22" xfId="5" applyNumberFormat="1" applyFont="1" applyFill="1" applyBorder="1" applyAlignment="1" applyProtection="1">
      <alignment horizontal="center" vertical="center" wrapText="1"/>
      <protection locked="0"/>
    </xf>
    <xf numFmtId="164" fontId="59" fillId="24" borderId="22" xfId="5" applyNumberFormat="1" applyFont="1" applyFill="1" applyBorder="1" applyAlignment="1" applyProtection="1">
      <alignment horizontal="center" vertical="center" wrapText="1"/>
      <protection locked="0"/>
    </xf>
    <xf numFmtId="169" fontId="59" fillId="24" borderId="22" xfId="5" applyNumberFormat="1" applyFont="1" applyFill="1" applyBorder="1" applyAlignment="1" applyProtection="1">
      <alignment horizontal="center" vertical="center" wrapText="1"/>
      <protection locked="0"/>
    </xf>
    <xf numFmtId="169" fontId="64" fillId="2" borderId="22" xfId="5" applyNumberFormat="1" applyFill="1" applyBorder="1" applyAlignment="1">
      <alignment vertical="center"/>
    </xf>
    <xf numFmtId="10" fontId="64" fillId="2" borderId="22" xfId="5" applyNumberFormat="1" applyFill="1" applyBorder="1" applyAlignment="1">
      <alignment horizontal="center" vertical="center" wrapText="1"/>
    </xf>
    <xf numFmtId="169" fontId="64" fillId="23" borderId="22" xfId="5" applyNumberFormat="1" applyFill="1" applyBorder="1" applyAlignment="1">
      <alignment vertical="center"/>
    </xf>
    <xf numFmtId="10" fontId="64" fillId="23" borderId="22" xfId="5" applyNumberFormat="1" applyFill="1" applyBorder="1" applyAlignment="1">
      <alignment horizontal="center" vertical="center" wrapText="1"/>
    </xf>
    <xf numFmtId="170" fontId="64" fillId="2" borderId="22" xfId="5" applyNumberFormat="1" applyFill="1" applyBorder="1" applyAlignment="1">
      <alignment vertical="center"/>
    </xf>
    <xf numFmtId="169" fontId="64" fillId="0" borderId="22" xfId="5" applyNumberFormat="1" applyBorder="1" applyAlignment="1">
      <alignment vertical="center"/>
    </xf>
    <xf numFmtId="165" fontId="28" fillId="2" borderId="22" xfId="5" applyNumberFormat="1" applyFont="1" applyFill="1" applyBorder="1" applyAlignment="1">
      <alignment horizontal="center" vertical="center" wrapText="1"/>
    </xf>
    <xf numFmtId="169" fontId="28" fillId="2" borderId="22" xfId="5" applyNumberFormat="1" applyFont="1" applyFill="1" applyBorder="1" applyAlignment="1">
      <alignment horizontal="right" vertical="center"/>
    </xf>
    <xf numFmtId="165" fontId="28" fillId="2" borderId="36" xfId="5" applyNumberFormat="1" applyFont="1" applyFill="1" applyBorder="1" applyAlignment="1">
      <alignment horizontal="center" vertical="center"/>
    </xf>
    <xf numFmtId="165" fontId="28" fillId="2" borderId="41" xfId="5" applyNumberFormat="1" applyFont="1" applyFill="1" applyBorder="1" applyAlignment="1">
      <alignment horizontal="center" vertical="center"/>
    </xf>
    <xf numFmtId="164" fontId="23" fillId="2" borderId="22" xfId="5" applyNumberFormat="1" applyFont="1" applyFill="1" applyBorder="1" applyAlignment="1">
      <alignment horizontal="center" vertical="center" wrapText="1"/>
    </xf>
    <xf numFmtId="0" fontId="23" fillId="2" borderId="30" xfId="5" applyFont="1" applyFill="1" applyAlignment="1">
      <alignment vertical="center"/>
    </xf>
    <xf numFmtId="165" fontId="28" fillId="2" borderId="22" xfId="5" applyNumberFormat="1" applyFont="1" applyFill="1" applyBorder="1" applyAlignment="1">
      <alignment horizontal="left" vertical="center" wrapText="1"/>
    </xf>
    <xf numFmtId="0" fontId="41" fillId="0" borderId="30" xfId="5" applyFont="1"/>
    <xf numFmtId="0" fontId="25" fillId="8" borderId="37" xfId="0" applyFont="1" applyFill="1" applyBorder="1" applyAlignment="1" applyProtection="1">
      <alignment horizontal="center" vertical="center" wrapText="1"/>
      <protection locked="0"/>
    </xf>
    <xf numFmtId="10" fontId="24" fillId="27" borderId="22" xfId="5" applyNumberFormat="1" applyFont="1" applyFill="1" applyBorder="1" applyAlignment="1" applyProtection="1">
      <alignment horizontal="center" vertical="center" wrapText="1"/>
      <protection locked="0"/>
    </xf>
    <xf numFmtId="166" fontId="24" fillId="27" borderId="22" xfId="5" applyNumberFormat="1" applyFont="1" applyFill="1" applyBorder="1" applyAlignment="1" applyProtection="1">
      <alignment horizontal="center" vertical="center" wrapText="1"/>
      <protection locked="0"/>
    </xf>
    <xf numFmtId="0" fontId="0" fillId="3" borderId="18" xfId="0" applyFill="1" applyBorder="1" applyAlignment="1">
      <alignment horizontal="center" vertical="center" wrapText="1"/>
    </xf>
    <xf numFmtId="0" fontId="0" fillId="3" borderId="22" xfId="0" applyFill="1" applyBorder="1" applyAlignment="1">
      <alignment horizontal="center" vertical="center" wrapText="1"/>
    </xf>
    <xf numFmtId="0" fontId="66" fillId="22" borderId="0" xfId="0" applyFont="1" applyFill="1"/>
    <xf numFmtId="0" fontId="66" fillId="22" borderId="99" xfId="0" applyFont="1" applyFill="1" applyBorder="1" applyAlignment="1">
      <alignment horizontal="justify" vertical="center"/>
    </xf>
    <xf numFmtId="0" fontId="25" fillId="22" borderId="0" xfId="0" applyFont="1" applyFill="1"/>
    <xf numFmtId="0" fontId="25" fillId="25" borderId="86" xfId="0" applyFont="1" applyFill="1" applyBorder="1" applyAlignment="1">
      <alignment vertical="center" wrapText="1"/>
    </xf>
    <xf numFmtId="0" fontId="66" fillId="26" borderId="86" xfId="2" applyFill="1" applyBorder="1" applyAlignment="1">
      <alignment horizontal="center" vertical="center"/>
    </xf>
    <xf numFmtId="0" fontId="25" fillId="25" borderId="86" xfId="0" applyFont="1" applyFill="1" applyBorder="1" applyAlignment="1">
      <alignment horizontal="center" vertical="center" wrapText="1"/>
    </xf>
    <xf numFmtId="0" fontId="66" fillId="22" borderId="86" xfId="2" applyFill="1" applyBorder="1" applyAlignment="1">
      <alignment horizontal="center" vertical="center" wrapText="1"/>
    </xf>
    <xf numFmtId="0" fontId="84" fillId="0" borderId="37" xfId="0" applyFont="1" applyBorder="1" applyAlignment="1">
      <alignment horizontal="center" vertical="center"/>
    </xf>
    <xf numFmtId="9" fontId="66" fillId="26" borderId="101" xfId="2" applyNumberFormat="1" applyFill="1" applyBorder="1" applyAlignment="1">
      <alignment horizontal="center" vertical="center" wrapText="1"/>
    </xf>
    <xf numFmtId="9" fontId="66" fillId="0" borderId="0" xfId="0" applyNumberFormat="1" applyFont="1" applyAlignment="1">
      <alignment horizontal="center" vertical="center"/>
    </xf>
    <xf numFmtId="0" fontId="66" fillId="0" borderId="101" xfId="2" applyBorder="1" applyAlignment="1">
      <alignment horizontal="center" vertical="center" wrapText="1"/>
    </xf>
    <xf numFmtId="0" fontId="66" fillId="0" borderId="0" xfId="0" applyFont="1" applyAlignment="1">
      <alignment horizontal="center" vertical="center"/>
    </xf>
    <xf numFmtId="0" fontId="66" fillId="22" borderId="89" xfId="2" applyFill="1" applyBorder="1" applyAlignment="1">
      <alignment horizontal="center" vertical="center" wrapText="1"/>
    </xf>
    <xf numFmtId="10" fontId="66" fillId="22" borderId="90" xfId="2" applyNumberFormat="1" applyFill="1" applyBorder="1" applyAlignment="1">
      <alignment horizontal="center" vertical="center" wrapText="1"/>
    </xf>
    <xf numFmtId="0" fontId="85" fillId="22" borderId="0" xfId="0" applyFont="1" applyFill="1"/>
    <xf numFmtId="14" fontId="23" fillId="0" borderId="86" xfId="0" applyNumberFormat="1" applyFont="1" applyBorder="1"/>
    <xf numFmtId="0" fontId="23" fillId="0" borderId="86" xfId="0" applyFont="1" applyBorder="1"/>
    <xf numFmtId="0" fontId="25" fillId="25" borderId="101" xfId="0" applyFont="1" applyFill="1" applyBorder="1" applyAlignment="1">
      <alignment horizontal="center" vertical="center" wrapText="1"/>
    </xf>
    <xf numFmtId="2" fontId="66" fillId="26" borderId="101" xfId="1" applyNumberFormat="1" applyFont="1" applyFill="1" applyBorder="1" applyAlignment="1">
      <alignment horizontal="center" vertical="center" wrapText="1"/>
    </xf>
    <xf numFmtId="2" fontId="66" fillId="0" borderId="0" xfId="1" applyNumberFormat="1" applyFont="1" applyAlignment="1">
      <alignment horizontal="center" vertical="center"/>
    </xf>
    <xf numFmtId="0" fontId="66" fillId="0" borderId="0" xfId="0" applyFont="1" applyAlignment="1">
      <alignment vertical="center"/>
    </xf>
    <xf numFmtId="41" fontId="66" fillId="22" borderId="90" xfId="1" applyFont="1" applyFill="1" applyBorder="1" applyAlignment="1">
      <alignment vertical="center" wrapText="1"/>
    </xf>
    <xf numFmtId="10" fontId="23" fillId="27" borderId="22" xfId="0" applyNumberFormat="1" applyFont="1" applyFill="1" applyBorder="1" applyAlignment="1" applyProtection="1">
      <alignment horizontal="center" vertical="center"/>
      <protection locked="0"/>
    </xf>
    <xf numFmtId="0" fontId="23" fillId="27" borderId="22" xfId="0" applyFont="1" applyFill="1" applyBorder="1" applyAlignment="1" applyProtection="1">
      <alignment vertical="center" wrapText="1"/>
      <protection locked="0"/>
    </xf>
    <xf numFmtId="0" fontId="23" fillId="27" borderId="22" xfId="0" applyFont="1" applyFill="1" applyBorder="1" applyAlignment="1" applyProtection="1">
      <alignment horizontal="left" vertical="center" wrapText="1"/>
      <protection locked="0"/>
    </xf>
    <xf numFmtId="170" fontId="64" fillId="23" borderId="22" xfId="5" applyNumberFormat="1" applyFill="1" applyBorder="1" applyAlignment="1">
      <alignment vertical="center"/>
    </xf>
    <xf numFmtId="170" fontId="28" fillId="0" borderId="22" xfId="5" applyNumberFormat="1" applyFont="1" applyBorder="1" applyAlignment="1" applyProtection="1">
      <alignment horizontal="right" vertical="center"/>
      <protection locked="0"/>
    </xf>
    <xf numFmtId="165" fontId="28" fillId="22" borderId="22" xfId="5" applyNumberFormat="1" applyFont="1" applyFill="1" applyBorder="1" applyAlignment="1" applyProtection="1">
      <alignment horizontal="center" vertical="center" wrapText="1"/>
      <protection locked="0"/>
    </xf>
    <xf numFmtId="169" fontId="23" fillId="27" borderId="22" xfId="5" applyNumberFormat="1" applyFont="1" applyFill="1" applyBorder="1" applyAlignment="1" applyProtection="1">
      <alignment horizontal="center" vertical="center" wrapText="1"/>
      <protection locked="0"/>
    </xf>
    <xf numFmtId="0" fontId="36" fillId="0" borderId="30" xfId="5" applyFont="1" applyAlignment="1">
      <alignment vertical="center"/>
    </xf>
    <xf numFmtId="170" fontId="28" fillId="0" borderId="22" xfId="5" applyNumberFormat="1" applyFont="1" applyBorder="1" applyAlignment="1">
      <alignment horizontal="center" vertical="center" wrapText="1"/>
    </xf>
    <xf numFmtId="170" fontId="28" fillId="0" borderId="6" xfId="5" applyNumberFormat="1" applyFont="1" applyBorder="1" applyAlignment="1">
      <alignment horizontal="center" vertical="center" wrapText="1"/>
    </xf>
    <xf numFmtId="169" fontId="28" fillId="0" borderId="6" xfId="5" applyNumberFormat="1" applyFont="1" applyBorder="1" applyAlignment="1">
      <alignment horizontal="center" vertical="center" wrapText="1"/>
    </xf>
    <xf numFmtId="165" fontId="28" fillId="0" borderId="22" xfId="5" applyNumberFormat="1" applyFont="1" applyBorder="1" applyAlignment="1" applyProtection="1">
      <alignment horizontal="left" vertical="center" wrapText="1"/>
      <protection locked="0"/>
    </xf>
    <xf numFmtId="0" fontId="23" fillId="0" borderId="30" xfId="5" applyFont="1" applyAlignment="1" applyProtection="1">
      <alignment horizontal="left" vertical="center" wrapText="1"/>
      <protection locked="0"/>
    </xf>
    <xf numFmtId="0" fontId="89" fillId="0" borderId="30" xfId="8" applyFont="1"/>
    <xf numFmtId="0" fontId="89" fillId="0" borderId="30" xfId="8" applyFont="1" applyProtection="1">
      <protection hidden="1"/>
    </xf>
    <xf numFmtId="0" fontId="90" fillId="0" borderId="30" xfId="8" applyFont="1" applyProtection="1">
      <protection hidden="1"/>
    </xf>
    <xf numFmtId="0" fontId="91" fillId="0" borderId="30" xfId="8" applyFont="1" applyProtection="1">
      <protection hidden="1"/>
    </xf>
    <xf numFmtId="0" fontId="92" fillId="0" borderId="30" xfId="8" applyFont="1" applyProtection="1">
      <protection hidden="1"/>
    </xf>
    <xf numFmtId="0" fontId="89" fillId="0" borderId="86" xfId="8" applyFont="1" applyBorder="1" applyProtection="1">
      <protection hidden="1"/>
    </xf>
    <xf numFmtId="0" fontId="67" fillId="24" borderId="86" xfId="8" applyFont="1" applyFill="1" applyBorder="1" applyAlignment="1" applyProtection="1">
      <alignment horizontal="center" vertical="center" wrapText="1"/>
      <protection hidden="1"/>
    </xf>
    <xf numFmtId="0" fontId="94" fillId="0" borderId="86" xfId="9" applyFont="1" applyFill="1" applyBorder="1" applyAlignment="1" applyProtection="1">
      <alignment horizontal="left" vertical="center" wrapText="1"/>
      <protection hidden="1"/>
    </xf>
    <xf numFmtId="0" fontId="89" fillId="0" borderId="86" xfId="8" applyFont="1" applyBorder="1" applyAlignment="1" applyProtection="1">
      <alignment horizontal="left" vertical="center" wrapText="1"/>
      <protection hidden="1"/>
    </xf>
    <xf numFmtId="0" fontId="1" fillId="0" borderId="30" xfId="8" applyAlignment="1">
      <alignment vertical="center" wrapText="1"/>
    </xf>
    <xf numFmtId="1" fontId="68" fillId="0" borderId="0" xfId="0" applyNumberFormat="1" applyFont="1" applyAlignment="1" applyProtection="1">
      <alignment horizontal="justify" vertical="center" wrapText="1"/>
      <protection hidden="1"/>
    </xf>
    <xf numFmtId="1" fontId="28" fillId="2" borderId="41" xfId="0" applyNumberFormat="1" applyFont="1" applyFill="1" applyBorder="1" applyAlignment="1">
      <alignment horizontal="left" vertical="center" wrapText="1"/>
    </xf>
    <xf numFmtId="1" fontId="28" fillId="0" borderId="22" xfId="0" applyNumberFormat="1" applyFont="1" applyBorder="1" applyAlignment="1">
      <alignment horizontal="left" vertical="center" wrapText="1"/>
    </xf>
    <xf numFmtId="1" fontId="24" fillId="29" borderId="22" xfId="0" applyNumberFormat="1" applyFont="1" applyFill="1" applyBorder="1" applyAlignment="1">
      <alignment horizontal="left" vertical="center" wrapText="1"/>
    </xf>
    <xf numFmtId="1" fontId="28" fillId="2" borderId="22" xfId="0" applyNumberFormat="1" applyFont="1" applyFill="1" applyBorder="1" applyAlignment="1">
      <alignment horizontal="left" vertical="center" wrapText="1"/>
    </xf>
    <xf numFmtId="1" fontId="24" fillId="14" borderId="22" xfId="0" applyNumberFormat="1" applyFont="1" applyFill="1" applyBorder="1" applyAlignment="1">
      <alignment horizontal="left" vertical="center" wrapText="1"/>
    </xf>
    <xf numFmtId="1" fontId="28" fillId="0" borderId="42" xfId="0" applyNumberFormat="1" applyFont="1" applyBorder="1" applyAlignment="1">
      <alignment horizontal="left" vertical="center" wrapText="1"/>
    </xf>
    <xf numFmtId="1" fontId="29" fillId="0" borderId="30" xfId="0" applyNumberFormat="1" applyFont="1" applyBorder="1" applyAlignment="1">
      <alignment horizontal="left" vertical="center" wrapText="1"/>
    </xf>
    <xf numFmtId="1" fontId="28" fillId="0" borderId="30" xfId="0" applyNumberFormat="1" applyFont="1" applyBorder="1" applyAlignment="1">
      <alignment horizontal="left" vertical="center" wrapText="1"/>
    </xf>
    <xf numFmtId="2" fontId="23" fillId="0" borderId="30" xfId="0" applyNumberFormat="1" applyFont="1" applyBorder="1" applyAlignment="1">
      <alignment horizontal="right" vertical="center" wrapText="1"/>
    </xf>
    <xf numFmtId="165" fontId="28" fillId="2" borderId="22" xfId="5" applyNumberFormat="1" applyFont="1" applyFill="1" applyBorder="1" applyAlignment="1" applyProtection="1">
      <alignment horizontal="center" vertical="center" wrapText="1"/>
      <protection locked="0"/>
    </xf>
    <xf numFmtId="169" fontId="28" fillId="0" borderId="22" xfId="5" applyNumberFormat="1" applyFont="1" applyBorder="1" applyAlignment="1" applyProtection="1">
      <alignment horizontal="right" vertical="center"/>
      <protection locked="0"/>
    </xf>
    <xf numFmtId="170" fontId="28" fillId="0" borderId="6" xfId="5" applyNumberFormat="1" applyFont="1" applyBorder="1" applyAlignment="1" applyProtection="1">
      <alignment horizontal="right" vertical="center"/>
      <protection locked="0"/>
    </xf>
    <xf numFmtId="169" fontId="28" fillId="0" borderId="6" xfId="5" applyNumberFormat="1" applyFont="1" applyBorder="1" applyAlignment="1" applyProtection="1">
      <alignment horizontal="right" vertical="center"/>
      <protection locked="0"/>
    </xf>
    <xf numFmtId="169" fontId="28" fillId="0" borderId="38" xfId="5" applyNumberFormat="1" applyFont="1" applyBorder="1" applyAlignment="1" applyProtection="1">
      <alignment horizontal="right" vertical="center"/>
      <protection locked="0"/>
    </xf>
    <xf numFmtId="0" fontId="77" fillId="0" borderId="30" xfId="5" applyFont="1"/>
    <xf numFmtId="0" fontId="77" fillId="0" borderId="30" xfId="5" applyFont="1" applyAlignment="1">
      <alignment horizontal="right"/>
    </xf>
    <xf numFmtId="9" fontId="77" fillId="0" borderId="30" xfId="5" applyNumberFormat="1" applyFont="1" applyAlignment="1">
      <alignment horizontal="right"/>
    </xf>
    <xf numFmtId="9" fontId="77" fillId="0" borderId="30" xfId="5" applyNumberFormat="1" applyFont="1"/>
    <xf numFmtId="169" fontId="24" fillId="27" borderId="41" xfId="5" applyNumberFormat="1" applyFont="1" applyFill="1" applyBorder="1" applyAlignment="1" applyProtection="1">
      <alignment horizontal="center" vertical="center" wrapText="1"/>
      <protection locked="0"/>
    </xf>
    <xf numFmtId="165" fontId="77" fillId="2" borderId="30" xfId="5" applyNumberFormat="1" applyFont="1" applyFill="1"/>
    <xf numFmtId="0" fontId="78" fillId="0" borderId="30" xfId="5" applyFont="1"/>
    <xf numFmtId="165" fontId="78" fillId="0" borderId="30" xfId="5" applyNumberFormat="1" applyFont="1"/>
    <xf numFmtId="0" fontId="77" fillId="22" borderId="30" xfId="5" applyFont="1" applyFill="1"/>
    <xf numFmtId="0" fontId="79" fillId="0" borderId="30" xfId="5" applyFont="1"/>
    <xf numFmtId="0" fontId="79" fillId="7" borderId="22" xfId="5" applyFont="1" applyFill="1" applyBorder="1" applyAlignment="1">
      <alignment horizontal="center" vertical="center" wrapText="1"/>
    </xf>
    <xf numFmtId="9" fontId="79" fillId="4" borderId="22" xfId="5" applyNumberFormat="1" applyFont="1" applyFill="1" applyBorder="1" applyAlignment="1">
      <alignment horizontal="center" vertical="center" wrapText="1"/>
    </xf>
    <xf numFmtId="0" fontId="79" fillId="4" borderId="22" xfId="5" applyFont="1" applyFill="1" applyBorder="1" applyAlignment="1">
      <alignment horizontal="center" vertical="center" wrapText="1"/>
    </xf>
    <xf numFmtId="0" fontId="79" fillId="13" borderId="22" xfId="5" applyFont="1" applyFill="1" applyBorder="1" applyAlignment="1">
      <alignment horizontal="center" vertical="center" wrapText="1"/>
    </xf>
    <xf numFmtId="0" fontId="80" fillId="13" borderId="37" xfId="5" applyFont="1" applyFill="1" applyBorder="1" applyAlignment="1">
      <alignment horizontal="center" vertical="center" wrapText="1"/>
    </xf>
    <xf numFmtId="9" fontId="79" fillId="9" borderId="22" xfId="5" applyNumberFormat="1" applyFont="1" applyFill="1" applyBorder="1" applyAlignment="1">
      <alignment horizontal="center" vertical="center" wrapText="1"/>
    </xf>
    <xf numFmtId="0" fontId="79" fillId="9" borderId="22" xfId="5" applyFont="1" applyFill="1" applyBorder="1" applyAlignment="1">
      <alignment horizontal="center" vertical="center" wrapText="1"/>
    </xf>
    <xf numFmtId="0" fontId="79" fillId="9" borderId="38" xfId="5" applyFont="1" applyFill="1" applyBorder="1" applyAlignment="1">
      <alignment horizontal="center" vertical="center" wrapText="1"/>
    </xf>
    <xf numFmtId="0" fontId="79" fillId="9" borderId="22" xfId="5" applyFont="1" applyFill="1" applyBorder="1" applyAlignment="1">
      <alignment vertical="center" wrapText="1"/>
    </xf>
    <xf numFmtId="0" fontId="79" fillId="0" borderId="30" xfId="5" applyFont="1" applyAlignment="1">
      <alignment wrapText="1"/>
    </xf>
    <xf numFmtId="0" fontId="76" fillId="0" borderId="30" xfId="5" applyFont="1"/>
    <xf numFmtId="0" fontId="76" fillId="0" borderId="30" xfId="5" applyFont="1" applyAlignment="1">
      <alignment horizontal="right"/>
    </xf>
    <xf numFmtId="9" fontId="76" fillId="0" borderId="30" xfId="5" applyNumberFormat="1" applyFont="1" applyAlignment="1">
      <alignment horizontal="right"/>
    </xf>
    <xf numFmtId="9" fontId="76" fillId="0" borderId="30" xfId="5" applyNumberFormat="1" applyFont="1"/>
    <xf numFmtId="0" fontId="78" fillId="0" borderId="30" xfId="5" applyFont="1" applyAlignment="1">
      <alignment vertical="center"/>
    </xf>
    <xf numFmtId="0" fontId="37" fillId="0" borderId="30" xfId="5" applyFont="1"/>
    <xf numFmtId="0" fontId="25" fillId="0" borderId="30" xfId="5" applyFont="1" applyAlignment="1">
      <alignment vertical="center"/>
    </xf>
    <xf numFmtId="0" fontId="25" fillId="15" borderId="22" xfId="5" applyFont="1" applyFill="1" applyBorder="1" applyAlignment="1">
      <alignment horizontal="center" vertical="center" wrapText="1"/>
    </xf>
    <xf numFmtId="0" fontId="23" fillId="2" borderId="30" xfId="5" applyFont="1" applyFill="1" applyAlignment="1">
      <alignment horizontal="right" vertical="center"/>
    </xf>
    <xf numFmtId="164" fontId="24" fillId="2" borderId="30" xfId="5" applyNumberFormat="1" applyFont="1" applyFill="1" applyAlignment="1">
      <alignment horizontal="right" vertical="center" wrapText="1"/>
    </xf>
    <xf numFmtId="0" fontId="23" fillId="0" borderId="30" xfId="5" applyFont="1" applyAlignment="1">
      <alignment horizontal="left" vertical="center"/>
    </xf>
    <xf numFmtId="0" fontId="25" fillId="16" borderId="37" xfId="5" applyFont="1" applyFill="1" applyBorder="1" applyAlignment="1">
      <alignment horizontal="center" vertical="center" wrapText="1"/>
    </xf>
    <xf numFmtId="0" fontId="25" fillId="9" borderId="37" xfId="5" applyFont="1" applyFill="1" applyBorder="1" applyAlignment="1">
      <alignment horizontal="center" vertical="center"/>
    </xf>
    <xf numFmtId="0" fontId="23" fillId="0" borderId="30" xfId="5" applyFont="1" applyAlignment="1">
      <alignment horizontal="right" vertical="center"/>
    </xf>
    <xf numFmtId="0" fontId="23" fillId="0" borderId="30" xfId="5" applyFont="1" applyAlignment="1">
      <alignment horizontal="right"/>
    </xf>
    <xf numFmtId="169" fontId="24" fillId="2" borderId="30" xfId="5" applyNumberFormat="1" applyFont="1" applyFill="1" applyAlignment="1">
      <alignment horizontal="right" vertical="center" wrapText="1"/>
    </xf>
    <xf numFmtId="0" fontId="25" fillId="0" borderId="30" xfId="5" applyFont="1" applyAlignment="1">
      <alignment horizontal="right" vertical="center"/>
    </xf>
    <xf numFmtId="0" fontId="35" fillId="0" borderId="30" xfId="5" applyFont="1" applyAlignment="1">
      <alignment horizontal="right" vertical="center" wrapText="1"/>
    </xf>
    <xf numFmtId="168" fontId="25" fillId="0" borderId="30" xfId="5" applyNumberFormat="1" applyFont="1" applyAlignment="1">
      <alignment horizontal="right" vertical="center"/>
    </xf>
    <xf numFmtId="0" fontId="35" fillId="0" borderId="30" xfId="5" applyFont="1" applyAlignment="1">
      <alignment horizontal="right" vertical="center"/>
    </xf>
    <xf numFmtId="0" fontId="64" fillId="0" borderId="30" xfId="5"/>
    <xf numFmtId="0" fontId="35" fillId="0" borderId="30" xfId="5" applyFont="1" applyAlignment="1">
      <alignment vertical="center"/>
    </xf>
    <xf numFmtId="0" fontId="34" fillId="0" borderId="30" xfId="5" applyFont="1" applyAlignment="1">
      <alignment horizontal="right" vertical="center" wrapText="1"/>
    </xf>
    <xf numFmtId="168" fontId="23" fillId="0" borderId="30" xfId="5" applyNumberFormat="1" applyFont="1" applyAlignment="1">
      <alignment horizontal="right" vertical="center"/>
    </xf>
    <xf numFmtId="0" fontId="34" fillId="0" borderId="30" xfId="5" applyFont="1" applyAlignment="1">
      <alignment horizontal="right" vertical="center"/>
    </xf>
    <xf numFmtId="0" fontId="33" fillId="0" borderId="30" xfId="5" applyFont="1" applyAlignment="1">
      <alignment horizontal="right" vertical="center"/>
    </xf>
    <xf numFmtId="0" fontId="33" fillId="0" borderId="30" xfId="5" applyFont="1" applyAlignment="1">
      <alignment vertical="center"/>
    </xf>
    <xf numFmtId="0" fontId="24" fillId="0" borderId="30" xfId="5" applyFont="1" applyAlignment="1">
      <alignment vertical="center"/>
    </xf>
    <xf numFmtId="0" fontId="31" fillId="0" borderId="30" xfId="5" applyFont="1" applyAlignment="1">
      <alignment horizontal="right" vertical="center" wrapText="1"/>
    </xf>
    <xf numFmtId="0" fontId="31" fillId="0" borderId="30" xfId="5" applyFont="1" applyAlignment="1">
      <alignment horizontal="right" vertical="center"/>
    </xf>
    <xf numFmtId="0" fontId="32" fillId="0" borderId="30" xfId="5" applyFont="1" applyAlignment="1">
      <alignment horizontal="right" vertical="center"/>
    </xf>
    <xf numFmtId="0" fontId="31" fillId="0" borderId="30" xfId="5" applyFont="1" applyAlignment="1">
      <alignment vertical="center"/>
    </xf>
    <xf numFmtId="0" fontId="23" fillId="0" borderId="30" xfId="5" applyFont="1" applyAlignment="1">
      <alignment horizontal="right" vertical="center" wrapText="1"/>
    </xf>
    <xf numFmtId="164" fontId="36" fillId="0" borderId="22" xfId="5" applyNumberFormat="1" applyFont="1" applyBorder="1" applyAlignment="1" applyProtection="1">
      <alignment horizontal="left" vertical="center" wrapText="1"/>
      <protection locked="0"/>
    </xf>
    <xf numFmtId="169" fontId="82" fillId="27" borderId="22" xfId="5" applyNumberFormat="1" applyFont="1" applyFill="1" applyBorder="1" applyAlignment="1" applyProtection="1">
      <alignment horizontal="center" vertical="center" wrapText="1"/>
      <protection locked="0"/>
    </xf>
    <xf numFmtId="169" fontId="66" fillId="0" borderId="22" xfId="5" applyNumberFormat="1" applyFont="1" applyBorder="1" applyAlignment="1" applyProtection="1">
      <alignment horizontal="right" vertical="center"/>
      <protection locked="0"/>
    </xf>
    <xf numFmtId="0" fontId="66" fillId="31" borderId="22" xfId="0" applyFont="1" applyFill="1" applyBorder="1" applyAlignment="1">
      <alignment horizontal="left" vertical="center" wrapText="1"/>
    </xf>
    <xf numFmtId="10" fontId="23" fillId="31" borderId="22" xfId="0" applyNumberFormat="1" applyFont="1" applyFill="1" applyBorder="1" applyAlignment="1">
      <alignment horizontal="center" vertical="center"/>
    </xf>
    <xf numFmtId="0" fontId="23" fillId="31" borderId="22" xfId="0" applyFont="1" applyFill="1" applyBorder="1" applyAlignment="1">
      <alignment horizontal="left" vertical="center" wrapText="1"/>
    </xf>
    <xf numFmtId="9" fontId="23" fillId="0" borderId="22" xfId="0" applyNumberFormat="1" applyFont="1" applyBorder="1" applyAlignment="1">
      <alignment horizontal="center" vertical="center"/>
    </xf>
    <xf numFmtId="0" fontId="66" fillId="31" borderId="22" xfId="0" applyFont="1" applyFill="1" applyBorder="1" applyAlignment="1">
      <alignment vertical="center" wrapText="1"/>
    </xf>
    <xf numFmtId="0" fontId="23" fillId="31" borderId="22" xfId="0" applyFont="1" applyFill="1" applyBorder="1" applyAlignment="1">
      <alignment vertical="center" wrapText="1"/>
    </xf>
    <xf numFmtId="10" fontId="23" fillId="0" borderId="22" xfId="0" applyNumberFormat="1" applyFont="1" applyBorder="1" applyAlignment="1">
      <alignment horizontal="center" vertical="center"/>
    </xf>
    <xf numFmtId="169" fontId="66" fillId="0" borderId="22" xfId="5" applyNumberFormat="1" applyFont="1" applyBorder="1" applyAlignment="1" applyProtection="1">
      <alignment horizontal="center" vertical="center" wrapText="1"/>
      <protection locked="0"/>
    </xf>
    <xf numFmtId="0" fontId="24" fillId="2" borderId="30" xfId="5" applyFont="1" applyFill="1" applyAlignment="1">
      <alignment vertical="center" wrapText="1"/>
    </xf>
    <xf numFmtId="0" fontId="23" fillId="2" borderId="30" xfId="5" applyFont="1" applyFill="1"/>
    <xf numFmtId="0" fontId="24" fillId="2" borderId="30" xfId="5" applyFont="1" applyFill="1" applyAlignment="1">
      <alignment horizontal="right" vertical="center" wrapText="1"/>
    </xf>
    <xf numFmtId="0" fontId="23" fillId="2" borderId="30" xfId="5" applyFont="1" applyFill="1" applyAlignment="1">
      <alignment vertical="center" wrapText="1"/>
    </xf>
    <xf numFmtId="0" fontId="23" fillId="2" borderId="30" xfId="5" applyFont="1" applyFill="1" applyAlignment="1">
      <alignment horizontal="right" vertical="center" wrapText="1"/>
    </xf>
    <xf numFmtId="10" fontId="23" fillId="2" borderId="22" xfId="5" applyNumberFormat="1" applyFont="1" applyFill="1" applyBorder="1" applyAlignment="1">
      <alignment horizontal="center" vertical="center"/>
    </xf>
    <xf numFmtId="0" fontId="23" fillId="29" borderId="121" xfId="5" applyFont="1" applyFill="1" applyBorder="1" applyAlignment="1" applyProtection="1">
      <alignment horizontal="left" vertical="center" wrapText="1"/>
      <protection locked="0"/>
    </xf>
    <xf numFmtId="10" fontId="23" fillId="29" borderId="22" xfId="5" applyNumberFormat="1" applyFont="1" applyFill="1" applyBorder="1" applyAlignment="1">
      <alignment horizontal="center" vertical="center"/>
    </xf>
    <xf numFmtId="0" fontId="23" fillId="31" borderId="121" xfId="5" applyFont="1" applyFill="1" applyBorder="1" applyAlignment="1">
      <alignment horizontal="left" vertical="center" wrapText="1"/>
    </xf>
    <xf numFmtId="10" fontId="23" fillId="31" borderId="22" xfId="5" applyNumberFormat="1" applyFont="1" applyFill="1" applyBorder="1" applyAlignment="1">
      <alignment horizontal="center" vertical="center"/>
    </xf>
    <xf numFmtId="0" fontId="66" fillId="31" borderId="41" xfId="5" applyFont="1" applyFill="1" applyBorder="1" applyAlignment="1">
      <alignment horizontal="left" vertical="top" wrapText="1"/>
    </xf>
    <xf numFmtId="0" fontId="23" fillId="0" borderId="22" xfId="5" applyFont="1" applyBorder="1" applyAlignment="1">
      <alignment horizontal="center" vertical="center"/>
    </xf>
    <xf numFmtId="0" fontId="23" fillId="2" borderId="22" xfId="5" applyFont="1" applyFill="1" applyBorder="1" applyAlignment="1">
      <alignment horizontal="justify" vertical="center" wrapText="1"/>
    </xf>
    <xf numFmtId="0" fontId="23" fillId="2" borderId="94" xfId="5" applyFont="1" applyFill="1" applyBorder="1" applyAlignment="1">
      <alignment horizontal="center" vertical="center"/>
    </xf>
    <xf numFmtId="10" fontId="28" fillId="2" borderId="93" xfId="5" applyNumberFormat="1" applyFont="1" applyFill="1" applyBorder="1" applyAlignment="1" applyProtection="1">
      <alignment vertical="center" wrapText="1"/>
      <protection locked="0"/>
    </xf>
    <xf numFmtId="0" fontId="23" fillId="0" borderId="93" xfId="5" applyFont="1" applyBorder="1" applyAlignment="1" applyProtection="1">
      <alignment horizontal="center" vertical="center" wrapText="1"/>
      <protection locked="0"/>
    </xf>
    <xf numFmtId="0" fontId="23" fillId="0" borderId="86" xfId="5" applyFont="1" applyBorder="1" applyAlignment="1" applyProtection="1">
      <alignment horizontal="center" vertical="center" wrapText="1"/>
      <protection locked="0"/>
    </xf>
    <xf numFmtId="0" fontId="23" fillId="0" borderId="22" xfId="5" applyFont="1" applyBorder="1" applyAlignment="1" applyProtection="1">
      <alignment horizontal="center" vertical="center" wrapText="1"/>
      <protection locked="0"/>
    </xf>
    <xf numFmtId="0" fontId="23" fillId="0" borderId="22" xfId="5" applyFont="1" applyBorder="1" applyAlignment="1" applyProtection="1">
      <alignment horizontal="left" vertical="center" wrapText="1"/>
      <protection locked="0"/>
    </xf>
    <xf numFmtId="0" fontId="23" fillId="2" borderId="22" xfId="5" applyFont="1" applyFill="1" applyBorder="1" applyAlignment="1" applyProtection="1">
      <alignment horizontal="center" vertical="center" wrapText="1"/>
      <protection locked="0"/>
    </xf>
    <xf numFmtId="0" fontId="23" fillId="29" borderId="120" xfId="5" applyFont="1" applyFill="1" applyBorder="1" applyAlignment="1" applyProtection="1">
      <alignment horizontal="left" vertical="center" wrapText="1"/>
      <protection locked="0"/>
    </xf>
    <xf numFmtId="0" fontId="23" fillId="31" borderId="120" xfId="5" applyFont="1" applyFill="1" applyBorder="1" applyAlignment="1">
      <alignment horizontal="left" vertical="center" wrapText="1"/>
    </xf>
    <xf numFmtId="0" fontId="23" fillId="31" borderId="22" xfId="5" applyFont="1" applyFill="1" applyBorder="1" applyAlignment="1">
      <alignment horizontal="left" vertical="center" wrapText="1"/>
    </xf>
    <xf numFmtId="0" fontId="23" fillId="29" borderId="120" xfId="5" applyFont="1" applyFill="1" applyBorder="1" applyAlignment="1" applyProtection="1">
      <alignment horizontal="left" vertical="top" wrapText="1"/>
      <protection locked="0"/>
    </xf>
    <xf numFmtId="10" fontId="23" fillId="2" borderId="41" xfId="5" applyNumberFormat="1" applyFont="1" applyFill="1" applyBorder="1" applyAlignment="1">
      <alignment horizontal="center" vertical="center"/>
    </xf>
    <xf numFmtId="0" fontId="23" fillId="29" borderId="119" xfId="5" applyFont="1" applyFill="1" applyBorder="1" applyAlignment="1" applyProtection="1">
      <alignment horizontal="left" vertical="center" wrapText="1"/>
      <protection locked="0"/>
    </xf>
    <xf numFmtId="0" fontId="23" fillId="31" borderId="119" xfId="5" applyFont="1" applyFill="1" applyBorder="1" applyAlignment="1">
      <alignment horizontal="left" vertical="center" wrapText="1"/>
    </xf>
    <xf numFmtId="0" fontId="66" fillId="31" borderId="22" xfId="5" applyFont="1" applyFill="1" applyBorder="1" applyAlignment="1">
      <alignment horizontal="left" vertical="center" wrapText="1"/>
    </xf>
    <xf numFmtId="10" fontId="23" fillId="31" borderId="41" xfId="5" applyNumberFormat="1" applyFont="1" applyFill="1" applyBorder="1" applyAlignment="1">
      <alignment horizontal="center" vertical="center"/>
    </xf>
    <xf numFmtId="0" fontId="23" fillId="0" borderId="41" xfId="5" applyFont="1" applyBorder="1" applyAlignment="1">
      <alignment horizontal="center" vertical="center"/>
    </xf>
    <xf numFmtId="0" fontId="23" fillId="2" borderId="41" xfId="5" applyFont="1" applyFill="1" applyBorder="1" applyAlignment="1">
      <alignment horizontal="justify" vertical="center" wrapText="1"/>
    </xf>
    <xf numFmtId="0" fontId="23" fillId="2" borderId="106" xfId="5" applyFont="1" applyFill="1" applyBorder="1" applyAlignment="1">
      <alignment horizontal="center" vertical="center"/>
    </xf>
    <xf numFmtId="0" fontId="27" fillId="2" borderId="30" xfId="5" applyFont="1" applyFill="1" applyAlignment="1">
      <alignment vertical="center" wrapText="1"/>
    </xf>
    <xf numFmtId="0" fontId="67" fillId="24" borderId="87" xfId="5" applyFont="1" applyFill="1" applyBorder="1" applyAlignment="1">
      <alignment horizontal="center" vertical="center" wrapText="1"/>
    </xf>
    <xf numFmtId="0" fontId="24" fillId="2" borderId="30" xfId="5" applyFont="1" applyFill="1" applyAlignment="1">
      <alignment horizontal="left" vertical="center"/>
    </xf>
    <xf numFmtId="166" fontId="82" fillId="27" borderId="22" xfId="5" applyNumberFormat="1" applyFont="1" applyFill="1" applyBorder="1" applyAlignment="1" applyProtection="1">
      <alignment horizontal="center" vertical="center" wrapText="1"/>
      <protection locked="0"/>
    </xf>
    <xf numFmtId="0" fontId="22" fillId="3" borderId="19" xfId="0" applyFont="1" applyFill="1" applyBorder="1" applyAlignment="1">
      <alignment horizontal="left" vertical="center" wrapText="1"/>
    </xf>
    <xf numFmtId="0" fontId="3" fillId="0" borderId="25" xfId="0" applyFont="1" applyBorder="1"/>
    <xf numFmtId="0" fontId="3" fillId="0" borderId="26" xfId="0" applyFont="1" applyBorder="1"/>
    <xf numFmtId="0" fontId="3" fillId="0" borderId="27" xfId="0" applyFont="1" applyBorder="1"/>
    <xf numFmtId="0" fontId="0" fillId="0" borderId="0" xfId="0"/>
    <xf numFmtId="0" fontId="3" fillId="0" borderId="28" xfId="0" applyFont="1" applyBorder="1"/>
    <xf numFmtId="0" fontId="3" fillId="0" borderId="23" xfId="0" applyFont="1" applyBorder="1"/>
    <xf numFmtId="0" fontId="3" fillId="0" borderId="29" xfId="0" applyFont="1" applyBorder="1"/>
    <xf numFmtId="0" fontId="3" fillId="0" borderId="30" xfId="0" applyFont="1" applyBorder="1"/>
    <xf numFmtId="0" fontId="11" fillId="3" borderId="19"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2" fillId="2" borderId="2" xfId="0" applyFont="1" applyFill="1" applyBorder="1" applyAlignment="1">
      <alignment horizontal="center" vertical="center"/>
    </xf>
    <xf numFmtId="0" fontId="3" fillId="0" borderId="3" xfId="0" applyFont="1" applyBorder="1"/>
    <xf numFmtId="0" fontId="3" fillId="0" borderId="8" xfId="0" applyFont="1" applyBorder="1"/>
    <xf numFmtId="0" fontId="3" fillId="0" borderId="7" xfId="0" applyFont="1" applyBorder="1"/>
    <xf numFmtId="0" fontId="3" fillId="0" borderId="9" xfId="0" applyFont="1" applyBorder="1"/>
    <xf numFmtId="0" fontId="3" fillId="0" borderId="10" xfId="0" applyFont="1" applyBorder="1"/>
    <xf numFmtId="0" fontId="4" fillId="0" borderId="4" xfId="0" applyFont="1" applyBorder="1" applyAlignment="1">
      <alignment horizontal="center" vertical="center"/>
    </xf>
    <xf numFmtId="0" fontId="3" fillId="0" borderId="5" xfId="0" applyFont="1" applyBorder="1"/>
    <xf numFmtId="0" fontId="3" fillId="0" borderId="6" xfId="0" applyFont="1" applyBorder="1"/>
    <xf numFmtId="0" fontId="4" fillId="2" borderId="4" xfId="0" applyFont="1" applyFill="1" applyBorder="1" applyAlignment="1">
      <alignment horizontal="center" vertical="center"/>
    </xf>
    <xf numFmtId="0" fontId="5" fillId="3" borderId="11" xfId="0" applyFont="1" applyFill="1" applyBorder="1" applyAlignment="1">
      <alignment horizontal="center"/>
    </xf>
    <xf numFmtId="0" fontId="3" fillId="0" borderId="12" xfId="0" applyFont="1" applyBorder="1"/>
    <xf numFmtId="0" fontId="3" fillId="0" borderId="13" xfId="0" applyFont="1" applyBorder="1"/>
    <xf numFmtId="0" fontId="8" fillId="4" borderId="4" xfId="0" applyFont="1" applyFill="1" applyBorder="1" applyAlignment="1">
      <alignment horizontal="left" vertical="center" wrapText="1"/>
    </xf>
    <xf numFmtId="0" fontId="0" fillId="2" borderId="4" xfId="0" applyFill="1" applyBorder="1" applyAlignment="1">
      <alignment horizontal="left" vertical="center" wrapText="1"/>
    </xf>
    <xf numFmtId="0" fontId="9" fillId="3" borderId="11" xfId="0" applyFont="1" applyFill="1" applyBorder="1" applyAlignment="1">
      <alignment horizontal="center" vertical="center" wrapText="1"/>
    </xf>
    <xf numFmtId="0" fontId="6" fillId="2" borderId="14" xfId="0" applyFont="1" applyFill="1" applyBorder="1" applyAlignment="1">
      <alignment horizontal="center" wrapText="1"/>
    </xf>
    <xf numFmtId="0" fontId="3" fillId="0" borderId="15" xfId="0" applyFont="1" applyBorder="1"/>
    <xf numFmtId="0" fontId="6" fillId="3" borderId="14" xfId="0" applyFont="1" applyFill="1" applyBorder="1" applyAlignment="1">
      <alignment horizontal="center" wrapText="1"/>
    </xf>
    <xf numFmtId="1" fontId="0" fillId="2" borderId="4" xfId="0" applyNumberFormat="1" applyFill="1" applyBorder="1" applyAlignment="1">
      <alignment horizontal="left" vertical="center" wrapText="1"/>
    </xf>
    <xf numFmtId="0" fontId="11" fillId="3" borderId="14" xfId="0" applyFont="1" applyFill="1" applyBorder="1" applyAlignment="1">
      <alignment horizontal="center" wrapText="1"/>
    </xf>
    <xf numFmtId="1" fontId="3" fillId="0" borderId="4" xfId="0" applyNumberFormat="1" applyFont="1" applyBorder="1" applyAlignment="1">
      <alignment horizontal="left" vertical="center" wrapText="1"/>
    </xf>
    <xf numFmtId="0" fontId="6" fillId="3" borderId="19" xfId="0" applyFont="1" applyFill="1" applyBorder="1" applyAlignment="1">
      <alignment horizontal="center" wrapText="1"/>
    </xf>
    <xf numFmtId="0" fontId="3" fillId="0" borderId="16" xfId="0" applyFont="1" applyBorder="1"/>
    <xf numFmtId="0" fontId="64" fillId="2" borderId="38" xfId="0" applyFont="1" applyFill="1" applyBorder="1" applyAlignment="1">
      <alignment horizontal="left" vertical="center" wrapText="1"/>
    </xf>
    <xf numFmtId="0" fontId="3" fillId="0" borderId="46" xfId="0" applyFont="1" applyBorder="1"/>
    <xf numFmtId="0" fontId="0" fillId="0" borderId="2" xfId="0" applyBorder="1" applyAlignment="1">
      <alignment horizontal="center" vertical="center" wrapText="1"/>
    </xf>
    <xf numFmtId="0" fontId="3" fillId="0" borderId="17" xfId="0" applyFont="1" applyBorder="1" applyAlignment="1">
      <alignment horizontal="center"/>
    </xf>
    <xf numFmtId="0" fontId="8" fillId="4" borderId="19" xfId="0" applyFont="1" applyFill="1" applyBorder="1" applyAlignment="1">
      <alignment horizontal="center" vertical="center" wrapText="1"/>
    </xf>
    <xf numFmtId="0" fontId="3" fillId="0" borderId="20"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0" fillId="0" borderId="4"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8" fillId="4" borderId="2" xfId="0" applyFont="1" applyFill="1" applyBorder="1" applyAlignment="1">
      <alignment horizontal="left" vertical="center" wrapText="1"/>
    </xf>
    <xf numFmtId="0" fontId="3" fillId="0" borderId="17" xfId="0" applyFont="1" applyBorder="1"/>
    <xf numFmtId="0" fontId="3" fillId="0" borderId="21" xfId="0" applyFont="1" applyBorder="1"/>
    <xf numFmtId="0" fontId="15" fillId="3" borderId="11" xfId="0" applyFont="1" applyFill="1" applyBorder="1" applyAlignment="1">
      <alignment horizontal="left" vertical="center"/>
    </xf>
    <xf numFmtId="0" fontId="0" fillId="2" borderId="38" xfId="0" applyFill="1" applyBorder="1" applyAlignment="1">
      <alignment horizontal="left" vertical="center" wrapText="1"/>
    </xf>
    <xf numFmtId="0" fontId="16" fillId="3" borderId="19" xfId="0" applyFont="1" applyFill="1" applyBorder="1" applyAlignment="1">
      <alignment horizontal="center" vertical="center" wrapText="1"/>
    </xf>
    <xf numFmtId="0" fontId="66" fillId="0" borderId="86" xfId="0" applyFont="1" applyBorder="1" applyAlignment="1">
      <alignment horizontal="center" vertical="center"/>
    </xf>
    <xf numFmtId="0" fontId="66" fillId="26" borderId="86" xfId="2" applyFill="1" applyBorder="1" applyAlignment="1">
      <alignment horizontal="center" vertical="center"/>
    </xf>
    <xf numFmtId="0" fontId="66" fillId="26" borderId="86" xfId="2" applyFill="1" applyBorder="1" applyAlignment="1">
      <alignment horizontal="center" vertical="center" wrapText="1"/>
    </xf>
    <xf numFmtId="9" fontId="66" fillId="26" borderId="86" xfId="4" applyFont="1" applyFill="1" applyBorder="1" applyAlignment="1">
      <alignment horizontal="center" vertical="center" wrapText="1"/>
    </xf>
    <xf numFmtId="9" fontId="66" fillId="26" borderId="86" xfId="4" applyFont="1" applyFill="1" applyBorder="1" applyAlignment="1">
      <alignment horizontal="center" vertical="center"/>
    </xf>
    <xf numFmtId="0" fontId="25" fillId="25" borderId="86" xfId="0" applyFont="1" applyFill="1" applyBorder="1" applyAlignment="1">
      <alignment horizontal="left" vertical="center" wrapText="1"/>
    </xf>
    <xf numFmtId="0" fontId="25" fillId="25" borderId="86" xfId="0" applyFont="1" applyFill="1" applyBorder="1" applyAlignment="1">
      <alignment horizontal="center" vertical="center" wrapText="1"/>
    </xf>
    <xf numFmtId="0" fontId="23" fillId="0" borderId="101" xfId="0" applyFont="1" applyBorder="1" applyAlignment="1">
      <alignment horizontal="center"/>
    </xf>
    <xf numFmtId="0" fontId="23" fillId="0" borderId="89" xfId="0" applyFont="1" applyBorder="1" applyAlignment="1">
      <alignment horizontal="center"/>
    </xf>
    <xf numFmtId="0" fontId="23" fillId="0" borderId="90" xfId="0" applyFont="1" applyBorder="1" applyAlignment="1">
      <alignment horizontal="center"/>
    </xf>
    <xf numFmtId="0" fontId="66" fillId="22" borderId="101" xfId="0" applyFont="1" applyFill="1" applyBorder="1" applyAlignment="1">
      <alignment horizontal="center" vertical="center"/>
    </xf>
    <xf numFmtId="0" fontId="66" fillId="22" borderId="89" xfId="0" applyFont="1" applyFill="1" applyBorder="1" applyAlignment="1">
      <alignment horizontal="center" vertical="center"/>
    </xf>
    <xf numFmtId="0" fontId="66" fillId="22" borderId="90" xfId="0" applyFont="1" applyFill="1" applyBorder="1" applyAlignment="1">
      <alignment horizontal="center" vertical="center"/>
    </xf>
    <xf numFmtId="0" fontId="66" fillId="22" borderId="101" xfId="2" applyFill="1" applyBorder="1" applyAlignment="1">
      <alignment horizontal="center" vertical="center" wrapText="1"/>
    </xf>
    <xf numFmtId="0" fontId="66" fillId="22" borderId="89" xfId="2" applyFill="1" applyBorder="1" applyAlignment="1">
      <alignment horizontal="center" vertical="center" wrapText="1"/>
    </xf>
    <xf numFmtId="0" fontId="66" fillId="22" borderId="90" xfId="2" applyFill="1" applyBorder="1" applyAlignment="1">
      <alignment horizontal="center" vertical="center" wrapText="1"/>
    </xf>
    <xf numFmtId="0" fontId="66" fillId="0" borderId="101" xfId="0" applyFont="1" applyBorder="1" applyAlignment="1">
      <alignment horizontal="center" vertical="center"/>
    </xf>
    <xf numFmtId="0" fontId="66" fillId="0" borderId="89" xfId="0" applyFont="1" applyBorder="1" applyAlignment="1">
      <alignment horizontal="center" vertical="center"/>
    </xf>
    <xf numFmtId="0" fontId="66" fillId="0" borderId="90" xfId="0" applyFont="1" applyBorder="1" applyAlignment="1">
      <alignment horizontal="center" vertical="center"/>
    </xf>
    <xf numFmtId="0" fontId="25" fillId="25" borderId="101"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9" xfId="0" applyFont="1" applyFill="1" applyBorder="1" applyAlignment="1">
      <alignment horizontal="center" vertical="center" wrapText="1"/>
    </xf>
    <xf numFmtId="0" fontId="66" fillId="26" borderId="86" xfId="2" applyFill="1" applyBorder="1" applyAlignment="1">
      <alignment horizontal="justify" vertical="center" wrapText="1"/>
    </xf>
    <xf numFmtId="0" fontId="25" fillId="26" borderId="86" xfId="2" applyFont="1" applyFill="1" applyBorder="1" applyAlignment="1">
      <alignment horizontal="justify" vertical="center" wrapText="1"/>
    </xf>
    <xf numFmtId="0" fontId="66" fillId="0" borderId="86" xfId="2" applyBorder="1" applyAlignment="1">
      <alignment horizontal="justify" vertical="center" wrapText="1"/>
    </xf>
    <xf numFmtId="0" fontId="66" fillId="0" borderId="101" xfId="2" applyBorder="1" applyAlignment="1">
      <alignment horizontal="justify" vertical="center" wrapText="1"/>
    </xf>
    <xf numFmtId="0" fontId="66" fillId="0" borderId="90" xfId="2" applyBorder="1" applyAlignment="1">
      <alignment horizontal="justify" vertical="center" wrapText="1"/>
    </xf>
    <xf numFmtId="164" fontId="66" fillId="0" borderId="86" xfId="4" applyNumberFormat="1" applyFont="1" applyFill="1" applyBorder="1" applyAlignment="1">
      <alignment horizontal="justify" vertical="center" wrapText="1"/>
    </xf>
    <xf numFmtId="0" fontId="66" fillId="26" borderId="101" xfId="2" applyFill="1" applyBorder="1" applyAlignment="1">
      <alignment horizontal="center" vertical="center"/>
    </xf>
    <xf numFmtId="0" fontId="66" fillId="26" borderId="90" xfId="2" applyFill="1" applyBorder="1" applyAlignment="1">
      <alignment horizontal="center" vertical="center"/>
    </xf>
    <xf numFmtId="0" fontId="66" fillId="26" borderId="101" xfId="2" applyFill="1" applyBorder="1" applyAlignment="1">
      <alignment horizontal="justify" vertical="center"/>
    </xf>
    <xf numFmtId="0" fontId="66" fillId="26" borderId="90" xfId="2" applyFill="1" applyBorder="1" applyAlignment="1">
      <alignment horizontal="justify" vertical="center"/>
    </xf>
    <xf numFmtId="0" fontId="66" fillId="0" borderId="86" xfId="2" applyBorder="1" applyAlignment="1">
      <alignment horizontal="center" vertical="center" wrapText="1"/>
    </xf>
    <xf numFmtId="0" fontId="66" fillId="26" borderId="101" xfId="2" applyFill="1" applyBorder="1" applyAlignment="1">
      <alignment horizontal="center" vertical="center" wrapText="1"/>
    </xf>
    <xf numFmtId="0" fontId="25" fillId="26" borderId="90" xfId="2" applyFont="1" applyFill="1" applyBorder="1" applyAlignment="1">
      <alignment horizontal="center" vertical="center" wrapText="1"/>
    </xf>
    <xf numFmtId="0" fontId="25" fillId="26" borderId="86" xfId="2" applyFont="1" applyFill="1" applyBorder="1" applyAlignment="1">
      <alignment horizontal="center" vertical="center" wrapText="1"/>
    </xf>
    <xf numFmtId="0" fontId="25" fillId="0" borderId="86" xfId="2" applyFont="1" applyBorder="1" applyAlignment="1">
      <alignment horizontal="center" vertical="center" wrapText="1"/>
    </xf>
    <xf numFmtId="0" fontId="25" fillId="25" borderId="102" xfId="0" applyFont="1" applyFill="1" applyBorder="1" applyAlignment="1">
      <alignment horizontal="center" vertical="center" wrapText="1"/>
    </xf>
    <xf numFmtId="0" fontId="25" fillId="25" borderId="103" xfId="0" applyFont="1" applyFill="1" applyBorder="1" applyAlignment="1">
      <alignment horizontal="center" vertical="center" wrapText="1"/>
    </xf>
    <xf numFmtId="0" fontId="25" fillId="25" borderId="105" xfId="0" applyFont="1" applyFill="1" applyBorder="1" applyAlignment="1">
      <alignment horizontal="center" vertical="center" wrapText="1"/>
    </xf>
    <xf numFmtId="0" fontId="25" fillId="25" borderId="106" xfId="0" applyFont="1" applyFill="1" applyBorder="1" applyAlignment="1">
      <alignment horizontal="center" vertical="center" wrapText="1"/>
    </xf>
    <xf numFmtId="0" fontId="84" fillId="0" borderId="104" xfId="0" applyFont="1" applyBorder="1" applyAlignment="1">
      <alignment horizontal="center" vertical="center"/>
    </xf>
    <xf numFmtId="2" fontId="84" fillId="0" borderId="107" xfId="0" applyNumberFormat="1" applyFont="1" applyBorder="1" applyAlignment="1">
      <alignment horizontal="center" vertical="center"/>
    </xf>
    <xf numFmtId="0" fontId="66" fillId="22" borderId="86" xfId="2" applyFill="1" applyBorder="1" applyAlignment="1">
      <alignment horizontal="center" vertical="center" wrapText="1"/>
    </xf>
    <xf numFmtId="0" fontId="66" fillId="22" borderId="101" xfId="2" applyFill="1" applyBorder="1" applyAlignment="1">
      <alignment horizontal="justify" vertical="center" wrapText="1"/>
    </xf>
    <xf numFmtId="0" fontId="66" fillId="22" borderId="89" xfId="2" applyFill="1" applyBorder="1" applyAlignment="1">
      <alignment horizontal="justify" vertical="center" wrapText="1"/>
    </xf>
    <xf numFmtId="0" fontId="66" fillId="22" borderId="90" xfId="2" applyFill="1" applyBorder="1" applyAlignment="1">
      <alignment horizontal="justify" vertical="center" wrapText="1"/>
    </xf>
    <xf numFmtId="0" fontId="25" fillId="25" borderId="101" xfId="0" applyFont="1" applyFill="1" applyBorder="1" applyAlignment="1">
      <alignment horizontal="justify" vertical="center" wrapText="1"/>
    </xf>
    <xf numFmtId="0" fontId="25" fillId="25" borderId="90" xfId="0" applyFont="1" applyFill="1" applyBorder="1" applyAlignment="1">
      <alignment horizontal="justify" vertical="center" wrapText="1"/>
    </xf>
    <xf numFmtId="0" fontId="25" fillId="25" borderId="89" xfId="0" applyFont="1" applyFill="1" applyBorder="1" applyAlignment="1">
      <alignment horizontal="justify" vertical="center" wrapText="1"/>
    </xf>
    <xf numFmtId="0" fontId="66" fillId="22" borderId="95" xfId="0" applyFont="1" applyFill="1" applyBorder="1" applyAlignment="1">
      <alignment horizontal="center" vertical="center"/>
    </xf>
    <xf numFmtId="0" fontId="66" fillId="22" borderId="91" xfId="0" applyFont="1" applyFill="1" applyBorder="1" applyAlignment="1">
      <alignment horizontal="center" vertical="center"/>
    </xf>
    <xf numFmtId="0" fontId="66" fillId="22" borderId="96" xfId="0" applyFont="1" applyFill="1" applyBorder="1" applyAlignment="1">
      <alignment horizontal="center" vertical="center"/>
    </xf>
    <xf numFmtId="0" fontId="66" fillId="22" borderId="97" xfId="0" applyFont="1" applyFill="1" applyBorder="1" applyAlignment="1">
      <alignment horizontal="center" vertical="center"/>
    </xf>
    <xf numFmtId="0" fontId="66" fillId="22" borderId="30" xfId="0" applyFont="1" applyFill="1" applyBorder="1" applyAlignment="1">
      <alignment horizontal="center" vertical="center"/>
    </xf>
    <xf numFmtId="0" fontId="66" fillId="22" borderId="98" xfId="0" applyFont="1" applyFill="1" applyBorder="1" applyAlignment="1">
      <alignment horizontal="center" vertical="center"/>
    </xf>
    <xf numFmtId="0" fontId="66" fillId="22" borderId="95" xfId="2" applyFill="1" applyBorder="1" applyAlignment="1">
      <alignment horizontal="center" vertical="center" wrapText="1"/>
    </xf>
    <xf numFmtId="0" fontId="66" fillId="22" borderId="91" xfId="2" applyFill="1" applyBorder="1" applyAlignment="1">
      <alignment horizontal="center" vertical="center" wrapText="1"/>
    </xf>
    <xf numFmtId="0" fontId="66" fillId="22" borderId="96" xfId="2" applyFill="1" applyBorder="1" applyAlignment="1">
      <alignment horizontal="center" vertical="center" wrapText="1"/>
    </xf>
    <xf numFmtId="0" fontId="66" fillId="22" borderId="92" xfId="0" applyFont="1" applyFill="1" applyBorder="1" applyAlignment="1">
      <alignment horizontal="left" vertical="center"/>
    </xf>
    <xf numFmtId="0" fontId="66" fillId="22" borderId="92" xfId="0" applyFont="1" applyFill="1" applyBorder="1" applyAlignment="1">
      <alignment horizontal="right" vertical="center"/>
    </xf>
    <xf numFmtId="0" fontId="66" fillId="22" borderId="100" xfId="0" applyFont="1" applyFill="1" applyBorder="1" applyAlignment="1">
      <alignment horizontal="right" vertical="center"/>
    </xf>
    <xf numFmtId="0" fontId="84" fillId="0" borderId="86" xfId="3" applyFont="1" applyBorder="1" applyAlignment="1">
      <alignment horizontal="center" vertical="center"/>
    </xf>
    <xf numFmtId="0" fontId="25" fillId="0" borderId="89" xfId="0" applyFont="1" applyBorder="1" applyAlignment="1">
      <alignment horizontal="center" vertical="center"/>
    </xf>
    <xf numFmtId="0" fontId="25" fillId="0" borderId="90" xfId="0" applyFont="1" applyBorder="1" applyAlignment="1">
      <alignment horizontal="center" vertical="center"/>
    </xf>
    <xf numFmtId="0" fontId="25" fillId="25" borderId="108" xfId="0" applyFont="1" applyFill="1" applyBorder="1" applyAlignment="1">
      <alignment horizontal="center" vertical="center" wrapText="1"/>
    </xf>
    <xf numFmtId="0" fontId="25" fillId="25" borderId="109" xfId="0" applyFont="1" applyFill="1" applyBorder="1" applyAlignment="1">
      <alignment horizontal="center" vertical="center" wrapText="1"/>
    </xf>
    <xf numFmtId="0" fontId="23" fillId="0" borderId="101" xfId="2" applyFont="1" applyBorder="1" applyAlignment="1">
      <alignment horizontal="center" vertical="center" wrapText="1"/>
    </xf>
    <xf numFmtId="0" fontId="23" fillId="0" borderId="89" xfId="2" applyFont="1" applyBorder="1" applyAlignment="1">
      <alignment horizontal="center" vertical="center" wrapText="1"/>
    </xf>
    <xf numFmtId="0" fontId="23" fillId="0" borderId="90" xfId="2" applyFont="1" applyBorder="1" applyAlignment="1">
      <alignment horizontal="center" vertical="center" wrapText="1"/>
    </xf>
    <xf numFmtId="0" fontId="66" fillId="0" borderId="101" xfId="2" applyBorder="1" applyAlignment="1">
      <alignment horizontal="center" vertical="center" wrapText="1"/>
    </xf>
    <xf numFmtId="0" fontId="66" fillId="0" borderId="89" xfId="2" applyBorder="1" applyAlignment="1">
      <alignment horizontal="center" vertical="center" wrapText="1"/>
    </xf>
    <xf numFmtId="0" fontId="66" fillId="0" borderId="90" xfId="2" applyBorder="1" applyAlignment="1">
      <alignment horizontal="center" vertical="center" wrapText="1"/>
    </xf>
    <xf numFmtId="14" fontId="23" fillId="0" borderId="89" xfId="0" applyNumberFormat="1" applyFont="1" applyBorder="1" applyAlignment="1">
      <alignment horizontal="center"/>
    </xf>
    <xf numFmtId="0" fontId="66" fillId="0" borderId="89" xfId="2" applyBorder="1" applyAlignment="1">
      <alignment horizontal="left" vertical="center" wrapText="1"/>
    </xf>
    <xf numFmtId="0" fontId="66" fillId="0" borderId="90" xfId="2" applyBorder="1" applyAlignment="1">
      <alignment horizontal="left" vertical="center" wrapText="1"/>
    </xf>
    <xf numFmtId="0" fontId="66" fillId="22" borderId="89" xfId="2" applyFill="1" applyBorder="1" applyAlignment="1">
      <alignment horizontal="left" vertical="center" wrapText="1"/>
    </xf>
    <xf numFmtId="0" fontId="66" fillId="22" borderId="90" xfId="2" applyFill="1" applyBorder="1" applyAlignment="1">
      <alignment horizontal="left" vertical="center" wrapText="1"/>
    </xf>
    <xf numFmtId="0" fontId="23" fillId="2" borderId="37" xfId="0" applyFont="1" applyFill="1" applyBorder="1" applyAlignment="1">
      <alignment horizontal="center" vertical="center"/>
    </xf>
    <xf numFmtId="0" fontId="66" fillId="0" borderId="41" xfId="0" applyFont="1" applyBorder="1"/>
    <xf numFmtId="0" fontId="23" fillId="0" borderId="37" xfId="0" applyFont="1" applyBorder="1" applyAlignment="1">
      <alignment horizontal="left" vertical="center" wrapText="1"/>
    </xf>
    <xf numFmtId="0" fontId="66" fillId="0" borderId="41" xfId="0" applyFont="1" applyBorder="1" applyAlignment="1">
      <alignment horizontal="left"/>
    </xf>
    <xf numFmtId="0" fontId="23" fillId="0" borderId="37" xfId="0" applyFont="1" applyBorder="1" applyAlignment="1">
      <alignment horizontal="center" vertical="center"/>
    </xf>
    <xf numFmtId="0" fontId="23" fillId="0" borderId="37" xfId="0" applyFont="1" applyBorder="1" applyAlignment="1">
      <alignment horizontal="center" vertical="center" wrapText="1"/>
    </xf>
    <xf numFmtId="9" fontId="23" fillId="0" borderId="37" xfId="0" applyNumberFormat="1" applyFont="1" applyBorder="1" applyAlignment="1">
      <alignment horizontal="center" vertical="center"/>
    </xf>
    <xf numFmtId="10" fontId="23" fillId="2" borderId="37" xfId="0" applyNumberFormat="1" applyFont="1" applyFill="1" applyBorder="1" applyAlignment="1">
      <alignment horizontal="center" vertical="center"/>
    </xf>
    <xf numFmtId="0" fontId="25" fillId="8"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25" fillId="7" borderId="34"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5" fillId="8" borderId="4"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66" fillId="0" borderId="40" xfId="0" applyFont="1" applyBorder="1"/>
    <xf numFmtId="0" fontId="23" fillId="2" borderId="37" xfId="0" applyFont="1" applyFill="1" applyBorder="1" applyAlignment="1">
      <alignment horizontal="center" vertical="center" wrapText="1"/>
    </xf>
    <xf numFmtId="9" fontId="23" fillId="2" borderId="37" xfId="0" applyNumberFormat="1" applyFont="1" applyFill="1" applyBorder="1" applyAlignment="1">
      <alignment horizontal="center" vertical="center"/>
    </xf>
    <xf numFmtId="0" fontId="66" fillId="0" borderId="40" xfId="0" applyFont="1" applyBorder="1" applyAlignment="1">
      <alignment horizontal="left"/>
    </xf>
    <xf numFmtId="0" fontId="25" fillId="12" borderId="37" xfId="5" applyFont="1" applyFill="1" applyBorder="1" applyAlignment="1">
      <alignment horizontal="center" vertical="center" wrapText="1"/>
    </xf>
    <xf numFmtId="0" fontId="25" fillId="12" borderId="41" xfId="5" applyFont="1" applyFill="1" applyBorder="1" applyAlignment="1">
      <alignment horizontal="center" vertical="center" wrapText="1"/>
    </xf>
    <xf numFmtId="0" fontId="25" fillId="12" borderId="117" xfId="5" applyFont="1" applyFill="1" applyBorder="1" applyAlignment="1">
      <alignment horizontal="center" vertical="center" wrapText="1"/>
    </xf>
    <xf numFmtId="0" fontId="25" fillId="12" borderId="118" xfId="5" applyFont="1" applyFill="1" applyBorder="1" applyAlignment="1">
      <alignment horizontal="center" vertical="center" wrapText="1"/>
    </xf>
    <xf numFmtId="0" fontId="27" fillId="9" borderId="113" xfId="5" applyFont="1" applyFill="1" applyBorder="1" applyAlignment="1">
      <alignment horizontal="center" vertical="center" wrapText="1"/>
    </xf>
    <xf numFmtId="0" fontId="27" fillId="9" borderId="114" xfId="5" applyFont="1" applyFill="1" applyBorder="1" applyAlignment="1">
      <alignment horizontal="center" vertical="center" wrapText="1"/>
    </xf>
    <xf numFmtId="0" fontId="25" fillId="28" borderId="42" xfId="5" applyFont="1" applyFill="1" applyBorder="1" applyAlignment="1">
      <alignment horizontal="center" vertical="center" wrapText="1"/>
    </xf>
    <xf numFmtId="0" fontId="25" fillId="11" borderId="113" xfId="5" applyFont="1" applyFill="1" applyBorder="1" applyAlignment="1">
      <alignment horizontal="center" vertical="center" wrapText="1"/>
    </xf>
    <xf numFmtId="0" fontId="25" fillId="28" borderId="37" xfId="5" applyFont="1" applyFill="1" applyBorder="1" applyAlignment="1">
      <alignment horizontal="center" vertical="center" wrapText="1"/>
    </xf>
    <xf numFmtId="0" fontId="25" fillId="28" borderId="41" xfId="5" applyFont="1" applyFill="1" applyBorder="1" applyAlignment="1">
      <alignment horizontal="center" vertical="center" wrapText="1"/>
    </xf>
    <xf numFmtId="0" fontId="25" fillId="8" borderId="115" xfId="5" applyFont="1" applyFill="1" applyBorder="1" applyAlignment="1">
      <alignment horizontal="center" vertical="center" wrapText="1"/>
    </xf>
    <xf numFmtId="0" fontId="25" fillId="8" borderId="116" xfId="5" applyFont="1" applyFill="1" applyBorder="1" applyAlignment="1">
      <alignment horizontal="center" vertical="center" wrapText="1"/>
    </xf>
    <xf numFmtId="0" fontId="25" fillId="8" borderId="117" xfId="5" applyFont="1" applyFill="1" applyBorder="1" applyAlignment="1">
      <alignment horizontal="center" vertical="center" wrapText="1"/>
    </xf>
    <xf numFmtId="0" fontId="25" fillId="8" borderId="118" xfId="5" applyFont="1" applyFill="1" applyBorder="1" applyAlignment="1">
      <alignment horizontal="center" vertical="center" wrapText="1"/>
    </xf>
    <xf numFmtId="0" fontId="27" fillId="11" borderId="31" xfId="5" applyFont="1" applyFill="1" applyBorder="1" applyAlignment="1">
      <alignment horizontal="center" vertical="center" wrapText="1"/>
    </xf>
    <xf numFmtId="0" fontId="3" fillId="0" borderId="42" xfId="5" applyFont="1" applyBorder="1"/>
    <xf numFmtId="0" fontId="3" fillId="0" borderId="32" xfId="5" applyFont="1" applyBorder="1"/>
    <xf numFmtId="0" fontId="67" fillId="24" borderId="87" xfId="5" applyFont="1" applyFill="1" applyBorder="1" applyAlignment="1">
      <alignment horizontal="center" vertical="center" wrapText="1"/>
    </xf>
    <xf numFmtId="0" fontId="67" fillId="24" borderId="88" xfId="5" applyFont="1" applyFill="1" applyBorder="1" applyAlignment="1">
      <alignment horizontal="center" vertical="center" wrapText="1"/>
    </xf>
    <xf numFmtId="0" fontId="25" fillId="28" borderId="32" xfId="5" applyFont="1" applyFill="1" applyBorder="1" applyAlignment="1">
      <alignment horizontal="center" vertical="center" wrapText="1"/>
    </xf>
    <xf numFmtId="0" fontId="25" fillId="28" borderId="36" xfId="5" applyFont="1" applyFill="1" applyBorder="1" applyAlignment="1">
      <alignment horizontal="center" vertical="center" wrapText="1"/>
    </xf>
    <xf numFmtId="0" fontId="25" fillId="8" borderId="113" xfId="5" applyFont="1" applyFill="1" applyBorder="1" applyAlignment="1">
      <alignment horizontal="center" vertical="center" wrapText="1"/>
    </xf>
    <xf numFmtId="0" fontId="25" fillId="8" borderId="114" xfId="5" applyFont="1" applyFill="1" applyBorder="1" applyAlignment="1">
      <alignment horizontal="center" vertical="center" wrapText="1"/>
    </xf>
    <xf numFmtId="0" fontId="24" fillId="2" borderId="30" xfId="5" applyFont="1" applyFill="1" applyAlignment="1">
      <alignment horizontal="center" vertical="center" wrapText="1"/>
    </xf>
    <xf numFmtId="0" fontId="3" fillId="0" borderId="30" xfId="5" applyFont="1"/>
    <xf numFmtId="0" fontId="67" fillId="24" borderId="110" xfId="5" applyFont="1" applyFill="1" applyBorder="1" applyAlignment="1">
      <alignment horizontal="center" vertical="center" wrapText="1"/>
    </xf>
    <xf numFmtId="0" fontId="67" fillId="24" borderId="111" xfId="5" applyFont="1" applyFill="1" applyBorder="1" applyAlignment="1">
      <alignment horizontal="center" vertical="center" wrapText="1"/>
    </xf>
    <xf numFmtId="0" fontId="27" fillId="10" borderId="112" xfId="5" applyFont="1" applyFill="1" applyBorder="1" applyAlignment="1">
      <alignment horizontal="center" vertical="center" wrapText="1"/>
    </xf>
    <xf numFmtId="0" fontId="27" fillId="10" borderId="42" xfId="5" applyFont="1" applyFill="1" applyBorder="1" applyAlignment="1">
      <alignment horizontal="center" vertical="center" wrapText="1"/>
    </xf>
    <xf numFmtId="0" fontId="27" fillId="10" borderId="32" xfId="5" applyFont="1" applyFill="1" applyBorder="1" applyAlignment="1">
      <alignment horizontal="center" vertical="center" wrapText="1"/>
    </xf>
    <xf numFmtId="0" fontId="27" fillId="10" borderId="31" xfId="5" applyFont="1" applyFill="1" applyBorder="1" applyAlignment="1">
      <alignment horizontal="center" vertical="center" wrapText="1"/>
    </xf>
    <xf numFmtId="0" fontId="3" fillId="0" borderId="6" xfId="5" applyFont="1" applyBorder="1"/>
    <xf numFmtId="0" fontId="27" fillId="10" borderId="38" xfId="5" applyFont="1" applyFill="1" applyBorder="1" applyAlignment="1">
      <alignment horizontal="center" vertical="center" wrapText="1"/>
    </xf>
    <xf numFmtId="0" fontId="3" fillId="0" borderId="46" xfId="5" applyFont="1" applyBorder="1"/>
    <xf numFmtId="0" fontId="27" fillId="9" borderId="8" xfId="5" applyFont="1" applyFill="1" applyBorder="1" applyAlignment="1">
      <alignment horizontal="center" vertical="center" wrapText="1"/>
    </xf>
    <xf numFmtId="0" fontId="3" fillId="0" borderId="24" xfId="5" applyFont="1" applyBorder="1"/>
    <xf numFmtId="165" fontId="24" fillId="13" borderId="45" xfId="5" applyNumberFormat="1" applyFont="1" applyFill="1" applyBorder="1" applyAlignment="1">
      <alignment horizontal="center" vertical="center" wrapText="1"/>
    </xf>
    <xf numFmtId="0" fontId="3" fillId="0" borderId="44" xfId="5" applyFont="1" applyBorder="1"/>
    <xf numFmtId="0" fontId="3" fillId="0" borderId="36" xfId="5" applyFont="1" applyBorder="1"/>
    <xf numFmtId="0" fontId="28" fillId="0" borderId="37" xfId="5" applyFont="1" applyBorder="1" applyAlignment="1">
      <alignment horizontal="left" vertical="center" wrapText="1"/>
    </xf>
    <xf numFmtId="0" fontId="3" fillId="0" borderId="40" xfId="5" applyFont="1" applyBorder="1"/>
    <xf numFmtId="0" fontId="3" fillId="0" borderId="41" xfId="5" applyFont="1" applyBorder="1"/>
    <xf numFmtId="0" fontId="28" fillId="0" borderId="37" xfId="5" applyFont="1" applyBorder="1" applyAlignment="1">
      <alignment horizontal="center" vertical="center" wrapText="1"/>
    </xf>
    <xf numFmtId="0" fontId="80" fillId="13" borderId="38" xfId="5" applyFont="1" applyFill="1" applyBorder="1" applyAlignment="1">
      <alignment horizontal="center" vertical="center" wrapText="1"/>
    </xf>
    <xf numFmtId="0" fontId="81" fillId="0" borderId="46" xfId="5" applyFont="1" applyBorder="1" applyAlignment="1">
      <alignment horizontal="center"/>
    </xf>
    <xf numFmtId="0" fontId="81" fillId="0" borderId="6" xfId="5" applyFont="1" applyBorder="1" applyAlignment="1">
      <alignment horizontal="center"/>
    </xf>
    <xf numFmtId="0" fontId="79" fillId="7" borderId="31" xfId="5" applyFont="1" applyFill="1" applyBorder="1" applyAlignment="1">
      <alignment horizontal="center" vertical="center" wrapText="1"/>
    </xf>
    <xf numFmtId="0" fontId="81" fillId="0" borderId="42" xfId="5" applyFont="1" applyBorder="1"/>
    <xf numFmtId="0" fontId="81" fillId="0" borderId="32" xfId="5" applyFont="1" applyBorder="1"/>
    <xf numFmtId="0" fontId="80" fillId="9" borderId="38" xfId="5" applyFont="1" applyFill="1" applyBorder="1" applyAlignment="1">
      <alignment horizontal="center" vertical="center" wrapText="1"/>
    </xf>
    <xf numFmtId="0" fontId="81" fillId="0" borderId="46" xfId="5" applyFont="1" applyBorder="1"/>
    <xf numFmtId="0" fontId="81" fillId="0" borderId="6" xfId="5" applyFont="1" applyBorder="1"/>
    <xf numFmtId="0" fontId="80" fillId="4" borderId="38" xfId="5" applyFont="1" applyFill="1" applyBorder="1" applyAlignment="1">
      <alignment horizontal="center" vertical="center" wrapText="1"/>
    </xf>
    <xf numFmtId="0" fontId="28" fillId="0" borderId="37" xfId="0" applyFont="1" applyBorder="1" applyAlignment="1">
      <alignment horizontal="left" vertical="center" wrapText="1"/>
    </xf>
    <xf numFmtId="2" fontId="23" fillId="3" borderId="37" xfId="0" applyNumberFormat="1" applyFont="1" applyFill="1" applyBorder="1" applyAlignment="1">
      <alignment horizontal="center" vertical="center" wrapText="1"/>
    </xf>
    <xf numFmtId="2" fontId="66" fillId="0" borderId="40" xfId="0" applyNumberFormat="1" applyFont="1" applyBorder="1"/>
    <xf numFmtId="2" fontId="66" fillId="0" borderId="41" xfId="0" applyNumberFormat="1" applyFont="1" applyBorder="1"/>
    <xf numFmtId="167" fontId="23" fillId="0" borderId="37" xfId="0" applyNumberFormat="1" applyFont="1" applyBorder="1" applyAlignment="1" applyProtection="1">
      <alignment horizontal="center" vertical="center" wrapText="1"/>
      <protection locked="0"/>
    </xf>
    <xf numFmtId="167" fontId="23" fillId="0" borderId="40" xfId="0" applyNumberFormat="1" applyFont="1" applyBorder="1" applyAlignment="1" applyProtection="1">
      <alignment horizontal="center" vertical="center" wrapText="1"/>
      <protection locked="0"/>
    </xf>
    <xf numFmtId="167" fontId="23" fillId="0" borderId="41" xfId="0" applyNumberFormat="1" applyFont="1" applyBorder="1" applyAlignment="1" applyProtection="1">
      <alignment horizontal="center" vertical="center" wrapText="1"/>
      <protection locked="0"/>
    </xf>
    <xf numFmtId="2" fontId="23" fillId="0" borderId="37" xfId="0" applyNumberFormat="1" applyFont="1" applyBorder="1" applyAlignment="1">
      <alignment horizontal="center" vertical="center" wrapText="1"/>
    </xf>
    <xf numFmtId="0" fontId="25" fillId="8" borderId="43" xfId="0" applyFont="1" applyFill="1" applyBorder="1" applyAlignment="1">
      <alignment horizontal="center" vertical="center"/>
    </xf>
    <xf numFmtId="0" fontId="3" fillId="0" borderId="44" xfId="0" applyFont="1" applyBorder="1"/>
    <xf numFmtId="0" fontId="25" fillId="9" borderId="4" xfId="0" applyFont="1" applyFill="1" applyBorder="1" applyAlignment="1">
      <alignment horizontal="center" vertical="center"/>
    </xf>
    <xf numFmtId="0" fontId="27" fillId="8" borderId="43" xfId="0" applyFont="1" applyFill="1" applyBorder="1" applyAlignment="1">
      <alignment horizontal="center" vertical="center"/>
    </xf>
    <xf numFmtId="164" fontId="59" fillId="24" borderId="38" xfId="5" applyNumberFormat="1" applyFont="1" applyFill="1" applyBorder="1" applyAlignment="1" applyProtection="1">
      <alignment horizontal="center" vertical="center" wrapText="1"/>
      <protection locked="0"/>
    </xf>
    <xf numFmtId="0" fontId="83" fillId="24" borderId="46" xfId="5" applyFont="1" applyFill="1" applyBorder="1" applyProtection="1">
      <protection locked="0"/>
    </xf>
    <xf numFmtId="0" fontId="83" fillId="24" borderId="6" xfId="5" applyFont="1" applyFill="1" applyBorder="1" applyProtection="1">
      <protection locked="0"/>
    </xf>
    <xf numFmtId="0" fontId="25" fillId="15" borderId="38" xfId="5" applyFont="1" applyFill="1" applyBorder="1" applyAlignment="1">
      <alignment horizontal="center" vertical="center" wrapText="1"/>
    </xf>
    <xf numFmtId="0" fontId="25" fillId="15" borderId="45" xfId="5" applyFont="1" applyFill="1" applyBorder="1" applyAlignment="1">
      <alignment horizontal="center" vertical="center" wrapText="1"/>
    </xf>
    <xf numFmtId="0" fontId="25" fillId="2" borderId="30" xfId="5" applyFont="1" applyFill="1" applyAlignment="1">
      <alignment horizontal="center" vertical="center" wrapText="1"/>
    </xf>
    <xf numFmtId="0" fontId="23" fillId="2" borderId="32" xfId="5" applyFont="1" applyFill="1" applyBorder="1" applyAlignment="1">
      <alignment horizontal="left" vertical="center" wrapText="1"/>
    </xf>
    <xf numFmtId="165" fontId="28" fillId="2" borderId="37" xfId="5" applyNumberFormat="1" applyFont="1" applyFill="1" applyBorder="1" applyAlignment="1">
      <alignment horizontal="left" vertical="center" wrapText="1"/>
    </xf>
    <xf numFmtId="165" fontId="28" fillId="2" borderId="40" xfId="5" applyNumberFormat="1" applyFont="1" applyFill="1" applyBorder="1" applyAlignment="1">
      <alignment horizontal="left" vertical="center" wrapText="1"/>
    </xf>
    <xf numFmtId="165" fontId="28" fillId="0" borderId="37" xfId="5" applyNumberFormat="1" applyFont="1" applyBorder="1" applyAlignment="1" applyProtection="1">
      <alignment horizontal="left" vertical="center" wrapText="1"/>
      <protection locked="0"/>
    </xf>
    <xf numFmtId="0" fontId="3" fillId="0" borderId="40" xfId="5" applyFont="1" applyBorder="1" applyProtection="1">
      <protection locked="0"/>
    </xf>
    <xf numFmtId="0" fontId="3" fillId="0" borderId="41" xfId="5" applyFont="1" applyBorder="1" applyProtection="1">
      <protection locked="0"/>
    </xf>
    <xf numFmtId="0" fontId="66" fillId="0" borderId="32" xfId="5" applyFont="1" applyBorder="1" applyAlignment="1" applyProtection="1">
      <alignment horizontal="left" vertical="center" wrapText="1"/>
      <protection locked="0"/>
    </xf>
    <xf numFmtId="0" fontId="66" fillId="0" borderId="36" xfId="5" applyFont="1" applyBorder="1" applyAlignment="1" applyProtection="1">
      <alignment horizontal="left" vertical="center" wrapText="1"/>
      <protection locked="0"/>
    </xf>
    <xf numFmtId="165" fontId="28" fillId="0" borderId="40" xfId="5" applyNumberFormat="1" applyFont="1" applyBorder="1" applyAlignment="1" applyProtection="1">
      <alignment horizontal="left" vertical="center" wrapText="1"/>
      <protection locked="0"/>
    </xf>
    <xf numFmtId="165" fontId="28" fillId="0" borderId="41" xfId="5" applyNumberFormat="1" applyFont="1" applyBorder="1" applyAlignment="1" applyProtection="1">
      <alignment horizontal="left" vertical="center" wrapText="1"/>
      <protection locked="0"/>
    </xf>
    <xf numFmtId="165" fontId="28" fillId="0" borderId="37" xfId="5" applyNumberFormat="1" applyFont="1" applyBorder="1" applyAlignment="1" applyProtection="1">
      <alignment horizontal="center" vertical="center" wrapText="1"/>
      <protection locked="0"/>
    </xf>
    <xf numFmtId="165" fontId="28" fillId="0" borderId="40" xfId="5" applyNumberFormat="1" applyFont="1" applyBorder="1" applyAlignment="1" applyProtection="1">
      <alignment horizontal="center" vertical="center" wrapText="1"/>
      <protection locked="0"/>
    </xf>
    <xf numFmtId="165" fontId="28" fillId="0" borderId="41" xfId="5" applyNumberFormat="1" applyFont="1" applyBorder="1" applyAlignment="1" applyProtection="1">
      <alignment horizontal="center" vertical="center" wrapText="1"/>
      <protection locked="0"/>
    </xf>
    <xf numFmtId="165" fontId="23" fillId="0" borderId="37" xfId="5" applyNumberFormat="1" applyFont="1" applyBorder="1" applyAlignment="1" applyProtection="1">
      <alignment horizontal="center" vertical="center" wrapText="1"/>
      <protection locked="0"/>
    </xf>
    <xf numFmtId="165" fontId="23" fillId="0" borderId="40" xfId="5" applyNumberFormat="1" applyFont="1" applyBorder="1" applyAlignment="1" applyProtection="1">
      <alignment horizontal="center" vertical="center" wrapText="1"/>
      <protection locked="0"/>
    </xf>
    <xf numFmtId="165" fontId="23" fillId="0" borderId="41" xfId="5" applyNumberFormat="1" applyFont="1" applyBorder="1" applyAlignment="1" applyProtection="1">
      <alignment horizontal="center" vertical="center" wrapText="1"/>
      <protection locked="0"/>
    </xf>
    <xf numFmtId="0" fontId="8" fillId="6" borderId="46" xfId="0" applyFont="1" applyFill="1" applyBorder="1" applyAlignment="1">
      <alignment horizontal="center" vertical="center"/>
    </xf>
    <xf numFmtId="0" fontId="8" fillId="8" borderId="4"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3" fillId="0" borderId="41" xfId="0" applyFont="1" applyBorder="1"/>
    <xf numFmtId="0" fontId="3" fillId="0" borderId="39" xfId="0" applyFont="1" applyBorder="1"/>
    <xf numFmtId="0" fontId="8" fillId="7" borderId="34" xfId="0" applyFont="1" applyFill="1" applyBorder="1" applyAlignment="1">
      <alignment horizontal="center" vertical="center" wrapText="1"/>
    </xf>
    <xf numFmtId="0" fontId="39" fillId="2" borderId="47" xfId="0" applyFont="1" applyFill="1" applyBorder="1" applyAlignment="1">
      <alignment horizontal="center" vertical="center"/>
    </xf>
    <xf numFmtId="0" fontId="3" fillId="0" borderId="50" xfId="0" applyFont="1" applyBorder="1"/>
    <xf numFmtId="0" fontId="3" fillId="0" borderId="52" xfId="0" applyFont="1" applyBorder="1"/>
    <xf numFmtId="0" fontId="41" fillId="5" borderId="48" xfId="0" applyFont="1" applyFill="1" applyBorder="1" applyAlignment="1">
      <alignment horizontal="center" vertical="center" wrapText="1"/>
    </xf>
    <xf numFmtId="0" fontId="3" fillId="0" borderId="49" xfId="0" applyFont="1" applyBorder="1"/>
    <xf numFmtId="0" fontId="30" fillId="0" borderId="57" xfId="0" applyFont="1" applyBorder="1" applyAlignment="1">
      <alignment horizontal="center" vertical="center" wrapText="1"/>
    </xf>
    <xf numFmtId="0" fontId="3" fillId="0" borderId="58" xfId="0" applyFont="1" applyBorder="1"/>
    <xf numFmtId="0" fontId="3" fillId="0" borderId="59" xfId="0" applyFont="1" applyBorder="1"/>
    <xf numFmtId="0" fontId="44" fillId="19" borderId="76" xfId="0" applyFont="1" applyFill="1" applyBorder="1" applyAlignment="1">
      <alignment horizontal="center" vertical="center"/>
    </xf>
    <xf numFmtId="0" fontId="3" fillId="0" borderId="77" xfId="0" applyFont="1" applyBorder="1"/>
    <xf numFmtId="0" fontId="3" fillId="0" borderId="78" xfId="0" applyFont="1" applyBorder="1"/>
    <xf numFmtId="0" fontId="30" fillId="0" borderId="53" xfId="0" applyFont="1" applyBorder="1" applyAlignment="1">
      <alignment horizontal="center" vertical="center" wrapText="1"/>
    </xf>
    <xf numFmtId="0" fontId="3" fillId="0" borderId="54" xfId="0" applyFont="1" applyBorder="1"/>
    <xf numFmtId="0" fontId="3" fillId="0" borderId="55" xfId="0" applyFont="1" applyBorder="1"/>
    <xf numFmtId="3" fontId="30" fillId="17" borderId="56" xfId="0" applyNumberFormat="1" applyFont="1" applyFill="1" applyBorder="1" applyAlignment="1">
      <alignment horizontal="center" vertical="center"/>
    </xf>
    <xf numFmtId="0" fontId="30" fillId="17" borderId="53" xfId="0" applyFont="1" applyFill="1" applyBorder="1" applyAlignment="1">
      <alignment horizontal="center" vertical="center"/>
    </xf>
    <xf numFmtId="49" fontId="44" fillId="19" borderId="62" xfId="0" applyNumberFormat="1" applyFont="1" applyFill="1" applyBorder="1" applyAlignment="1">
      <alignment horizontal="center" vertical="center" wrapText="1"/>
    </xf>
    <xf numFmtId="0" fontId="3" fillId="0" borderId="66" xfId="0" applyFont="1" applyBorder="1"/>
    <xf numFmtId="0" fontId="30" fillId="0" borderId="73" xfId="0" applyFont="1" applyBorder="1" applyAlignment="1">
      <alignment horizontal="center" vertical="center" wrapText="1"/>
    </xf>
    <xf numFmtId="0" fontId="3" fillId="0" borderId="74" xfId="0" applyFont="1" applyBorder="1"/>
    <xf numFmtId="0" fontId="3" fillId="0" borderId="75" xfId="0" applyFont="1" applyBorder="1"/>
    <xf numFmtId="0" fontId="47" fillId="21" borderId="11" xfId="0" applyFont="1" applyFill="1" applyBorder="1" applyAlignment="1">
      <alignment horizontal="center"/>
    </xf>
    <xf numFmtId="0" fontId="50" fillId="0" borderId="4" xfId="0" applyFont="1" applyBorder="1" applyAlignment="1">
      <alignment horizontal="left" vertical="top"/>
    </xf>
    <xf numFmtId="0" fontId="50" fillId="0" borderId="4" xfId="0" applyFont="1" applyBorder="1" applyAlignment="1">
      <alignment horizontal="left" vertical="center" wrapText="1"/>
    </xf>
    <xf numFmtId="0" fontId="47" fillId="21" borderId="11" xfId="0" applyFont="1" applyFill="1" applyBorder="1" applyAlignment="1">
      <alignment horizontal="center" vertical="center"/>
    </xf>
    <xf numFmtId="0" fontId="89" fillId="0" borderId="86" xfId="8" applyFont="1" applyBorder="1" applyAlignment="1" applyProtection="1">
      <alignment horizontal="justify" vertical="center" wrapText="1"/>
      <protection hidden="1"/>
    </xf>
    <xf numFmtId="0" fontId="89" fillId="0" borderId="101" xfId="8" applyFont="1" applyBorder="1" applyAlignment="1" applyProtection="1">
      <alignment horizontal="left" vertical="center" wrapText="1"/>
      <protection hidden="1"/>
    </xf>
    <xf numFmtId="0" fontId="89" fillId="0" borderId="90" xfId="8" applyFont="1" applyBorder="1" applyAlignment="1" applyProtection="1">
      <alignment horizontal="left" vertical="center" wrapText="1"/>
      <protection hidden="1"/>
    </xf>
    <xf numFmtId="0" fontId="89" fillId="0" borderId="86" xfId="8" applyFont="1" applyBorder="1" applyAlignment="1" applyProtection="1">
      <alignment horizontal="left" vertical="top"/>
      <protection hidden="1"/>
    </xf>
    <xf numFmtId="0" fontId="88" fillId="30" borderId="101" xfId="8" applyFont="1" applyFill="1" applyBorder="1" applyAlignment="1">
      <alignment horizontal="center" vertical="center" wrapText="1"/>
    </xf>
    <xf numFmtId="0" fontId="88" fillId="30" borderId="90" xfId="8" applyFont="1" applyFill="1" applyBorder="1" applyAlignment="1">
      <alignment horizontal="center" vertical="center" wrapText="1"/>
    </xf>
    <xf numFmtId="0" fontId="23" fillId="27" borderId="22" xfId="5" applyFont="1" applyFill="1" applyBorder="1" applyAlignment="1" applyProtection="1">
      <alignment vertical="center" wrapText="1"/>
      <protection locked="0"/>
    </xf>
    <xf numFmtId="10" fontId="23" fillId="27" borderId="22" xfId="5" applyNumberFormat="1" applyFont="1" applyFill="1" applyBorder="1" applyAlignment="1" applyProtection="1">
      <alignment horizontal="center" vertical="center"/>
      <protection locked="0"/>
    </xf>
    <xf numFmtId="0" fontId="25" fillId="28" borderId="30" xfId="5" applyFont="1" applyFill="1" applyBorder="1" applyAlignment="1">
      <alignment horizontal="center" vertical="center" wrapText="1"/>
    </xf>
    <xf numFmtId="0" fontId="25" fillId="11" borderId="125" xfId="5" applyFont="1" applyFill="1" applyBorder="1" applyAlignment="1">
      <alignment horizontal="center" vertical="center" wrapText="1"/>
    </xf>
    <xf numFmtId="0" fontId="23" fillId="27" borderId="22" xfId="5" applyFont="1" applyFill="1" applyBorder="1" applyAlignment="1" applyProtection="1">
      <alignment horizontal="left" vertical="center" wrapText="1"/>
      <protection locked="0"/>
    </xf>
    <xf numFmtId="0" fontId="23" fillId="27" borderId="22" xfId="5" applyFont="1" applyFill="1" applyBorder="1" applyAlignment="1" applyProtection="1">
      <alignment horizontal="center" vertical="center" wrapText="1"/>
      <protection locked="0"/>
    </xf>
    <xf numFmtId="0" fontId="23" fillId="27" borderId="22" xfId="5" applyFont="1" applyFill="1" applyBorder="1" applyAlignment="1" applyProtection="1">
      <alignment horizontal="left" vertical="top" wrapText="1"/>
      <protection locked="0"/>
    </xf>
    <xf numFmtId="0" fontId="66" fillId="27" borderId="37" xfId="0" applyFont="1" applyFill="1" applyBorder="1" applyAlignment="1" applyProtection="1">
      <alignment horizontal="left" vertical="center" wrapText="1"/>
      <protection locked="0"/>
    </xf>
    <xf numFmtId="0" fontId="66" fillId="27" borderId="37" xfId="0" applyFont="1" applyFill="1" applyBorder="1" applyAlignment="1" applyProtection="1">
      <alignment horizontal="center" vertical="center" wrapText="1"/>
      <protection locked="0"/>
    </xf>
    <xf numFmtId="0" fontId="28" fillId="32" borderId="37" xfId="0" applyFont="1" applyFill="1" applyBorder="1" applyAlignment="1" applyProtection="1">
      <alignment horizontal="center" vertical="center" wrapText="1"/>
      <protection locked="0"/>
    </xf>
    <xf numFmtId="0" fontId="86" fillId="27" borderId="40" xfId="0" applyFont="1" applyFill="1" applyBorder="1" applyAlignment="1" applyProtection="1">
      <alignment horizontal="left" vertical="center" wrapText="1"/>
      <protection locked="0"/>
    </xf>
    <xf numFmtId="0" fontId="86" fillId="27" borderId="40" xfId="0" applyFont="1" applyFill="1" applyBorder="1" applyAlignment="1" applyProtection="1">
      <alignment horizontal="center" vertical="center" wrapText="1"/>
      <protection locked="0"/>
    </xf>
    <xf numFmtId="0" fontId="66" fillId="27" borderId="40" xfId="0" applyFont="1" applyFill="1" applyBorder="1" applyProtection="1">
      <protection locked="0"/>
    </xf>
    <xf numFmtId="0" fontId="86" fillId="27" borderId="41" xfId="0" applyFont="1" applyFill="1" applyBorder="1" applyAlignment="1" applyProtection="1">
      <alignment horizontal="left" vertical="center" wrapText="1"/>
      <protection locked="0"/>
    </xf>
    <xf numFmtId="0" fontId="86" fillId="27" borderId="41" xfId="0" applyFont="1" applyFill="1" applyBorder="1" applyAlignment="1" applyProtection="1">
      <alignment horizontal="center" vertical="center" wrapText="1"/>
      <protection locked="0"/>
    </xf>
    <xf numFmtId="0" fontId="66" fillId="27" borderId="41" xfId="0" applyFont="1" applyFill="1" applyBorder="1" applyProtection="1">
      <protection locked="0"/>
    </xf>
    <xf numFmtId="165" fontId="28" fillId="0" borderId="6" xfId="5" applyNumberFormat="1" applyFont="1" applyFill="1" applyBorder="1" applyAlignment="1" applyProtection="1">
      <alignment horizontal="center" vertical="center"/>
      <protection locked="0"/>
    </xf>
    <xf numFmtId="171" fontId="98" fillId="0" borderId="123" xfId="5" applyNumberFormat="1" applyFont="1" applyFill="1" applyBorder="1" applyProtection="1">
      <protection locked="0"/>
    </xf>
    <xf numFmtId="165" fontId="28" fillId="0" borderId="36" xfId="5" applyNumberFormat="1" applyFont="1" applyFill="1" applyBorder="1" applyAlignment="1" applyProtection="1">
      <alignment horizontal="center" vertical="center"/>
      <protection locked="0"/>
    </xf>
    <xf numFmtId="170" fontId="28" fillId="0" borderId="124" xfId="5" applyNumberFormat="1" applyFont="1" applyFill="1" applyBorder="1" applyAlignment="1">
      <alignment horizontal="center" vertical="center" wrapText="1"/>
    </xf>
    <xf numFmtId="10" fontId="23" fillId="31" borderId="22" xfId="0" applyNumberFormat="1" applyFont="1" applyFill="1" applyBorder="1" applyAlignment="1" applyProtection="1">
      <alignment horizontal="center" vertical="center"/>
      <protection locked="0"/>
    </xf>
    <xf numFmtId="0" fontId="66" fillId="31" borderId="22" xfId="0" applyFont="1" applyFill="1" applyBorder="1" applyAlignment="1" applyProtection="1">
      <alignment vertical="center" wrapText="1"/>
      <protection locked="0"/>
    </xf>
    <xf numFmtId="0" fontId="23" fillId="31" borderId="22" xfId="0" applyFont="1" applyFill="1" applyBorder="1" applyAlignment="1" applyProtection="1">
      <alignment vertical="center" wrapText="1"/>
      <protection locked="0"/>
    </xf>
    <xf numFmtId="0" fontId="23" fillId="31" borderId="22" xfId="0" applyFont="1" applyFill="1" applyBorder="1" applyAlignment="1" applyProtection="1">
      <alignment horizontal="left" vertical="center" wrapText="1"/>
      <protection locked="0"/>
    </xf>
    <xf numFmtId="0" fontId="23" fillId="31" borderId="22" xfId="0" applyFont="1" applyFill="1" applyBorder="1" applyAlignment="1" applyProtection="1">
      <alignment horizontal="left" vertical="top" wrapText="1"/>
      <protection locked="0"/>
    </xf>
  </cellXfs>
  <cellStyles count="10">
    <cellStyle name="Hipervínculo 2" xfId="9"/>
    <cellStyle name="Millares [0]" xfId="1" builtinId="6"/>
    <cellStyle name="Moneda 2" xfId="6"/>
    <cellStyle name="Normal" xfId="0" builtinId="0"/>
    <cellStyle name="Normal 2" xfId="7"/>
    <cellStyle name="Normal 2 2" xfId="5"/>
    <cellStyle name="Normal 2 2 2" xfId="3"/>
    <cellStyle name="Normal 3" xfId="8"/>
    <cellStyle name="Normal 4" xfId="2"/>
    <cellStyle name="Porcentu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4.Magnitud_Presupuesto'!A1"/><Relationship Id="rId7" Type="http://schemas.openxmlformats.org/officeDocument/2006/relationships/hyperlink" Target="#'7. Territorializaci&#243;n'!A1"/><Relationship Id="rId2" Type="http://schemas.openxmlformats.org/officeDocument/2006/relationships/hyperlink" Target="#'3. Metas Proyecto de Inv'!A1"/><Relationship Id="rId1" Type="http://schemas.openxmlformats.org/officeDocument/2006/relationships/hyperlink" Target="#'2.Actividades_Tareas_vig'!A1"/><Relationship Id="rId6" Type="http://schemas.openxmlformats.org/officeDocument/2006/relationships/hyperlink" Target="#'Anexo_Hoja de vida Indicador'!A1"/><Relationship Id="rId5" Type="http://schemas.openxmlformats.org/officeDocument/2006/relationships/hyperlink" Target="#'6. Seguimiento presupuestal'!A1"/><Relationship Id="rId4"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14325" cy="314325"/>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13</xdr:col>
      <xdr:colOff>323850</xdr:colOff>
      <xdr:row>13</xdr:row>
      <xdr:rowOff>228600</xdr:rowOff>
    </xdr:from>
    <xdr:ext cx="2752725" cy="428625"/>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74400" y="3570450"/>
          <a:ext cx="2743200" cy="4191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Actividades_tareas_vigencia</a:t>
          </a:r>
          <a:endParaRPr sz="1400"/>
        </a:p>
      </xdr:txBody>
    </xdr:sp>
    <xdr:clientData fLocksWithSheet="0"/>
  </xdr:oneCellAnchor>
  <xdr:oneCellAnchor>
    <xdr:from>
      <xdr:col>13</xdr:col>
      <xdr:colOff>323850</xdr:colOff>
      <xdr:row>14</xdr:row>
      <xdr:rowOff>152400</xdr:rowOff>
    </xdr:from>
    <xdr:ext cx="2762250" cy="409575"/>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69638" y="3579975"/>
          <a:ext cx="2752725"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Metas_vigencia</a:t>
          </a:r>
          <a:endParaRPr sz="1200" b="0">
            <a:solidFill>
              <a:schemeClr val="lt1"/>
            </a:solidFill>
            <a:latin typeface="Arial"/>
            <a:ea typeface="Arial"/>
            <a:cs typeface="Arial"/>
            <a:sym typeface="Arial"/>
          </a:endParaRPr>
        </a:p>
      </xdr:txBody>
    </xdr:sp>
    <xdr:clientData fLocksWithSheet="0"/>
  </xdr:oneCellAnchor>
  <xdr:oneCellAnchor>
    <xdr:from>
      <xdr:col>13</xdr:col>
      <xdr:colOff>323850</xdr:colOff>
      <xdr:row>15</xdr:row>
      <xdr:rowOff>114300</xdr:rowOff>
    </xdr:from>
    <xdr:ext cx="2762250" cy="41910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69638" y="3575213"/>
          <a:ext cx="275272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13</xdr:col>
      <xdr:colOff>343958</xdr:colOff>
      <xdr:row>15</xdr:row>
      <xdr:rowOff>571500</xdr:rowOff>
    </xdr:from>
    <xdr:ext cx="2752725" cy="428625"/>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10249958" y="6371167"/>
          <a:ext cx="2752725"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13</xdr:col>
      <xdr:colOff>345017</xdr:colOff>
      <xdr:row>15</xdr:row>
      <xdr:rowOff>1069975</xdr:rowOff>
    </xdr:from>
    <xdr:ext cx="2762250" cy="438150"/>
    <xdr:sp macro="" textlink="">
      <xdr:nvSpPr>
        <xdr:cNvPr id="8" name="Shape 8">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10251017" y="6869642"/>
          <a:ext cx="2762250"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6. Seguimiento Presupuestal</a:t>
          </a:r>
          <a:endParaRPr sz="1200" b="0">
            <a:solidFill>
              <a:schemeClr val="lt1"/>
            </a:solidFill>
            <a:latin typeface="Arial"/>
            <a:ea typeface="Arial"/>
            <a:cs typeface="Arial"/>
            <a:sym typeface="Arial"/>
          </a:endParaRPr>
        </a:p>
      </xdr:txBody>
    </xdr:sp>
    <xdr:clientData fLocksWithSheet="0"/>
  </xdr:oneCellAnchor>
  <xdr:oneCellAnchor>
    <xdr:from>
      <xdr:col>13</xdr:col>
      <xdr:colOff>304800</xdr:colOff>
      <xdr:row>12</xdr:row>
      <xdr:rowOff>209550</xdr:rowOff>
    </xdr:from>
    <xdr:ext cx="2781300" cy="447675"/>
    <xdr:sp macro="" textlink="">
      <xdr:nvSpPr>
        <xdr:cNvPr id="9" name="Shape 9">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3960113" y="3560925"/>
          <a:ext cx="2771775"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Hojas de Vida de los Indicadores MPI-MPDD_Formato F11</a:t>
          </a:r>
          <a:endParaRPr sz="1200" b="0">
            <a:solidFill>
              <a:schemeClr val="lt1"/>
            </a:solidFill>
            <a:latin typeface="Arial"/>
            <a:ea typeface="Arial"/>
            <a:cs typeface="Arial"/>
            <a:sym typeface="Arial"/>
          </a:endParaRPr>
        </a:p>
      </xdr:txBody>
    </xdr:sp>
    <xdr:clientData fLocksWithSheet="0"/>
  </xdr:oneCellAnchor>
  <xdr:oneCellAnchor>
    <xdr:from>
      <xdr:col>13</xdr:col>
      <xdr:colOff>345016</xdr:colOff>
      <xdr:row>16</xdr:row>
      <xdr:rowOff>338666</xdr:rowOff>
    </xdr:from>
    <xdr:ext cx="2762250" cy="447675"/>
    <xdr:sp macro="" textlink="">
      <xdr:nvSpPr>
        <xdr:cNvPr id="10" name="Shape 10">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10251016" y="7344833"/>
          <a:ext cx="2762250"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7.  Territorialización</a:t>
          </a:r>
          <a:endParaRPr sz="1400"/>
        </a:p>
      </xdr:txBody>
    </xdr:sp>
    <xdr:clientData fLocksWithSheet="0"/>
  </xdr:oneCellAnchor>
  <xdr:oneCellAnchor>
    <xdr:from>
      <xdr:col>0</xdr:col>
      <xdr:colOff>247650</xdr:colOff>
      <xdr:row>0</xdr:row>
      <xdr:rowOff>123825</xdr:rowOff>
    </xdr:from>
    <xdr:ext cx="838200" cy="962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256115</xdr:colOff>
      <xdr:row>0</xdr:row>
      <xdr:rowOff>75142</xdr:rowOff>
    </xdr:from>
    <xdr:to>
      <xdr:col>0</xdr:col>
      <xdr:colOff>790574</xdr:colOff>
      <xdr:row>3</xdr:row>
      <xdr:rowOff>114300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200</xdr:row>
      <xdr:rowOff>75142</xdr:rowOff>
    </xdr:from>
    <xdr:to>
      <xdr:col>0</xdr:col>
      <xdr:colOff>790574</xdr:colOff>
      <xdr:row>203</xdr:row>
      <xdr:rowOff>114300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4495992"/>
          <a:ext cx="534459" cy="524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40</xdr:row>
      <xdr:rowOff>75142</xdr:rowOff>
    </xdr:from>
    <xdr:to>
      <xdr:col>0</xdr:col>
      <xdr:colOff>790574</xdr:colOff>
      <xdr:row>43</xdr:row>
      <xdr:rowOff>114300</xdr:rowOff>
    </xdr:to>
    <xdr:pic>
      <xdr:nvPicPr>
        <xdr:cNvPr id="6" name="Imagen 5">
          <a:extLst>
            <a:ext uri="{FF2B5EF4-FFF2-40B4-BE49-F238E27FC236}">
              <a16:creationId xmlns:a16="http://schemas.microsoft.com/office/drawing/2014/main" id="{9DD38B82-9375-43C1-A70E-4A8CEB85CE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47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7" name="Imagen 6">
          <a:extLst>
            <a:ext uri="{FF2B5EF4-FFF2-40B4-BE49-F238E27FC236}">
              <a16:creationId xmlns:a16="http://schemas.microsoft.com/office/drawing/2014/main" id="{73A8300D-7022-4A7D-8ED7-BD98C1AB8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58104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8" name="Imagen 7">
          <a:extLst>
            <a:ext uri="{FF2B5EF4-FFF2-40B4-BE49-F238E27FC236}">
              <a16:creationId xmlns:a16="http://schemas.microsoft.com/office/drawing/2014/main" id="{C5921C13-E871-480F-A8AA-B25AC9404C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35685942"/>
          <a:ext cx="534459"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160</xdr:row>
      <xdr:rowOff>75142</xdr:rowOff>
    </xdr:from>
    <xdr:to>
      <xdr:col>0</xdr:col>
      <xdr:colOff>790574</xdr:colOff>
      <xdr:row>163</xdr:row>
      <xdr:rowOff>114300</xdr:rowOff>
    </xdr:to>
    <xdr:pic>
      <xdr:nvPicPr>
        <xdr:cNvPr id="9" name="Imagen 8">
          <a:extLst>
            <a:ext uri="{FF2B5EF4-FFF2-40B4-BE49-F238E27FC236}">
              <a16:creationId xmlns:a16="http://schemas.microsoft.com/office/drawing/2014/main" id="{BDDB9DB8-56D1-408D-BB92-510B1A7586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55129642"/>
          <a:ext cx="534459" cy="534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10" name="Imagen 9">
          <a:extLst>
            <a:ext uri="{FF2B5EF4-FFF2-40B4-BE49-F238E27FC236}">
              <a16:creationId xmlns:a16="http://schemas.microsoft.com/office/drawing/2014/main" id="{5EB25C34-44E8-4D92-8D46-A8F180836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11" name="Imagen 10">
          <a:extLst>
            <a:ext uri="{FF2B5EF4-FFF2-40B4-BE49-F238E27FC236}">
              <a16:creationId xmlns:a16="http://schemas.microsoft.com/office/drawing/2014/main" id="{F0B658AB-F6A1-4AF3-9CB6-F0B5B15091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160</xdr:row>
      <xdr:rowOff>75142</xdr:rowOff>
    </xdr:from>
    <xdr:to>
      <xdr:col>0</xdr:col>
      <xdr:colOff>790574</xdr:colOff>
      <xdr:row>163</xdr:row>
      <xdr:rowOff>114300</xdr:rowOff>
    </xdr:to>
    <xdr:pic>
      <xdr:nvPicPr>
        <xdr:cNvPr id="12" name="Imagen 11">
          <a:extLst>
            <a:ext uri="{FF2B5EF4-FFF2-40B4-BE49-F238E27FC236}">
              <a16:creationId xmlns:a16="http://schemas.microsoft.com/office/drawing/2014/main" id="{6A5669CA-3257-40B6-8556-C713C2FA5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200</xdr:row>
      <xdr:rowOff>75142</xdr:rowOff>
    </xdr:from>
    <xdr:to>
      <xdr:col>0</xdr:col>
      <xdr:colOff>790574</xdr:colOff>
      <xdr:row>203</xdr:row>
      <xdr:rowOff>114300</xdr:rowOff>
    </xdr:to>
    <xdr:pic>
      <xdr:nvPicPr>
        <xdr:cNvPr id="13" name="Imagen 12">
          <a:extLst>
            <a:ext uri="{FF2B5EF4-FFF2-40B4-BE49-F238E27FC236}">
              <a16:creationId xmlns:a16="http://schemas.microsoft.com/office/drawing/2014/main" id="{7135C7F1-4629-4992-BEF3-8F6D6FF672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72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0</xdr:row>
      <xdr:rowOff>75142</xdr:rowOff>
    </xdr:from>
    <xdr:to>
      <xdr:col>0</xdr:col>
      <xdr:colOff>790574</xdr:colOff>
      <xdr:row>3</xdr:row>
      <xdr:rowOff>114300</xdr:rowOff>
    </xdr:to>
    <xdr:pic>
      <xdr:nvPicPr>
        <xdr:cNvPr id="4" name="Imagen 3">
          <a:extLst>
            <a:ext uri="{FF2B5EF4-FFF2-40B4-BE49-F238E27FC236}">
              <a16:creationId xmlns:a16="http://schemas.microsoft.com/office/drawing/2014/main" id="{F79233B0-E0E1-4D0E-A964-F58DF64C34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51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200</xdr:row>
      <xdr:rowOff>75142</xdr:rowOff>
    </xdr:from>
    <xdr:to>
      <xdr:col>0</xdr:col>
      <xdr:colOff>790574</xdr:colOff>
      <xdr:row>203</xdr:row>
      <xdr:rowOff>114300</xdr:rowOff>
    </xdr:to>
    <xdr:pic>
      <xdr:nvPicPr>
        <xdr:cNvPr id="5" name="Imagen 4">
          <a:extLst>
            <a:ext uri="{FF2B5EF4-FFF2-40B4-BE49-F238E27FC236}">
              <a16:creationId xmlns:a16="http://schemas.microsoft.com/office/drawing/2014/main" id="{25E34743-C5FE-49A7-B7B8-916BBBC03D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8977206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40</xdr:row>
      <xdr:rowOff>75142</xdr:rowOff>
    </xdr:from>
    <xdr:to>
      <xdr:col>0</xdr:col>
      <xdr:colOff>790574</xdr:colOff>
      <xdr:row>43</xdr:row>
      <xdr:rowOff>114300</xdr:rowOff>
    </xdr:to>
    <xdr:pic>
      <xdr:nvPicPr>
        <xdr:cNvPr id="14" name="Imagen 13">
          <a:extLst>
            <a:ext uri="{FF2B5EF4-FFF2-40B4-BE49-F238E27FC236}">
              <a16:creationId xmlns:a16="http://schemas.microsoft.com/office/drawing/2014/main" id="{EBA2078A-7FE9-4D41-8E32-2A2D4470AA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156961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15" name="Imagen 14">
          <a:extLst>
            <a:ext uri="{FF2B5EF4-FFF2-40B4-BE49-F238E27FC236}">
              <a16:creationId xmlns:a16="http://schemas.microsoft.com/office/drawing/2014/main" id="{0EAFEDA4-D8E9-4CF6-89C2-AB4146D649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354319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16" name="Imagen 15">
          <a:extLst>
            <a:ext uri="{FF2B5EF4-FFF2-40B4-BE49-F238E27FC236}">
              <a16:creationId xmlns:a16="http://schemas.microsoft.com/office/drawing/2014/main" id="{E046BAD7-5336-4700-B5D8-F5EB0AAB0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5498676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160</xdr:row>
      <xdr:rowOff>75142</xdr:rowOff>
    </xdr:from>
    <xdr:to>
      <xdr:col>0</xdr:col>
      <xdr:colOff>790574</xdr:colOff>
      <xdr:row>163</xdr:row>
      <xdr:rowOff>114300</xdr:rowOff>
    </xdr:to>
    <xdr:pic>
      <xdr:nvPicPr>
        <xdr:cNvPr id="17" name="Imagen 16">
          <a:extLst>
            <a:ext uri="{FF2B5EF4-FFF2-40B4-BE49-F238E27FC236}">
              <a16:creationId xmlns:a16="http://schemas.microsoft.com/office/drawing/2014/main" id="{849F6CA3-486B-46A8-91C9-99FAAE3E85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447491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80</xdr:row>
      <xdr:rowOff>75142</xdr:rowOff>
    </xdr:from>
    <xdr:to>
      <xdr:col>0</xdr:col>
      <xdr:colOff>790574</xdr:colOff>
      <xdr:row>83</xdr:row>
      <xdr:rowOff>114300</xdr:rowOff>
    </xdr:to>
    <xdr:pic>
      <xdr:nvPicPr>
        <xdr:cNvPr id="18" name="Imagen 17">
          <a:extLst>
            <a:ext uri="{FF2B5EF4-FFF2-40B4-BE49-F238E27FC236}">
              <a16:creationId xmlns:a16="http://schemas.microsoft.com/office/drawing/2014/main" id="{CE40A628-DA15-46FD-B7D9-886E7D4EAE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35431942"/>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120</xdr:row>
      <xdr:rowOff>75142</xdr:rowOff>
    </xdr:from>
    <xdr:to>
      <xdr:col>0</xdr:col>
      <xdr:colOff>790574</xdr:colOff>
      <xdr:row>123</xdr:row>
      <xdr:rowOff>114300</xdr:rowOff>
    </xdr:to>
    <xdr:pic>
      <xdr:nvPicPr>
        <xdr:cNvPr id="19" name="Imagen 18">
          <a:extLst>
            <a:ext uri="{FF2B5EF4-FFF2-40B4-BE49-F238E27FC236}">
              <a16:creationId xmlns:a16="http://schemas.microsoft.com/office/drawing/2014/main" id="{9733B457-8201-45DA-8E55-7F7F7C22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5498676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160</xdr:row>
      <xdr:rowOff>75142</xdr:rowOff>
    </xdr:from>
    <xdr:to>
      <xdr:col>0</xdr:col>
      <xdr:colOff>790574</xdr:colOff>
      <xdr:row>163</xdr:row>
      <xdr:rowOff>114300</xdr:rowOff>
    </xdr:to>
    <xdr:pic>
      <xdr:nvPicPr>
        <xdr:cNvPr id="20" name="Imagen 19">
          <a:extLst>
            <a:ext uri="{FF2B5EF4-FFF2-40B4-BE49-F238E27FC236}">
              <a16:creationId xmlns:a16="http://schemas.microsoft.com/office/drawing/2014/main" id="{E4D111CF-293F-4E4B-BA8B-BFFE41985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7447491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256115</xdr:colOff>
      <xdr:row>200</xdr:row>
      <xdr:rowOff>75142</xdr:rowOff>
    </xdr:from>
    <xdr:to>
      <xdr:col>0</xdr:col>
      <xdr:colOff>790574</xdr:colOff>
      <xdr:row>203</xdr:row>
      <xdr:rowOff>114300</xdr:rowOff>
    </xdr:to>
    <xdr:pic>
      <xdr:nvPicPr>
        <xdr:cNvPr id="21" name="Imagen 20">
          <a:extLst>
            <a:ext uri="{FF2B5EF4-FFF2-40B4-BE49-F238E27FC236}">
              <a16:creationId xmlns:a16="http://schemas.microsoft.com/office/drawing/2014/main" id="{46A924FF-BCD3-46F8-BCBB-A8A090DA0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631" t="5850" r="19580" b="9140"/>
        <a:stretch>
          <a:fillRect/>
        </a:stretch>
      </xdr:blipFill>
      <xdr:spPr bwMode="auto">
        <a:xfrm>
          <a:off x="256115" y="89772067"/>
          <a:ext cx="534459" cy="553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25</xdr:col>
      <xdr:colOff>0</xdr:colOff>
      <xdr:row>1</xdr:row>
      <xdr:rowOff>0</xdr:rowOff>
    </xdr:from>
    <xdr:ext cx="38100" cy="9525"/>
    <xdr:pic>
      <xdr:nvPicPr>
        <xdr:cNvPr id="2" name="image3.png" descr="http://intranetsdm.movilidadbogota.gov.co:7778/images/pobtrans.gif">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3" name="image3.png" descr="http://intranetsdm.movilidadbogota.gov.co:7778/images/pobtrans.gif">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4" name="image3.png" descr="http://intranetsdm.movilidadbogota.gov.co:7778/images/pobtrans.gif">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5" name="image3.png" descr="http://intranetsdm.movilidadbogota.gov.co:7778/images/pobtrans.gif">
          <a:extLst>
            <a:ext uri="{FF2B5EF4-FFF2-40B4-BE49-F238E27FC236}">
              <a16:creationId xmlns:a16="http://schemas.microsoft.com/office/drawing/2014/main" id="{00000000-0008-0000-0C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6" name="image3.png" descr="http://intranetsdm.movilidadbogota.gov.co:7778/images/pobtrans.gif">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7" name="image3.png" descr="http://intranetsdm.movilidadbogota.gov.co:7778/images/pobtrans.gif">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8" name="image3.png" descr="http://intranetsdm.movilidadbogota.gov.co:7778/images/pobtrans.gif">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9" name="image3.png" descr="http://intranetsdm.movilidadbogota.gov.co:7778/images/pobtrans.gif">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0" name="image3.png" descr="http://intranetsdm.movilidadbogota.gov.co:7778/images/pobtrans.gif">
          <a:extLst>
            <a:ext uri="{FF2B5EF4-FFF2-40B4-BE49-F238E27FC236}">
              <a16:creationId xmlns:a16="http://schemas.microsoft.com/office/drawing/2014/main" id="{00000000-0008-0000-0C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1" name="image3.png" descr="http://intranetsdm.movilidadbogota.gov.co:7778/images/pobtrans.gif">
          <a:extLst>
            <a:ext uri="{FF2B5EF4-FFF2-40B4-BE49-F238E27FC236}">
              <a16:creationId xmlns:a16="http://schemas.microsoft.com/office/drawing/2014/main" id="{00000000-0008-0000-0C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2" name="image3.png" descr="http://intranetsdm.movilidadbogota.gov.co:7778/images/pobtrans.gif">
          <a:extLst>
            <a:ext uri="{FF2B5EF4-FFF2-40B4-BE49-F238E27FC236}">
              <a16:creationId xmlns:a16="http://schemas.microsoft.com/office/drawing/2014/main" id="{00000000-0008-0000-0C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3" name="image3.png" descr="http://intranetsdm.movilidadbogota.gov.co:7778/images/pobtrans.gif">
          <a:extLst>
            <a:ext uri="{FF2B5EF4-FFF2-40B4-BE49-F238E27FC236}">
              <a16:creationId xmlns:a16="http://schemas.microsoft.com/office/drawing/2014/main" id="{00000000-0008-0000-0C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C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C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6" name="image3.png" descr="http://intranetsdm.movilidadbogota.gov.co:7778/images/pobtrans.gif">
          <a:extLst>
            <a:ext uri="{FF2B5EF4-FFF2-40B4-BE49-F238E27FC236}">
              <a16:creationId xmlns:a16="http://schemas.microsoft.com/office/drawing/2014/main" id="{00000000-0008-0000-0C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7" name="image3.png" descr="http://intranetsdm.movilidadbogota.gov.co:7778/images/pobtrans.gif">
          <a:extLst>
            <a:ext uri="{FF2B5EF4-FFF2-40B4-BE49-F238E27FC236}">
              <a16:creationId xmlns:a16="http://schemas.microsoft.com/office/drawing/2014/main" id="{00000000-0008-0000-0C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8" name="image3.png" descr="http://intranetsdm.movilidadbogota.gov.co:7778/images/pobtrans.gif">
          <a:extLst>
            <a:ext uri="{FF2B5EF4-FFF2-40B4-BE49-F238E27FC236}">
              <a16:creationId xmlns:a16="http://schemas.microsoft.com/office/drawing/2014/main" id="{00000000-0008-0000-0C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19" name="image3.png" descr="http://intranetsdm.movilidadbogota.gov.co:7778/images/pobtrans.gif">
          <a:extLst>
            <a:ext uri="{FF2B5EF4-FFF2-40B4-BE49-F238E27FC236}">
              <a16:creationId xmlns:a16="http://schemas.microsoft.com/office/drawing/2014/main" id="{00000000-0008-0000-0C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0" name="image3.png" descr="http://intranetsdm.movilidadbogota.gov.co:7778/images/pobtrans.gif">
          <a:extLst>
            <a:ext uri="{FF2B5EF4-FFF2-40B4-BE49-F238E27FC236}">
              <a16:creationId xmlns:a16="http://schemas.microsoft.com/office/drawing/2014/main" id="{00000000-0008-0000-0C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1" name="image3.png" descr="http://intranetsdm.movilidadbogota.gov.co:7778/images/pobtrans.gif">
          <a:extLst>
            <a:ext uri="{FF2B5EF4-FFF2-40B4-BE49-F238E27FC236}">
              <a16:creationId xmlns:a16="http://schemas.microsoft.com/office/drawing/2014/main" id="{00000000-0008-0000-0C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2" name="image3.png" descr="http://intranetsdm.movilidadbogota.gov.co:7778/images/pobtrans.gif">
          <a:extLst>
            <a:ext uri="{FF2B5EF4-FFF2-40B4-BE49-F238E27FC236}">
              <a16:creationId xmlns:a16="http://schemas.microsoft.com/office/drawing/2014/main" id="{00000000-0008-0000-0C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3" name="image3.png" descr="http://intranetsdm.movilidadbogota.gov.co:7778/images/pobtrans.gif">
          <a:extLst>
            <a:ext uri="{FF2B5EF4-FFF2-40B4-BE49-F238E27FC236}">
              <a16:creationId xmlns:a16="http://schemas.microsoft.com/office/drawing/2014/main" id="{00000000-0008-0000-0C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4" name="image3.png" descr="http://intranetsdm.movilidadbogota.gov.co:7778/images/pobtrans.gif">
          <a:extLst>
            <a:ext uri="{FF2B5EF4-FFF2-40B4-BE49-F238E27FC236}">
              <a16:creationId xmlns:a16="http://schemas.microsoft.com/office/drawing/2014/main" id="{00000000-0008-0000-0C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5" name="image3.png" descr="http://intranetsdm.movilidadbogota.gov.co:7778/images/pobtrans.gif">
          <a:extLst>
            <a:ext uri="{FF2B5EF4-FFF2-40B4-BE49-F238E27FC236}">
              <a16:creationId xmlns:a16="http://schemas.microsoft.com/office/drawing/2014/main" id="{00000000-0008-0000-0C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6" name="image3.png" descr="http://intranetsdm.movilidadbogota.gov.co:7778/images/pobtrans.gif">
          <a:extLst>
            <a:ext uri="{FF2B5EF4-FFF2-40B4-BE49-F238E27FC236}">
              <a16:creationId xmlns:a16="http://schemas.microsoft.com/office/drawing/2014/main" id="{00000000-0008-0000-0C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7" name="image3.png" descr="http://intranetsdm.movilidadbogota.gov.co:7778/images/pobtrans.gif">
          <a:extLst>
            <a:ext uri="{FF2B5EF4-FFF2-40B4-BE49-F238E27FC236}">
              <a16:creationId xmlns:a16="http://schemas.microsoft.com/office/drawing/2014/main" id="{00000000-0008-0000-0C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C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C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24</xdr:col>
      <xdr:colOff>0</xdr:colOff>
      <xdr:row>1</xdr:row>
      <xdr:rowOff>0</xdr:rowOff>
    </xdr:from>
    <xdr:to>
      <xdr:col>24</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00000000-0008-0000-0C00-00001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00000000-0008-0000-0C00-00001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00000000-0008-0000-0C00-00002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00000000-0008-0000-0C00-00002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0000000-0008-0000-0C00-00002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00000000-0008-0000-0C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00000000-0008-0000-0C00-00002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00000000-0008-0000-0C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0000000-0008-0000-0C00-00002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00000000-0008-0000-0C00-00002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0000000-0008-0000-0C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00000000-0008-0000-0C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00000000-0008-0000-0C00-00002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00000000-0008-0000-0C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0000000-0008-0000-0C00-00002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00000000-0008-0000-0C00-00002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0000000-0008-0000-0C00-00003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00000000-0008-0000-0C00-00003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00000000-0008-0000-0C00-00003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00000000-0008-0000-0C00-00003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00000000-0008-0000-0C00-00003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00000000-0008-0000-0C00-00003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0000000-0008-0000-0C00-00003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0000000-0008-0000-0C00-00003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000000-0008-0000-0C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00000000-0008-0000-0C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8" name="1 Imagen" descr="http://intranetsdm.movilidadbogota.gov.co:7778/images/pobtrans.gif">
          <a:extLst>
            <a:ext uri="{FF2B5EF4-FFF2-40B4-BE49-F238E27FC236}">
              <a16:creationId xmlns:a16="http://schemas.microsoft.com/office/drawing/2014/main" id="{495E32B1-9ADA-40E4-900A-06814AE9A6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59" name="1 Imagen" descr="http://intranetsdm.movilidadbogota.gov.co:7778/images/pobtrans.gif">
          <a:extLst>
            <a:ext uri="{FF2B5EF4-FFF2-40B4-BE49-F238E27FC236}">
              <a16:creationId xmlns:a16="http://schemas.microsoft.com/office/drawing/2014/main" id="{5B2FCDA2-193F-4BF5-B133-1B3C1B9468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0" name="1 Imagen" descr="http://intranetsdm.movilidadbogota.gov.co:7778/images/pobtrans.gif">
          <a:extLst>
            <a:ext uri="{FF2B5EF4-FFF2-40B4-BE49-F238E27FC236}">
              <a16:creationId xmlns:a16="http://schemas.microsoft.com/office/drawing/2014/main" id="{6D6A349F-C0F8-4444-A119-728882A667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1" name="1 Imagen" descr="http://intranetsdm.movilidadbogota.gov.co:7778/images/pobtrans.gif">
          <a:extLst>
            <a:ext uri="{FF2B5EF4-FFF2-40B4-BE49-F238E27FC236}">
              <a16:creationId xmlns:a16="http://schemas.microsoft.com/office/drawing/2014/main" id="{1CDB24B8-2B7A-4471-9080-D4888766A9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2" name="1 Imagen" descr="http://intranetsdm.movilidadbogota.gov.co:7778/images/pobtrans.gif">
          <a:extLst>
            <a:ext uri="{FF2B5EF4-FFF2-40B4-BE49-F238E27FC236}">
              <a16:creationId xmlns:a16="http://schemas.microsoft.com/office/drawing/2014/main" id="{7310C6A4-7B9F-410F-A780-A72F8CB444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3" name="1 Imagen" descr="http://intranetsdm.movilidadbogota.gov.co:7778/images/pobtrans.gif">
          <a:extLst>
            <a:ext uri="{FF2B5EF4-FFF2-40B4-BE49-F238E27FC236}">
              <a16:creationId xmlns:a16="http://schemas.microsoft.com/office/drawing/2014/main" id="{F895CEC0-7B54-4B16-B0D0-5C2DD77438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4" name="1 Imagen" descr="http://intranetsdm.movilidadbogota.gov.co:7778/images/pobtrans.gif">
          <a:extLst>
            <a:ext uri="{FF2B5EF4-FFF2-40B4-BE49-F238E27FC236}">
              <a16:creationId xmlns:a16="http://schemas.microsoft.com/office/drawing/2014/main" id="{EB0B9C70-DB13-4415-BD86-5F748C1CD2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5" name="1 Imagen" descr="http://intranetsdm.movilidadbogota.gov.co:7778/images/pobtrans.gif">
          <a:extLst>
            <a:ext uri="{FF2B5EF4-FFF2-40B4-BE49-F238E27FC236}">
              <a16:creationId xmlns:a16="http://schemas.microsoft.com/office/drawing/2014/main" id="{8ED99D75-92E7-46D6-9EDD-C8197130B2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6" name="1 Imagen" descr="http://intranetsdm.movilidadbogota.gov.co:7778/images/pobtrans.gif">
          <a:extLst>
            <a:ext uri="{FF2B5EF4-FFF2-40B4-BE49-F238E27FC236}">
              <a16:creationId xmlns:a16="http://schemas.microsoft.com/office/drawing/2014/main" id="{7821696F-83D4-46AF-AD70-4A0035F0A0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7" name="1 Imagen" descr="http://intranetsdm.movilidadbogota.gov.co:7778/images/pobtrans.gif">
          <a:extLst>
            <a:ext uri="{FF2B5EF4-FFF2-40B4-BE49-F238E27FC236}">
              <a16:creationId xmlns:a16="http://schemas.microsoft.com/office/drawing/2014/main" id="{61CD471F-F78D-4AB4-989A-3F8AB1CD7AF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8" name="1 Imagen" descr="http://intranetsdm.movilidadbogota.gov.co:7778/images/pobtrans.gif">
          <a:extLst>
            <a:ext uri="{FF2B5EF4-FFF2-40B4-BE49-F238E27FC236}">
              <a16:creationId xmlns:a16="http://schemas.microsoft.com/office/drawing/2014/main" id="{2EB9650B-F68D-4682-9541-54AE7D851C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69" name="1 Imagen" descr="http://intranetsdm.movilidadbogota.gov.co:7778/images/pobtrans.gif">
          <a:extLst>
            <a:ext uri="{FF2B5EF4-FFF2-40B4-BE49-F238E27FC236}">
              <a16:creationId xmlns:a16="http://schemas.microsoft.com/office/drawing/2014/main" id="{CEB4AFF0-8050-43C0-B328-12CDA64760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0" name="1 Imagen" descr="http://intranetsdm.movilidadbogota.gov.co:7778/images/pobtrans.gif">
          <a:extLst>
            <a:ext uri="{FF2B5EF4-FFF2-40B4-BE49-F238E27FC236}">
              <a16:creationId xmlns:a16="http://schemas.microsoft.com/office/drawing/2014/main" id="{D8A6995B-DD92-4B2E-9E1B-0F94704D40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1" name="1 Imagen" descr="http://intranetsdm.movilidadbogota.gov.co:7778/images/pobtrans.gif">
          <a:extLst>
            <a:ext uri="{FF2B5EF4-FFF2-40B4-BE49-F238E27FC236}">
              <a16:creationId xmlns:a16="http://schemas.microsoft.com/office/drawing/2014/main" id="{DB948B2D-1CD3-4F7C-A6E8-F03AB77B57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2" name="1 Imagen" descr="http://intranetsdm.movilidadbogota.gov.co:7778/images/pobtrans.gif">
          <a:extLst>
            <a:ext uri="{FF2B5EF4-FFF2-40B4-BE49-F238E27FC236}">
              <a16:creationId xmlns:a16="http://schemas.microsoft.com/office/drawing/2014/main" id="{0B5E11E1-BFE9-4BAF-B54C-D430458F39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3" name="1 Imagen" descr="http://intranetsdm.movilidadbogota.gov.co:7778/images/pobtrans.gif">
          <a:extLst>
            <a:ext uri="{FF2B5EF4-FFF2-40B4-BE49-F238E27FC236}">
              <a16:creationId xmlns:a16="http://schemas.microsoft.com/office/drawing/2014/main" id="{878B9FCE-3B42-4669-ABE1-DDB2967F9F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4" name="1 Imagen" descr="http://intranetsdm.movilidadbogota.gov.co:7778/images/pobtrans.gif">
          <a:extLst>
            <a:ext uri="{FF2B5EF4-FFF2-40B4-BE49-F238E27FC236}">
              <a16:creationId xmlns:a16="http://schemas.microsoft.com/office/drawing/2014/main" id="{C5FC9B24-F2B2-4FAB-82A3-1DCFB33CE8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5" name="1 Imagen" descr="http://intranetsdm.movilidadbogota.gov.co:7778/images/pobtrans.gif">
          <a:extLst>
            <a:ext uri="{FF2B5EF4-FFF2-40B4-BE49-F238E27FC236}">
              <a16:creationId xmlns:a16="http://schemas.microsoft.com/office/drawing/2014/main" id="{274731AC-A1F4-4403-936B-89A0F74B51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6" name="1 Imagen" descr="http://intranetsdm.movilidadbogota.gov.co:7778/images/pobtrans.gif">
          <a:extLst>
            <a:ext uri="{FF2B5EF4-FFF2-40B4-BE49-F238E27FC236}">
              <a16:creationId xmlns:a16="http://schemas.microsoft.com/office/drawing/2014/main" id="{CB8CEB6C-D0CA-4C82-B657-A8B0886D05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7" name="1 Imagen" descr="http://intranetsdm.movilidadbogota.gov.co:7778/images/pobtrans.gif">
          <a:extLst>
            <a:ext uri="{FF2B5EF4-FFF2-40B4-BE49-F238E27FC236}">
              <a16:creationId xmlns:a16="http://schemas.microsoft.com/office/drawing/2014/main" id="{3280E5EA-459E-43D1-9995-3F1E0B1946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8" name="1 Imagen" descr="http://intranetsdm.movilidadbogota.gov.co:7778/images/pobtrans.gif">
          <a:extLst>
            <a:ext uri="{FF2B5EF4-FFF2-40B4-BE49-F238E27FC236}">
              <a16:creationId xmlns:a16="http://schemas.microsoft.com/office/drawing/2014/main" id="{ABF1183C-0FF1-4151-A863-84BC023AA4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79" name="1 Imagen" descr="http://intranetsdm.movilidadbogota.gov.co:7778/images/pobtrans.gif">
          <a:extLst>
            <a:ext uri="{FF2B5EF4-FFF2-40B4-BE49-F238E27FC236}">
              <a16:creationId xmlns:a16="http://schemas.microsoft.com/office/drawing/2014/main" id="{DE48C514-C47F-40C2-BB94-18995C773B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80" name="1 Imagen" descr="http://intranetsdm.movilidadbogota.gov.co:7778/images/pobtrans.gif">
          <a:extLst>
            <a:ext uri="{FF2B5EF4-FFF2-40B4-BE49-F238E27FC236}">
              <a16:creationId xmlns:a16="http://schemas.microsoft.com/office/drawing/2014/main" id="{DD756ED9-3F1E-4672-A686-36FB4D496C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81" name="1 Imagen" descr="http://intranetsdm.movilidadbogota.gov.co:7778/images/pobtrans.gif">
          <a:extLst>
            <a:ext uri="{FF2B5EF4-FFF2-40B4-BE49-F238E27FC236}">
              <a16:creationId xmlns:a16="http://schemas.microsoft.com/office/drawing/2014/main" id="{C0BC76FF-99D3-4535-A388-B739997630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82" name="1 Imagen" descr="http://intranetsdm.movilidadbogota.gov.co:7778/images/pobtrans.gif">
          <a:extLst>
            <a:ext uri="{FF2B5EF4-FFF2-40B4-BE49-F238E27FC236}">
              <a16:creationId xmlns:a16="http://schemas.microsoft.com/office/drawing/2014/main" id="{0B04BDE5-01CE-491A-B70A-FD740A5BE5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83" name="1 Imagen" descr="http://intranetsdm.movilidadbogota.gov.co:7778/images/pobtrans.gif">
          <a:extLst>
            <a:ext uri="{FF2B5EF4-FFF2-40B4-BE49-F238E27FC236}">
              <a16:creationId xmlns:a16="http://schemas.microsoft.com/office/drawing/2014/main" id="{518E29BA-2CD9-4906-93C1-60B75D03F1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84" name="1 Imagen" descr="http://intranetsdm.movilidadbogota.gov.co:7778/images/pobtrans.gif">
          <a:extLst>
            <a:ext uri="{FF2B5EF4-FFF2-40B4-BE49-F238E27FC236}">
              <a16:creationId xmlns:a16="http://schemas.microsoft.com/office/drawing/2014/main" id="{D86DD228-39ED-4BF2-B6E3-108A23A5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0</xdr:colOff>
      <xdr:row>1</xdr:row>
      <xdr:rowOff>0</xdr:rowOff>
    </xdr:from>
    <xdr:to>
      <xdr:col>24</xdr:col>
      <xdr:colOff>38100</xdr:colOff>
      <xdr:row>1</xdr:row>
      <xdr:rowOff>9525</xdr:rowOff>
    </xdr:to>
    <xdr:pic>
      <xdr:nvPicPr>
        <xdr:cNvPr id="85" name="1 Imagen" descr="http://intranetsdm.movilidadbogota.gov.co:7778/images/pobtrans.gif">
          <a:extLst>
            <a:ext uri="{FF2B5EF4-FFF2-40B4-BE49-F238E27FC236}">
              <a16:creationId xmlns:a16="http://schemas.microsoft.com/office/drawing/2014/main" id="{AC951477-4C09-4683-95F0-BCEB6485A1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56225" y="4191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20unidad/Subsecretar&#237;a%20Juridica/Proyecto%207589/2021/Diciembre%202021/POA_7589_IV%20trim_20211231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20unidad/Subsecretar&#237;a%20Juridica/Proyecto%207589/2022/POA%207589_Formulaci&#243;n%202022%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XIOMARA\Downloads\poa_inversion_7589_II_trimestre_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2. Hoja de Vida_Ind"/>
      <sheetName val="3.Actividades_Tareas_vig"/>
      <sheetName val="4. Metas Proyecto de Inv"/>
      <sheetName val="5.Magnitud_Presupuesto"/>
      <sheetName val="6. Metas_PDD"/>
      <sheetName val="7. Seguimiento presupuestal"/>
      <sheetName val="8. Territorialización"/>
      <sheetName val="ANEXO_ODS"/>
      <sheetName val="ANEXO_VARIABLES"/>
      <sheetName val="GLOSARIO"/>
      <sheetName val="INSTRUCCIÓN DE DILIGENCIAMIENTO"/>
      <sheetName val="LISTAS_1"/>
    </sheetNames>
    <sheetDataSet>
      <sheetData sheetId="0"/>
      <sheetData sheetId="1"/>
      <sheetData sheetId="2"/>
      <sheetData sheetId="3">
        <row r="4">
          <cell r="AE4">
            <v>1</v>
          </cell>
        </row>
        <row r="5">
          <cell r="AE5">
            <v>1</v>
          </cell>
        </row>
        <row r="6">
          <cell r="AE6">
            <v>1</v>
          </cell>
        </row>
        <row r="7">
          <cell r="AE7">
            <v>1</v>
          </cell>
        </row>
        <row r="8">
          <cell r="AE8">
            <v>1</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2. Hoja de Vida_Ind"/>
      <sheetName val="3.Actividades_Tareas_vig"/>
      <sheetName val="4. Metas Proyecto de Inv"/>
      <sheetName val="5.Magnitud_Presupuesto"/>
      <sheetName val="6. Metas_PDD"/>
      <sheetName val="7. Seguimiento presupuestal "/>
      <sheetName val="8. Territorialización"/>
      <sheetName val="ANEXO_ODS"/>
      <sheetName val="ANEXO_VARIABLES"/>
      <sheetName val="GLOSARIO"/>
      <sheetName val="INSTRUCCIÓN DE DILIGENCIAMIENTO"/>
      <sheetName val="LISTAS_1"/>
    </sheetNames>
    <sheetDataSet>
      <sheetData sheetId="0"/>
      <sheetData sheetId="1"/>
      <sheetData sheetId="2"/>
      <sheetData sheetId="3"/>
      <sheetData sheetId="4">
        <row r="6">
          <cell r="V6">
            <v>4306760</v>
          </cell>
        </row>
        <row r="8">
          <cell r="V8">
            <v>0</v>
          </cell>
        </row>
        <row r="9">
          <cell r="V9">
            <v>0</v>
          </cell>
        </row>
        <row r="12">
          <cell r="V12">
            <v>25625531</v>
          </cell>
        </row>
        <row r="14">
          <cell r="V14">
            <v>0</v>
          </cell>
        </row>
        <row r="15">
          <cell r="V15">
            <v>0</v>
          </cell>
        </row>
        <row r="18">
          <cell r="V18">
            <v>4699851</v>
          </cell>
        </row>
        <row r="20">
          <cell r="V20">
            <v>0</v>
          </cell>
        </row>
        <row r="21">
          <cell r="V21">
            <v>0</v>
          </cell>
        </row>
        <row r="24">
          <cell r="V24">
            <v>31106193</v>
          </cell>
        </row>
        <row r="26">
          <cell r="V26">
            <v>0</v>
          </cell>
        </row>
        <row r="27">
          <cell r="V27">
            <v>0</v>
          </cell>
        </row>
        <row r="30">
          <cell r="V30">
            <v>269179501</v>
          </cell>
        </row>
        <row r="32">
          <cell r="V32">
            <v>0</v>
          </cell>
        </row>
        <row r="33">
          <cell r="V33">
            <v>0</v>
          </cell>
        </row>
      </sheetData>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Anexo_Hoja de vida Indicador"/>
      <sheetName val="2.Actividades_Tareas_vig"/>
      <sheetName val="3. Metas Proyecto de Inv"/>
      <sheetName val="5. Metas_PDD"/>
      <sheetName val="7. Territorialización"/>
      <sheetName val="ANEXO_ODS"/>
      <sheetName val="ANEXO_VARIABLES"/>
      <sheetName val="GLOSARIO"/>
      <sheetName val="INSTRUCCIÓN DE DILIGENCIAMIENTO"/>
      <sheetName val="INSTRUCTIVO DE DILIGENCIAMIENTO"/>
      <sheetName val="LISTAS_1"/>
    </sheetNames>
    <sheetDataSet>
      <sheetData sheetId="0"/>
      <sheetData sheetId="1"/>
      <sheetData sheetId="2"/>
      <sheetData sheetId="3">
        <row r="5">
          <cell r="AW5">
            <v>0.25</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738030"/>
  </sheetPr>
  <dimension ref="A1:Y1001"/>
  <sheetViews>
    <sheetView topLeftCell="A8" zoomScale="90" zoomScaleNormal="90" workbookViewId="0">
      <selection activeCell="H26" sqref="H26:L28"/>
    </sheetView>
  </sheetViews>
  <sheetFormatPr baseColWidth="10" defaultColWidth="12.625" defaultRowHeight="15" customHeight="1" x14ac:dyDescent="0.2"/>
  <cols>
    <col min="1" max="3" width="9" customWidth="1"/>
    <col min="4" max="4" width="10.25" customWidth="1"/>
    <col min="5" max="12" width="8.875" customWidth="1"/>
    <col min="13" max="13" width="14.875" customWidth="1"/>
    <col min="14" max="17" width="11.25" customWidth="1"/>
    <col min="18" max="18" width="10" customWidth="1"/>
    <col min="19" max="20" width="9.375" hidden="1" customWidth="1"/>
    <col min="21" max="21" width="10" hidden="1" customWidth="1"/>
    <col min="22" max="25" width="9.375" customWidth="1"/>
  </cols>
  <sheetData>
    <row r="1" spans="1:25" ht="32.25" customHeight="1" x14ac:dyDescent="0.2">
      <c r="A1" s="505"/>
      <c r="B1" s="506"/>
      <c r="C1" s="511" t="s">
        <v>0</v>
      </c>
      <c r="D1" s="512"/>
      <c r="E1" s="512"/>
      <c r="F1" s="512"/>
      <c r="G1" s="512"/>
      <c r="H1" s="512"/>
      <c r="I1" s="512"/>
      <c r="J1" s="512"/>
      <c r="K1" s="512"/>
      <c r="L1" s="512"/>
      <c r="M1" s="512"/>
      <c r="N1" s="512"/>
      <c r="O1" s="512"/>
      <c r="P1" s="512"/>
      <c r="Q1" s="513"/>
      <c r="R1" s="2"/>
      <c r="S1" s="3"/>
      <c r="T1" s="3"/>
      <c r="U1" s="4"/>
      <c r="V1" s="1"/>
      <c r="W1" s="1"/>
      <c r="X1" s="1"/>
      <c r="Y1" s="1"/>
    </row>
    <row r="2" spans="1:25" ht="32.25" customHeight="1" x14ac:dyDescent="0.2">
      <c r="A2" s="507"/>
      <c r="B2" s="508"/>
      <c r="C2" s="511" t="s">
        <v>1</v>
      </c>
      <c r="D2" s="512"/>
      <c r="E2" s="512"/>
      <c r="F2" s="512"/>
      <c r="G2" s="512"/>
      <c r="H2" s="512"/>
      <c r="I2" s="512"/>
      <c r="J2" s="512"/>
      <c r="K2" s="512"/>
      <c r="L2" s="512"/>
      <c r="M2" s="512"/>
      <c r="N2" s="512"/>
      <c r="O2" s="512"/>
      <c r="P2" s="512"/>
      <c r="Q2" s="513"/>
      <c r="R2" s="2"/>
      <c r="S2" s="5"/>
      <c r="T2" s="5"/>
      <c r="U2" s="6"/>
      <c r="V2" s="1"/>
      <c r="W2" s="1"/>
      <c r="X2" s="1"/>
      <c r="Y2" s="1"/>
    </row>
    <row r="3" spans="1:25" ht="32.25" customHeight="1" x14ac:dyDescent="0.2">
      <c r="A3" s="507"/>
      <c r="B3" s="508"/>
      <c r="C3" s="511" t="s">
        <v>2</v>
      </c>
      <c r="D3" s="512"/>
      <c r="E3" s="512"/>
      <c r="F3" s="512"/>
      <c r="G3" s="512"/>
      <c r="H3" s="512"/>
      <c r="I3" s="512"/>
      <c r="J3" s="512"/>
      <c r="K3" s="512"/>
      <c r="L3" s="512"/>
      <c r="M3" s="512"/>
      <c r="N3" s="512"/>
      <c r="O3" s="512"/>
      <c r="P3" s="512"/>
      <c r="Q3" s="513"/>
      <c r="R3" s="2"/>
      <c r="S3" s="5"/>
      <c r="T3" s="5"/>
      <c r="U3" s="6"/>
      <c r="V3" s="1"/>
      <c r="W3" s="1"/>
      <c r="X3" s="1"/>
      <c r="Y3" s="1"/>
    </row>
    <row r="4" spans="1:25" ht="32.25" customHeight="1" x14ac:dyDescent="0.2">
      <c r="A4" s="509"/>
      <c r="B4" s="510"/>
      <c r="C4" s="511" t="s">
        <v>3</v>
      </c>
      <c r="D4" s="512"/>
      <c r="E4" s="512"/>
      <c r="F4" s="512"/>
      <c r="G4" s="512"/>
      <c r="H4" s="512"/>
      <c r="I4" s="512"/>
      <c r="J4" s="513"/>
      <c r="K4" s="514" t="s">
        <v>1272</v>
      </c>
      <c r="L4" s="512"/>
      <c r="M4" s="512"/>
      <c r="N4" s="512"/>
      <c r="O4" s="512"/>
      <c r="P4" s="512"/>
      <c r="Q4" s="513"/>
      <c r="R4" s="2"/>
      <c r="S4" s="7"/>
      <c r="T4" s="8" t="s">
        <v>4</v>
      </c>
      <c r="U4" s="9"/>
      <c r="V4" s="1"/>
      <c r="W4" s="1"/>
      <c r="X4" s="1"/>
      <c r="Y4" s="1"/>
    </row>
    <row r="5" spans="1:25" ht="15.75" customHeight="1" x14ac:dyDescent="0.25">
      <c r="A5" s="2"/>
      <c r="B5" s="2"/>
      <c r="C5" s="2"/>
      <c r="D5" s="2"/>
      <c r="E5" s="2"/>
      <c r="F5" s="2"/>
      <c r="G5" s="2"/>
      <c r="H5" s="2"/>
      <c r="I5" s="2"/>
      <c r="J5" s="2"/>
      <c r="K5" s="2"/>
      <c r="L5" s="2"/>
      <c r="M5" s="2"/>
      <c r="N5" s="10"/>
      <c r="O5" s="10"/>
      <c r="P5" s="10"/>
      <c r="Q5" s="10"/>
      <c r="R5" s="2"/>
      <c r="S5" s="2"/>
      <c r="T5" s="2"/>
      <c r="U5" s="2"/>
      <c r="V5" s="2"/>
      <c r="W5" s="2"/>
      <c r="X5" s="2"/>
      <c r="Y5" s="2"/>
    </row>
    <row r="6" spans="1:25" ht="15.75" customHeight="1" x14ac:dyDescent="0.25">
      <c r="A6" s="11"/>
      <c r="B6" s="2"/>
      <c r="C6" s="2"/>
      <c r="D6" s="2"/>
      <c r="E6" s="2"/>
      <c r="F6" s="2"/>
      <c r="G6" s="2"/>
      <c r="H6" s="2"/>
      <c r="I6" s="2"/>
      <c r="J6" s="2"/>
      <c r="K6" s="2"/>
      <c r="L6" s="2"/>
      <c r="M6" s="2"/>
      <c r="N6" s="10"/>
      <c r="O6" s="10"/>
      <c r="P6" s="10"/>
      <c r="Q6" s="10"/>
      <c r="R6" s="2"/>
      <c r="S6" s="2"/>
      <c r="T6" s="2"/>
      <c r="U6" s="2"/>
      <c r="V6" s="2"/>
      <c r="W6" s="2"/>
      <c r="X6" s="2"/>
      <c r="Y6" s="2"/>
    </row>
    <row r="7" spans="1:25" ht="15.75" customHeight="1" x14ac:dyDescent="0.25">
      <c r="A7" s="515"/>
      <c r="B7" s="516"/>
      <c r="C7" s="516"/>
      <c r="D7" s="516"/>
      <c r="E7" s="516"/>
      <c r="F7" s="516"/>
      <c r="G7" s="516"/>
      <c r="H7" s="516"/>
      <c r="I7" s="516"/>
      <c r="J7" s="516"/>
      <c r="K7" s="516"/>
      <c r="L7" s="516"/>
      <c r="M7" s="516"/>
      <c r="N7" s="516"/>
      <c r="O7" s="516"/>
      <c r="P7" s="516"/>
      <c r="Q7" s="517"/>
      <c r="R7" s="2"/>
      <c r="S7" s="2"/>
      <c r="T7" s="2"/>
      <c r="U7" s="2"/>
      <c r="V7" s="2"/>
      <c r="W7" s="2"/>
      <c r="X7" s="2"/>
      <c r="Y7" s="2"/>
    </row>
    <row r="8" spans="1:25" ht="15.75" customHeight="1" x14ac:dyDescent="0.25">
      <c r="A8" s="2"/>
      <c r="B8" s="2"/>
      <c r="C8" s="2"/>
      <c r="D8" s="2"/>
      <c r="E8" s="2"/>
      <c r="F8" s="2"/>
      <c r="G8" s="2"/>
      <c r="H8" s="2"/>
      <c r="I8" s="2"/>
      <c r="J8" s="2"/>
      <c r="K8" s="2"/>
      <c r="L8" s="2"/>
      <c r="M8" s="2"/>
      <c r="N8" s="10"/>
      <c r="O8" s="10"/>
      <c r="P8" s="10"/>
      <c r="Q8" s="10"/>
      <c r="R8" s="2"/>
      <c r="S8" s="2"/>
      <c r="T8" s="2"/>
      <c r="U8" s="2"/>
      <c r="V8" s="2"/>
      <c r="W8" s="2"/>
      <c r="X8" s="2"/>
      <c r="Y8" s="2"/>
    </row>
    <row r="9" spans="1:25" ht="20.25" customHeight="1" x14ac:dyDescent="0.25">
      <c r="A9" s="2"/>
      <c r="B9" s="2"/>
      <c r="C9" s="2"/>
      <c r="D9" s="2"/>
      <c r="E9" s="2"/>
      <c r="F9" s="2"/>
      <c r="G9" s="2"/>
      <c r="H9" s="2"/>
      <c r="I9" s="2"/>
      <c r="J9" s="12"/>
      <c r="K9" s="13"/>
      <c r="L9" s="2"/>
      <c r="M9" s="12"/>
      <c r="N9" s="10"/>
      <c r="O9" s="10"/>
      <c r="P9" s="10"/>
      <c r="Q9" s="10"/>
      <c r="R9" s="14"/>
      <c r="S9" s="14"/>
      <c r="T9" s="14"/>
      <c r="U9" s="14"/>
      <c r="V9" s="2"/>
      <c r="W9" s="2"/>
      <c r="X9" s="2"/>
      <c r="Y9" s="2"/>
    </row>
    <row r="10" spans="1:25" ht="39" customHeight="1" x14ac:dyDescent="0.25">
      <c r="A10" s="518" t="s">
        <v>5</v>
      </c>
      <c r="B10" s="512"/>
      <c r="C10" s="512"/>
      <c r="D10" s="513"/>
      <c r="E10" s="519" t="s">
        <v>6</v>
      </c>
      <c r="F10" s="512"/>
      <c r="G10" s="512"/>
      <c r="H10" s="512"/>
      <c r="I10" s="512"/>
      <c r="J10" s="512"/>
      <c r="K10" s="512"/>
      <c r="L10" s="513"/>
      <c r="M10" s="12"/>
      <c r="N10" s="520"/>
      <c r="O10" s="516"/>
      <c r="P10" s="516"/>
      <c r="Q10" s="517"/>
      <c r="R10" s="14"/>
      <c r="S10" s="15"/>
      <c r="T10" s="15"/>
      <c r="U10" s="2"/>
      <c r="V10" s="2"/>
      <c r="W10" s="2"/>
      <c r="X10" s="2"/>
      <c r="Y10" s="2"/>
    </row>
    <row r="11" spans="1:25" ht="39" customHeight="1" x14ac:dyDescent="0.2">
      <c r="A11" s="518" t="s">
        <v>7</v>
      </c>
      <c r="B11" s="512"/>
      <c r="C11" s="512"/>
      <c r="D11" s="513"/>
      <c r="E11" s="519" t="s">
        <v>755</v>
      </c>
      <c r="F11" s="512"/>
      <c r="G11" s="512"/>
      <c r="H11" s="512"/>
      <c r="I11" s="512"/>
      <c r="J11" s="512"/>
      <c r="K11" s="512"/>
      <c r="L11" s="513"/>
      <c r="M11" s="521"/>
      <c r="N11" s="520"/>
      <c r="O11" s="516"/>
      <c r="P11" s="516"/>
      <c r="Q11" s="517"/>
      <c r="R11" s="16"/>
      <c r="S11" s="17"/>
      <c r="T11" s="17"/>
      <c r="U11" s="2"/>
      <c r="V11" s="2"/>
      <c r="W11" s="2"/>
      <c r="X11" s="2"/>
      <c r="Y11" s="2"/>
    </row>
    <row r="12" spans="1:25" ht="39" customHeight="1" x14ac:dyDescent="0.2">
      <c r="A12" s="518" t="s">
        <v>9</v>
      </c>
      <c r="B12" s="512"/>
      <c r="C12" s="512"/>
      <c r="D12" s="513"/>
      <c r="E12" s="519" t="s">
        <v>772</v>
      </c>
      <c r="F12" s="512"/>
      <c r="G12" s="512"/>
      <c r="H12" s="512"/>
      <c r="I12" s="512"/>
      <c r="J12" s="512"/>
      <c r="K12" s="512"/>
      <c r="L12" s="513"/>
      <c r="M12" s="522"/>
      <c r="N12" s="520" t="s">
        <v>11</v>
      </c>
      <c r="O12" s="516"/>
      <c r="P12" s="516"/>
      <c r="Q12" s="517"/>
      <c r="R12" s="16"/>
      <c r="S12" s="17"/>
      <c r="T12" s="17"/>
      <c r="U12" s="2"/>
      <c r="V12" s="2"/>
      <c r="W12" s="2"/>
      <c r="X12" s="2"/>
      <c r="Y12" s="2"/>
    </row>
    <row r="13" spans="1:25" ht="39" customHeight="1" x14ac:dyDescent="0.25">
      <c r="A13" s="518" t="s">
        <v>12</v>
      </c>
      <c r="B13" s="512"/>
      <c r="C13" s="512"/>
      <c r="D13" s="513"/>
      <c r="E13" s="519" t="s">
        <v>773</v>
      </c>
      <c r="F13" s="512"/>
      <c r="G13" s="512"/>
      <c r="H13" s="512"/>
      <c r="I13" s="512"/>
      <c r="J13" s="512"/>
      <c r="K13" s="512"/>
      <c r="L13" s="513"/>
      <c r="M13" s="521"/>
      <c r="N13" s="525"/>
      <c r="O13" s="18"/>
      <c r="P13" s="18"/>
      <c r="Q13" s="18"/>
      <c r="R13" s="16"/>
      <c r="S13" s="17"/>
      <c r="T13" s="17"/>
      <c r="U13" s="2"/>
      <c r="V13" s="2"/>
      <c r="W13" s="2"/>
      <c r="X13" s="2"/>
      <c r="Y13" s="2"/>
    </row>
    <row r="14" spans="1:25" ht="47.25" customHeight="1" x14ac:dyDescent="0.25">
      <c r="A14" s="518" t="s">
        <v>14</v>
      </c>
      <c r="B14" s="512"/>
      <c r="C14" s="512"/>
      <c r="D14" s="513"/>
      <c r="E14" s="519" t="s">
        <v>1269</v>
      </c>
      <c r="F14" s="512"/>
      <c r="G14" s="512"/>
      <c r="H14" s="512"/>
      <c r="I14" s="512"/>
      <c r="J14" s="512"/>
      <c r="K14" s="512"/>
      <c r="L14" s="513"/>
      <c r="M14" s="528"/>
      <c r="N14" s="528"/>
      <c r="O14" s="18"/>
      <c r="P14" s="18"/>
      <c r="Q14" s="18"/>
      <c r="R14" s="16"/>
      <c r="S14" s="17"/>
      <c r="T14" s="17"/>
      <c r="U14" s="2"/>
      <c r="V14" s="2"/>
      <c r="W14" s="2"/>
      <c r="X14" s="2"/>
      <c r="Y14" s="2"/>
    </row>
    <row r="15" spans="1:25" ht="39" customHeight="1" x14ac:dyDescent="0.25">
      <c r="A15" s="518" t="s">
        <v>15</v>
      </c>
      <c r="B15" s="512"/>
      <c r="C15" s="512"/>
      <c r="D15" s="513"/>
      <c r="E15" s="519" t="s">
        <v>856</v>
      </c>
      <c r="F15" s="512"/>
      <c r="G15" s="512"/>
      <c r="H15" s="512"/>
      <c r="I15" s="512"/>
      <c r="J15" s="512"/>
      <c r="K15" s="512"/>
      <c r="L15" s="513"/>
      <c r="M15" s="522"/>
      <c r="N15" s="522"/>
      <c r="O15" s="18"/>
      <c r="P15" s="18"/>
      <c r="Q15" s="18"/>
      <c r="R15" s="16"/>
      <c r="S15" s="17"/>
      <c r="T15" s="17"/>
      <c r="U15" s="2"/>
      <c r="V15" s="2"/>
      <c r="W15" s="2"/>
      <c r="X15" s="2"/>
      <c r="Y15" s="2"/>
    </row>
    <row r="16" spans="1:25" ht="95.25" customHeight="1" x14ac:dyDescent="0.25">
      <c r="A16" s="518" t="s">
        <v>17</v>
      </c>
      <c r="B16" s="512"/>
      <c r="C16" s="512"/>
      <c r="D16" s="513"/>
      <c r="E16" s="544" t="s">
        <v>1270</v>
      </c>
      <c r="F16" s="530"/>
      <c r="G16" s="530"/>
      <c r="H16" s="530"/>
      <c r="I16" s="530"/>
      <c r="J16" s="530"/>
      <c r="K16" s="530"/>
      <c r="L16" s="513"/>
      <c r="M16" s="191"/>
      <c r="N16" s="192"/>
      <c r="O16" s="18"/>
      <c r="P16" s="18"/>
      <c r="Q16" s="18"/>
      <c r="R16" s="16"/>
      <c r="S16" s="17"/>
      <c r="T16" s="17"/>
      <c r="U16" s="2"/>
      <c r="V16" s="2"/>
      <c r="W16" s="2"/>
      <c r="X16" s="2"/>
      <c r="Y16" s="2"/>
    </row>
    <row r="17" spans="1:25" ht="39" customHeight="1" x14ac:dyDescent="0.25">
      <c r="A17" s="518" t="s">
        <v>18</v>
      </c>
      <c r="B17" s="512"/>
      <c r="C17" s="512"/>
      <c r="D17" s="513"/>
      <c r="E17" s="524">
        <v>2020110010104</v>
      </c>
      <c r="F17" s="512"/>
      <c r="G17" s="512"/>
      <c r="H17" s="512"/>
      <c r="I17" s="512"/>
      <c r="J17" s="512"/>
      <c r="K17" s="512"/>
      <c r="L17" s="513"/>
      <c r="M17" s="14"/>
      <c r="N17" s="19"/>
      <c r="O17" s="18"/>
      <c r="P17" s="18"/>
      <c r="Q17" s="18"/>
      <c r="R17" s="16"/>
      <c r="S17" s="17"/>
      <c r="T17" s="17"/>
      <c r="U17" s="2"/>
      <c r="V17" s="2"/>
      <c r="W17" s="2"/>
      <c r="X17" s="2"/>
      <c r="Y17" s="2"/>
    </row>
    <row r="18" spans="1:25" ht="39" customHeight="1" x14ac:dyDescent="0.25">
      <c r="A18" s="518" t="s">
        <v>978</v>
      </c>
      <c r="B18" s="512"/>
      <c r="C18" s="512"/>
      <c r="D18" s="513"/>
      <c r="E18" s="526" t="s">
        <v>1401</v>
      </c>
      <c r="F18" s="512"/>
      <c r="G18" s="512"/>
      <c r="H18" s="512"/>
      <c r="I18" s="512"/>
      <c r="J18" s="512"/>
      <c r="K18" s="512"/>
      <c r="L18" s="513"/>
      <c r="M18" s="194"/>
      <c r="N18" s="195"/>
      <c r="O18" s="196"/>
      <c r="P18" s="196"/>
      <c r="Q18" s="196"/>
      <c r="R18" s="197"/>
      <c r="S18" s="198"/>
      <c r="T18" s="198"/>
      <c r="U18" s="193"/>
      <c r="V18" s="193"/>
      <c r="W18" s="193"/>
      <c r="X18" s="193"/>
      <c r="Y18" s="193"/>
    </row>
    <row r="19" spans="1:25" ht="39" customHeight="1" x14ac:dyDescent="0.25">
      <c r="A19" s="518" t="s">
        <v>979</v>
      </c>
      <c r="B19" s="512"/>
      <c r="C19" s="512"/>
      <c r="D19" s="513"/>
      <c r="E19" s="526" t="s">
        <v>1402</v>
      </c>
      <c r="F19" s="512"/>
      <c r="G19" s="512"/>
      <c r="H19" s="512"/>
      <c r="I19" s="512"/>
      <c r="J19" s="512"/>
      <c r="K19" s="512"/>
      <c r="L19" s="513"/>
      <c r="M19" s="194"/>
      <c r="N19" s="195"/>
      <c r="O19" s="196"/>
      <c r="P19" s="196"/>
      <c r="Q19" s="196"/>
      <c r="R19" s="197"/>
      <c r="S19" s="198"/>
      <c r="T19" s="198"/>
      <c r="U19" s="193"/>
      <c r="V19" s="193"/>
      <c r="W19" s="193"/>
      <c r="X19" s="193"/>
      <c r="Y19" s="193"/>
    </row>
    <row r="20" spans="1:25" ht="39" customHeight="1" x14ac:dyDescent="0.25">
      <c r="A20" s="518" t="s">
        <v>19</v>
      </c>
      <c r="B20" s="512"/>
      <c r="C20" s="512"/>
      <c r="D20" s="513"/>
      <c r="E20" s="519" t="s">
        <v>754</v>
      </c>
      <c r="F20" s="512"/>
      <c r="G20" s="512"/>
      <c r="H20" s="512"/>
      <c r="I20" s="512"/>
      <c r="J20" s="512"/>
      <c r="K20" s="512"/>
      <c r="L20" s="513"/>
      <c r="M20" s="521"/>
      <c r="N20" s="525"/>
      <c r="O20" s="18"/>
      <c r="P20" s="18"/>
      <c r="Q20" s="18"/>
      <c r="R20" s="16"/>
      <c r="S20" s="17"/>
      <c r="T20" s="17"/>
      <c r="U20" s="2"/>
      <c r="V20" s="2"/>
      <c r="W20" s="2"/>
      <c r="X20" s="2"/>
      <c r="Y20" s="2"/>
    </row>
    <row r="21" spans="1:25" ht="39" customHeight="1" x14ac:dyDescent="0.25">
      <c r="A21" s="518" t="s">
        <v>21</v>
      </c>
      <c r="B21" s="512"/>
      <c r="C21" s="512"/>
      <c r="D21" s="513"/>
      <c r="E21" s="529" t="s">
        <v>1389</v>
      </c>
      <c r="F21" s="530"/>
      <c r="G21" s="530"/>
      <c r="H21" s="530"/>
      <c r="I21" s="530"/>
      <c r="J21" s="530"/>
      <c r="K21" s="530"/>
      <c r="L21" s="513"/>
      <c r="M21" s="522"/>
      <c r="N21" s="522"/>
      <c r="O21" s="18"/>
      <c r="P21" s="18"/>
      <c r="Q21" s="18"/>
      <c r="R21" s="16"/>
      <c r="S21" s="17"/>
      <c r="T21" s="17"/>
      <c r="U21" s="2"/>
      <c r="V21" s="2"/>
      <c r="W21" s="2"/>
      <c r="X21" s="2"/>
      <c r="Y21" s="2"/>
    </row>
    <row r="22" spans="1:25" ht="39" customHeight="1" x14ac:dyDescent="0.25">
      <c r="A22" s="518" t="s">
        <v>23</v>
      </c>
      <c r="B22" s="512"/>
      <c r="C22" s="512"/>
      <c r="D22" s="513"/>
      <c r="E22" s="529" t="s">
        <v>1271</v>
      </c>
      <c r="F22" s="530"/>
      <c r="G22" s="530"/>
      <c r="H22" s="530"/>
      <c r="I22" s="530"/>
      <c r="J22" s="530"/>
      <c r="K22" s="530"/>
      <c r="L22" s="513"/>
      <c r="M22" s="521"/>
      <c r="N22" s="523"/>
      <c r="O22" s="20"/>
      <c r="P22" s="20"/>
      <c r="Q22" s="20"/>
      <c r="R22" s="16"/>
      <c r="S22" s="17"/>
      <c r="T22" s="17"/>
      <c r="U22" s="2"/>
      <c r="V22" s="2"/>
      <c r="W22" s="2"/>
      <c r="X22" s="2"/>
      <c r="Y22" s="2"/>
    </row>
    <row r="23" spans="1:25" ht="27.75" customHeight="1" x14ac:dyDescent="0.25">
      <c r="A23" s="540" t="s">
        <v>24</v>
      </c>
      <c r="B23" s="541"/>
      <c r="C23" s="541"/>
      <c r="D23" s="506"/>
      <c r="E23" s="332" t="s">
        <v>25</v>
      </c>
      <c r="F23" s="531" t="s">
        <v>26</v>
      </c>
      <c r="G23" s="532"/>
      <c r="H23" s="532"/>
      <c r="I23" s="532"/>
      <c r="J23" s="532"/>
      <c r="K23" s="533">
        <v>2022</v>
      </c>
      <c r="L23" s="534"/>
      <c r="M23" s="522"/>
      <c r="N23" s="522"/>
      <c r="O23" s="20"/>
      <c r="P23" s="20"/>
      <c r="Q23" s="20"/>
      <c r="R23" s="16"/>
      <c r="S23" s="17"/>
      <c r="T23" s="17"/>
      <c r="U23" s="2"/>
      <c r="V23" s="2"/>
      <c r="W23" s="2"/>
      <c r="X23" s="2"/>
      <c r="Y23" s="2"/>
    </row>
    <row r="24" spans="1:25" ht="27.75" customHeight="1" x14ac:dyDescent="0.25">
      <c r="A24" s="509"/>
      <c r="B24" s="542"/>
      <c r="C24" s="542"/>
      <c r="D24" s="510"/>
      <c r="E24" s="333" t="s">
        <v>27</v>
      </c>
      <c r="F24" s="537" t="s">
        <v>819</v>
      </c>
      <c r="G24" s="538"/>
      <c r="H24" s="538"/>
      <c r="I24" s="538"/>
      <c r="J24" s="539"/>
      <c r="K24" s="535"/>
      <c r="L24" s="536"/>
      <c r="M24" s="14"/>
      <c r="N24" s="21"/>
      <c r="O24" s="20"/>
      <c r="P24" s="22"/>
      <c r="Q24" s="22"/>
      <c r="R24" s="23"/>
      <c r="S24" s="17"/>
      <c r="T24" s="17"/>
      <c r="U24" s="2"/>
      <c r="V24" s="2"/>
      <c r="W24" s="2"/>
      <c r="X24" s="2"/>
      <c r="Y24" s="2"/>
    </row>
    <row r="25" spans="1:25" ht="20.25" customHeight="1" x14ac:dyDescent="0.25">
      <c r="A25" s="2"/>
      <c r="B25" s="2"/>
      <c r="C25" s="2"/>
      <c r="D25" s="2"/>
      <c r="E25" s="2"/>
      <c r="F25" s="2"/>
      <c r="G25" s="2"/>
      <c r="H25" s="2"/>
      <c r="I25" s="2"/>
      <c r="J25" s="2"/>
      <c r="K25" s="2"/>
      <c r="L25" s="2"/>
      <c r="M25" s="16"/>
      <c r="N25" s="20"/>
      <c r="O25" s="20"/>
      <c r="P25" s="20"/>
      <c r="Q25" s="20"/>
      <c r="R25" s="2"/>
      <c r="S25" s="2"/>
      <c r="T25" s="2"/>
      <c r="U25" s="2"/>
      <c r="V25" s="2"/>
      <c r="W25" s="2"/>
      <c r="X25" s="2"/>
      <c r="Y25" s="2"/>
    </row>
    <row r="26" spans="1:25" ht="15.75" customHeight="1" x14ac:dyDescent="0.25">
      <c r="A26" s="24"/>
      <c r="B26" s="24"/>
      <c r="C26" s="24"/>
      <c r="D26" s="24"/>
      <c r="E26" s="24"/>
      <c r="F26" s="24"/>
      <c r="G26" s="2"/>
      <c r="H26" s="503" t="s">
        <v>29</v>
      </c>
      <c r="I26" s="495"/>
      <c r="J26" s="495"/>
      <c r="K26" s="495"/>
      <c r="L26" s="496"/>
      <c r="M26" s="16"/>
      <c r="N26" s="20"/>
      <c r="O26" s="20"/>
      <c r="P26" s="20"/>
      <c r="Q26" s="20"/>
      <c r="R26" s="2"/>
      <c r="S26" s="2"/>
      <c r="T26" s="2"/>
      <c r="U26" s="2"/>
      <c r="V26" s="2"/>
      <c r="W26" s="2"/>
      <c r="X26" s="2"/>
      <c r="Y26" s="2"/>
    </row>
    <row r="27" spans="1:25" ht="15.75" customHeight="1" x14ac:dyDescent="0.25">
      <c r="A27" s="24"/>
      <c r="B27" s="24"/>
      <c r="C27" s="24"/>
      <c r="D27" s="24"/>
      <c r="E27" s="24"/>
      <c r="F27" s="24"/>
      <c r="G27" s="2"/>
      <c r="H27" s="497"/>
      <c r="I27" s="498"/>
      <c r="J27" s="498"/>
      <c r="K27" s="498"/>
      <c r="L27" s="499"/>
      <c r="M27" s="16"/>
      <c r="N27" s="20"/>
      <c r="O27" s="20"/>
      <c r="P27" s="20"/>
      <c r="Q27" s="20"/>
      <c r="R27" s="2"/>
      <c r="S27" s="2"/>
      <c r="T27" s="2"/>
      <c r="U27" s="2"/>
      <c r="V27" s="2"/>
      <c r="W27" s="2"/>
      <c r="X27" s="2"/>
      <c r="Y27" s="2"/>
    </row>
    <row r="28" spans="1:25" ht="19.5" customHeight="1" x14ac:dyDescent="0.2">
      <c r="A28" s="25"/>
      <c r="B28" s="25"/>
      <c r="C28" s="25"/>
      <c r="D28" s="25"/>
      <c r="E28" s="25"/>
      <c r="F28" s="25"/>
      <c r="G28" s="2"/>
      <c r="H28" s="500"/>
      <c r="I28" s="501"/>
      <c r="J28" s="501"/>
      <c r="K28" s="501"/>
      <c r="L28" s="502"/>
      <c r="M28" s="16"/>
      <c r="N28" s="527"/>
      <c r="O28" s="495"/>
      <c r="P28" s="495"/>
      <c r="Q28" s="496"/>
      <c r="R28" s="2"/>
      <c r="S28" s="2"/>
      <c r="T28" s="2"/>
      <c r="U28" s="2"/>
      <c r="V28" s="2"/>
      <c r="W28" s="2"/>
      <c r="X28" s="2"/>
      <c r="Y28" s="2"/>
    </row>
    <row r="29" spans="1:25" ht="20.25" customHeight="1" x14ac:dyDescent="0.25">
      <c r="A29" s="25"/>
      <c r="B29" s="26"/>
      <c r="C29" s="26"/>
      <c r="D29" s="26"/>
      <c r="E29" s="26"/>
      <c r="F29" s="26"/>
      <c r="G29" s="2"/>
      <c r="H29" s="504" t="s">
        <v>30</v>
      </c>
      <c r="I29" s="495"/>
      <c r="J29" s="495"/>
      <c r="K29" s="495"/>
      <c r="L29" s="496"/>
      <c r="M29" s="13"/>
      <c r="N29" s="500"/>
      <c r="O29" s="501"/>
      <c r="P29" s="501"/>
      <c r="Q29" s="502"/>
      <c r="R29" s="2"/>
      <c r="S29" s="2"/>
      <c r="T29" s="2"/>
      <c r="U29" s="2"/>
      <c r="V29" s="2"/>
      <c r="W29" s="2"/>
      <c r="X29" s="2"/>
      <c r="Y29" s="2"/>
    </row>
    <row r="30" spans="1:25" ht="20.25" customHeight="1" x14ac:dyDescent="0.25">
      <c r="A30" s="545" t="s">
        <v>31</v>
      </c>
      <c r="B30" s="495"/>
      <c r="C30" s="495"/>
      <c r="D30" s="495"/>
      <c r="E30" s="495"/>
      <c r="F30" s="496"/>
      <c r="G30" s="2"/>
      <c r="H30" s="497"/>
      <c r="I30" s="498"/>
      <c r="J30" s="498"/>
      <c r="K30" s="498"/>
      <c r="L30" s="499"/>
      <c r="M30" s="13"/>
      <c r="N30" s="24"/>
      <c r="O30" s="24"/>
      <c r="P30" s="24"/>
      <c r="Q30" s="24"/>
      <c r="R30" s="2"/>
      <c r="S30" s="2"/>
      <c r="T30" s="2"/>
      <c r="U30" s="2"/>
      <c r="V30" s="2"/>
      <c r="W30" s="2"/>
      <c r="X30" s="2"/>
      <c r="Y30" s="2"/>
    </row>
    <row r="31" spans="1:25" ht="15.75" customHeight="1" x14ac:dyDescent="0.25">
      <c r="A31" s="497"/>
      <c r="B31" s="498"/>
      <c r="C31" s="498"/>
      <c r="D31" s="498"/>
      <c r="E31" s="498"/>
      <c r="F31" s="499"/>
      <c r="G31" s="2"/>
      <c r="H31" s="500"/>
      <c r="I31" s="501"/>
      <c r="J31" s="501"/>
      <c r="K31" s="501"/>
      <c r="L31" s="502"/>
      <c r="M31" s="16"/>
      <c r="N31" s="20"/>
      <c r="O31" s="20"/>
      <c r="P31" s="20"/>
      <c r="Q31" s="20"/>
      <c r="R31" s="2"/>
      <c r="S31" s="2"/>
      <c r="T31" s="2"/>
      <c r="U31" s="2"/>
      <c r="V31" s="2"/>
      <c r="W31" s="2"/>
      <c r="X31" s="2"/>
      <c r="Y31" s="2"/>
    </row>
    <row r="32" spans="1:25" ht="5.25" customHeight="1" x14ac:dyDescent="0.25">
      <c r="A32" s="497"/>
      <c r="B32" s="498"/>
      <c r="C32" s="498"/>
      <c r="D32" s="498"/>
      <c r="E32" s="498"/>
      <c r="F32" s="499"/>
      <c r="G32" s="2"/>
      <c r="H32" s="27"/>
      <c r="I32" s="28"/>
      <c r="J32" s="27"/>
      <c r="K32" s="27"/>
      <c r="L32" s="27"/>
      <c r="M32" s="16"/>
      <c r="N32" s="20"/>
      <c r="O32" s="20"/>
      <c r="P32" s="20"/>
      <c r="Q32" s="20"/>
      <c r="R32" s="2"/>
      <c r="S32" s="2"/>
      <c r="T32" s="2"/>
      <c r="U32" s="2"/>
      <c r="V32" s="2"/>
      <c r="W32" s="2"/>
      <c r="X32" s="2"/>
      <c r="Y32" s="2"/>
    </row>
    <row r="33" spans="1:25" ht="15.75" customHeight="1" x14ac:dyDescent="0.25">
      <c r="A33" s="497"/>
      <c r="B33" s="498"/>
      <c r="C33" s="498"/>
      <c r="D33" s="498"/>
      <c r="E33" s="498"/>
      <c r="F33" s="499"/>
      <c r="G33" s="2"/>
      <c r="H33" s="543" t="s">
        <v>32</v>
      </c>
      <c r="I33" s="516"/>
      <c r="J33" s="516"/>
      <c r="K33" s="516"/>
      <c r="L33" s="517"/>
      <c r="M33" s="16"/>
      <c r="N33" s="20"/>
      <c r="O33" s="20"/>
      <c r="P33" s="20"/>
      <c r="Q33" s="20"/>
      <c r="R33" s="2"/>
      <c r="S33" s="2"/>
      <c r="T33" s="2"/>
      <c r="U33" s="2"/>
      <c r="V33" s="2"/>
      <c r="W33" s="2"/>
      <c r="X33" s="2"/>
      <c r="Y33" s="2"/>
    </row>
    <row r="34" spans="1:25" ht="15.75" customHeight="1" x14ac:dyDescent="0.25">
      <c r="A34" s="497"/>
      <c r="B34" s="498"/>
      <c r="C34" s="498"/>
      <c r="D34" s="498"/>
      <c r="E34" s="498"/>
      <c r="F34" s="499"/>
      <c r="G34" s="29"/>
      <c r="H34" s="543" t="s">
        <v>33</v>
      </c>
      <c r="I34" s="516"/>
      <c r="J34" s="516"/>
      <c r="K34" s="516"/>
      <c r="L34" s="517"/>
      <c r="M34" s="29"/>
      <c r="N34" s="30"/>
      <c r="O34" s="30"/>
      <c r="P34" s="30"/>
      <c r="Q34" s="30"/>
      <c r="R34" s="29"/>
      <c r="S34" s="29"/>
      <c r="T34" s="29"/>
      <c r="U34" s="29"/>
      <c r="V34" s="29"/>
      <c r="W34" s="29"/>
      <c r="X34" s="29"/>
      <c r="Y34" s="29"/>
    </row>
    <row r="35" spans="1:25" ht="15.75" customHeight="1" x14ac:dyDescent="0.25">
      <c r="A35" s="500"/>
      <c r="B35" s="501"/>
      <c r="C35" s="501"/>
      <c r="D35" s="501"/>
      <c r="E35" s="501"/>
      <c r="F35" s="502"/>
      <c r="G35" s="2"/>
      <c r="H35" s="543" t="s">
        <v>34</v>
      </c>
      <c r="I35" s="516"/>
      <c r="J35" s="516"/>
      <c r="K35" s="516"/>
      <c r="L35" s="517"/>
      <c r="M35" s="16"/>
      <c r="N35" s="20"/>
      <c r="O35" s="20"/>
      <c r="P35" s="20"/>
      <c r="Q35" s="20"/>
      <c r="R35" s="2"/>
      <c r="S35" s="2"/>
      <c r="T35" s="2"/>
      <c r="U35" s="2"/>
      <c r="V35" s="2"/>
      <c r="W35" s="2"/>
      <c r="X35" s="2"/>
      <c r="Y35" s="2"/>
    </row>
    <row r="36" spans="1:25" ht="8.25" customHeight="1" x14ac:dyDescent="0.25">
      <c r="A36" s="25"/>
      <c r="B36" s="31"/>
      <c r="C36" s="31"/>
      <c r="D36" s="31"/>
      <c r="E36" s="31"/>
      <c r="F36" s="31"/>
      <c r="G36" s="2"/>
      <c r="H36" s="32"/>
      <c r="I36" s="33"/>
      <c r="J36" s="32"/>
      <c r="K36" s="32"/>
      <c r="L36" s="32"/>
      <c r="M36" s="16"/>
      <c r="N36" s="20"/>
      <c r="O36" s="20"/>
      <c r="P36" s="20"/>
      <c r="Q36" s="20"/>
      <c r="R36" s="2"/>
      <c r="S36" s="2"/>
      <c r="T36" s="2"/>
      <c r="U36" s="2"/>
      <c r="V36" s="2"/>
      <c r="W36" s="2"/>
      <c r="X36" s="2"/>
      <c r="Y36" s="2"/>
    </row>
    <row r="37" spans="1:25" ht="25.5" customHeight="1" x14ac:dyDescent="0.25">
      <c r="A37" s="25"/>
      <c r="B37" s="34"/>
      <c r="C37" s="34"/>
      <c r="D37" s="34"/>
      <c r="E37" s="34"/>
      <c r="F37" s="34"/>
      <c r="G37" s="2"/>
      <c r="H37" s="494" t="s">
        <v>35</v>
      </c>
      <c r="I37" s="495"/>
      <c r="J37" s="495"/>
      <c r="K37" s="495"/>
      <c r="L37" s="496"/>
      <c r="M37" s="16"/>
      <c r="N37" s="20"/>
      <c r="O37" s="20"/>
      <c r="P37" s="20"/>
      <c r="Q37" s="20"/>
      <c r="R37" s="2"/>
      <c r="S37" s="2"/>
      <c r="T37" s="2"/>
      <c r="U37" s="2"/>
      <c r="V37" s="2"/>
      <c r="W37" s="2"/>
      <c r="X37" s="2"/>
      <c r="Y37" s="2"/>
    </row>
    <row r="38" spans="1:25" ht="15.75" customHeight="1" x14ac:dyDescent="0.25">
      <c r="A38" s="25"/>
      <c r="B38" s="34"/>
      <c r="C38" s="34"/>
      <c r="D38" s="34"/>
      <c r="E38" s="34"/>
      <c r="F38" s="34"/>
      <c r="G38" s="2"/>
      <c r="H38" s="497"/>
      <c r="I38" s="498"/>
      <c r="J38" s="498"/>
      <c r="K38" s="498"/>
      <c r="L38" s="499"/>
      <c r="M38" s="16"/>
      <c r="N38" s="20"/>
      <c r="O38" s="20"/>
      <c r="P38" s="20"/>
      <c r="Q38" s="20"/>
      <c r="R38" s="2"/>
      <c r="S38" s="2"/>
      <c r="T38" s="2"/>
      <c r="U38" s="2"/>
      <c r="V38" s="2"/>
      <c r="W38" s="2"/>
      <c r="X38" s="2"/>
      <c r="Y38" s="2"/>
    </row>
    <row r="39" spans="1:25" ht="15.75" customHeight="1" x14ac:dyDescent="0.25">
      <c r="A39" s="25"/>
      <c r="B39" s="34"/>
      <c r="C39" s="34"/>
      <c r="D39" s="34"/>
      <c r="E39" s="34"/>
      <c r="F39" s="34"/>
      <c r="G39" s="2"/>
      <c r="H39" s="500"/>
      <c r="I39" s="501"/>
      <c r="J39" s="501"/>
      <c r="K39" s="501"/>
      <c r="L39" s="502"/>
      <c r="M39" s="16"/>
      <c r="N39" s="20"/>
      <c r="O39" s="20"/>
      <c r="P39" s="20"/>
      <c r="Q39" s="20"/>
      <c r="R39" s="2"/>
      <c r="S39" s="2"/>
      <c r="T39" s="2"/>
      <c r="U39" s="2"/>
      <c r="V39" s="2"/>
      <c r="W39" s="2"/>
      <c r="X39" s="2"/>
      <c r="Y39" s="2"/>
    </row>
    <row r="40" spans="1:25" ht="15.75" customHeight="1" x14ac:dyDescent="0.25">
      <c r="A40" s="2"/>
      <c r="B40" s="2"/>
      <c r="C40" s="2"/>
      <c r="D40" s="2"/>
      <c r="E40" s="2"/>
      <c r="F40" s="2"/>
      <c r="G40" s="2"/>
      <c r="H40" s="2"/>
      <c r="I40" s="2"/>
      <c r="J40" s="2"/>
      <c r="K40" s="35"/>
      <c r="L40" s="2"/>
      <c r="M40" s="16"/>
      <c r="N40" s="36"/>
      <c r="O40" s="36"/>
      <c r="P40" s="36"/>
      <c r="Q40" s="36"/>
      <c r="R40" s="2"/>
      <c r="S40" s="2"/>
      <c r="T40" s="2"/>
      <c r="U40" s="2"/>
      <c r="V40" s="2"/>
      <c r="W40" s="2"/>
      <c r="X40" s="2"/>
      <c r="Y40" s="2"/>
    </row>
    <row r="41" spans="1:25" ht="15.75" customHeight="1" x14ac:dyDescent="0.25">
      <c r="A41" s="2"/>
      <c r="B41" s="2"/>
      <c r="C41" s="2"/>
      <c r="D41" s="2"/>
      <c r="E41" s="2"/>
      <c r="F41" s="2"/>
      <c r="G41" s="2"/>
      <c r="H41" s="2"/>
      <c r="I41" s="2"/>
      <c r="J41" s="2"/>
      <c r="K41" s="35"/>
      <c r="L41" s="2"/>
      <c r="M41" s="16"/>
      <c r="N41" s="10"/>
      <c r="O41" s="10"/>
      <c r="P41" s="10"/>
      <c r="Q41" s="10"/>
      <c r="R41" s="2"/>
      <c r="S41" s="2"/>
      <c r="T41" s="2"/>
      <c r="U41" s="2"/>
      <c r="V41" s="2"/>
      <c r="W41" s="2"/>
      <c r="X41" s="2"/>
      <c r="Y41" s="2"/>
    </row>
    <row r="42" spans="1:25" ht="15.75" customHeight="1" x14ac:dyDescent="0.25">
      <c r="A42" s="2"/>
      <c r="B42" s="2"/>
      <c r="C42" s="2"/>
      <c r="D42" s="2"/>
      <c r="E42" s="2"/>
      <c r="F42" s="2"/>
      <c r="G42" s="2"/>
      <c r="H42" s="2"/>
      <c r="I42" s="2"/>
      <c r="J42" s="2"/>
      <c r="K42" s="35"/>
      <c r="L42" s="2"/>
      <c r="M42" s="16"/>
      <c r="N42" s="10"/>
      <c r="O42" s="10"/>
      <c r="P42" s="10"/>
      <c r="Q42" s="10"/>
      <c r="R42" s="2"/>
      <c r="S42" s="2"/>
      <c r="T42" s="2"/>
      <c r="U42" s="2"/>
      <c r="V42" s="2"/>
      <c r="W42" s="2"/>
      <c r="X42" s="2"/>
      <c r="Y42" s="2"/>
    </row>
    <row r="43" spans="1:25" ht="15.75" customHeight="1" x14ac:dyDescent="0.25">
      <c r="A43" s="2"/>
      <c r="B43" s="2"/>
      <c r="C43" s="2"/>
      <c r="D43" s="2"/>
      <c r="E43" s="2"/>
      <c r="F43" s="2"/>
      <c r="G43" s="2"/>
      <c r="H43" s="2"/>
      <c r="I43" s="2"/>
      <c r="J43" s="2"/>
      <c r="K43" s="2"/>
      <c r="L43" s="2"/>
      <c r="M43" s="16"/>
      <c r="N43" s="10"/>
      <c r="O43" s="10"/>
      <c r="P43" s="10"/>
      <c r="Q43" s="10"/>
      <c r="R43" s="2"/>
      <c r="S43" s="2"/>
      <c r="T43" s="2"/>
      <c r="U43" s="2"/>
      <c r="V43" s="2"/>
      <c r="W43" s="2"/>
      <c r="X43" s="2"/>
      <c r="Y43" s="2"/>
    </row>
    <row r="44" spans="1:25" ht="15.75" customHeight="1" x14ac:dyDescent="0.25">
      <c r="A44" s="2"/>
      <c r="B44" s="2"/>
      <c r="C44" s="2"/>
      <c r="D44" s="2"/>
      <c r="E44" s="2"/>
      <c r="F44" s="2"/>
      <c r="G44" s="2"/>
      <c r="H44" s="2"/>
      <c r="I44" s="2"/>
      <c r="J44" s="2"/>
      <c r="K44" s="2"/>
      <c r="L44" s="2"/>
      <c r="M44" s="16"/>
      <c r="N44" s="10"/>
      <c r="O44" s="10"/>
      <c r="P44" s="10"/>
      <c r="Q44" s="10"/>
      <c r="R44" s="2"/>
      <c r="S44" s="2"/>
      <c r="T44" s="2"/>
      <c r="U44" s="2"/>
      <c r="V44" s="2"/>
      <c r="W44" s="2"/>
      <c r="X44" s="2"/>
      <c r="Y44" s="2"/>
    </row>
    <row r="45" spans="1:25" ht="15.75" customHeight="1" x14ac:dyDescent="0.25">
      <c r="A45" s="2"/>
      <c r="B45" s="2"/>
      <c r="C45" s="2"/>
      <c r="D45" s="2"/>
      <c r="E45" s="2"/>
      <c r="F45" s="2"/>
      <c r="G45" s="2"/>
      <c r="H45" s="2"/>
      <c r="I45" s="2"/>
      <c r="J45" s="2"/>
      <c r="K45" s="2"/>
      <c r="L45" s="2"/>
      <c r="M45" s="2"/>
      <c r="N45" s="10"/>
      <c r="O45" s="10"/>
      <c r="P45" s="10"/>
      <c r="Q45" s="10"/>
      <c r="R45" s="2"/>
      <c r="S45" s="2"/>
      <c r="T45" s="2"/>
      <c r="U45" s="2"/>
      <c r="V45" s="2"/>
      <c r="W45" s="2"/>
      <c r="X45" s="2"/>
      <c r="Y45" s="2"/>
    </row>
    <row r="46" spans="1:25" ht="15.75" customHeight="1" x14ac:dyDescent="0.25">
      <c r="A46" s="2"/>
      <c r="B46" s="2"/>
      <c r="C46" s="2"/>
      <c r="D46" s="2"/>
      <c r="E46" s="2"/>
      <c r="F46" s="2"/>
      <c r="G46" s="2"/>
      <c r="H46" s="2"/>
      <c r="I46" s="2"/>
      <c r="J46" s="2"/>
      <c r="K46" s="2"/>
      <c r="L46" s="2"/>
      <c r="M46" s="2"/>
      <c r="N46" s="10"/>
      <c r="O46" s="10"/>
      <c r="P46" s="10"/>
      <c r="Q46" s="10"/>
      <c r="R46" s="2"/>
      <c r="S46" s="2"/>
      <c r="T46" s="2"/>
      <c r="U46" s="2"/>
      <c r="V46" s="2"/>
      <c r="W46" s="2"/>
      <c r="X46" s="2"/>
      <c r="Y46" s="2"/>
    </row>
    <row r="47" spans="1:25" ht="15.75" customHeight="1" x14ac:dyDescent="0.25">
      <c r="A47" s="2"/>
      <c r="B47" s="2"/>
      <c r="C47" s="2"/>
      <c r="D47" s="2"/>
      <c r="E47" s="2"/>
      <c r="F47" s="2"/>
      <c r="G47" s="2"/>
      <c r="H47" s="2"/>
      <c r="I47" s="2"/>
      <c r="J47" s="2"/>
      <c r="K47" s="2"/>
      <c r="L47" s="2"/>
      <c r="M47" s="2"/>
      <c r="N47" s="10"/>
      <c r="O47" s="10"/>
      <c r="P47" s="10"/>
      <c r="Q47" s="10"/>
      <c r="R47" s="2"/>
      <c r="S47" s="2"/>
      <c r="T47" s="2"/>
      <c r="U47" s="2"/>
      <c r="V47" s="2"/>
      <c r="W47" s="2"/>
      <c r="X47" s="2"/>
      <c r="Y47" s="2"/>
    </row>
    <row r="48" spans="1:25" ht="15.75" customHeight="1" x14ac:dyDescent="0.25">
      <c r="A48" s="2"/>
      <c r="B48" s="2"/>
      <c r="C48" s="2"/>
      <c r="D48" s="2"/>
      <c r="E48" s="2"/>
      <c r="F48" s="2"/>
      <c r="G48" s="2"/>
      <c r="H48" s="2"/>
      <c r="I48" s="2"/>
      <c r="J48" s="2"/>
      <c r="K48" s="2"/>
      <c r="L48" s="2"/>
      <c r="M48" s="2"/>
      <c r="N48" s="10"/>
      <c r="O48" s="10"/>
      <c r="P48" s="10"/>
      <c r="Q48" s="10"/>
      <c r="R48" s="2"/>
      <c r="S48" s="2"/>
      <c r="T48" s="2"/>
      <c r="U48" s="2"/>
      <c r="V48" s="2"/>
      <c r="W48" s="2"/>
      <c r="X48" s="2"/>
      <c r="Y48" s="2"/>
    </row>
    <row r="49" spans="1:25" ht="15.75" customHeight="1" x14ac:dyDescent="0.25">
      <c r="A49" s="2"/>
      <c r="B49" s="2"/>
      <c r="C49" s="2"/>
      <c r="D49" s="2"/>
      <c r="E49" s="2"/>
      <c r="F49" s="2"/>
      <c r="G49" s="2"/>
      <c r="H49" s="2"/>
      <c r="I49" s="2"/>
      <c r="J49" s="2"/>
      <c r="K49" s="2"/>
      <c r="L49" s="2"/>
      <c r="M49" s="2"/>
      <c r="N49" s="10"/>
      <c r="O49" s="10"/>
      <c r="P49" s="10"/>
      <c r="Q49" s="10"/>
      <c r="R49" s="2"/>
      <c r="S49" s="2"/>
      <c r="T49" s="2"/>
      <c r="U49" s="2"/>
      <c r="V49" s="2"/>
      <c r="W49" s="2"/>
      <c r="X49" s="2"/>
      <c r="Y49" s="2"/>
    </row>
    <row r="50" spans="1:25" ht="15.75" customHeight="1" x14ac:dyDescent="0.25">
      <c r="A50" s="2"/>
      <c r="B50" s="2"/>
      <c r="C50" s="2"/>
      <c r="D50" s="2"/>
      <c r="E50" s="2"/>
      <c r="F50" s="2"/>
      <c r="G50" s="2"/>
      <c r="H50" s="2"/>
      <c r="I50" s="2"/>
      <c r="J50" s="2"/>
      <c r="K50" s="2"/>
      <c r="L50" s="2"/>
      <c r="M50" s="2"/>
      <c r="N50" s="10"/>
      <c r="O50" s="10"/>
      <c r="P50" s="10"/>
      <c r="Q50" s="10"/>
      <c r="R50" s="2"/>
      <c r="S50" s="2"/>
      <c r="T50" s="2"/>
      <c r="U50" s="2"/>
      <c r="V50" s="2"/>
      <c r="W50" s="2"/>
      <c r="X50" s="2"/>
      <c r="Y50" s="2"/>
    </row>
    <row r="51" spans="1:25" ht="15.75" customHeight="1" x14ac:dyDescent="0.25">
      <c r="A51" s="2"/>
      <c r="B51" s="2"/>
      <c r="C51" s="2"/>
      <c r="D51" s="2"/>
      <c r="E51" s="2"/>
      <c r="F51" s="2"/>
      <c r="G51" s="2"/>
      <c r="H51" s="2"/>
      <c r="I51" s="2"/>
      <c r="J51" s="2"/>
      <c r="K51" s="2"/>
      <c r="L51" s="2"/>
      <c r="M51" s="2"/>
      <c r="N51" s="10"/>
      <c r="O51" s="10"/>
      <c r="P51" s="10"/>
      <c r="Q51" s="10"/>
      <c r="R51" s="2"/>
      <c r="S51" s="2"/>
      <c r="T51" s="2"/>
      <c r="U51" s="2"/>
      <c r="V51" s="2"/>
      <c r="W51" s="2"/>
      <c r="X51" s="2"/>
      <c r="Y51" s="2"/>
    </row>
    <row r="52" spans="1:25" ht="15.75" customHeight="1" x14ac:dyDescent="0.25">
      <c r="A52" s="2"/>
      <c r="B52" s="2"/>
      <c r="C52" s="2"/>
      <c r="D52" s="2"/>
      <c r="E52" s="2"/>
      <c r="F52" s="2"/>
      <c r="G52" s="2"/>
      <c r="H52" s="2"/>
      <c r="I52" s="2"/>
      <c r="J52" s="2"/>
      <c r="K52" s="2"/>
      <c r="L52" s="2"/>
      <c r="M52" s="2"/>
      <c r="N52" s="10"/>
      <c r="O52" s="10"/>
      <c r="P52" s="10"/>
      <c r="Q52" s="10"/>
      <c r="R52" s="2"/>
      <c r="S52" s="2"/>
      <c r="T52" s="2"/>
      <c r="U52" s="2"/>
      <c r="V52" s="2"/>
      <c r="W52" s="2"/>
      <c r="X52" s="2"/>
      <c r="Y52" s="2"/>
    </row>
    <row r="53" spans="1:25" ht="15.75" customHeight="1" x14ac:dyDescent="0.25">
      <c r="A53" s="2"/>
      <c r="B53" s="2"/>
      <c r="C53" s="2"/>
      <c r="D53" s="2"/>
      <c r="E53" s="2"/>
      <c r="F53" s="2"/>
      <c r="G53" s="2"/>
      <c r="H53" s="2"/>
      <c r="I53" s="2"/>
      <c r="J53" s="2"/>
      <c r="K53" s="2"/>
      <c r="L53" s="2"/>
      <c r="M53" s="2"/>
      <c r="N53" s="10"/>
      <c r="O53" s="10"/>
      <c r="P53" s="10"/>
      <c r="Q53" s="10"/>
      <c r="R53" s="2"/>
      <c r="S53" s="2"/>
      <c r="T53" s="2"/>
      <c r="U53" s="2"/>
      <c r="V53" s="2"/>
      <c r="W53" s="2"/>
      <c r="X53" s="2"/>
      <c r="Y53" s="2"/>
    </row>
    <row r="54" spans="1:25" ht="15.75" customHeight="1" x14ac:dyDescent="0.25">
      <c r="A54" s="2"/>
      <c r="B54" s="2"/>
      <c r="C54" s="2"/>
      <c r="D54" s="2"/>
      <c r="E54" s="2"/>
      <c r="F54" s="2"/>
      <c r="G54" s="2"/>
      <c r="H54" s="2"/>
      <c r="I54" s="2"/>
      <c r="J54" s="2"/>
      <c r="K54" s="2"/>
      <c r="L54" s="2"/>
      <c r="M54" s="2"/>
      <c r="N54" s="10"/>
      <c r="O54" s="10"/>
      <c r="P54" s="10"/>
      <c r="Q54" s="10"/>
      <c r="R54" s="2"/>
      <c r="S54" s="2"/>
      <c r="T54" s="2"/>
      <c r="U54" s="2"/>
      <c r="V54" s="2"/>
      <c r="W54" s="2"/>
      <c r="X54" s="2"/>
      <c r="Y54" s="2"/>
    </row>
    <row r="55" spans="1:25" ht="15.75" customHeight="1" x14ac:dyDescent="0.25">
      <c r="A55" s="2"/>
      <c r="B55" s="2"/>
      <c r="C55" s="2"/>
      <c r="D55" s="2"/>
      <c r="E55" s="2"/>
      <c r="F55" s="2"/>
      <c r="G55" s="2"/>
      <c r="H55" s="2"/>
      <c r="I55" s="2"/>
      <c r="J55" s="2"/>
      <c r="K55" s="2"/>
      <c r="L55" s="2"/>
      <c r="M55" s="2"/>
      <c r="N55" s="10"/>
      <c r="O55" s="10"/>
      <c r="P55" s="10"/>
      <c r="Q55" s="10"/>
      <c r="R55" s="2"/>
      <c r="S55" s="2"/>
      <c r="T55" s="2"/>
      <c r="U55" s="2"/>
      <c r="V55" s="2"/>
      <c r="W55" s="2"/>
      <c r="X55" s="2"/>
      <c r="Y55" s="2"/>
    </row>
    <row r="56" spans="1:25" ht="15.75" customHeight="1" x14ac:dyDescent="0.25">
      <c r="A56" s="2"/>
      <c r="B56" s="2"/>
      <c r="C56" s="2"/>
      <c r="D56" s="2"/>
      <c r="E56" s="2"/>
      <c r="F56" s="2"/>
      <c r="G56" s="2"/>
      <c r="H56" s="2"/>
      <c r="I56" s="2"/>
      <c r="J56" s="2"/>
      <c r="K56" s="2"/>
      <c r="L56" s="2"/>
      <c r="M56" s="2"/>
      <c r="N56" s="10"/>
      <c r="O56" s="10"/>
      <c r="P56" s="10"/>
      <c r="Q56" s="10"/>
      <c r="R56" s="2"/>
      <c r="S56" s="2"/>
      <c r="T56" s="2"/>
      <c r="U56" s="2"/>
      <c r="V56" s="2"/>
      <c r="W56" s="2"/>
      <c r="X56" s="2"/>
      <c r="Y56" s="2"/>
    </row>
    <row r="57" spans="1:25" ht="15.75" customHeight="1" x14ac:dyDescent="0.25">
      <c r="A57" s="2"/>
      <c r="B57" s="2"/>
      <c r="C57" s="2"/>
      <c r="D57" s="2"/>
      <c r="E57" s="2"/>
      <c r="F57" s="2"/>
      <c r="G57" s="2"/>
      <c r="H57" s="2"/>
      <c r="I57" s="2"/>
      <c r="J57" s="2"/>
      <c r="K57" s="2"/>
      <c r="L57" s="2"/>
      <c r="M57" s="2"/>
      <c r="N57" s="10"/>
      <c r="O57" s="10"/>
      <c r="P57" s="10"/>
      <c r="Q57" s="10"/>
      <c r="R57" s="2"/>
      <c r="S57" s="2"/>
      <c r="T57" s="2"/>
      <c r="U57" s="2"/>
      <c r="V57" s="2"/>
      <c r="W57" s="2"/>
      <c r="X57" s="2"/>
      <c r="Y57" s="2"/>
    </row>
    <row r="58" spans="1:25" ht="15.75" customHeight="1" x14ac:dyDescent="0.25">
      <c r="A58" s="2"/>
      <c r="B58" s="2"/>
      <c r="C58" s="2"/>
      <c r="D58" s="2"/>
      <c r="E58" s="2"/>
      <c r="F58" s="2"/>
      <c r="G58" s="2"/>
      <c r="H58" s="2"/>
      <c r="I58" s="2"/>
      <c r="J58" s="2"/>
      <c r="K58" s="2"/>
      <c r="L58" s="2"/>
      <c r="M58" s="2"/>
      <c r="N58" s="10"/>
      <c r="O58" s="10"/>
      <c r="P58" s="10"/>
      <c r="Q58" s="10"/>
      <c r="R58" s="2"/>
      <c r="S58" s="2"/>
      <c r="T58" s="2"/>
      <c r="U58" s="2"/>
      <c r="V58" s="2"/>
      <c r="W58" s="2"/>
      <c r="X58" s="2"/>
      <c r="Y58" s="2"/>
    </row>
    <row r="59" spans="1:25" ht="15.75" customHeight="1" x14ac:dyDescent="0.25">
      <c r="A59" s="2"/>
      <c r="B59" s="2"/>
      <c r="C59" s="2"/>
      <c r="D59" s="2"/>
      <c r="E59" s="2"/>
      <c r="F59" s="2"/>
      <c r="G59" s="2"/>
      <c r="H59" s="2"/>
      <c r="I59" s="2"/>
      <c r="J59" s="2"/>
      <c r="K59" s="2"/>
      <c r="L59" s="2"/>
      <c r="M59" s="2"/>
      <c r="N59" s="10"/>
      <c r="O59" s="10"/>
      <c r="P59" s="10"/>
      <c r="Q59" s="10"/>
      <c r="R59" s="2"/>
      <c r="S59" s="2"/>
      <c r="T59" s="2"/>
      <c r="U59" s="2"/>
      <c r="V59" s="2"/>
      <c r="W59" s="2"/>
      <c r="X59" s="2"/>
      <c r="Y59" s="2"/>
    </row>
    <row r="60" spans="1:25" ht="15.75" customHeight="1" x14ac:dyDescent="0.25">
      <c r="A60" s="2"/>
      <c r="B60" s="2"/>
      <c r="C60" s="2"/>
      <c r="D60" s="2"/>
      <c r="E60" s="2"/>
      <c r="F60" s="2"/>
      <c r="G60" s="2"/>
      <c r="H60" s="2"/>
      <c r="I60" s="2"/>
      <c r="J60" s="2"/>
      <c r="K60" s="2"/>
      <c r="L60" s="2"/>
      <c r="M60" s="2"/>
      <c r="N60" s="10"/>
      <c r="O60" s="10"/>
      <c r="P60" s="10"/>
      <c r="Q60" s="10"/>
      <c r="R60" s="2"/>
      <c r="S60" s="2"/>
      <c r="T60" s="2"/>
      <c r="U60" s="2"/>
      <c r="V60" s="2"/>
      <c r="W60" s="2"/>
      <c r="X60" s="2"/>
      <c r="Y60" s="2"/>
    </row>
    <row r="61" spans="1:25" ht="15.75" customHeight="1" x14ac:dyDescent="0.25">
      <c r="A61" s="2"/>
      <c r="B61" s="2"/>
      <c r="C61" s="2"/>
      <c r="D61" s="2"/>
      <c r="E61" s="2"/>
      <c r="F61" s="2"/>
      <c r="G61" s="2"/>
      <c r="H61" s="2"/>
      <c r="I61" s="2"/>
      <c r="J61" s="2"/>
      <c r="K61" s="2"/>
      <c r="L61" s="2"/>
      <c r="M61" s="2"/>
      <c r="N61" s="10"/>
      <c r="O61" s="10"/>
      <c r="P61" s="10"/>
      <c r="Q61" s="10"/>
      <c r="R61" s="2"/>
      <c r="S61" s="2"/>
      <c r="T61" s="2"/>
      <c r="U61" s="2"/>
      <c r="V61" s="2"/>
      <c r="W61" s="2"/>
      <c r="X61" s="2"/>
      <c r="Y61" s="2"/>
    </row>
    <row r="62" spans="1:25" ht="15.75" customHeight="1" x14ac:dyDescent="0.25">
      <c r="A62" s="2"/>
      <c r="B62" s="2"/>
      <c r="C62" s="2"/>
      <c r="D62" s="2"/>
      <c r="E62" s="2"/>
      <c r="F62" s="2"/>
      <c r="G62" s="2"/>
      <c r="H62" s="2"/>
      <c r="I62" s="2"/>
      <c r="J62" s="2"/>
      <c r="K62" s="2"/>
      <c r="L62" s="2"/>
      <c r="M62" s="2"/>
      <c r="N62" s="10"/>
      <c r="O62" s="10"/>
      <c r="P62" s="10"/>
      <c r="Q62" s="10"/>
      <c r="R62" s="2"/>
      <c r="S62" s="2"/>
      <c r="T62" s="2"/>
      <c r="U62" s="2"/>
      <c r="V62" s="2"/>
      <c r="W62" s="2"/>
      <c r="X62" s="2"/>
      <c r="Y62" s="2"/>
    </row>
    <row r="63" spans="1:25" ht="15.75" customHeight="1" x14ac:dyDescent="0.25">
      <c r="A63" s="2"/>
      <c r="B63" s="2"/>
      <c r="C63" s="2"/>
      <c r="D63" s="2"/>
      <c r="E63" s="2"/>
      <c r="F63" s="2"/>
      <c r="G63" s="2"/>
      <c r="H63" s="2"/>
      <c r="I63" s="2"/>
      <c r="J63" s="2"/>
      <c r="K63" s="2"/>
      <c r="L63" s="2"/>
      <c r="M63" s="2"/>
      <c r="N63" s="10"/>
      <c r="O63" s="10"/>
      <c r="P63" s="10"/>
      <c r="Q63" s="10"/>
      <c r="R63" s="2"/>
      <c r="S63" s="2"/>
      <c r="T63" s="2"/>
      <c r="U63" s="2"/>
      <c r="V63" s="2"/>
      <c r="W63" s="2"/>
      <c r="X63" s="2"/>
      <c r="Y63" s="2"/>
    </row>
    <row r="64" spans="1:25" ht="15.75" customHeight="1" x14ac:dyDescent="0.25">
      <c r="A64" s="2"/>
      <c r="B64" s="2"/>
      <c r="C64" s="2"/>
      <c r="D64" s="2"/>
      <c r="E64" s="2"/>
      <c r="F64" s="2"/>
      <c r="G64" s="2"/>
      <c r="H64" s="2"/>
      <c r="I64" s="2"/>
      <c r="J64" s="2"/>
      <c r="K64" s="2"/>
      <c r="L64" s="2"/>
      <c r="M64" s="2"/>
      <c r="N64" s="10"/>
      <c r="O64" s="10"/>
      <c r="P64" s="10"/>
      <c r="Q64" s="10"/>
      <c r="R64" s="2"/>
      <c r="S64" s="2"/>
      <c r="T64" s="2"/>
      <c r="U64" s="2"/>
      <c r="V64" s="2"/>
      <c r="W64" s="2"/>
      <c r="X64" s="2"/>
      <c r="Y64" s="2"/>
    </row>
    <row r="65" spans="1:25" ht="15.75" customHeight="1" x14ac:dyDescent="0.25">
      <c r="A65" s="2"/>
      <c r="B65" s="2"/>
      <c r="C65" s="2"/>
      <c r="D65" s="2"/>
      <c r="E65" s="2"/>
      <c r="F65" s="2"/>
      <c r="G65" s="2"/>
      <c r="H65" s="2"/>
      <c r="I65" s="2"/>
      <c r="J65" s="2"/>
      <c r="K65" s="2"/>
      <c r="L65" s="2"/>
      <c r="M65" s="2"/>
      <c r="N65" s="10"/>
      <c r="O65" s="10"/>
      <c r="P65" s="10"/>
      <c r="Q65" s="10"/>
      <c r="R65" s="2"/>
      <c r="S65" s="2"/>
      <c r="T65" s="2"/>
      <c r="U65" s="2"/>
      <c r="V65" s="2"/>
      <c r="W65" s="2"/>
      <c r="X65" s="2"/>
      <c r="Y65" s="2"/>
    </row>
    <row r="66" spans="1:25" ht="15.75" customHeight="1" x14ac:dyDescent="0.25">
      <c r="A66" s="2"/>
      <c r="B66" s="2"/>
      <c r="C66" s="2"/>
      <c r="D66" s="2"/>
      <c r="E66" s="2"/>
      <c r="F66" s="2"/>
      <c r="G66" s="2"/>
      <c r="H66" s="2"/>
      <c r="I66" s="2"/>
      <c r="J66" s="2"/>
      <c r="K66" s="2"/>
      <c r="L66" s="2"/>
      <c r="M66" s="2"/>
      <c r="N66" s="10"/>
      <c r="O66" s="10"/>
      <c r="P66" s="10"/>
      <c r="Q66" s="10"/>
      <c r="R66" s="2"/>
      <c r="S66" s="2"/>
      <c r="T66" s="2"/>
      <c r="U66" s="2"/>
      <c r="V66" s="2"/>
      <c r="W66" s="2"/>
      <c r="X66" s="2"/>
      <c r="Y66" s="2"/>
    </row>
    <row r="67" spans="1:25" ht="15.75" customHeight="1" x14ac:dyDescent="0.25">
      <c r="A67" s="2"/>
      <c r="B67" s="2"/>
      <c r="C67" s="2"/>
      <c r="D67" s="2"/>
      <c r="E67" s="2"/>
      <c r="F67" s="2"/>
      <c r="G67" s="2"/>
      <c r="H67" s="2"/>
      <c r="I67" s="2"/>
      <c r="J67" s="2"/>
      <c r="K67" s="2"/>
      <c r="L67" s="2"/>
      <c r="M67" s="2"/>
      <c r="N67" s="10"/>
      <c r="O67" s="10"/>
      <c r="P67" s="10"/>
      <c r="Q67" s="10"/>
      <c r="R67" s="2"/>
      <c r="S67" s="2"/>
      <c r="T67" s="2"/>
      <c r="U67" s="2"/>
      <c r="V67" s="2"/>
      <c r="W67" s="2"/>
      <c r="X67" s="2"/>
      <c r="Y67" s="2"/>
    </row>
    <row r="68" spans="1:25" ht="15.75" customHeight="1" x14ac:dyDescent="0.25">
      <c r="A68" s="2"/>
      <c r="B68" s="2"/>
      <c r="C68" s="2"/>
      <c r="D68" s="2"/>
      <c r="E68" s="2"/>
      <c r="F68" s="2"/>
      <c r="G68" s="2"/>
      <c r="H68" s="2"/>
      <c r="I68" s="2"/>
      <c r="J68" s="2"/>
      <c r="K68" s="2"/>
      <c r="L68" s="2"/>
      <c r="M68" s="2"/>
      <c r="N68" s="10"/>
      <c r="O68" s="10"/>
      <c r="P68" s="10"/>
      <c r="Q68" s="10"/>
      <c r="R68" s="2"/>
      <c r="S68" s="2"/>
      <c r="T68" s="2"/>
      <c r="U68" s="2"/>
      <c r="V68" s="2"/>
      <c r="W68" s="2"/>
      <c r="X68" s="2"/>
      <c r="Y68" s="2"/>
    </row>
    <row r="69" spans="1:25" ht="15.75" customHeight="1" x14ac:dyDescent="0.25">
      <c r="A69" s="2"/>
      <c r="B69" s="2"/>
      <c r="C69" s="2"/>
      <c r="D69" s="2"/>
      <c r="E69" s="2"/>
      <c r="F69" s="2"/>
      <c r="G69" s="2"/>
      <c r="H69" s="2"/>
      <c r="I69" s="2"/>
      <c r="J69" s="2"/>
      <c r="K69" s="2"/>
      <c r="L69" s="2"/>
      <c r="M69" s="2"/>
      <c r="N69" s="10"/>
      <c r="O69" s="10"/>
      <c r="P69" s="10"/>
      <c r="Q69" s="10"/>
      <c r="R69" s="2"/>
      <c r="S69" s="2"/>
      <c r="T69" s="2"/>
      <c r="U69" s="2"/>
      <c r="V69" s="2"/>
      <c r="W69" s="2"/>
      <c r="X69" s="2"/>
      <c r="Y69" s="2"/>
    </row>
    <row r="70" spans="1:25" ht="15.75" customHeight="1" x14ac:dyDescent="0.25">
      <c r="A70" s="2"/>
      <c r="B70" s="2"/>
      <c r="C70" s="2"/>
      <c r="D70" s="2"/>
      <c r="E70" s="2"/>
      <c r="F70" s="2"/>
      <c r="G70" s="2"/>
      <c r="H70" s="2"/>
      <c r="I70" s="2"/>
      <c r="J70" s="2"/>
      <c r="K70" s="2"/>
      <c r="L70" s="2"/>
      <c r="M70" s="2"/>
      <c r="N70" s="10"/>
      <c r="O70" s="10"/>
      <c r="P70" s="10"/>
      <c r="Q70" s="10"/>
      <c r="R70" s="2"/>
      <c r="S70" s="2"/>
      <c r="T70" s="2"/>
      <c r="U70" s="2"/>
      <c r="V70" s="2"/>
      <c r="W70" s="2"/>
      <c r="X70" s="2"/>
      <c r="Y70" s="2"/>
    </row>
    <row r="71" spans="1:25" ht="15.75" customHeight="1" x14ac:dyDescent="0.25">
      <c r="A71" s="2"/>
      <c r="B71" s="2"/>
      <c r="C71" s="2"/>
      <c r="D71" s="2"/>
      <c r="E71" s="2"/>
      <c r="F71" s="2"/>
      <c r="G71" s="2"/>
      <c r="H71" s="2"/>
      <c r="I71" s="2"/>
      <c r="J71" s="2"/>
      <c r="K71" s="2"/>
      <c r="L71" s="2"/>
      <c r="M71" s="2"/>
      <c r="N71" s="10"/>
      <c r="O71" s="10"/>
      <c r="P71" s="10"/>
      <c r="Q71" s="10"/>
      <c r="R71" s="2"/>
      <c r="S71" s="2"/>
      <c r="T71" s="2"/>
      <c r="U71" s="2"/>
      <c r="V71" s="2"/>
      <c r="W71" s="2"/>
      <c r="X71" s="2"/>
      <c r="Y71" s="2"/>
    </row>
    <row r="72" spans="1:25" ht="15.75" customHeight="1" x14ac:dyDescent="0.25">
      <c r="A72" s="2"/>
      <c r="B72" s="2"/>
      <c r="C72" s="2"/>
      <c r="D72" s="2"/>
      <c r="E72" s="2"/>
      <c r="F72" s="2"/>
      <c r="G72" s="2"/>
      <c r="H72" s="2"/>
      <c r="I72" s="2"/>
      <c r="J72" s="2"/>
      <c r="K72" s="2"/>
      <c r="L72" s="2"/>
      <c r="M72" s="2"/>
      <c r="N72" s="10"/>
      <c r="O72" s="10"/>
      <c r="P72" s="10"/>
      <c r="Q72" s="10"/>
      <c r="R72" s="2"/>
      <c r="S72" s="2"/>
      <c r="T72" s="2"/>
      <c r="U72" s="2"/>
      <c r="V72" s="2"/>
      <c r="W72" s="2"/>
      <c r="X72" s="2"/>
      <c r="Y72" s="2"/>
    </row>
    <row r="73" spans="1:25" ht="15.75" customHeight="1" x14ac:dyDescent="0.25">
      <c r="A73" s="2"/>
      <c r="B73" s="2"/>
      <c r="C73" s="2"/>
      <c r="D73" s="2"/>
      <c r="E73" s="2"/>
      <c r="F73" s="2"/>
      <c r="G73" s="2"/>
      <c r="H73" s="2"/>
      <c r="I73" s="2"/>
      <c r="J73" s="2"/>
      <c r="K73" s="2"/>
      <c r="L73" s="2"/>
      <c r="M73" s="2"/>
      <c r="N73" s="10"/>
      <c r="O73" s="10"/>
      <c r="P73" s="10"/>
      <c r="Q73" s="10"/>
      <c r="R73" s="2"/>
      <c r="S73" s="2"/>
      <c r="T73" s="2"/>
      <c r="U73" s="2"/>
      <c r="V73" s="2"/>
      <c r="W73" s="2"/>
      <c r="X73" s="2"/>
      <c r="Y73" s="2"/>
    </row>
    <row r="74" spans="1:25" ht="15.75" customHeight="1" x14ac:dyDescent="0.25">
      <c r="A74" s="2"/>
      <c r="B74" s="2"/>
      <c r="C74" s="2"/>
      <c r="D74" s="2"/>
      <c r="E74" s="2"/>
      <c r="F74" s="2"/>
      <c r="G74" s="2"/>
      <c r="H74" s="2"/>
      <c r="I74" s="2"/>
      <c r="J74" s="2"/>
      <c r="K74" s="2"/>
      <c r="L74" s="2"/>
      <c r="M74" s="2"/>
      <c r="N74" s="10"/>
      <c r="O74" s="10"/>
      <c r="P74" s="10"/>
      <c r="Q74" s="10"/>
      <c r="R74" s="2"/>
      <c r="S74" s="2"/>
      <c r="T74" s="2"/>
      <c r="U74" s="2"/>
      <c r="V74" s="2"/>
      <c r="W74" s="2"/>
      <c r="X74" s="2"/>
      <c r="Y74" s="2"/>
    </row>
    <row r="75" spans="1:25" ht="15.75" customHeight="1" x14ac:dyDescent="0.25">
      <c r="A75" s="2"/>
      <c r="B75" s="2"/>
      <c r="C75" s="2"/>
      <c r="D75" s="2"/>
      <c r="E75" s="2"/>
      <c r="F75" s="2"/>
      <c r="G75" s="2"/>
      <c r="H75" s="2"/>
      <c r="I75" s="2"/>
      <c r="J75" s="2"/>
      <c r="K75" s="2"/>
      <c r="L75" s="2"/>
      <c r="M75" s="2"/>
      <c r="N75" s="10"/>
      <c r="O75" s="10"/>
      <c r="P75" s="10"/>
      <c r="Q75" s="10"/>
      <c r="R75" s="2"/>
      <c r="S75" s="2"/>
      <c r="T75" s="2"/>
      <c r="U75" s="2"/>
      <c r="V75" s="2"/>
      <c r="W75" s="2"/>
      <c r="X75" s="2"/>
      <c r="Y75" s="2"/>
    </row>
    <row r="76" spans="1:25" ht="15.75" customHeight="1" x14ac:dyDescent="0.25">
      <c r="A76" s="2"/>
      <c r="B76" s="2"/>
      <c r="C76" s="2"/>
      <c r="D76" s="2"/>
      <c r="E76" s="2"/>
      <c r="F76" s="2"/>
      <c r="G76" s="2"/>
      <c r="H76" s="2"/>
      <c r="I76" s="2"/>
      <c r="J76" s="2"/>
      <c r="K76" s="2"/>
      <c r="L76" s="2"/>
      <c r="M76" s="2"/>
      <c r="N76" s="10"/>
      <c r="O76" s="10"/>
      <c r="P76" s="10"/>
      <c r="Q76" s="10"/>
      <c r="R76" s="2"/>
      <c r="S76" s="2"/>
      <c r="T76" s="2"/>
      <c r="U76" s="2"/>
      <c r="V76" s="2"/>
      <c r="W76" s="2"/>
      <c r="X76" s="2"/>
      <c r="Y76" s="2"/>
    </row>
    <row r="77" spans="1:25" ht="15.75" customHeight="1" x14ac:dyDescent="0.25">
      <c r="A77" s="2"/>
      <c r="B77" s="2"/>
      <c r="C77" s="2"/>
      <c r="D77" s="2"/>
      <c r="E77" s="2"/>
      <c r="F77" s="2"/>
      <c r="G77" s="2"/>
      <c r="H77" s="2"/>
      <c r="I77" s="2"/>
      <c r="J77" s="2"/>
      <c r="K77" s="2"/>
      <c r="L77" s="2"/>
      <c r="M77" s="2"/>
      <c r="N77" s="10"/>
      <c r="O77" s="10"/>
      <c r="P77" s="10"/>
      <c r="Q77" s="10"/>
      <c r="R77" s="2"/>
      <c r="S77" s="2"/>
      <c r="T77" s="2"/>
      <c r="U77" s="2"/>
      <c r="V77" s="2"/>
      <c r="W77" s="2"/>
      <c r="X77" s="2"/>
      <c r="Y77" s="2"/>
    </row>
    <row r="78" spans="1:25" ht="15.75" customHeight="1" x14ac:dyDescent="0.25">
      <c r="A78" s="2"/>
      <c r="B78" s="2"/>
      <c r="C78" s="2"/>
      <c r="D78" s="2"/>
      <c r="E78" s="2"/>
      <c r="F78" s="2"/>
      <c r="G78" s="2"/>
      <c r="H78" s="2"/>
      <c r="I78" s="2"/>
      <c r="J78" s="2"/>
      <c r="K78" s="2"/>
      <c r="L78" s="2"/>
      <c r="M78" s="2"/>
      <c r="N78" s="10"/>
      <c r="O78" s="10"/>
      <c r="P78" s="10"/>
      <c r="Q78" s="10"/>
      <c r="R78" s="2"/>
      <c r="S78" s="2"/>
      <c r="T78" s="2"/>
      <c r="U78" s="2"/>
      <c r="V78" s="2"/>
      <c r="W78" s="2"/>
      <c r="X78" s="2"/>
      <c r="Y78" s="2"/>
    </row>
    <row r="79" spans="1:25" ht="15.75" customHeight="1" x14ac:dyDescent="0.25">
      <c r="A79" s="2"/>
      <c r="B79" s="2"/>
      <c r="C79" s="2"/>
      <c r="D79" s="2"/>
      <c r="E79" s="2"/>
      <c r="F79" s="2"/>
      <c r="G79" s="2"/>
      <c r="H79" s="2"/>
      <c r="I79" s="2"/>
      <c r="J79" s="2"/>
      <c r="K79" s="2"/>
      <c r="L79" s="2"/>
      <c r="M79" s="2"/>
      <c r="N79" s="10"/>
      <c r="O79" s="10"/>
      <c r="P79" s="10"/>
      <c r="Q79" s="10"/>
      <c r="R79" s="2"/>
      <c r="S79" s="2"/>
      <c r="T79" s="2"/>
      <c r="U79" s="2"/>
      <c r="V79" s="2"/>
      <c r="W79" s="2"/>
      <c r="X79" s="2"/>
      <c r="Y79" s="2"/>
    </row>
    <row r="80" spans="1:25" ht="15.75" customHeight="1" x14ac:dyDescent="0.25">
      <c r="A80" s="2"/>
      <c r="B80" s="2"/>
      <c r="C80" s="2"/>
      <c r="D80" s="2"/>
      <c r="E80" s="2"/>
      <c r="F80" s="2"/>
      <c r="G80" s="2"/>
      <c r="H80" s="2"/>
      <c r="I80" s="2"/>
      <c r="J80" s="2"/>
      <c r="K80" s="2"/>
      <c r="L80" s="2"/>
      <c r="M80" s="2"/>
      <c r="N80" s="10"/>
      <c r="O80" s="10"/>
      <c r="P80" s="10"/>
      <c r="Q80" s="10"/>
      <c r="R80" s="2"/>
      <c r="S80" s="2"/>
      <c r="T80" s="2"/>
      <c r="U80" s="2"/>
      <c r="V80" s="2"/>
      <c r="W80" s="2"/>
      <c r="X80" s="2"/>
      <c r="Y80" s="2"/>
    </row>
    <row r="81" spans="1:25" ht="15.75" customHeight="1" x14ac:dyDescent="0.25">
      <c r="A81" s="2"/>
      <c r="B81" s="2"/>
      <c r="C81" s="2"/>
      <c r="D81" s="2"/>
      <c r="E81" s="2"/>
      <c r="F81" s="2"/>
      <c r="G81" s="2"/>
      <c r="H81" s="2"/>
      <c r="I81" s="2"/>
      <c r="J81" s="2"/>
      <c r="K81" s="2"/>
      <c r="L81" s="2"/>
      <c r="M81" s="2"/>
      <c r="N81" s="10"/>
      <c r="O81" s="10"/>
      <c r="P81" s="10"/>
      <c r="Q81" s="10"/>
      <c r="R81" s="2"/>
      <c r="S81" s="2"/>
      <c r="T81" s="2"/>
      <c r="U81" s="2"/>
      <c r="V81" s="2"/>
      <c r="W81" s="2"/>
      <c r="X81" s="2"/>
      <c r="Y81" s="2"/>
    </row>
    <row r="82" spans="1:25" ht="15.75" customHeight="1" x14ac:dyDescent="0.25">
      <c r="A82" s="2"/>
      <c r="B82" s="2"/>
      <c r="C82" s="2"/>
      <c r="D82" s="2"/>
      <c r="E82" s="2"/>
      <c r="F82" s="2"/>
      <c r="G82" s="2"/>
      <c r="H82" s="2"/>
      <c r="I82" s="2"/>
      <c r="J82" s="2"/>
      <c r="K82" s="2"/>
      <c r="L82" s="2"/>
      <c r="M82" s="2"/>
      <c r="N82" s="10"/>
      <c r="O82" s="10"/>
      <c r="P82" s="10"/>
      <c r="Q82" s="10"/>
      <c r="R82" s="2"/>
      <c r="S82" s="2"/>
      <c r="T82" s="2"/>
      <c r="U82" s="2"/>
      <c r="V82" s="2"/>
      <c r="W82" s="2"/>
      <c r="X82" s="2"/>
      <c r="Y82" s="2"/>
    </row>
    <row r="83" spans="1:25" ht="15.75" customHeight="1" x14ac:dyDescent="0.25">
      <c r="A83" s="2"/>
      <c r="B83" s="2"/>
      <c r="C83" s="2"/>
      <c r="D83" s="2"/>
      <c r="E83" s="2"/>
      <c r="F83" s="2"/>
      <c r="G83" s="2"/>
      <c r="H83" s="2"/>
      <c r="I83" s="2"/>
      <c r="J83" s="2"/>
      <c r="K83" s="2"/>
      <c r="L83" s="2"/>
      <c r="M83" s="2"/>
      <c r="N83" s="10"/>
      <c r="O83" s="10"/>
      <c r="P83" s="10"/>
      <c r="Q83" s="10"/>
      <c r="R83" s="2"/>
      <c r="S83" s="2"/>
      <c r="T83" s="2"/>
      <c r="U83" s="2"/>
      <c r="V83" s="2"/>
      <c r="W83" s="2"/>
      <c r="X83" s="2"/>
      <c r="Y83" s="2"/>
    </row>
    <row r="84" spans="1:25" ht="15.75" customHeight="1" x14ac:dyDescent="0.25">
      <c r="A84" s="2"/>
      <c r="B84" s="2"/>
      <c r="C84" s="2"/>
      <c r="D84" s="2"/>
      <c r="E84" s="2"/>
      <c r="F84" s="2"/>
      <c r="G84" s="2"/>
      <c r="H84" s="2"/>
      <c r="I84" s="2"/>
      <c r="J84" s="2"/>
      <c r="K84" s="2"/>
      <c r="L84" s="2"/>
      <c r="M84" s="2"/>
      <c r="N84" s="10"/>
      <c r="O84" s="10"/>
      <c r="P84" s="10"/>
      <c r="Q84" s="10"/>
      <c r="R84" s="2"/>
      <c r="S84" s="2"/>
      <c r="T84" s="2"/>
      <c r="U84" s="2"/>
      <c r="V84" s="2"/>
      <c r="W84" s="2"/>
      <c r="X84" s="2"/>
      <c r="Y84" s="2"/>
    </row>
    <row r="85" spans="1:25" ht="15.75" customHeight="1" x14ac:dyDescent="0.25">
      <c r="A85" s="2"/>
      <c r="B85" s="2"/>
      <c r="C85" s="2"/>
      <c r="D85" s="2"/>
      <c r="E85" s="2"/>
      <c r="F85" s="2"/>
      <c r="G85" s="2"/>
      <c r="H85" s="2"/>
      <c r="I85" s="2"/>
      <c r="J85" s="2"/>
      <c r="K85" s="2"/>
      <c r="L85" s="2"/>
      <c r="M85" s="2"/>
      <c r="N85" s="10"/>
      <c r="O85" s="10"/>
      <c r="P85" s="10"/>
      <c r="Q85" s="10"/>
      <c r="R85" s="2"/>
      <c r="S85" s="2"/>
      <c r="T85" s="2"/>
      <c r="U85" s="2"/>
      <c r="V85" s="2"/>
      <c r="W85" s="2"/>
      <c r="X85" s="2"/>
      <c r="Y85" s="2"/>
    </row>
    <row r="86" spans="1:25" ht="15.75" customHeight="1" x14ac:dyDescent="0.25">
      <c r="A86" s="2"/>
      <c r="B86" s="2"/>
      <c r="C86" s="2"/>
      <c r="D86" s="2"/>
      <c r="E86" s="2"/>
      <c r="F86" s="2"/>
      <c r="G86" s="2"/>
      <c r="H86" s="2"/>
      <c r="I86" s="2"/>
      <c r="J86" s="2"/>
      <c r="K86" s="2"/>
      <c r="L86" s="2"/>
      <c r="M86" s="2"/>
      <c r="N86" s="10"/>
      <c r="O86" s="10"/>
      <c r="P86" s="10"/>
      <c r="Q86" s="10"/>
      <c r="R86" s="2"/>
      <c r="S86" s="2"/>
      <c r="T86" s="2"/>
      <c r="U86" s="2"/>
      <c r="V86" s="2"/>
      <c r="W86" s="2"/>
      <c r="X86" s="2"/>
      <c r="Y86" s="2"/>
    </row>
    <row r="87" spans="1:25" ht="15.75" customHeight="1" x14ac:dyDescent="0.25">
      <c r="A87" s="2"/>
      <c r="B87" s="2"/>
      <c r="C87" s="2"/>
      <c r="D87" s="2"/>
      <c r="E87" s="2"/>
      <c r="F87" s="2"/>
      <c r="G87" s="2"/>
      <c r="H87" s="2"/>
      <c r="I87" s="2"/>
      <c r="J87" s="2"/>
      <c r="K87" s="2"/>
      <c r="L87" s="2"/>
      <c r="M87" s="2"/>
      <c r="N87" s="10"/>
      <c r="O87" s="10"/>
      <c r="P87" s="10"/>
      <c r="Q87" s="10"/>
      <c r="R87" s="2"/>
      <c r="S87" s="2"/>
      <c r="T87" s="2"/>
      <c r="U87" s="2"/>
      <c r="V87" s="2"/>
      <c r="W87" s="2"/>
      <c r="X87" s="2"/>
      <c r="Y87" s="2"/>
    </row>
    <row r="88" spans="1:25" ht="15.75" customHeight="1" x14ac:dyDescent="0.25">
      <c r="A88" s="2"/>
      <c r="B88" s="2"/>
      <c r="C88" s="2"/>
      <c r="D88" s="2"/>
      <c r="E88" s="2"/>
      <c r="F88" s="2"/>
      <c r="G88" s="2"/>
      <c r="H88" s="2"/>
      <c r="I88" s="2"/>
      <c r="J88" s="2"/>
      <c r="K88" s="2"/>
      <c r="L88" s="2"/>
      <c r="M88" s="2"/>
      <c r="N88" s="10"/>
      <c r="O88" s="10"/>
      <c r="P88" s="10"/>
      <c r="Q88" s="10"/>
      <c r="R88" s="2"/>
      <c r="S88" s="2"/>
      <c r="T88" s="2"/>
      <c r="U88" s="2"/>
      <c r="V88" s="2"/>
      <c r="W88" s="2"/>
      <c r="X88" s="2"/>
      <c r="Y88" s="2"/>
    </row>
    <row r="89" spans="1:25" ht="15.75" customHeight="1" x14ac:dyDescent="0.25">
      <c r="A89" s="2"/>
      <c r="B89" s="2"/>
      <c r="C89" s="2"/>
      <c r="D89" s="2"/>
      <c r="E89" s="2"/>
      <c r="F89" s="2"/>
      <c r="G89" s="2"/>
      <c r="H89" s="2"/>
      <c r="I89" s="2"/>
      <c r="J89" s="2"/>
      <c r="K89" s="2"/>
      <c r="L89" s="2"/>
      <c r="M89" s="2"/>
      <c r="N89" s="10"/>
      <c r="O89" s="10"/>
      <c r="P89" s="10"/>
      <c r="Q89" s="10"/>
      <c r="R89" s="2"/>
      <c r="S89" s="2"/>
      <c r="T89" s="2"/>
      <c r="U89" s="2"/>
      <c r="V89" s="2"/>
      <c r="W89" s="2"/>
      <c r="X89" s="2"/>
      <c r="Y89" s="2"/>
    </row>
    <row r="90" spans="1:25" ht="15.75" customHeight="1" x14ac:dyDescent="0.25">
      <c r="A90" s="2"/>
      <c r="B90" s="2"/>
      <c r="C90" s="2"/>
      <c r="D90" s="2"/>
      <c r="E90" s="2"/>
      <c r="F90" s="2"/>
      <c r="G90" s="2"/>
      <c r="H90" s="2"/>
      <c r="I90" s="2"/>
      <c r="J90" s="2"/>
      <c r="K90" s="2"/>
      <c r="L90" s="2"/>
      <c r="M90" s="2"/>
      <c r="N90" s="10"/>
      <c r="O90" s="10"/>
      <c r="P90" s="10"/>
      <c r="Q90" s="10"/>
      <c r="R90" s="2"/>
      <c r="S90" s="2"/>
      <c r="T90" s="2"/>
      <c r="U90" s="2"/>
      <c r="V90" s="2"/>
      <c r="W90" s="2"/>
      <c r="X90" s="2"/>
      <c r="Y90" s="2"/>
    </row>
    <row r="91" spans="1:25" ht="15.75" customHeight="1" x14ac:dyDescent="0.25">
      <c r="A91" s="2"/>
      <c r="B91" s="2"/>
      <c r="C91" s="2"/>
      <c r="D91" s="2"/>
      <c r="E91" s="2"/>
      <c r="F91" s="2"/>
      <c r="G91" s="2"/>
      <c r="H91" s="2"/>
      <c r="I91" s="2"/>
      <c r="J91" s="2"/>
      <c r="K91" s="2"/>
      <c r="L91" s="2"/>
      <c r="M91" s="2"/>
      <c r="N91" s="10"/>
      <c r="O91" s="10"/>
      <c r="P91" s="10"/>
      <c r="Q91" s="10"/>
      <c r="R91" s="2"/>
      <c r="S91" s="2"/>
      <c r="T91" s="2"/>
      <c r="U91" s="2"/>
      <c r="V91" s="2"/>
      <c r="W91" s="2"/>
      <c r="X91" s="2"/>
      <c r="Y91" s="2"/>
    </row>
    <row r="92" spans="1:25" ht="15.75" customHeight="1" x14ac:dyDescent="0.25">
      <c r="A92" s="2"/>
      <c r="B92" s="2"/>
      <c r="C92" s="2"/>
      <c r="D92" s="2"/>
      <c r="E92" s="2"/>
      <c r="F92" s="2"/>
      <c r="G92" s="2"/>
      <c r="H92" s="2"/>
      <c r="I92" s="2"/>
      <c r="J92" s="2"/>
      <c r="K92" s="2"/>
      <c r="L92" s="2"/>
      <c r="M92" s="2"/>
      <c r="N92" s="10"/>
      <c r="O92" s="10"/>
      <c r="P92" s="10"/>
      <c r="Q92" s="10"/>
      <c r="R92" s="2"/>
      <c r="S92" s="2"/>
      <c r="T92" s="2"/>
      <c r="U92" s="2"/>
      <c r="V92" s="2"/>
      <c r="W92" s="2"/>
      <c r="X92" s="2"/>
      <c r="Y92" s="2"/>
    </row>
    <row r="93" spans="1:25" ht="15.75" customHeight="1" x14ac:dyDescent="0.25">
      <c r="A93" s="2"/>
      <c r="B93" s="2"/>
      <c r="C93" s="2"/>
      <c r="D93" s="2"/>
      <c r="E93" s="2"/>
      <c r="F93" s="2"/>
      <c r="G93" s="2"/>
      <c r="H93" s="2"/>
      <c r="I93" s="2"/>
      <c r="J93" s="2"/>
      <c r="K93" s="2"/>
      <c r="L93" s="2"/>
      <c r="M93" s="2"/>
      <c r="N93" s="10"/>
      <c r="O93" s="10"/>
      <c r="P93" s="10"/>
      <c r="Q93" s="10"/>
      <c r="R93" s="2"/>
      <c r="S93" s="2"/>
      <c r="T93" s="2"/>
      <c r="U93" s="2"/>
      <c r="V93" s="2"/>
      <c r="W93" s="2"/>
      <c r="X93" s="2"/>
      <c r="Y93" s="2"/>
    </row>
    <row r="94" spans="1:25" ht="15.75" customHeight="1" x14ac:dyDescent="0.25">
      <c r="A94" s="2"/>
      <c r="B94" s="2"/>
      <c r="C94" s="2"/>
      <c r="D94" s="2"/>
      <c r="E94" s="2"/>
      <c r="F94" s="2"/>
      <c r="G94" s="2"/>
      <c r="H94" s="2"/>
      <c r="I94" s="2"/>
      <c r="J94" s="2"/>
      <c r="K94" s="2"/>
      <c r="L94" s="2"/>
      <c r="M94" s="2"/>
      <c r="N94" s="10"/>
      <c r="O94" s="10"/>
      <c r="P94" s="10"/>
      <c r="Q94" s="10"/>
      <c r="R94" s="2"/>
      <c r="S94" s="2"/>
      <c r="T94" s="2"/>
      <c r="U94" s="2"/>
      <c r="V94" s="2"/>
      <c r="W94" s="2"/>
      <c r="X94" s="2"/>
      <c r="Y94" s="2"/>
    </row>
    <row r="95" spans="1:25" ht="15.75" customHeight="1" x14ac:dyDescent="0.25">
      <c r="A95" s="2"/>
      <c r="B95" s="2"/>
      <c r="C95" s="2"/>
      <c r="D95" s="2"/>
      <c r="E95" s="2"/>
      <c r="F95" s="2"/>
      <c r="G95" s="2"/>
      <c r="H95" s="2"/>
      <c r="I95" s="2"/>
      <c r="J95" s="2"/>
      <c r="K95" s="2"/>
      <c r="L95" s="2"/>
      <c r="M95" s="2"/>
      <c r="N95" s="10"/>
      <c r="O95" s="10"/>
      <c r="P95" s="10"/>
      <c r="Q95" s="10"/>
      <c r="R95" s="2"/>
      <c r="S95" s="2"/>
      <c r="T95" s="2"/>
      <c r="U95" s="2"/>
      <c r="V95" s="2"/>
      <c r="W95" s="2"/>
      <c r="X95" s="2"/>
      <c r="Y95" s="2"/>
    </row>
    <row r="96" spans="1:25" ht="15.75" customHeight="1" x14ac:dyDescent="0.25">
      <c r="A96" s="2"/>
      <c r="B96" s="2"/>
      <c r="C96" s="2"/>
      <c r="D96" s="2"/>
      <c r="E96" s="2"/>
      <c r="F96" s="2"/>
      <c r="G96" s="2"/>
      <c r="H96" s="2"/>
      <c r="I96" s="2"/>
      <c r="J96" s="2"/>
      <c r="K96" s="2"/>
      <c r="L96" s="2"/>
      <c r="M96" s="2"/>
      <c r="N96" s="10"/>
      <c r="O96" s="10"/>
      <c r="P96" s="10"/>
      <c r="Q96" s="10"/>
      <c r="R96" s="2"/>
      <c r="S96" s="2"/>
      <c r="T96" s="2"/>
      <c r="U96" s="2"/>
      <c r="V96" s="2"/>
      <c r="W96" s="2"/>
      <c r="X96" s="2"/>
      <c r="Y96" s="2"/>
    </row>
    <row r="97" spans="1:25" ht="15.75" customHeight="1" x14ac:dyDescent="0.25">
      <c r="A97" s="2"/>
      <c r="B97" s="2"/>
      <c r="C97" s="2"/>
      <c r="D97" s="2"/>
      <c r="E97" s="2"/>
      <c r="F97" s="2"/>
      <c r="G97" s="2"/>
      <c r="H97" s="2"/>
      <c r="I97" s="2"/>
      <c r="J97" s="2"/>
      <c r="K97" s="2"/>
      <c r="L97" s="2"/>
      <c r="M97" s="2"/>
      <c r="N97" s="10"/>
      <c r="O97" s="10"/>
      <c r="P97" s="10"/>
      <c r="Q97" s="10"/>
      <c r="R97" s="2"/>
      <c r="S97" s="2"/>
      <c r="T97" s="2"/>
      <c r="U97" s="2"/>
      <c r="V97" s="2"/>
      <c r="W97" s="2"/>
      <c r="X97" s="2"/>
      <c r="Y97" s="2"/>
    </row>
    <row r="98" spans="1:25" ht="15.75" customHeight="1" x14ac:dyDescent="0.25">
      <c r="A98" s="2"/>
      <c r="B98" s="2"/>
      <c r="C98" s="2"/>
      <c r="D98" s="2"/>
      <c r="E98" s="2"/>
      <c r="F98" s="2"/>
      <c r="G98" s="2"/>
      <c r="H98" s="2"/>
      <c r="I98" s="2"/>
      <c r="J98" s="2"/>
      <c r="K98" s="2"/>
      <c r="L98" s="2"/>
      <c r="M98" s="2"/>
      <c r="N98" s="10"/>
      <c r="O98" s="10"/>
      <c r="P98" s="10"/>
      <c r="Q98" s="10"/>
      <c r="R98" s="2"/>
      <c r="S98" s="2"/>
      <c r="T98" s="2"/>
      <c r="U98" s="2"/>
      <c r="V98" s="2"/>
      <c r="W98" s="2"/>
      <c r="X98" s="2"/>
      <c r="Y98" s="2"/>
    </row>
    <row r="99" spans="1:25" ht="15.75" customHeight="1" x14ac:dyDescent="0.25">
      <c r="A99" s="2"/>
      <c r="B99" s="2"/>
      <c r="C99" s="2"/>
      <c r="D99" s="2"/>
      <c r="E99" s="2"/>
      <c r="F99" s="2"/>
      <c r="G99" s="2"/>
      <c r="H99" s="2"/>
      <c r="I99" s="2"/>
      <c r="J99" s="2"/>
      <c r="K99" s="2"/>
      <c r="L99" s="2"/>
      <c r="M99" s="2"/>
      <c r="N99" s="10"/>
      <c r="O99" s="10"/>
      <c r="P99" s="10"/>
      <c r="Q99" s="10"/>
      <c r="R99" s="2"/>
      <c r="S99" s="2"/>
      <c r="T99" s="2"/>
      <c r="U99" s="2"/>
      <c r="V99" s="2"/>
      <c r="W99" s="2"/>
      <c r="X99" s="2"/>
      <c r="Y99" s="2"/>
    </row>
    <row r="100" spans="1:25" ht="15.75" customHeight="1" x14ac:dyDescent="0.25">
      <c r="A100" s="2"/>
      <c r="B100" s="2"/>
      <c r="C100" s="2"/>
      <c r="D100" s="2"/>
      <c r="E100" s="2"/>
      <c r="F100" s="2"/>
      <c r="G100" s="2"/>
      <c r="H100" s="2"/>
      <c r="I100" s="2"/>
      <c r="J100" s="2"/>
      <c r="K100" s="2"/>
      <c r="L100" s="2"/>
      <c r="M100" s="2"/>
      <c r="N100" s="10"/>
      <c r="O100" s="10"/>
      <c r="P100" s="10"/>
      <c r="Q100" s="10"/>
      <c r="R100" s="2"/>
      <c r="S100" s="2"/>
      <c r="T100" s="2"/>
      <c r="U100" s="2"/>
      <c r="V100" s="2"/>
      <c r="W100" s="2"/>
      <c r="X100" s="2"/>
      <c r="Y100" s="2"/>
    </row>
    <row r="101" spans="1:25" ht="15.75" customHeight="1" x14ac:dyDescent="0.25">
      <c r="A101" s="2"/>
      <c r="B101" s="2"/>
      <c r="C101" s="2"/>
      <c r="D101" s="2"/>
      <c r="E101" s="2"/>
      <c r="F101" s="2"/>
      <c r="G101" s="2"/>
      <c r="H101" s="2"/>
      <c r="I101" s="2"/>
      <c r="J101" s="2"/>
      <c r="K101" s="2"/>
      <c r="L101" s="2"/>
      <c r="M101" s="2"/>
      <c r="N101" s="10"/>
      <c r="O101" s="10"/>
      <c r="P101" s="10"/>
      <c r="Q101" s="10"/>
      <c r="R101" s="2"/>
      <c r="S101" s="2"/>
      <c r="T101" s="2"/>
      <c r="U101" s="2"/>
      <c r="V101" s="2"/>
      <c r="W101" s="2"/>
      <c r="X101" s="2"/>
      <c r="Y101" s="2"/>
    </row>
    <row r="102" spans="1:25" ht="15.75" customHeight="1" x14ac:dyDescent="0.25">
      <c r="A102" s="2"/>
      <c r="B102" s="2"/>
      <c r="C102" s="2"/>
      <c r="D102" s="2"/>
      <c r="E102" s="2"/>
      <c r="F102" s="2"/>
      <c r="G102" s="2"/>
      <c r="H102" s="2"/>
      <c r="I102" s="2"/>
      <c r="J102" s="2"/>
      <c r="K102" s="2"/>
      <c r="L102" s="2"/>
      <c r="M102" s="2"/>
      <c r="N102" s="10"/>
      <c r="O102" s="10"/>
      <c r="P102" s="10"/>
      <c r="Q102" s="10"/>
      <c r="R102" s="2"/>
      <c r="S102" s="2"/>
      <c r="T102" s="2"/>
      <c r="U102" s="2"/>
      <c r="V102" s="2"/>
      <c r="W102" s="2"/>
      <c r="X102" s="2"/>
      <c r="Y102" s="2"/>
    </row>
    <row r="103" spans="1:25" ht="15.75" customHeight="1" x14ac:dyDescent="0.25">
      <c r="A103" s="2"/>
      <c r="B103" s="2"/>
      <c r="C103" s="2"/>
      <c r="D103" s="2"/>
      <c r="E103" s="2"/>
      <c r="F103" s="2"/>
      <c r="G103" s="2"/>
      <c r="H103" s="2"/>
      <c r="I103" s="2"/>
      <c r="J103" s="2"/>
      <c r="K103" s="2"/>
      <c r="L103" s="2"/>
      <c r="M103" s="2"/>
      <c r="N103" s="10"/>
      <c r="O103" s="10"/>
      <c r="P103" s="10"/>
      <c r="Q103" s="10"/>
      <c r="R103" s="2"/>
      <c r="S103" s="2"/>
      <c r="T103" s="2"/>
      <c r="U103" s="2"/>
      <c r="V103" s="2"/>
      <c r="W103" s="2"/>
      <c r="X103" s="2"/>
      <c r="Y103" s="2"/>
    </row>
    <row r="104" spans="1:25" ht="15.75" customHeight="1" x14ac:dyDescent="0.25">
      <c r="A104" s="2"/>
      <c r="B104" s="2"/>
      <c r="C104" s="2"/>
      <c r="D104" s="2"/>
      <c r="E104" s="2"/>
      <c r="F104" s="2"/>
      <c r="G104" s="2"/>
      <c r="H104" s="2"/>
      <c r="I104" s="2"/>
      <c r="J104" s="2"/>
      <c r="K104" s="2"/>
      <c r="L104" s="2"/>
      <c r="M104" s="2"/>
      <c r="N104" s="10"/>
      <c r="O104" s="10"/>
      <c r="P104" s="10"/>
      <c r="Q104" s="10"/>
      <c r="R104" s="2"/>
      <c r="S104" s="2"/>
      <c r="T104" s="2"/>
      <c r="U104" s="2"/>
      <c r="V104" s="2"/>
      <c r="W104" s="2"/>
      <c r="X104" s="2"/>
      <c r="Y104" s="2"/>
    </row>
    <row r="105" spans="1:25" ht="15.75" customHeight="1" x14ac:dyDescent="0.25">
      <c r="A105" s="2"/>
      <c r="B105" s="2"/>
      <c r="C105" s="2"/>
      <c r="D105" s="2"/>
      <c r="E105" s="2"/>
      <c r="F105" s="2"/>
      <c r="G105" s="2"/>
      <c r="H105" s="2"/>
      <c r="I105" s="2"/>
      <c r="J105" s="2"/>
      <c r="K105" s="2"/>
      <c r="L105" s="2"/>
      <c r="M105" s="2"/>
      <c r="N105" s="10"/>
      <c r="O105" s="10"/>
      <c r="P105" s="10"/>
      <c r="Q105" s="10"/>
      <c r="R105" s="2"/>
      <c r="S105" s="2"/>
      <c r="T105" s="2"/>
      <c r="U105" s="2"/>
      <c r="V105" s="2"/>
      <c r="W105" s="2"/>
      <c r="X105" s="2"/>
      <c r="Y105" s="2"/>
    </row>
    <row r="106" spans="1:25" ht="15.75" customHeight="1" x14ac:dyDescent="0.25">
      <c r="A106" s="2"/>
      <c r="B106" s="2"/>
      <c r="C106" s="2"/>
      <c r="D106" s="2"/>
      <c r="E106" s="2"/>
      <c r="F106" s="2"/>
      <c r="G106" s="2"/>
      <c r="H106" s="2"/>
      <c r="I106" s="2"/>
      <c r="J106" s="2"/>
      <c r="K106" s="2"/>
      <c r="L106" s="2"/>
      <c r="M106" s="2"/>
      <c r="N106" s="10"/>
      <c r="O106" s="10"/>
      <c r="P106" s="10"/>
      <c r="Q106" s="10"/>
      <c r="R106" s="2"/>
      <c r="S106" s="2"/>
      <c r="T106" s="2"/>
      <c r="U106" s="2"/>
      <c r="V106" s="2"/>
      <c r="W106" s="2"/>
      <c r="X106" s="2"/>
      <c r="Y106" s="2"/>
    </row>
    <row r="107" spans="1:25" ht="15.75" customHeight="1" x14ac:dyDescent="0.25">
      <c r="A107" s="2"/>
      <c r="B107" s="2"/>
      <c r="C107" s="2"/>
      <c r="D107" s="2"/>
      <c r="E107" s="2"/>
      <c r="F107" s="2"/>
      <c r="G107" s="2"/>
      <c r="H107" s="2"/>
      <c r="I107" s="2"/>
      <c r="J107" s="2"/>
      <c r="K107" s="2"/>
      <c r="L107" s="2"/>
      <c r="M107" s="2"/>
      <c r="N107" s="10"/>
      <c r="O107" s="10"/>
      <c r="P107" s="10"/>
      <c r="Q107" s="10"/>
      <c r="R107" s="2"/>
      <c r="S107" s="2"/>
      <c r="T107" s="2"/>
      <c r="U107" s="2"/>
      <c r="V107" s="2"/>
      <c r="W107" s="2"/>
      <c r="X107" s="2"/>
      <c r="Y107" s="2"/>
    </row>
    <row r="108" spans="1:25" ht="15.75" customHeight="1" x14ac:dyDescent="0.25">
      <c r="A108" s="2"/>
      <c r="B108" s="2"/>
      <c r="C108" s="2"/>
      <c r="D108" s="2"/>
      <c r="E108" s="2"/>
      <c r="F108" s="2"/>
      <c r="G108" s="2"/>
      <c r="H108" s="2"/>
      <c r="I108" s="2"/>
      <c r="J108" s="2"/>
      <c r="K108" s="2"/>
      <c r="L108" s="2"/>
      <c r="M108" s="2"/>
      <c r="N108" s="10"/>
      <c r="O108" s="10"/>
      <c r="P108" s="10"/>
      <c r="Q108" s="10"/>
      <c r="R108" s="2"/>
      <c r="S108" s="2"/>
      <c r="T108" s="2"/>
      <c r="U108" s="2"/>
      <c r="V108" s="2"/>
      <c r="W108" s="2"/>
      <c r="X108" s="2"/>
      <c r="Y108" s="2"/>
    </row>
    <row r="109" spans="1:25" ht="15.75" customHeight="1" x14ac:dyDescent="0.25">
      <c r="A109" s="2"/>
      <c r="B109" s="2"/>
      <c r="C109" s="2"/>
      <c r="D109" s="2"/>
      <c r="E109" s="2"/>
      <c r="F109" s="2"/>
      <c r="G109" s="2"/>
      <c r="H109" s="2"/>
      <c r="I109" s="2"/>
      <c r="J109" s="2"/>
      <c r="K109" s="2"/>
      <c r="L109" s="2"/>
      <c r="M109" s="2"/>
      <c r="N109" s="10"/>
      <c r="O109" s="10"/>
      <c r="P109" s="10"/>
      <c r="Q109" s="10"/>
      <c r="R109" s="2"/>
      <c r="S109" s="2"/>
      <c r="T109" s="2"/>
      <c r="U109" s="2"/>
      <c r="V109" s="2"/>
      <c r="W109" s="2"/>
      <c r="X109" s="2"/>
      <c r="Y109" s="2"/>
    </row>
    <row r="110" spans="1:25" ht="15.75" customHeight="1" x14ac:dyDescent="0.25">
      <c r="A110" s="2"/>
      <c r="B110" s="2"/>
      <c r="C110" s="2"/>
      <c r="D110" s="2"/>
      <c r="E110" s="2"/>
      <c r="F110" s="2"/>
      <c r="G110" s="2"/>
      <c r="H110" s="2"/>
      <c r="I110" s="2"/>
      <c r="J110" s="2"/>
      <c r="K110" s="2"/>
      <c r="L110" s="2"/>
      <c r="M110" s="2"/>
      <c r="N110" s="10"/>
      <c r="O110" s="10"/>
      <c r="P110" s="10"/>
      <c r="Q110" s="10"/>
      <c r="R110" s="2"/>
      <c r="S110" s="2"/>
      <c r="T110" s="2"/>
      <c r="U110" s="2"/>
      <c r="V110" s="2"/>
      <c r="W110" s="2"/>
      <c r="X110" s="2"/>
      <c r="Y110" s="2"/>
    </row>
    <row r="111" spans="1:25" ht="15.75" customHeight="1" x14ac:dyDescent="0.25">
      <c r="A111" s="2"/>
      <c r="B111" s="2"/>
      <c r="C111" s="2"/>
      <c r="D111" s="2"/>
      <c r="E111" s="2"/>
      <c r="F111" s="2"/>
      <c r="G111" s="2"/>
      <c r="H111" s="2"/>
      <c r="I111" s="2"/>
      <c r="J111" s="2"/>
      <c r="K111" s="2"/>
      <c r="L111" s="2"/>
      <c r="M111" s="2"/>
      <c r="N111" s="10"/>
      <c r="O111" s="10"/>
      <c r="P111" s="10"/>
      <c r="Q111" s="10"/>
      <c r="R111" s="2"/>
      <c r="S111" s="2"/>
      <c r="T111" s="2"/>
      <c r="U111" s="2"/>
      <c r="V111" s="2"/>
      <c r="W111" s="2"/>
      <c r="X111" s="2"/>
      <c r="Y111" s="2"/>
    </row>
    <row r="112" spans="1:25" ht="15.75" customHeight="1" x14ac:dyDescent="0.25">
      <c r="A112" s="2"/>
      <c r="B112" s="2"/>
      <c r="C112" s="2"/>
      <c r="D112" s="2"/>
      <c r="E112" s="2"/>
      <c r="F112" s="2"/>
      <c r="G112" s="2"/>
      <c r="H112" s="2"/>
      <c r="I112" s="2"/>
      <c r="J112" s="2"/>
      <c r="K112" s="2"/>
      <c r="L112" s="2"/>
      <c r="M112" s="2"/>
      <c r="N112" s="10"/>
      <c r="O112" s="10"/>
      <c r="P112" s="10"/>
      <c r="Q112" s="10"/>
      <c r="R112" s="2"/>
      <c r="S112" s="2"/>
      <c r="T112" s="2"/>
      <c r="U112" s="2"/>
      <c r="V112" s="2"/>
      <c r="W112" s="2"/>
      <c r="X112" s="2"/>
      <c r="Y112" s="2"/>
    </row>
    <row r="113" spans="1:25" ht="15.75" customHeight="1" x14ac:dyDescent="0.25">
      <c r="A113" s="2"/>
      <c r="B113" s="2"/>
      <c r="C113" s="2"/>
      <c r="D113" s="2"/>
      <c r="E113" s="2"/>
      <c r="F113" s="2"/>
      <c r="G113" s="2"/>
      <c r="H113" s="2"/>
      <c r="I113" s="2"/>
      <c r="J113" s="2"/>
      <c r="K113" s="2"/>
      <c r="L113" s="2"/>
      <c r="M113" s="2"/>
      <c r="N113" s="10"/>
      <c r="O113" s="10"/>
      <c r="P113" s="10"/>
      <c r="Q113" s="10"/>
      <c r="R113" s="2"/>
      <c r="S113" s="2"/>
      <c r="T113" s="2"/>
      <c r="U113" s="2"/>
      <c r="V113" s="2"/>
      <c r="W113" s="2"/>
      <c r="X113" s="2"/>
      <c r="Y113" s="2"/>
    </row>
    <row r="114" spans="1:25" ht="15.75" customHeight="1" x14ac:dyDescent="0.25">
      <c r="A114" s="2"/>
      <c r="B114" s="2"/>
      <c r="C114" s="2"/>
      <c r="D114" s="2"/>
      <c r="E114" s="2"/>
      <c r="F114" s="2"/>
      <c r="G114" s="2"/>
      <c r="H114" s="2"/>
      <c r="I114" s="2"/>
      <c r="J114" s="2"/>
      <c r="K114" s="2"/>
      <c r="L114" s="2"/>
      <c r="M114" s="2"/>
      <c r="N114" s="10"/>
      <c r="O114" s="10"/>
      <c r="P114" s="10"/>
      <c r="Q114" s="10"/>
      <c r="R114" s="2"/>
      <c r="S114" s="2"/>
      <c r="T114" s="2"/>
      <c r="U114" s="2"/>
      <c r="V114" s="2"/>
      <c r="W114" s="2"/>
      <c r="X114" s="2"/>
      <c r="Y114" s="2"/>
    </row>
    <row r="115" spans="1:25" ht="15.75" customHeight="1" x14ac:dyDescent="0.25">
      <c r="A115" s="2"/>
      <c r="B115" s="2"/>
      <c r="C115" s="2"/>
      <c r="D115" s="2"/>
      <c r="E115" s="2"/>
      <c r="F115" s="2"/>
      <c r="G115" s="2"/>
      <c r="H115" s="2"/>
      <c r="I115" s="2"/>
      <c r="J115" s="2"/>
      <c r="K115" s="2"/>
      <c r="L115" s="2"/>
      <c r="M115" s="2"/>
      <c r="N115" s="10"/>
      <c r="O115" s="10"/>
      <c r="P115" s="10"/>
      <c r="Q115" s="10"/>
      <c r="R115" s="2"/>
      <c r="S115" s="2"/>
      <c r="T115" s="2"/>
      <c r="U115" s="2"/>
      <c r="V115" s="2"/>
      <c r="W115" s="2"/>
      <c r="X115" s="2"/>
      <c r="Y115" s="2"/>
    </row>
    <row r="116" spans="1:25" ht="15.75" customHeight="1" x14ac:dyDescent="0.25">
      <c r="A116" s="2"/>
      <c r="B116" s="2"/>
      <c r="C116" s="2"/>
      <c r="D116" s="2"/>
      <c r="E116" s="2"/>
      <c r="F116" s="2"/>
      <c r="G116" s="2"/>
      <c r="H116" s="2"/>
      <c r="I116" s="2"/>
      <c r="J116" s="2"/>
      <c r="K116" s="2"/>
      <c r="L116" s="2"/>
      <c r="M116" s="2"/>
      <c r="N116" s="10"/>
      <c r="O116" s="10"/>
      <c r="P116" s="10"/>
      <c r="Q116" s="10"/>
      <c r="R116" s="2"/>
      <c r="S116" s="2"/>
      <c r="T116" s="2"/>
      <c r="U116" s="2"/>
      <c r="V116" s="2"/>
      <c r="W116" s="2"/>
      <c r="X116" s="2"/>
      <c r="Y116" s="2"/>
    </row>
    <row r="117" spans="1:25" ht="15.75" customHeight="1" x14ac:dyDescent="0.25">
      <c r="A117" s="2"/>
      <c r="B117" s="2"/>
      <c r="C117" s="2"/>
      <c r="D117" s="2"/>
      <c r="E117" s="2"/>
      <c r="F117" s="2"/>
      <c r="G117" s="2"/>
      <c r="H117" s="2"/>
      <c r="I117" s="2"/>
      <c r="J117" s="2"/>
      <c r="K117" s="2"/>
      <c r="L117" s="2"/>
      <c r="M117" s="2"/>
      <c r="N117" s="10"/>
      <c r="O117" s="10"/>
      <c r="P117" s="10"/>
      <c r="Q117" s="10"/>
      <c r="R117" s="2"/>
      <c r="S117" s="2"/>
      <c r="T117" s="2"/>
      <c r="U117" s="2"/>
      <c r="V117" s="2"/>
      <c r="W117" s="2"/>
      <c r="X117" s="2"/>
      <c r="Y117" s="2"/>
    </row>
    <row r="118" spans="1:25" ht="15.75" customHeight="1" x14ac:dyDescent="0.25">
      <c r="A118" s="2"/>
      <c r="B118" s="2"/>
      <c r="C118" s="2"/>
      <c r="D118" s="2"/>
      <c r="E118" s="2"/>
      <c r="F118" s="2"/>
      <c r="G118" s="2"/>
      <c r="H118" s="2"/>
      <c r="I118" s="2"/>
      <c r="J118" s="2"/>
      <c r="K118" s="2"/>
      <c r="L118" s="2"/>
      <c r="M118" s="2"/>
      <c r="N118" s="10"/>
      <c r="O118" s="10"/>
      <c r="P118" s="10"/>
      <c r="Q118" s="10"/>
      <c r="R118" s="2"/>
      <c r="S118" s="2"/>
      <c r="T118" s="2"/>
      <c r="U118" s="2"/>
      <c r="V118" s="2"/>
      <c r="W118" s="2"/>
      <c r="X118" s="2"/>
      <c r="Y118" s="2"/>
    </row>
    <row r="119" spans="1:25" ht="15.75" customHeight="1" x14ac:dyDescent="0.25">
      <c r="A119" s="2"/>
      <c r="B119" s="2"/>
      <c r="C119" s="2"/>
      <c r="D119" s="2"/>
      <c r="E119" s="2"/>
      <c r="F119" s="2"/>
      <c r="G119" s="2"/>
      <c r="H119" s="2"/>
      <c r="I119" s="2"/>
      <c r="J119" s="2"/>
      <c r="K119" s="2"/>
      <c r="L119" s="2"/>
      <c r="M119" s="2"/>
      <c r="N119" s="10"/>
      <c r="O119" s="10"/>
      <c r="P119" s="10"/>
      <c r="Q119" s="10"/>
      <c r="R119" s="2"/>
      <c r="S119" s="2"/>
      <c r="T119" s="2"/>
      <c r="U119" s="2"/>
      <c r="V119" s="2"/>
      <c r="W119" s="2"/>
      <c r="X119" s="2"/>
      <c r="Y119" s="2"/>
    </row>
    <row r="120" spans="1:25" ht="15.75" customHeight="1" x14ac:dyDescent="0.25">
      <c r="A120" s="2"/>
      <c r="B120" s="2"/>
      <c r="C120" s="2"/>
      <c r="D120" s="2"/>
      <c r="E120" s="2"/>
      <c r="F120" s="2"/>
      <c r="G120" s="2"/>
      <c r="H120" s="2"/>
      <c r="I120" s="2"/>
      <c r="J120" s="2"/>
      <c r="K120" s="2"/>
      <c r="L120" s="2"/>
      <c r="M120" s="2"/>
      <c r="N120" s="10"/>
      <c r="O120" s="10"/>
      <c r="P120" s="10"/>
      <c r="Q120" s="10"/>
      <c r="R120" s="2"/>
      <c r="S120" s="2"/>
      <c r="T120" s="2"/>
      <c r="U120" s="2"/>
      <c r="V120" s="2"/>
      <c r="W120" s="2"/>
      <c r="X120" s="2"/>
      <c r="Y120" s="2"/>
    </row>
    <row r="121" spans="1:25" ht="15.75" customHeight="1" x14ac:dyDescent="0.25">
      <c r="A121" s="2"/>
      <c r="B121" s="2"/>
      <c r="C121" s="2"/>
      <c r="D121" s="2"/>
      <c r="E121" s="2"/>
      <c r="F121" s="2"/>
      <c r="G121" s="2"/>
      <c r="H121" s="2"/>
      <c r="I121" s="2"/>
      <c r="J121" s="2"/>
      <c r="K121" s="2"/>
      <c r="L121" s="2"/>
      <c r="M121" s="2"/>
      <c r="N121" s="10"/>
      <c r="O121" s="10"/>
      <c r="P121" s="10"/>
      <c r="Q121" s="10"/>
      <c r="R121" s="2"/>
      <c r="S121" s="2"/>
      <c r="T121" s="2"/>
      <c r="U121" s="2"/>
      <c r="V121" s="2"/>
      <c r="W121" s="2"/>
      <c r="X121" s="2"/>
      <c r="Y121" s="2"/>
    </row>
    <row r="122" spans="1:25" ht="15.75" customHeight="1" x14ac:dyDescent="0.25">
      <c r="A122" s="2"/>
      <c r="B122" s="2"/>
      <c r="C122" s="2"/>
      <c r="D122" s="2"/>
      <c r="E122" s="2"/>
      <c r="F122" s="2"/>
      <c r="G122" s="2"/>
      <c r="H122" s="2"/>
      <c r="I122" s="2"/>
      <c r="J122" s="2"/>
      <c r="K122" s="2"/>
      <c r="L122" s="2"/>
      <c r="M122" s="2"/>
      <c r="N122" s="10"/>
      <c r="O122" s="10"/>
      <c r="P122" s="10"/>
      <c r="Q122" s="10"/>
      <c r="R122" s="2"/>
      <c r="S122" s="2"/>
      <c r="T122" s="2"/>
      <c r="U122" s="2"/>
      <c r="V122" s="2"/>
      <c r="W122" s="2"/>
      <c r="X122" s="2"/>
      <c r="Y122" s="2"/>
    </row>
    <row r="123" spans="1:25" ht="15.75" customHeight="1" x14ac:dyDescent="0.25">
      <c r="A123" s="2"/>
      <c r="B123" s="2"/>
      <c r="C123" s="2"/>
      <c r="D123" s="2"/>
      <c r="E123" s="2"/>
      <c r="F123" s="2"/>
      <c r="G123" s="2"/>
      <c r="H123" s="2"/>
      <c r="I123" s="2"/>
      <c r="J123" s="2"/>
      <c r="K123" s="2"/>
      <c r="L123" s="2"/>
      <c r="M123" s="2"/>
      <c r="N123" s="10"/>
      <c r="O123" s="10"/>
      <c r="P123" s="10"/>
      <c r="Q123" s="10"/>
      <c r="R123" s="2"/>
      <c r="S123" s="2"/>
      <c r="T123" s="2"/>
      <c r="U123" s="2"/>
      <c r="V123" s="2"/>
      <c r="W123" s="2"/>
      <c r="X123" s="2"/>
      <c r="Y123" s="2"/>
    </row>
    <row r="124" spans="1:25" ht="15.75" customHeight="1" x14ac:dyDescent="0.25">
      <c r="A124" s="2"/>
      <c r="B124" s="2"/>
      <c r="C124" s="2"/>
      <c r="D124" s="2"/>
      <c r="E124" s="2"/>
      <c r="F124" s="2"/>
      <c r="G124" s="2"/>
      <c r="H124" s="2"/>
      <c r="I124" s="2"/>
      <c r="J124" s="2"/>
      <c r="K124" s="2"/>
      <c r="L124" s="2"/>
      <c r="M124" s="2"/>
      <c r="N124" s="10"/>
      <c r="O124" s="10"/>
      <c r="P124" s="10"/>
      <c r="Q124" s="10"/>
      <c r="R124" s="2"/>
      <c r="S124" s="2"/>
      <c r="T124" s="2"/>
      <c r="U124" s="2"/>
      <c r="V124" s="2"/>
      <c r="W124" s="2"/>
      <c r="X124" s="2"/>
      <c r="Y124" s="2"/>
    </row>
    <row r="125" spans="1:25" ht="15.75" customHeight="1" x14ac:dyDescent="0.25">
      <c r="A125" s="2"/>
      <c r="B125" s="2"/>
      <c r="C125" s="2"/>
      <c r="D125" s="2"/>
      <c r="E125" s="2"/>
      <c r="F125" s="2"/>
      <c r="G125" s="2"/>
      <c r="H125" s="2"/>
      <c r="I125" s="2"/>
      <c r="J125" s="2"/>
      <c r="K125" s="2"/>
      <c r="L125" s="2"/>
      <c r="M125" s="2"/>
      <c r="N125" s="10"/>
      <c r="O125" s="10"/>
      <c r="P125" s="10"/>
      <c r="Q125" s="10"/>
      <c r="R125" s="2"/>
      <c r="S125" s="2"/>
      <c r="T125" s="2"/>
      <c r="U125" s="2"/>
      <c r="V125" s="2"/>
      <c r="W125" s="2"/>
      <c r="X125" s="2"/>
      <c r="Y125" s="2"/>
    </row>
    <row r="126" spans="1:25" ht="15.75" customHeight="1" x14ac:dyDescent="0.25">
      <c r="A126" s="2"/>
      <c r="B126" s="2"/>
      <c r="C126" s="2"/>
      <c r="D126" s="2"/>
      <c r="E126" s="2"/>
      <c r="F126" s="2"/>
      <c r="G126" s="2"/>
      <c r="H126" s="2"/>
      <c r="I126" s="2"/>
      <c r="J126" s="2"/>
      <c r="K126" s="2"/>
      <c r="L126" s="2"/>
      <c r="M126" s="2"/>
      <c r="N126" s="10"/>
      <c r="O126" s="10"/>
      <c r="P126" s="10"/>
      <c r="Q126" s="10"/>
      <c r="R126" s="2"/>
      <c r="S126" s="2"/>
      <c r="T126" s="2"/>
      <c r="U126" s="2"/>
      <c r="V126" s="2"/>
      <c r="W126" s="2"/>
      <c r="X126" s="2"/>
      <c r="Y126" s="2"/>
    </row>
    <row r="127" spans="1:25" ht="15.75" customHeight="1" x14ac:dyDescent="0.25">
      <c r="A127" s="2"/>
      <c r="B127" s="2"/>
      <c r="C127" s="2"/>
      <c r="D127" s="2"/>
      <c r="E127" s="2"/>
      <c r="F127" s="2"/>
      <c r="G127" s="2"/>
      <c r="H127" s="2"/>
      <c r="I127" s="2"/>
      <c r="J127" s="2"/>
      <c r="K127" s="2"/>
      <c r="L127" s="2"/>
      <c r="M127" s="2"/>
      <c r="N127" s="10"/>
      <c r="O127" s="10"/>
      <c r="P127" s="10"/>
      <c r="Q127" s="10"/>
      <c r="R127" s="2"/>
      <c r="S127" s="2"/>
      <c r="T127" s="2"/>
      <c r="U127" s="2"/>
      <c r="V127" s="2"/>
      <c r="W127" s="2"/>
      <c r="X127" s="2"/>
      <c r="Y127" s="2"/>
    </row>
    <row r="128" spans="1:25" ht="15.75" customHeight="1" x14ac:dyDescent="0.25">
      <c r="A128" s="2"/>
      <c r="B128" s="2"/>
      <c r="C128" s="2"/>
      <c r="D128" s="2"/>
      <c r="E128" s="2"/>
      <c r="F128" s="2"/>
      <c r="G128" s="2"/>
      <c r="H128" s="2"/>
      <c r="I128" s="2"/>
      <c r="J128" s="2"/>
      <c r="K128" s="2"/>
      <c r="L128" s="2"/>
      <c r="M128" s="2"/>
      <c r="N128" s="10"/>
      <c r="O128" s="10"/>
      <c r="P128" s="10"/>
      <c r="Q128" s="10"/>
      <c r="R128" s="2"/>
      <c r="S128" s="2"/>
      <c r="T128" s="2"/>
      <c r="U128" s="2"/>
      <c r="V128" s="2"/>
      <c r="W128" s="2"/>
      <c r="X128" s="2"/>
      <c r="Y128" s="2"/>
    </row>
    <row r="129" spans="1:25" ht="15.75" customHeight="1" x14ac:dyDescent="0.25">
      <c r="A129" s="2"/>
      <c r="B129" s="2"/>
      <c r="C129" s="2"/>
      <c r="D129" s="2"/>
      <c r="E129" s="2"/>
      <c r="F129" s="2"/>
      <c r="G129" s="2"/>
      <c r="H129" s="2"/>
      <c r="I129" s="2"/>
      <c r="J129" s="2"/>
      <c r="K129" s="2"/>
      <c r="L129" s="2"/>
      <c r="M129" s="2"/>
      <c r="N129" s="10"/>
      <c r="O129" s="10"/>
      <c r="P129" s="10"/>
      <c r="Q129" s="10"/>
      <c r="R129" s="2"/>
      <c r="S129" s="2"/>
      <c r="T129" s="2"/>
      <c r="U129" s="2"/>
      <c r="V129" s="2"/>
      <c r="W129" s="2"/>
      <c r="X129" s="2"/>
      <c r="Y129" s="2"/>
    </row>
    <row r="130" spans="1:25" ht="15.75" customHeight="1" x14ac:dyDescent="0.25">
      <c r="A130" s="2"/>
      <c r="B130" s="2"/>
      <c r="C130" s="2"/>
      <c r="D130" s="2"/>
      <c r="E130" s="2"/>
      <c r="F130" s="2"/>
      <c r="G130" s="2"/>
      <c r="H130" s="2"/>
      <c r="I130" s="2"/>
      <c r="J130" s="2"/>
      <c r="K130" s="2"/>
      <c r="L130" s="2"/>
      <c r="M130" s="2"/>
      <c r="N130" s="10"/>
      <c r="O130" s="10"/>
      <c r="P130" s="10"/>
      <c r="Q130" s="10"/>
      <c r="R130" s="2"/>
      <c r="S130" s="2"/>
      <c r="T130" s="2"/>
      <c r="U130" s="2"/>
      <c r="V130" s="2"/>
      <c r="W130" s="2"/>
      <c r="X130" s="2"/>
      <c r="Y130" s="2"/>
    </row>
    <row r="131" spans="1:25" ht="15.75" customHeight="1" x14ac:dyDescent="0.25">
      <c r="A131" s="2"/>
      <c r="B131" s="2"/>
      <c r="C131" s="2"/>
      <c r="D131" s="2"/>
      <c r="E131" s="2"/>
      <c r="F131" s="2"/>
      <c r="G131" s="2"/>
      <c r="H131" s="2"/>
      <c r="I131" s="2"/>
      <c r="J131" s="2"/>
      <c r="K131" s="2"/>
      <c r="L131" s="2"/>
      <c r="M131" s="2"/>
      <c r="N131" s="10"/>
      <c r="O131" s="10"/>
      <c r="P131" s="10"/>
      <c r="Q131" s="10"/>
      <c r="R131" s="2"/>
      <c r="S131" s="2"/>
      <c r="T131" s="2"/>
      <c r="U131" s="2"/>
      <c r="V131" s="2"/>
      <c r="W131" s="2"/>
      <c r="X131" s="2"/>
      <c r="Y131" s="2"/>
    </row>
    <row r="132" spans="1:25" ht="15.75" customHeight="1" x14ac:dyDescent="0.25">
      <c r="A132" s="2"/>
      <c r="B132" s="2"/>
      <c r="C132" s="2"/>
      <c r="D132" s="2"/>
      <c r="E132" s="2"/>
      <c r="F132" s="2"/>
      <c r="G132" s="2"/>
      <c r="H132" s="2"/>
      <c r="I132" s="2"/>
      <c r="J132" s="2"/>
      <c r="K132" s="2"/>
      <c r="L132" s="2"/>
      <c r="M132" s="2"/>
      <c r="N132" s="10"/>
      <c r="O132" s="10"/>
      <c r="P132" s="10"/>
      <c r="Q132" s="10"/>
      <c r="R132" s="2"/>
      <c r="S132" s="2"/>
      <c r="T132" s="2"/>
      <c r="U132" s="2"/>
      <c r="V132" s="2"/>
      <c r="W132" s="2"/>
      <c r="X132" s="2"/>
      <c r="Y132" s="2"/>
    </row>
    <row r="133" spans="1:25" ht="15.75" customHeight="1" x14ac:dyDescent="0.25">
      <c r="A133" s="2"/>
      <c r="B133" s="2"/>
      <c r="C133" s="2"/>
      <c r="D133" s="2"/>
      <c r="E133" s="2"/>
      <c r="F133" s="2"/>
      <c r="G133" s="2"/>
      <c r="H133" s="2"/>
      <c r="I133" s="2"/>
      <c r="J133" s="2"/>
      <c r="K133" s="2"/>
      <c r="L133" s="2"/>
      <c r="M133" s="2"/>
      <c r="N133" s="10"/>
      <c r="O133" s="10"/>
      <c r="P133" s="10"/>
      <c r="Q133" s="10"/>
      <c r="R133" s="2"/>
      <c r="S133" s="2"/>
      <c r="T133" s="2"/>
      <c r="U133" s="2"/>
      <c r="V133" s="2"/>
      <c r="W133" s="2"/>
      <c r="X133" s="2"/>
      <c r="Y133" s="2"/>
    </row>
    <row r="134" spans="1:25" ht="15.75" customHeight="1" x14ac:dyDescent="0.25">
      <c r="A134" s="2"/>
      <c r="B134" s="2"/>
      <c r="C134" s="2"/>
      <c r="D134" s="2"/>
      <c r="E134" s="2"/>
      <c r="F134" s="2"/>
      <c r="G134" s="2"/>
      <c r="H134" s="2"/>
      <c r="I134" s="2"/>
      <c r="J134" s="2"/>
      <c r="K134" s="2"/>
      <c r="L134" s="2"/>
      <c r="M134" s="2"/>
      <c r="N134" s="10"/>
      <c r="O134" s="10"/>
      <c r="P134" s="10"/>
      <c r="Q134" s="10"/>
      <c r="R134" s="2"/>
      <c r="S134" s="2"/>
      <c r="T134" s="2"/>
      <c r="U134" s="2"/>
      <c r="V134" s="2"/>
      <c r="W134" s="2"/>
      <c r="X134" s="2"/>
      <c r="Y134" s="2"/>
    </row>
    <row r="135" spans="1:25" ht="15.75" customHeight="1" x14ac:dyDescent="0.25">
      <c r="A135" s="2"/>
      <c r="B135" s="2"/>
      <c r="C135" s="2"/>
      <c r="D135" s="2"/>
      <c r="E135" s="2"/>
      <c r="F135" s="2"/>
      <c r="G135" s="2"/>
      <c r="H135" s="2"/>
      <c r="I135" s="2"/>
      <c r="J135" s="2"/>
      <c r="K135" s="2"/>
      <c r="L135" s="2"/>
      <c r="M135" s="2"/>
      <c r="N135" s="10"/>
      <c r="O135" s="10"/>
      <c r="P135" s="10"/>
      <c r="Q135" s="10"/>
      <c r="R135" s="2"/>
      <c r="S135" s="2"/>
      <c r="T135" s="2"/>
      <c r="U135" s="2"/>
      <c r="V135" s="2"/>
      <c r="W135" s="2"/>
      <c r="X135" s="2"/>
      <c r="Y135" s="2"/>
    </row>
    <row r="136" spans="1:25" ht="15.75" customHeight="1" x14ac:dyDescent="0.25">
      <c r="A136" s="2"/>
      <c r="B136" s="2"/>
      <c r="C136" s="2"/>
      <c r="D136" s="2"/>
      <c r="E136" s="2"/>
      <c r="F136" s="2"/>
      <c r="G136" s="2"/>
      <c r="H136" s="2"/>
      <c r="I136" s="2"/>
      <c r="J136" s="2"/>
      <c r="K136" s="2"/>
      <c r="L136" s="2"/>
      <c r="M136" s="2"/>
      <c r="N136" s="10"/>
      <c r="O136" s="10"/>
      <c r="P136" s="10"/>
      <c r="Q136" s="10"/>
      <c r="R136" s="2"/>
      <c r="S136" s="2"/>
      <c r="T136" s="2"/>
      <c r="U136" s="2"/>
      <c r="V136" s="2"/>
      <c r="W136" s="2"/>
      <c r="X136" s="2"/>
      <c r="Y136" s="2"/>
    </row>
    <row r="137" spans="1:25" ht="15.75" customHeight="1" x14ac:dyDescent="0.25">
      <c r="A137" s="2"/>
      <c r="B137" s="2"/>
      <c r="C137" s="2"/>
      <c r="D137" s="2"/>
      <c r="E137" s="2"/>
      <c r="F137" s="2"/>
      <c r="G137" s="2"/>
      <c r="H137" s="2"/>
      <c r="I137" s="2"/>
      <c r="J137" s="2"/>
      <c r="K137" s="2"/>
      <c r="L137" s="2"/>
      <c r="M137" s="2"/>
      <c r="N137" s="10"/>
      <c r="O137" s="10"/>
      <c r="P137" s="10"/>
      <c r="Q137" s="10"/>
      <c r="R137" s="2"/>
      <c r="S137" s="2"/>
      <c r="T137" s="2"/>
      <c r="U137" s="2"/>
      <c r="V137" s="2"/>
      <c r="W137" s="2"/>
      <c r="X137" s="2"/>
      <c r="Y137" s="2"/>
    </row>
    <row r="138" spans="1:25" ht="15.75" customHeight="1" x14ac:dyDescent="0.25">
      <c r="A138" s="2"/>
      <c r="B138" s="2"/>
      <c r="C138" s="2"/>
      <c r="D138" s="2"/>
      <c r="E138" s="2"/>
      <c r="F138" s="2"/>
      <c r="G138" s="2"/>
      <c r="H138" s="2"/>
      <c r="I138" s="2"/>
      <c r="J138" s="2"/>
      <c r="K138" s="2"/>
      <c r="L138" s="2"/>
      <c r="M138" s="2"/>
      <c r="N138" s="10"/>
      <c r="O138" s="10"/>
      <c r="P138" s="10"/>
      <c r="Q138" s="10"/>
      <c r="R138" s="2"/>
      <c r="S138" s="2"/>
      <c r="T138" s="2"/>
      <c r="U138" s="2"/>
      <c r="V138" s="2"/>
      <c r="W138" s="2"/>
      <c r="X138" s="2"/>
      <c r="Y138" s="2"/>
    </row>
    <row r="139" spans="1:25" ht="15.75" customHeight="1" x14ac:dyDescent="0.25">
      <c r="A139" s="2"/>
      <c r="B139" s="2"/>
      <c r="C139" s="2"/>
      <c r="D139" s="2"/>
      <c r="E139" s="2"/>
      <c r="F139" s="2"/>
      <c r="G139" s="2"/>
      <c r="H139" s="2"/>
      <c r="I139" s="2"/>
      <c r="J139" s="2"/>
      <c r="K139" s="2"/>
      <c r="L139" s="2"/>
      <c r="M139" s="2"/>
      <c r="N139" s="10"/>
      <c r="O139" s="10"/>
      <c r="P139" s="10"/>
      <c r="Q139" s="10"/>
      <c r="R139" s="2"/>
      <c r="S139" s="2"/>
      <c r="T139" s="2"/>
      <c r="U139" s="2"/>
      <c r="V139" s="2"/>
      <c r="W139" s="2"/>
      <c r="X139" s="2"/>
      <c r="Y139" s="2"/>
    </row>
    <row r="140" spans="1:25" ht="15.75" customHeight="1" x14ac:dyDescent="0.25">
      <c r="A140" s="2"/>
      <c r="B140" s="2"/>
      <c r="C140" s="2"/>
      <c r="D140" s="2"/>
      <c r="E140" s="2"/>
      <c r="F140" s="2"/>
      <c r="G140" s="2"/>
      <c r="H140" s="2"/>
      <c r="I140" s="2"/>
      <c r="J140" s="2"/>
      <c r="K140" s="2"/>
      <c r="L140" s="2"/>
      <c r="M140" s="2"/>
      <c r="N140" s="10"/>
      <c r="O140" s="10"/>
      <c r="P140" s="10"/>
      <c r="Q140" s="10"/>
      <c r="R140" s="2"/>
      <c r="S140" s="2"/>
      <c r="T140" s="2"/>
      <c r="U140" s="2"/>
      <c r="V140" s="2"/>
      <c r="W140" s="2"/>
      <c r="X140" s="2"/>
      <c r="Y140" s="2"/>
    </row>
    <row r="141" spans="1:25" ht="15.75" customHeight="1" x14ac:dyDescent="0.25">
      <c r="A141" s="2"/>
      <c r="B141" s="2"/>
      <c r="C141" s="2"/>
      <c r="D141" s="2"/>
      <c r="E141" s="2"/>
      <c r="F141" s="2"/>
      <c r="G141" s="2"/>
      <c r="H141" s="2"/>
      <c r="I141" s="2"/>
      <c r="J141" s="2"/>
      <c r="K141" s="2"/>
      <c r="L141" s="2"/>
      <c r="M141" s="2"/>
      <c r="N141" s="10"/>
      <c r="O141" s="10"/>
      <c r="P141" s="10"/>
      <c r="Q141" s="10"/>
      <c r="R141" s="2"/>
      <c r="S141" s="2"/>
      <c r="T141" s="2"/>
      <c r="U141" s="2"/>
      <c r="V141" s="2"/>
      <c r="W141" s="2"/>
      <c r="X141" s="2"/>
      <c r="Y141" s="2"/>
    </row>
    <row r="142" spans="1:25" ht="15.75" customHeight="1" x14ac:dyDescent="0.25">
      <c r="A142" s="2"/>
      <c r="B142" s="2"/>
      <c r="C142" s="2"/>
      <c r="D142" s="2"/>
      <c r="E142" s="2"/>
      <c r="F142" s="2"/>
      <c r="G142" s="2"/>
      <c r="H142" s="2"/>
      <c r="I142" s="2"/>
      <c r="J142" s="2"/>
      <c r="K142" s="2"/>
      <c r="L142" s="2"/>
      <c r="M142" s="2"/>
      <c r="N142" s="10"/>
      <c r="O142" s="10"/>
      <c r="P142" s="10"/>
      <c r="Q142" s="10"/>
      <c r="R142" s="2"/>
      <c r="S142" s="2"/>
      <c r="T142" s="2"/>
      <c r="U142" s="2"/>
      <c r="V142" s="2"/>
      <c r="W142" s="2"/>
      <c r="X142" s="2"/>
      <c r="Y142" s="2"/>
    </row>
    <row r="143" spans="1:25" ht="15.75" customHeight="1" x14ac:dyDescent="0.25">
      <c r="A143" s="2"/>
      <c r="B143" s="2"/>
      <c r="C143" s="2"/>
      <c r="D143" s="2"/>
      <c r="E143" s="2"/>
      <c r="F143" s="2"/>
      <c r="G143" s="2"/>
      <c r="H143" s="2"/>
      <c r="I143" s="2"/>
      <c r="J143" s="2"/>
      <c r="K143" s="2"/>
      <c r="L143" s="2"/>
      <c r="M143" s="2"/>
      <c r="N143" s="10"/>
      <c r="O143" s="10"/>
      <c r="P143" s="10"/>
      <c r="Q143" s="10"/>
      <c r="R143" s="2"/>
      <c r="S143" s="2"/>
      <c r="T143" s="2"/>
      <c r="U143" s="2"/>
      <c r="V143" s="2"/>
      <c r="W143" s="2"/>
      <c r="X143" s="2"/>
      <c r="Y143" s="2"/>
    </row>
    <row r="144" spans="1:25" ht="15.75" customHeight="1" x14ac:dyDescent="0.25">
      <c r="A144" s="2"/>
      <c r="B144" s="2"/>
      <c r="C144" s="2"/>
      <c r="D144" s="2"/>
      <c r="E144" s="2"/>
      <c r="F144" s="2"/>
      <c r="G144" s="2"/>
      <c r="H144" s="2"/>
      <c r="I144" s="2"/>
      <c r="J144" s="2"/>
      <c r="K144" s="2"/>
      <c r="L144" s="2"/>
      <c r="M144" s="2"/>
      <c r="N144" s="10"/>
      <c r="O144" s="10"/>
      <c r="P144" s="10"/>
      <c r="Q144" s="10"/>
      <c r="R144" s="2"/>
      <c r="S144" s="2"/>
      <c r="T144" s="2"/>
      <c r="U144" s="2"/>
      <c r="V144" s="2"/>
      <c r="W144" s="2"/>
      <c r="X144" s="2"/>
      <c r="Y144" s="2"/>
    </row>
    <row r="145" spans="1:25" ht="15.75" customHeight="1" x14ac:dyDescent="0.25">
      <c r="A145" s="2"/>
      <c r="B145" s="2"/>
      <c r="C145" s="2"/>
      <c r="D145" s="2"/>
      <c r="E145" s="2"/>
      <c r="F145" s="2"/>
      <c r="G145" s="2"/>
      <c r="H145" s="2"/>
      <c r="I145" s="2"/>
      <c r="J145" s="2"/>
      <c r="K145" s="2"/>
      <c r="L145" s="2"/>
      <c r="M145" s="2"/>
      <c r="N145" s="10"/>
      <c r="O145" s="10"/>
      <c r="P145" s="10"/>
      <c r="Q145" s="10"/>
      <c r="R145" s="2"/>
      <c r="S145" s="2"/>
      <c r="T145" s="2"/>
      <c r="U145" s="2"/>
      <c r="V145" s="2"/>
      <c r="W145" s="2"/>
      <c r="X145" s="2"/>
      <c r="Y145" s="2"/>
    </row>
    <row r="146" spans="1:25" ht="15.75" customHeight="1" x14ac:dyDescent="0.25">
      <c r="A146" s="2"/>
      <c r="B146" s="2"/>
      <c r="C146" s="2"/>
      <c r="D146" s="2"/>
      <c r="E146" s="2"/>
      <c r="F146" s="2"/>
      <c r="G146" s="2"/>
      <c r="H146" s="2"/>
      <c r="I146" s="2"/>
      <c r="J146" s="2"/>
      <c r="K146" s="2"/>
      <c r="L146" s="2"/>
      <c r="M146" s="2"/>
      <c r="N146" s="10"/>
      <c r="O146" s="10"/>
      <c r="P146" s="10"/>
      <c r="Q146" s="10"/>
      <c r="R146" s="2"/>
      <c r="S146" s="2"/>
      <c r="T146" s="2"/>
      <c r="U146" s="2"/>
      <c r="V146" s="2"/>
      <c r="W146" s="2"/>
      <c r="X146" s="2"/>
      <c r="Y146" s="2"/>
    </row>
    <row r="147" spans="1:25" ht="15.75" customHeight="1" x14ac:dyDescent="0.25">
      <c r="A147" s="2"/>
      <c r="B147" s="2"/>
      <c r="C147" s="2"/>
      <c r="D147" s="2"/>
      <c r="E147" s="2"/>
      <c r="F147" s="2"/>
      <c r="G147" s="2"/>
      <c r="H147" s="2"/>
      <c r="I147" s="2"/>
      <c r="J147" s="2"/>
      <c r="K147" s="2"/>
      <c r="L147" s="2"/>
      <c r="M147" s="2"/>
      <c r="N147" s="10"/>
      <c r="O147" s="10"/>
      <c r="P147" s="10"/>
      <c r="Q147" s="10"/>
      <c r="R147" s="2"/>
      <c r="S147" s="2"/>
      <c r="T147" s="2"/>
      <c r="U147" s="2"/>
      <c r="V147" s="2"/>
      <c r="W147" s="2"/>
      <c r="X147" s="2"/>
      <c r="Y147" s="2"/>
    </row>
    <row r="148" spans="1:25" ht="15.75" customHeight="1" x14ac:dyDescent="0.25">
      <c r="A148" s="2"/>
      <c r="B148" s="2"/>
      <c r="C148" s="2"/>
      <c r="D148" s="2"/>
      <c r="E148" s="2"/>
      <c r="F148" s="2"/>
      <c r="G148" s="2"/>
      <c r="H148" s="2"/>
      <c r="I148" s="2"/>
      <c r="J148" s="2"/>
      <c r="K148" s="2"/>
      <c r="L148" s="2"/>
      <c r="M148" s="2"/>
      <c r="N148" s="10"/>
      <c r="O148" s="10"/>
      <c r="P148" s="10"/>
      <c r="Q148" s="10"/>
      <c r="R148" s="2"/>
      <c r="S148" s="2"/>
      <c r="T148" s="2"/>
      <c r="U148" s="2"/>
      <c r="V148" s="2"/>
      <c r="W148" s="2"/>
      <c r="X148" s="2"/>
      <c r="Y148" s="2"/>
    </row>
    <row r="149" spans="1:25" ht="15.75" customHeight="1" x14ac:dyDescent="0.25">
      <c r="A149" s="2"/>
      <c r="B149" s="2"/>
      <c r="C149" s="2"/>
      <c r="D149" s="2"/>
      <c r="E149" s="2"/>
      <c r="F149" s="2"/>
      <c r="G149" s="2"/>
      <c r="H149" s="2"/>
      <c r="I149" s="2"/>
      <c r="J149" s="2"/>
      <c r="K149" s="2"/>
      <c r="L149" s="2"/>
      <c r="M149" s="2"/>
      <c r="N149" s="10"/>
      <c r="O149" s="10"/>
      <c r="P149" s="10"/>
      <c r="Q149" s="10"/>
      <c r="R149" s="2"/>
      <c r="S149" s="2"/>
      <c r="T149" s="2"/>
      <c r="U149" s="2"/>
      <c r="V149" s="2"/>
      <c r="W149" s="2"/>
      <c r="X149" s="2"/>
      <c r="Y149" s="2"/>
    </row>
    <row r="150" spans="1:25" ht="15.75" customHeight="1" x14ac:dyDescent="0.25">
      <c r="A150" s="2"/>
      <c r="B150" s="2"/>
      <c r="C150" s="2"/>
      <c r="D150" s="2"/>
      <c r="E150" s="2"/>
      <c r="F150" s="2"/>
      <c r="G150" s="2"/>
      <c r="H150" s="2"/>
      <c r="I150" s="2"/>
      <c r="J150" s="2"/>
      <c r="K150" s="2"/>
      <c r="L150" s="2"/>
      <c r="M150" s="2"/>
      <c r="N150" s="10"/>
      <c r="O150" s="10"/>
      <c r="P150" s="10"/>
      <c r="Q150" s="10"/>
      <c r="R150" s="2"/>
      <c r="S150" s="2"/>
      <c r="T150" s="2"/>
      <c r="U150" s="2"/>
      <c r="V150" s="2"/>
      <c r="W150" s="2"/>
      <c r="X150" s="2"/>
      <c r="Y150" s="2"/>
    </row>
    <row r="151" spans="1:25" ht="15.75" customHeight="1" x14ac:dyDescent="0.25">
      <c r="A151" s="2"/>
      <c r="B151" s="2"/>
      <c r="C151" s="2"/>
      <c r="D151" s="2"/>
      <c r="E151" s="2"/>
      <c r="F151" s="2"/>
      <c r="G151" s="2"/>
      <c r="H151" s="2"/>
      <c r="I151" s="2"/>
      <c r="J151" s="2"/>
      <c r="K151" s="2"/>
      <c r="L151" s="2"/>
      <c r="M151" s="2"/>
      <c r="N151" s="10"/>
      <c r="O151" s="10"/>
      <c r="P151" s="10"/>
      <c r="Q151" s="10"/>
      <c r="R151" s="2"/>
      <c r="S151" s="2"/>
      <c r="T151" s="2"/>
      <c r="U151" s="2"/>
      <c r="V151" s="2"/>
      <c r="W151" s="2"/>
      <c r="X151" s="2"/>
      <c r="Y151" s="2"/>
    </row>
    <row r="152" spans="1:25" ht="15.75" customHeight="1" x14ac:dyDescent="0.25">
      <c r="A152" s="2"/>
      <c r="B152" s="2"/>
      <c r="C152" s="2"/>
      <c r="D152" s="2"/>
      <c r="E152" s="2"/>
      <c r="F152" s="2"/>
      <c r="G152" s="2"/>
      <c r="H152" s="2"/>
      <c r="I152" s="2"/>
      <c r="J152" s="2"/>
      <c r="K152" s="2"/>
      <c r="L152" s="2"/>
      <c r="M152" s="2"/>
      <c r="N152" s="10"/>
      <c r="O152" s="10"/>
      <c r="P152" s="10"/>
      <c r="Q152" s="10"/>
      <c r="R152" s="2"/>
      <c r="S152" s="2"/>
      <c r="T152" s="2"/>
      <c r="U152" s="2"/>
      <c r="V152" s="2"/>
      <c r="W152" s="2"/>
      <c r="X152" s="2"/>
      <c r="Y152" s="2"/>
    </row>
    <row r="153" spans="1:25" ht="15.75" customHeight="1" x14ac:dyDescent="0.25">
      <c r="A153" s="2"/>
      <c r="B153" s="2"/>
      <c r="C153" s="2"/>
      <c r="D153" s="2"/>
      <c r="E153" s="2"/>
      <c r="F153" s="2"/>
      <c r="G153" s="2"/>
      <c r="H153" s="2"/>
      <c r="I153" s="2"/>
      <c r="J153" s="2"/>
      <c r="K153" s="2"/>
      <c r="L153" s="2"/>
      <c r="M153" s="2"/>
      <c r="N153" s="10"/>
      <c r="O153" s="10"/>
      <c r="P153" s="10"/>
      <c r="Q153" s="10"/>
      <c r="R153" s="2"/>
      <c r="S153" s="2"/>
      <c r="T153" s="2"/>
      <c r="U153" s="2"/>
      <c r="V153" s="2"/>
      <c r="W153" s="2"/>
      <c r="X153" s="2"/>
      <c r="Y153" s="2"/>
    </row>
    <row r="154" spans="1:25" ht="15.75" customHeight="1" x14ac:dyDescent="0.25">
      <c r="A154" s="2"/>
      <c r="B154" s="2"/>
      <c r="C154" s="2"/>
      <c r="D154" s="2"/>
      <c r="E154" s="2"/>
      <c r="F154" s="2"/>
      <c r="G154" s="2"/>
      <c r="H154" s="2"/>
      <c r="I154" s="2"/>
      <c r="J154" s="2"/>
      <c r="K154" s="2"/>
      <c r="L154" s="2"/>
      <c r="M154" s="2"/>
      <c r="N154" s="10"/>
      <c r="O154" s="10"/>
      <c r="P154" s="10"/>
      <c r="Q154" s="10"/>
      <c r="R154" s="2"/>
      <c r="S154" s="2"/>
      <c r="T154" s="2"/>
      <c r="U154" s="2"/>
      <c r="V154" s="2"/>
      <c r="W154" s="2"/>
      <c r="X154" s="2"/>
      <c r="Y154" s="2"/>
    </row>
    <row r="155" spans="1:25" ht="15.75" customHeight="1" x14ac:dyDescent="0.25">
      <c r="A155" s="2"/>
      <c r="B155" s="2"/>
      <c r="C155" s="2"/>
      <c r="D155" s="2"/>
      <c r="E155" s="2"/>
      <c r="F155" s="2"/>
      <c r="G155" s="2"/>
      <c r="H155" s="2"/>
      <c r="I155" s="2"/>
      <c r="J155" s="2"/>
      <c r="K155" s="2"/>
      <c r="L155" s="2"/>
      <c r="M155" s="2"/>
      <c r="N155" s="10"/>
      <c r="O155" s="10"/>
      <c r="P155" s="10"/>
      <c r="Q155" s="10"/>
      <c r="R155" s="2"/>
      <c r="S155" s="2"/>
      <c r="T155" s="2"/>
      <c r="U155" s="2"/>
      <c r="V155" s="2"/>
      <c r="W155" s="2"/>
      <c r="X155" s="2"/>
      <c r="Y155" s="2"/>
    </row>
    <row r="156" spans="1:25" ht="15.75" customHeight="1" x14ac:dyDescent="0.25">
      <c r="A156" s="2"/>
      <c r="B156" s="2"/>
      <c r="C156" s="2"/>
      <c r="D156" s="2"/>
      <c r="E156" s="2"/>
      <c r="F156" s="2"/>
      <c r="G156" s="2"/>
      <c r="H156" s="2"/>
      <c r="I156" s="2"/>
      <c r="J156" s="2"/>
      <c r="K156" s="2"/>
      <c r="L156" s="2"/>
      <c r="M156" s="2"/>
      <c r="N156" s="10"/>
      <c r="O156" s="10"/>
      <c r="P156" s="10"/>
      <c r="Q156" s="10"/>
      <c r="R156" s="2"/>
      <c r="S156" s="2"/>
      <c r="T156" s="2"/>
      <c r="U156" s="2"/>
      <c r="V156" s="2"/>
      <c r="W156" s="2"/>
      <c r="X156" s="2"/>
      <c r="Y156" s="2"/>
    </row>
    <row r="157" spans="1:25" ht="15.75" customHeight="1" x14ac:dyDescent="0.25">
      <c r="A157" s="2"/>
      <c r="B157" s="2"/>
      <c r="C157" s="2"/>
      <c r="D157" s="2"/>
      <c r="E157" s="2"/>
      <c r="F157" s="2"/>
      <c r="G157" s="2"/>
      <c r="H157" s="2"/>
      <c r="I157" s="2"/>
      <c r="J157" s="2"/>
      <c r="K157" s="2"/>
      <c r="L157" s="2"/>
      <c r="M157" s="2"/>
      <c r="N157" s="10"/>
      <c r="O157" s="10"/>
      <c r="P157" s="10"/>
      <c r="Q157" s="10"/>
      <c r="R157" s="2"/>
      <c r="S157" s="2"/>
      <c r="T157" s="2"/>
      <c r="U157" s="2"/>
      <c r="V157" s="2"/>
      <c r="W157" s="2"/>
      <c r="X157" s="2"/>
      <c r="Y157" s="2"/>
    </row>
    <row r="158" spans="1:25" ht="15.75" customHeight="1" x14ac:dyDescent="0.25">
      <c r="A158" s="2"/>
      <c r="B158" s="2"/>
      <c r="C158" s="2"/>
      <c r="D158" s="2"/>
      <c r="E158" s="2"/>
      <c r="F158" s="2"/>
      <c r="G158" s="2"/>
      <c r="H158" s="2"/>
      <c r="I158" s="2"/>
      <c r="J158" s="2"/>
      <c r="K158" s="2"/>
      <c r="L158" s="2"/>
      <c r="M158" s="2"/>
      <c r="N158" s="10"/>
      <c r="O158" s="10"/>
      <c r="P158" s="10"/>
      <c r="Q158" s="10"/>
      <c r="R158" s="2"/>
      <c r="S158" s="2"/>
      <c r="T158" s="2"/>
      <c r="U158" s="2"/>
      <c r="V158" s="2"/>
      <c r="W158" s="2"/>
      <c r="X158" s="2"/>
      <c r="Y158" s="2"/>
    </row>
    <row r="159" spans="1:25" ht="15.75" customHeight="1" x14ac:dyDescent="0.25">
      <c r="A159" s="2"/>
      <c r="B159" s="2"/>
      <c r="C159" s="2"/>
      <c r="D159" s="2"/>
      <c r="E159" s="2"/>
      <c r="F159" s="2"/>
      <c r="G159" s="2"/>
      <c r="H159" s="2"/>
      <c r="I159" s="2"/>
      <c r="J159" s="2"/>
      <c r="K159" s="2"/>
      <c r="L159" s="2"/>
      <c r="M159" s="2"/>
      <c r="N159" s="10"/>
      <c r="O159" s="10"/>
      <c r="P159" s="10"/>
      <c r="Q159" s="10"/>
      <c r="R159" s="2"/>
      <c r="S159" s="2"/>
      <c r="T159" s="2"/>
      <c r="U159" s="2"/>
      <c r="V159" s="2"/>
      <c r="W159" s="2"/>
      <c r="X159" s="2"/>
      <c r="Y159" s="2"/>
    </row>
    <row r="160" spans="1:25" ht="15.75" customHeight="1" x14ac:dyDescent="0.25">
      <c r="A160" s="2"/>
      <c r="B160" s="2"/>
      <c r="C160" s="2"/>
      <c r="D160" s="2"/>
      <c r="E160" s="2"/>
      <c r="F160" s="2"/>
      <c r="G160" s="2"/>
      <c r="H160" s="2"/>
      <c r="I160" s="2"/>
      <c r="J160" s="2"/>
      <c r="K160" s="2"/>
      <c r="L160" s="2"/>
      <c r="M160" s="2"/>
      <c r="N160" s="10"/>
      <c r="O160" s="10"/>
      <c r="P160" s="10"/>
      <c r="Q160" s="10"/>
      <c r="R160" s="2"/>
      <c r="S160" s="2"/>
      <c r="T160" s="2"/>
      <c r="U160" s="2"/>
      <c r="V160" s="2"/>
      <c r="W160" s="2"/>
      <c r="X160" s="2"/>
      <c r="Y160" s="2"/>
    </row>
    <row r="161" spans="1:25" ht="15.75" customHeight="1" x14ac:dyDescent="0.25">
      <c r="A161" s="2"/>
      <c r="B161" s="2"/>
      <c r="C161" s="2"/>
      <c r="D161" s="2"/>
      <c r="E161" s="2"/>
      <c r="F161" s="2"/>
      <c r="G161" s="2"/>
      <c r="H161" s="2"/>
      <c r="I161" s="2"/>
      <c r="J161" s="2"/>
      <c r="K161" s="2"/>
      <c r="L161" s="2"/>
      <c r="M161" s="2"/>
      <c r="N161" s="10"/>
      <c r="O161" s="10"/>
      <c r="P161" s="10"/>
      <c r="Q161" s="10"/>
      <c r="R161" s="2"/>
      <c r="S161" s="2"/>
      <c r="T161" s="2"/>
      <c r="U161" s="2"/>
      <c r="V161" s="2"/>
      <c r="W161" s="2"/>
      <c r="X161" s="2"/>
      <c r="Y161" s="2"/>
    </row>
    <row r="162" spans="1:25" ht="15.75" customHeight="1" x14ac:dyDescent="0.25">
      <c r="A162" s="2"/>
      <c r="B162" s="2"/>
      <c r="C162" s="2"/>
      <c r="D162" s="2"/>
      <c r="E162" s="2"/>
      <c r="F162" s="2"/>
      <c r="G162" s="2"/>
      <c r="H162" s="2"/>
      <c r="I162" s="2"/>
      <c r="J162" s="2"/>
      <c r="K162" s="2"/>
      <c r="L162" s="2"/>
      <c r="M162" s="2"/>
      <c r="N162" s="10"/>
      <c r="O162" s="10"/>
      <c r="P162" s="10"/>
      <c r="Q162" s="10"/>
      <c r="R162" s="2"/>
      <c r="S162" s="2"/>
      <c r="T162" s="2"/>
      <c r="U162" s="2"/>
      <c r="V162" s="2"/>
      <c r="W162" s="2"/>
      <c r="X162" s="2"/>
      <c r="Y162" s="2"/>
    </row>
    <row r="163" spans="1:25" ht="15.75" customHeight="1" x14ac:dyDescent="0.25">
      <c r="A163" s="2"/>
      <c r="B163" s="2"/>
      <c r="C163" s="2"/>
      <c r="D163" s="2"/>
      <c r="E163" s="2"/>
      <c r="F163" s="2"/>
      <c r="G163" s="2"/>
      <c r="H163" s="2"/>
      <c r="I163" s="2"/>
      <c r="J163" s="2"/>
      <c r="K163" s="2"/>
      <c r="L163" s="2"/>
      <c r="M163" s="2"/>
      <c r="N163" s="10"/>
      <c r="O163" s="10"/>
      <c r="P163" s="10"/>
      <c r="Q163" s="10"/>
      <c r="R163" s="2"/>
      <c r="S163" s="2"/>
      <c r="T163" s="2"/>
      <c r="U163" s="2"/>
      <c r="V163" s="2"/>
      <c r="W163" s="2"/>
      <c r="X163" s="2"/>
      <c r="Y163" s="2"/>
    </row>
    <row r="164" spans="1:25" ht="15.75" customHeight="1" x14ac:dyDescent="0.25">
      <c r="A164" s="2"/>
      <c r="B164" s="2"/>
      <c r="C164" s="2"/>
      <c r="D164" s="2"/>
      <c r="E164" s="2"/>
      <c r="F164" s="2"/>
      <c r="G164" s="2"/>
      <c r="H164" s="2"/>
      <c r="I164" s="2"/>
      <c r="J164" s="2"/>
      <c r="K164" s="2"/>
      <c r="L164" s="2"/>
      <c r="M164" s="2"/>
      <c r="N164" s="10"/>
      <c r="O164" s="10"/>
      <c r="P164" s="10"/>
      <c r="Q164" s="10"/>
      <c r="R164" s="2"/>
      <c r="S164" s="2"/>
      <c r="T164" s="2"/>
      <c r="U164" s="2"/>
      <c r="V164" s="2"/>
      <c r="W164" s="2"/>
      <c r="X164" s="2"/>
      <c r="Y164" s="2"/>
    </row>
    <row r="165" spans="1:25" ht="15.75" customHeight="1" x14ac:dyDescent="0.25">
      <c r="A165" s="2"/>
      <c r="B165" s="2"/>
      <c r="C165" s="2"/>
      <c r="D165" s="2"/>
      <c r="E165" s="2"/>
      <c r="F165" s="2"/>
      <c r="G165" s="2"/>
      <c r="H165" s="2"/>
      <c r="I165" s="2"/>
      <c r="J165" s="2"/>
      <c r="K165" s="2"/>
      <c r="L165" s="2"/>
      <c r="M165" s="2"/>
      <c r="N165" s="10"/>
      <c r="O165" s="10"/>
      <c r="P165" s="10"/>
      <c r="Q165" s="10"/>
      <c r="R165" s="2"/>
      <c r="S165" s="2"/>
      <c r="T165" s="2"/>
      <c r="U165" s="2"/>
      <c r="V165" s="2"/>
      <c r="W165" s="2"/>
      <c r="X165" s="2"/>
      <c r="Y165" s="2"/>
    </row>
    <row r="166" spans="1:25" ht="15.75" customHeight="1" x14ac:dyDescent="0.25">
      <c r="A166" s="2"/>
      <c r="B166" s="2"/>
      <c r="C166" s="2"/>
      <c r="D166" s="2"/>
      <c r="E166" s="2"/>
      <c r="F166" s="2"/>
      <c r="G166" s="2"/>
      <c r="H166" s="2"/>
      <c r="I166" s="2"/>
      <c r="J166" s="2"/>
      <c r="K166" s="2"/>
      <c r="L166" s="2"/>
      <c r="M166" s="2"/>
      <c r="N166" s="10"/>
      <c r="O166" s="10"/>
      <c r="P166" s="10"/>
      <c r="Q166" s="10"/>
      <c r="R166" s="2"/>
      <c r="S166" s="2"/>
      <c r="T166" s="2"/>
      <c r="U166" s="2"/>
      <c r="V166" s="2"/>
      <c r="W166" s="2"/>
      <c r="X166" s="2"/>
      <c r="Y166" s="2"/>
    </row>
    <row r="167" spans="1:25" ht="15.75" customHeight="1" x14ac:dyDescent="0.25">
      <c r="A167" s="2"/>
      <c r="B167" s="2"/>
      <c r="C167" s="2"/>
      <c r="D167" s="2"/>
      <c r="E167" s="2"/>
      <c r="F167" s="2"/>
      <c r="G167" s="2"/>
      <c r="H167" s="2"/>
      <c r="I167" s="2"/>
      <c r="J167" s="2"/>
      <c r="K167" s="2"/>
      <c r="L167" s="2"/>
      <c r="M167" s="2"/>
      <c r="N167" s="10"/>
      <c r="O167" s="10"/>
      <c r="P167" s="10"/>
      <c r="Q167" s="10"/>
      <c r="R167" s="2"/>
      <c r="S167" s="2"/>
      <c r="T167" s="2"/>
      <c r="U167" s="2"/>
      <c r="V167" s="2"/>
      <c r="W167" s="2"/>
      <c r="X167" s="2"/>
      <c r="Y167" s="2"/>
    </row>
    <row r="168" spans="1:25" ht="15.75" customHeight="1" x14ac:dyDescent="0.25">
      <c r="A168" s="2"/>
      <c r="B168" s="2"/>
      <c r="C168" s="2"/>
      <c r="D168" s="2"/>
      <c r="E168" s="2"/>
      <c r="F168" s="2"/>
      <c r="G168" s="2"/>
      <c r="H168" s="2"/>
      <c r="I168" s="2"/>
      <c r="J168" s="2"/>
      <c r="K168" s="2"/>
      <c r="L168" s="2"/>
      <c r="M168" s="2"/>
      <c r="N168" s="10"/>
      <c r="O168" s="10"/>
      <c r="P168" s="10"/>
      <c r="Q168" s="10"/>
      <c r="R168" s="2"/>
      <c r="S168" s="2"/>
      <c r="T168" s="2"/>
      <c r="U168" s="2"/>
      <c r="V168" s="2"/>
      <c r="W168" s="2"/>
      <c r="X168" s="2"/>
      <c r="Y168" s="2"/>
    </row>
    <row r="169" spans="1:25" ht="15.75" customHeight="1" x14ac:dyDescent="0.25">
      <c r="A169" s="2"/>
      <c r="B169" s="2"/>
      <c r="C169" s="2"/>
      <c r="D169" s="2"/>
      <c r="E169" s="2"/>
      <c r="F169" s="2"/>
      <c r="G169" s="2"/>
      <c r="H169" s="2"/>
      <c r="I169" s="2"/>
      <c r="J169" s="2"/>
      <c r="K169" s="2"/>
      <c r="L169" s="2"/>
      <c r="M169" s="2"/>
      <c r="N169" s="10"/>
      <c r="O169" s="10"/>
      <c r="P169" s="10"/>
      <c r="Q169" s="10"/>
      <c r="R169" s="2"/>
      <c r="S169" s="2"/>
      <c r="T169" s="2"/>
      <c r="U169" s="2"/>
      <c r="V169" s="2"/>
      <c r="W169" s="2"/>
      <c r="X169" s="2"/>
      <c r="Y169" s="2"/>
    </row>
    <row r="170" spans="1:25" ht="15.75" customHeight="1" x14ac:dyDescent="0.25">
      <c r="A170" s="2"/>
      <c r="B170" s="2"/>
      <c r="C170" s="2"/>
      <c r="D170" s="2"/>
      <c r="E170" s="2"/>
      <c r="F170" s="2"/>
      <c r="G170" s="2"/>
      <c r="H170" s="2"/>
      <c r="I170" s="2"/>
      <c r="J170" s="2"/>
      <c r="K170" s="2"/>
      <c r="L170" s="2"/>
      <c r="M170" s="2"/>
      <c r="N170" s="10"/>
      <c r="O170" s="10"/>
      <c r="P170" s="10"/>
      <c r="Q170" s="10"/>
      <c r="R170" s="2"/>
      <c r="S170" s="2"/>
      <c r="T170" s="2"/>
      <c r="U170" s="2"/>
      <c r="V170" s="2"/>
      <c r="W170" s="2"/>
      <c r="X170" s="2"/>
      <c r="Y170" s="2"/>
    </row>
    <row r="171" spans="1:25" ht="15.75" customHeight="1" x14ac:dyDescent="0.25">
      <c r="A171" s="2"/>
      <c r="B171" s="2"/>
      <c r="C171" s="2"/>
      <c r="D171" s="2"/>
      <c r="E171" s="2"/>
      <c r="F171" s="2"/>
      <c r="G171" s="2"/>
      <c r="H171" s="2"/>
      <c r="I171" s="2"/>
      <c r="J171" s="2"/>
      <c r="K171" s="2"/>
      <c r="L171" s="2"/>
      <c r="M171" s="2"/>
      <c r="N171" s="10"/>
      <c r="O171" s="10"/>
      <c r="P171" s="10"/>
      <c r="Q171" s="10"/>
      <c r="R171" s="2"/>
      <c r="S171" s="2"/>
      <c r="T171" s="2"/>
      <c r="U171" s="2"/>
      <c r="V171" s="2"/>
      <c r="W171" s="2"/>
      <c r="X171" s="2"/>
      <c r="Y171" s="2"/>
    </row>
    <row r="172" spans="1:25" ht="15.75" customHeight="1" x14ac:dyDescent="0.25">
      <c r="A172" s="2"/>
      <c r="B172" s="2"/>
      <c r="C172" s="2"/>
      <c r="D172" s="2"/>
      <c r="E172" s="2"/>
      <c r="F172" s="2"/>
      <c r="G172" s="2"/>
      <c r="H172" s="2"/>
      <c r="I172" s="2"/>
      <c r="J172" s="2"/>
      <c r="K172" s="2"/>
      <c r="L172" s="2"/>
      <c r="M172" s="2"/>
      <c r="N172" s="10"/>
      <c r="O172" s="10"/>
      <c r="P172" s="10"/>
      <c r="Q172" s="10"/>
      <c r="R172" s="2"/>
      <c r="S172" s="2"/>
      <c r="T172" s="2"/>
      <c r="U172" s="2"/>
      <c r="V172" s="2"/>
      <c r="W172" s="2"/>
      <c r="X172" s="2"/>
      <c r="Y172" s="2"/>
    </row>
    <row r="173" spans="1:25" ht="15.75" customHeight="1" x14ac:dyDescent="0.25">
      <c r="A173" s="2"/>
      <c r="B173" s="2"/>
      <c r="C173" s="2"/>
      <c r="D173" s="2"/>
      <c r="E173" s="2"/>
      <c r="F173" s="2"/>
      <c r="G173" s="2"/>
      <c r="H173" s="2"/>
      <c r="I173" s="2"/>
      <c r="J173" s="2"/>
      <c r="K173" s="2"/>
      <c r="L173" s="2"/>
      <c r="M173" s="2"/>
      <c r="N173" s="10"/>
      <c r="O173" s="10"/>
      <c r="P173" s="10"/>
      <c r="Q173" s="10"/>
      <c r="R173" s="2"/>
      <c r="S173" s="2"/>
      <c r="T173" s="2"/>
      <c r="U173" s="2"/>
      <c r="V173" s="2"/>
      <c r="W173" s="2"/>
      <c r="X173" s="2"/>
      <c r="Y173" s="2"/>
    </row>
    <row r="174" spans="1:25" ht="15.75" customHeight="1" x14ac:dyDescent="0.25">
      <c r="A174" s="2"/>
      <c r="B174" s="2"/>
      <c r="C174" s="2"/>
      <c r="D174" s="2"/>
      <c r="E174" s="2"/>
      <c r="F174" s="2"/>
      <c r="G174" s="2"/>
      <c r="H174" s="2"/>
      <c r="I174" s="2"/>
      <c r="J174" s="2"/>
      <c r="K174" s="2"/>
      <c r="L174" s="2"/>
      <c r="M174" s="2"/>
      <c r="N174" s="10"/>
      <c r="O174" s="10"/>
      <c r="P174" s="10"/>
      <c r="Q174" s="10"/>
      <c r="R174" s="2"/>
      <c r="S174" s="2"/>
      <c r="T174" s="2"/>
      <c r="U174" s="2"/>
      <c r="V174" s="2"/>
      <c r="W174" s="2"/>
      <c r="X174" s="2"/>
      <c r="Y174" s="2"/>
    </row>
    <row r="175" spans="1:25" ht="15.75" customHeight="1" x14ac:dyDescent="0.25">
      <c r="A175" s="2"/>
      <c r="B175" s="2"/>
      <c r="C175" s="2"/>
      <c r="D175" s="2"/>
      <c r="E175" s="2"/>
      <c r="F175" s="2"/>
      <c r="G175" s="2"/>
      <c r="H175" s="2"/>
      <c r="I175" s="2"/>
      <c r="J175" s="2"/>
      <c r="K175" s="2"/>
      <c r="L175" s="2"/>
      <c r="M175" s="2"/>
      <c r="N175" s="10"/>
      <c r="O175" s="10"/>
      <c r="P175" s="10"/>
      <c r="Q175" s="10"/>
      <c r="R175" s="2"/>
      <c r="S175" s="2"/>
      <c r="T175" s="2"/>
      <c r="U175" s="2"/>
      <c r="V175" s="2"/>
      <c r="W175" s="2"/>
      <c r="X175" s="2"/>
      <c r="Y175" s="2"/>
    </row>
    <row r="176" spans="1:25" ht="15.75" customHeight="1" x14ac:dyDescent="0.25">
      <c r="A176" s="2"/>
      <c r="B176" s="2"/>
      <c r="C176" s="2"/>
      <c r="D176" s="2"/>
      <c r="E176" s="2"/>
      <c r="F176" s="2"/>
      <c r="G176" s="2"/>
      <c r="H176" s="2"/>
      <c r="I176" s="2"/>
      <c r="J176" s="2"/>
      <c r="K176" s="2"/>
      <c r="L176" s="2"/>
      <c r="M176" s="2"/>
      <c r="N176" s="10"/>
      <c r="O176" s="10"/>
      <c r="P176" s="10"/>
      <c r="Q176" s="10"/>
      <c r="R176" s="2"/>
      <c r="S176" s="2"/>
      <c r="T176" s="2"/>
      <c r="U176" s="2"/>
      <c r="V176" s="2"/>
      <c r="W176" s="2"/>
      <c r="X176" s="2"/>
      <c r="Y176" s="2"/>
    </row>
    <row r="177" spans="1:25" ht="15.75" customHeight="1" x14ac:dyDescent="0.25">
      <c r="A177" s="2"/>
      <c r="B177" s="2"/>
      <c r="C177" s="2"/>
      <c r="D177" s="2"/>
      <c r="E177" s="2"/>
      <c r="F177" s="2"/>
      <c r="G177" s="2"/>
      <c r="H177" s="2"/>
      <c r="I177" s="2"/>
      <c r="J177" s="2"/>
      <c r="K177" s="2"/>
      <c r="L177" s="2"/>
      <c r="M177" s="2"/>
      <c r="N177" s="10"/>
      <c r="O177" s="10"/>
      <c r="P177" s="10"/>
      <c r="Q177" s="10"/>
      <c r="R177" s="2"/>
      <c r="S177" s="2"/>
      <c r="T177" s="2"/>
      <c r="U177" s="2"/>
      <c r="V177" s="2"/>
      <c r="W177" s="2"/>
      <c r="X177" s="2"/>
      <c r="Y177" s="2"/>
    </row>
    <row r="178" spans="1:25" ht="15.75" customHeight="1" x14ac:dyDescent="0.25">
      <c r="A178" s="2"/>
      <c r="B178" s="2"/>
      <c r="C178" s="2"/>
      <c r="D178" s="2"/>
      <c r="E178" s="2"/>
      <c r="F178" s="2"/>
      <c r="G178" s="2"/>
      <c r="H178" s="2"/>
      <c r="I178" s="2"/>
      <c r="J178" s="2"/>
      <c r="K178" s="2"/>
      <c r="L178" s="2"/>
      <c r="M178" s="2"/>
      <c r="N178" s="10"/>
      <c r="O178" s="10"/>
      <c r="P178" s="10"/>
      <c r="Q178" s="10"/>
      <c r="R178" s="2"/>
      <c r="S178" s="2"/>
      <c r="T178" s="2"/>
      <c r="U178" s="2"/>
      <c r="V178" s="2"/>
      <c r="W178" s="2"/>
      <c r="X178" s="2"/>
      <c r="Y178" s="2"/>
    </row>
    <row r="179" spans="1:25" ht="15.75" customHeight="1" x14ac:dyDescent="0.25">
      <c r="A179" s="2"/>
      <c r="B179" s="2"/>
      <c r="C179" s="2"/>
      <c r="D179" s="2"/>
      <c r="E179" s="2"/>
      <c r="F179" s="2"/>
      <c r="G179" s="2"/>
      <c r="H179" s="2"/>
      <c r="I179" s="2"/>
      <c r="J179" s="2"/>
      <c r="K179" s="2"/>
      <c r="L179" s="2"/>
      <c r="M179" s="2"/>
      <c r="N179" s="10"/>
      <c r="O179" s="10"/>
      <c r="P179" s="10"/>
      <c r="Q179" s="10"/>
      <c r="R179" s="2"/>
      <c r="S179" s="2"/>
      <c r="T179" s="2"/>
      <c r="U179" s="2"/>
      <c r="V179" s="2"/>
      <c r="W179" s="2"/>
      <c r="X179" s="2"/>
      <c r="Y179" s="2"/>
    </row>
    <row r="180" spans="1:25" ht="15.75" customHeight="1" x14ac:dyDescent="0.25">
      <c r="A180" s="2"/>
      <c r="B180" s="2"/>
      <c r="C180" s="2"/>
      <c r="D180" s="2"/>
      <c r="E180" s="2"/>
      <c r="F180" s="2"/>
      <c r="G180" s="2"/>
      <c r="H180" s="2"/>
      <c r="I180" s="2"/>
      <c r="J180" s="2"/>
      <c r="K180" s="2"/>
      <c r="L180" s="2"/>
      <c r="M180" s="2"/>
      <c r="N180" s="10"/>
      <c r="O180" s="10"/>
      <c r="P180" s="10"/>
      <c r="Q180" s="10"/>
      <c r="R180" s="2"/>
      <c r="S180" s="2"/>
      <c r="T180" s="2"/>
      <c r="U180" s="2"/>
      <c r="V180" s="2"/>
      <c r="W180" s="2"/>
      <c r="X180" s="2"/>
      <c r="Y180" s="2"/>
    </row>
    <row r="181" spans="1:25" ht="15.75" customHeight="1" x14ac:dyDescent="0.25">
      <c r="A181" s="2"/>
      <c r="B181" s="2"/>
      <c r="C181" s="2"/>
      <c r="D181" s="2"/>
      <c r="E181" s="2"/>
      <c r="F181" s="2"/>
      <c r="G181" s="2"/>
      <c r="H181" s="2"/>
      <c r="I181" s="2"/>
      <c r="J181" s="2"/>
      <c r="K181" s="2"/>
      <c r="L181" s="2"/>
      <c r="M181" s="2"/>
      <c r="N181" s="10"/>
      <c r="O181" s="10"/>
      <c r="P181" s="10"/>
      <c r="Q181" s="10"/>
      <c r="R181" s="2"/>
      <c r="S181" s="2"/>
      <c r="T181" s="2"/>
      <c r="U181" s="2"/>
      <c r="V181" s="2"/>
      <c r="W181" s="2"/>
      <c r="X181" s="2"/>
      <c r="Y181" s="2"/>
    </row>
    <row r="182" spans="1:25" ht="15.75" customHeight="1" x14ac:dyDescent="0.25">
      <c r="A182" s="2"/>
      <c r="B182" s="2"/>
      <c r="C182" s="2"/>
      <c r="D182" s="2"/>
      <c r="E182" s="2"/>
      <c r="F182" s="2"/>
      <c r="G182" s="2"/>
      <c r="H182" s="2"/>
      <c r="I182" s="2"/>
      <c r="J182" s="2"/>
      <c r="K182" s="2"/>
      <c r="L182" s="2"/>
      <c r="M182" s="2"/>
      <c r="N182" s="10"/>
      <c r="O182" s="10"/>
      <c r="P182" s="10"/>
      <c r="Q182" s="10"/>
      <c r="R182" s="2"/>
      <c r="S182" s="2"/>
      <c r="T182" s="2"/>
      <c r="U182" s="2"/>
      <c r="V182" s="2"/>
      <c r="W182" s="2"/>
      <c r="X182" s="2"/>
      <c r="Y182" s="2"/>
    </row>
    <row r="183" spans="1:25" ht="15.75" customHeight="1" x14ac:dyDescent="0.25">
      <c r="A183" s="2"/>
      <c r="B183" s="2"/>
      <c r="C183" s="2"/>
      <c r="D183" s="2"/>
      <c r="E183" s="2"/>
      <c r="F183" s="2"/>
      <c r="G183" s="2"/>
      <c r="H183" s="2"/>
      <c r="I183" s="2"/>
      <c r="J183" s="2"/>
      <c r="K183" s="2"/>
      <c r="L183" s="2"/>
      <c r="M183" s="2"/>
      <c r="N183" s="10"/>
      <c r="O183" s="10"/>
      <c r="P183" s="10"/>
      <c r="Q183" s="10"/>
      <c r="R183" s="2"/>
      <c r="S183" s="2"/>
      <c r="T183" s="2"/>
      <c r="U183" s="2"/>
      <c r="V183" s="2"/>
      <c r="W183" s="2"/>
      <c r="X183" s="2"/>
      <c r="Y183" s="2"/>
    </row>
    <row r="184" spans="1:25" ht="15.75" customHeight="1" x14ac:dyDescent="0.25">
      <c r="A184" s="2"/>
      <c r="B184" s="2"/>
      <c r="C184" s="2"/>
      <c r="D184" s="2"/>
      <c r="E184" s="2"/>
      <c r="F184" s="2"/>
      <c r="G184" s="2"/>
      <c r="H184" s="2"/>
      <c r="I184" s="2"/>
      <c r="J184" s="2"/>
      <c r="K184" s="2"/>
      <c r="L184" s="2"/>
      <c r="M184" s="2"/>
      <c r="N184" s="10"/>
      <c r="O184" s="10"/>
      <c r="P184" s="10"/>
      <c r="Q184" s="10"/>
      <c r="R184" s="2"/>
      <c r="S184" s="2"/>
      <c r="T184" s="2"/>
      <c r="U184" s="2"/>
      <c r="V184" s="2"/>
      <c r="W184" s="2"/>
      <c r="X184" s="2"/>
      <c r="Y184" s="2"/>
    </row>
    <row r="185" spans="1:25" ht="15.75" customHeight="1" x14ac:dyDescent="0.25">
      <c r="A185" s="2"/>
      <c r="B185" s="2"/>
      <c r="C185" s="2"/>
      <c r="D185" s="2"/>
      <c r="E185" s="2"/>
      <c r="F185" s="2"/>
      <c r="G185" s="2"/>
      <c r="H185" s="2"/>
      <c r="I185" s="2"/>
      <c r="J185" s="2"/>
      <c r="K185" s="2"/>
      <c r="L185" s="2"/>
      <c r="M185" s="2"/>
      <c r="N185" s="10"/>
      <c r="O185" s="10"/>
      <c r="P185" s="10"/>
      <c r="Q185" s="10"/>
      <c r="R185" s="2"/>
      <c r="S185" s="2"/>
      <c r="T185" s="2"/>
      <c r="U185" s="2"/>
      <c r="V185" s="2"/>
      <c r="W185" s="2"/>
      <c r="X185" s="2"/>
      <c r="Y185" s="2"/>
    </row>
    <row r="186" spans="1:25" ht="15.75" customHeight="1" x14ac:dyDescent="0.25">
      <c r="A186" s="2"/>
      <c r="B186" s="2"/>
      <c r="C186" s="2"/>
      <c r="D186" s="2"/>
      <c r="E186" s="2"/>
      <c r="F186" s="2"/>
      <c r="G186" s="2"/>
      <c r="H186" s="2"/>
      <c r="I186" s="2"/>
      <c r="J186" s="2"/>
      <c r="K186" s="2"/>
      <c r="L186" s="2"/>
      <c r="M186" s="2"/>
      <c r="N186" s="10"/>
      <c r="O186" s="10"/>
      <c r="P186" s="10"/>
      <c r="Q186" s="10"/>
      <c r="R186" s="2"/>
      <c r="S186" s="2"/>
      <c r="T186" s="2"/>
      <c r="U186" s="2"/>
      <c r="V186" s="2"/>
      <c r="W186" s="2"/>
      <c r="X186" s="2"/>
      <c r="Y186" s="2"/>
    </row>
    <row r="187" spans="1:25" ht="15.75" customHeight="1" x14ac:dyDescent="0.25">
      <c r="A187" s="2"/>
      <c r="B187" s="2"/>
      <c r="C187" s="2"/>
      <c r="D187" s="2"/>
      <c r="E187" s="2"/>
      <c r="F187" s="2"/>
      <c r="G187" s="2"/>
      <c r="H187" s="2"/>
      <c r="I187" s="2"/>
      <c r="J187" s="2"/>
      <c r="K187" s="2"/>
      <c r="L187" s="2"/>
      <c r="M187" s="2"/>
      <c r="N187" s="10"/>
      <c r="O187" s="10"/>
      <c r="P187" s="10"/>
      <c r="Q187" s="10"/>
      <c r="R187" s="2"/>
      <c r="S187" s="2"/>
      <c r="T187" s="2"/>
      <c r="U187" s="2"/>
      <c r="V187" s="2"/>
      <c r="W187" s="2"/>
      <c r="X187" s="2"/>
      <c r="Y187" s="2"/>
    </row>
    <row r="188" spans="1:25" ht="15.75" customHeight="1" x14ac:dyDescent="0.25">
      <c r="A188" s="2"/>
      <c r="B188" s="2"/>
      <c r="C188" s="2"/>
      <c r="D188" s="2"/>
      <c r="E188" s="2"/>
      <c r="F188" s="2"/>
      <c r="G188" s="2"/>
      <c r="H188" s="2"/>
      <c r="I188" s="2"/>
      <c r="J188" s="2"/>
      <c r="K188" s="2"/>
      <c r="L188" s="2"/>
      <c r="M188" s="2"/>
      <c r="N188" s="10"/>
      <c r="O188" s="10"/>
      <c r="P188" s="10"/>
      <c r="Q188" s="10"/>
      <c r="R188" s="2"/>
      <c r="S188" s="2"/>
      <c r="T188" s="2"/>
      <c r="U188" s="2"/>
      <c r="V188" s="2"/>
      <c r="W188" s="2"/>
      <c r="X188" s="2"/>
      <c r="Y188" s="2"/>
    </row>
    <row r="189" spans="1:25" ht="15.75" customHeight="1" x14ac:dyDescent="0.25">
      <c r="A189" s="2"/>
      <c r="B189" s="2"/>
      <c r="C189" s="2"/>
      <c r="D189" s="2"/>
      <c r="E189" s="2"/>
      <c r="F189" s="2"/>
      <c r="G189" s="2"/>
      <c r="H189" s="2"/>
      <c r="I189" s="2"/>
      <c r="J189" s="2"/>
      <c r="K189" s="2"/>
      <c r="L189" s="2"/>
      <c r="M189" s="2"/>
      <c r="N189" s="10"/>
      <c r="O189" s="10"/>
      <c r="P189" s="10"/>
      <c r="Q189" s="10"/>
      <c r="R189" s="2"/>
      <c r="S189" s="2"/>
      <c r="T189" s="2"/>
      <c r="U189" s="2"/>
      <c r="V189" s="2"/>
      <c r="W189" s="2"/>
      <c r="X189" s="2"/>
      <c r="Y189" s="2"/>
    </row>
    <row r="190" spans="1:25" ht="15.75" customHeight="1" x14ac:dyDescent="0.25">
      <c r="A190" s="2"/>
      <c r="B190" s="2"/>
      <c r="C190" s="2"/>
      <c r="D190" s="2"/>
      <c r="E190" s="2"/>
      <c r="F190" s="2"/>
      <c r="G190" s="2"/>
      <c r="H190" s="2"/>
      <c r="I190" s="2"/>
      <c r="J190" s="2"/>
      <c r="K190" s="2"/>
      <c r="L190" s="2"/>
      <c r="M190" s="2"/>
      <c r="N190" s="10"/>
      <c r="O190" s="10"/>
      <c r="P190" s="10"/>
      <c r="Q190" s="10"/>
      <c r="R190" s="2"/>
      <c r="S190" s="2"/>
      <c r="T190" s="2"/>
      <c r="U190" s="2"/>
      <c r="V190" s="2"/>
      <c r="W190" s="2"/>
      <c r="X190" s="2"/>
      <c r="Y190" s="2"/>
    </row>
    <row r="191" spans="1:25" ht="15.75" customHeight="1" x14ac:dyDescent="0.25">
      <c r="A191" s="2"/>
      <c r="B191" s="2"/>
      <c r="C191" s="2"/>
      <c r="D191" s="2"/>
      <c r="E191" s="2"/>
      <c r="F191" s="2"/>
      <c r="G191" s="2"/>
      <c r="H191" s="2"/>
      <c r="I191" s="2"/>
      <c r="J191" s="2"/>
      <c r="K191" s="2"/>
      <c r="L191" s="2"/>
      <c r="M191" s="2"/>
      <c r="N191" s="10"/>
      <c r="O191" s="10"/>
      <c r="P191" s="10"/>
      <c r="Q191" s="10"/>
      <c r="R191" s="2"/>
      <c r="S191" s="2"/>
      <c r="T191" s="2"/>
      <c r="U191" s="2"/>
      <c r="V191" s="2"/>
      <c r="W191" s="2"/>
      <c r="X191" s="2"/>
      <c r="Y191" s="2"/>
    </row>
    <row r="192" spans="1:25" ht="15.75" customHeight="1" x14ac:dyDescent="0.25">
      <c r="A192" s="2"/>
      <c r="B192" s="2"/>
      <c r="C192" s="2"/>
      <c r="D192" s="2"/>
      <c r="E192" s="2"/>
      <c r="F192" s="2"/>
      <c r="G192" s="2"/>
      <c r="H192" s="2"/>
      <c r="I192" s="2"/>
      <c r="J192" s="2"/>
      <c r="K192" s="2"/>
      <c r="L192" s="2"/>
      <c r="M192" s="2"/>
      <c r="N192" s="10"/>
      <c r="O192" s="10"/>
      <c r="P192" s="10"/>
      <c r="Q192" s="10"/>
      <c r="R192" s="2"/>
      <c r="S192" s="2"/>
      <c r="T192" s="2"/>
      <c r="U192" s="2"/>
      <c r="V192" s="2"/>
      <c r="W192" s="2"/>
      <c r="X192" s="2"/>
      <c r="Y192" s="2"/>
    </row>
    <row r="193" spans="1:25" ht="15.75" customHeight="1" x14ac:dyDescent="0.25">
      <c r="A193" s="2"/>
      <c r="B193" s="2"/>
      <c r="C193" s="2"/>
      <c r="D193" s="2"/>
      <c r="E193" s="2"/>
      <c r="F193" s="2"/>
      <c r="G193" s="2"/>
      <c r="H193" s="2"/>
      <c r="I193" s="2"/>
      <c r="J193" s="2"/>
      <c r="K193" s="2"/>
      <c r="L193" s="2"/>
      <c r="M193" s="2"/>
      <c r="N193" s="10"/>
      <c r="O193" s="10"/>
      <c r="P193" s="10"/>
      <c r="Q193" s="10"/>
      <c r="R193" s="2"/>
      <c r="S193" s="2"/>
      <c r="T193" s="2"/>
      <c r="U193" s="2"/>
      <c r="V193" s="2"/>
      <c r="W193" s="2"/>
      <c r="X193" s="2"/>
      <c r="Y193" s="2"/>
    </row>
    <row r="194" spans="1:25" ht="15.75" customHeight="1" x14ac:dyDescent="0.25">
      <c r="A194" s="2"/>
      <c r="B194" s="2"/>
      <c r="C194" s="2"/>
      <c r="D194" s="2"/>
      <c r="E194" s="2"/>
      <c r="F194" s="2"/>
      <c r="G194" s="2"/>
      <c r="H194" s="2"/>
      <c r="I194" s="2"/>
      <c r="J194" s="2"/>
      <c r="K194" s="2"/>
      <c r="L194" s="2"/>
      <c r="M194" s="2"/>
      <c r="N194" s="10"/>
      <c r="O194" s="10"/>
      <c r="P194" s="10"/>
      <c r="Q194" s="10"/>
      <c r="R194" s="2"/>
      <c r="S194" s="2"/>
      <c r="T194" s="2"/>
      <c r="U194" s="2"/>
      <c r="V194" s="2"/>
      <c r="W194" s="2"/>
      <c r="X194" s="2"/>
      <c r="Y194" s="2"/>
    </row>
    <row r="195" spans="1:25" ht="15.75" customHeight="1" x14ac:dyDescent="0.25">
      <c r="A195" s="2"/>
      <c r="B195" s="2"/>
      <c r="C195" s="2"/>
      <c r="D195" s="2"/>
      <c r="E195" s="2"/>
      <c r="F195" s="2"/>
      <c r="G195" s="2"/>
      <c r="H195" s="2"/>
      <c r="I195" s="2"/>
      <c r="J195" s="2"/>
      <c r="K195" s="2"/>
      <c r="L195" s="2"/>
      <c r="M195" s="2"/>
      <c r="N195" s="10"/>
      <c r="O195" s="10"/>
      <c r="P195" s="10"/>
      <c r="Q195" s="10"/>
      <c r="R195" s="2"/>
      <c r="S195" s="2"/>
      <c r="T195" s="2"/>
      <c r="U195" s="2"/>
      <c r="V195" s="2"/>
      <c r="W195" s="2"/>
      <c r="X195" s="2"/>
      <c r="Y195" s="2"/>
    </row>
    <row r="196" spans="1:25" ht="15.75" customHeight="1" x14ac:dyDescent="0.25">
      <c r="A196" s="2"/>
      <c r="B196" s="2"/>
      <c r="C196" s="2"/>
      <c r="D196" s="2"/>
      <c r="E196" s="2"/>
      <c r="F196" s="2"/>
      <c r="G196" s="2"/>
      <c r="H196" s="2"/>
      <c r="I196" s="2"/>
      <c r="J196" s="2"/>
      <c r="K196" s="2"/>
      <c r="L196" s="2"/>
      <c r="M196" s="2"/>
      <c r="N196" s="10"/>
      <c r="O196" s="10"/>
      <c r="P196" s="10"/>
      <c r="Q196" s="10"/>
      <c r="R196" s="2"/>
      <c r="S196" s="2"/>
      <c r="T196" s="2"/>
      <c r="U196" s="2"/>
      <c r="V196" s="2"/>
      <c r="W196" s="2"/>
      <c r="X196" s="2"/>
      <c r="Y196" s="2"/>
    </row>
    <row r="197" spans="1:25" ht="15.75" customHeight="1" x14ac:dyDescent="0.25">
      <c r="A197" s="2"/>
      <c r="B197" s="2"/>
      <c r="C197" s="2"/>
      <c r="D197" s="2"/>
      <c r="E197" s="2"/>
      <c r="F197" s="2"/>
      <c r="G197" s="2"/>
      <c r="H197" s="2"/>
      <c r="I197" s="2"/>
      <c r="J197" s="2"/>
      <c r="K197" s="2"/>
      <c r="L197" s="2"/>
      <c r="M197" s="2"/>
      <c r="N197" s="10"/>
      <c r="O197" s="10"/>
      <c r="P197" s="10"/>
      <c r="Q197" s="10"/>
      <c r="R197" s="2"/>
      <c r="S197" s="2"/>
      <c r="T197" s="2"/>
      <c r="U197" s="2"/>
      <c r="V197" s="2"/>
      <c r="W197" s="2"/>
      <c r="X197" s="2"/>
      <c r="Y197" s="2"/>
    </row>
    <row r="198" spans="1:25" ht="15.75" customHeight="1" x14ac:dyDescent="0.25">
      <c r="A198" s="2"/>
      <c r="B198" s="2"/>
      <c r="C198" s="2"/>
      <c r="D198" s="2"/>
      <c r="E198" s="2"/>
      <c r="F198" s="2"/>
      <c r="G198" s="2"/>
      <c r="H198" s="2"/>
      <c r="I198" s="2"/>
      <c r="J198" s="2"/>
      <c r="K198" s="2"/>
      <c r="L198" s="2"/>
      <c r="M198" s="2"/>
      <c r="N198" s="10"/>
      <c r="O198" s="10"/>
      <c r="P198" s="10"/>
      <c r="Q198" s="10"/>
      <c r="R198" s="2"/>
      <c r="S198" s="2"/>
      <c r="T198" s="2"/>
      <c r="U198" s="2"/>
      <c r="V198" s="2"/>
      <c r="W198" s="2"/>
      <c r="X198" s="2"/>
      <c r="Y198" s="2"/>
    </row>
    <row r="199" spans="1:25" ht="15.75" customHeight="1" x14ac:dyDescent="0.25">
      <c r="A199" s="2"/>
      <c r="B199" s="2"/>
      <c r="C199" s="2"/>
      <c r="D199" s="2"/>
      <c r="E199" s="2"/>
      <c r="F199" s="2"/>
      <c r="G199" s="2"/>
      <c r="H199" s="2"/>
      <c r="I199" s="2"/>
      <c r="J199" s="2"/>
      <c r="K199" s="2"/>
      <c r="L199" s="2"/>
      <c r="M199" s="2"/>
      <c r="N199" s="10"/>
      <c r="O199" s="10"/>
      <c r="P199" s="10"/>
      <c r="Q199" s="10"/>
      <c r="R199" s="2"/>
      <c r="S199" s="2"/>
      <c r="T199" s="2"/>
      <c r="U199" s="2"/>
      <c r="V199" s="2"/>
      <c r="W199" s="2"/>
      <c r="X199" s="2"/>
      <c r="Y199" s="2"/>
    </row>
    <row r="200" spans="1:25" ht="15.75" customHeight="1" x14ac:dyDescent="0.25">
      <c r="A200" s="2"/>
      <c r="B200" s="2"/>
      <c r="C200" s="2"/>
      <c r="D200" s="2"/>
      <c r="E200" s="2"/>
      <c r="F200" s="2"/>
      <c r="G200" s="2"/>
      <c r="H200" s="2"/>
      <c r="I200" s="2"/>
      <c r="J200" s="2"/>
      <c r="K200" s="2"/>
      <c r="L200" s="2"/>
      <c r="M200" s="2"/>
      <c r="N200" s="10"/>
      <c r="O200" s="10"/>
      <c r="P200" s="10"/>
      <c r="Q200" s="10"/>
      <c r="R200" s="2"/>
      <c r="S200" s="2"/>
      <c r="T200" s="2"/>
      <c r="U200" s="2"/>
      <c r="V200" s="2"/>
      <c r="W200" s="2"/>
      <c r="X200" s="2"/>
      <c r="Y200" s="2"/>
    </row>
    <row r="201" spans="1:25" ht="15.75" customHeight="1" x14ac:dyDescent="0.25">
      <c r="A201" s="2"/>
      <c r="B201" s="2"/>
      <c r="C201" s="2"/>
      <c r="D201" s="2"/>
      <c r="E201" s="2"/>
      <c r="F201" s="2"/>
      <c r="G201" s="2"/>
      <c r="H201" s="2"/>
      <c r="I201" s="2"/>
      <c r="J201" s="2"/>
      <c r="K201" s="2"/>
      <c r="L201" s="2"/>
      <c r="M201" s="2"/>
      <c r="N201" s="10"/>
      <c r="O201" s="10"/>
      <c r="P201" s="10"/>
      <c r="Q201" s="10"/>
      <c r="R201" s="2"/>
      <c r="S201" s="2"/>
      <c r="T201" s="2"/>
      <c r="U201" s="2"/>
      <c r="V201" s="2"/>
      <c r="W201" s="2"/>
      <c r="X201" s="2"/>
      <c r="Y201" s="2"/>
    </row>
    <row r="202" spans="1:25" ht="15.75" customHeight="1" x14ac:dyDescent="0.25">
      <c r="A202" s="2"/>
      <c r="B202" s="2"/>
      <c r="C202" s="2"/>
      <c r="D202" s="2"/>
      <c r="E202" s="2"/>
      <c r="F202" s="2"/>
      <c r="G202" s="2"/>
      <c r="H202" s="2"/>
      <c r="I202" s="2"/>
      <c r="J202" s="2"/>
      <c r="K202" s="2"/>
      <c r="L202" s="2"/>
      <c r="M202" s="2"/>
      <c r="N202" s="10"/>
      <c r="O202" s="10"/>
      <c r="P202" s="10"/>
      <c r="Q202" s="10"/>
      <c r="R202" s="2"/>
      <c r="S202" s="2"/>
      <c r="T202" s="2"/>
      <c r="U202" s="2"/>
      <c r="V202" s="2"/>
      <c r="W202" s="2"/>
      <c r="X202" s="2"/>
      <c r="Y202" s="2"/>
    </row>
    <row r="203" spans="1:25" ht="15.75" customHeight="1" x14ac:dyDescent="0.25">
      <c r="A203" s="2"/>
      <c r="B203" s="2"/>
      <c r="C203" s="2"/>
      <c r="D203" s="2"/>
      <c r="E203" s="2"/>
      <c r="F203" s="2"/>
      <c r="G203" s="2"/>
      <c r="H203" s="2"/>
      <c r="I203" s="2"/>
      <c r="J203" s="2"/>
      <c r="K203" s="2"/>
      <c r="L203" s="2"/>
      <c r="M203" s="2"/>
      <c r="N203" s="10"/>
      <c r="O203" s="10"/>
      <c r="P203" s="10"/>
      <c r="Q203" s="10"/>
      <c r="R203" s="2"/>
      <c r="S203" s="2"/>
      <c r="T203" s="2"/>
      <c r="U203" s="2"/>
      <c r="V203" s="2"/>
      <c r="W203" s="2"/>
      <c r="X203" s="2"/>
      <c r="Y203" s="2"/>
    </row>
    <row r="204" spans="1:25" ht="15.75" customHeight="1" x14ac:dyDescent="0.25">
      <c r="A204" s="2"/>
      <c r="B204" s="2"/>
      <c r="C204" s="2"/>
      <c r="D204" s="2"/>
      <c r="E204" s="2"/>
      <c r="F204" s="2"/>
      <c r="G204" s="2"/>
      <c r="H204" s="2"/>
      <c r="I204" s="2"/>
      <c r="J204" s="2"/>
      <c r="K204" s="2"/>
      <c r="L204" s="2"/>
      <c r="M204" s="2"/>
      <c r="N204" s="10"/>
      <c r="O204" s="10"/>
      <c r="P204" s="10"/>
      <c r="Q204" s="10"/>
      <c r="R204" s="2"/>
      <c r="S204" s="2"/>
      <c r="T204" s="2"/>
      <c r="U204" s="2"/>
      <c r="V204" s="2"/>
      <c r="W204" s="2"/>
      <c r="X204" s="2"/>
      <c r="Y204" s="2"/>
    </row>
    <row r="205" spans="1:25" ht="15.75" customHeight="1" x14ac:dyDescent="0.25">
      <c r="A205" s="2"/>
      <c r="B205" s="2"/>
      <c r="C205" s="2"/>
      <c r="D205" s="2"/>
      <c r="E205" s="2"/>
      <c r="F205" s="2"/>
      <c r="G205" s="2"/>
      <c r="H205" s="2"/>
      <c r="I205" s="2"/>
      <c r="J205" s="2"/>
      <c r="K205" s="2"/>
      <c r="L205" s="2"/>
      <c r="M205" s="2"/>
      <c r="N205" s="10"/>
      <c r="O205" s="10"/>
      <c r="P205" s="10"/>
      <c r="Q205" s="10"/>
      <c r="R205" s="2"/>
      <c r="S205" s="2"/>
      <c r="T205" s="2"/>
      <c r="U205" s="2"/>
      <c r="V205" s="2"/>
      <c r="W205" s="2"/>
      <c r="X205" s="2"/>
      <c r="Y205" s="2"/>
    </row>
    <row r="206" spans="1:25" ht="15.75" customHeight="1" x14ac:dyDescent="0.25">
      <c r="A206" s="2"/>
      <c r="B206" s="2"/>
      <c r="C206" s="2"/>
      <c r="D206" s="2"/>
      <c r="E206" s="2"/>
      <c r="F206" s="2"/>
      <c r="G206" s="2"/>
      <c r="H206" s="2"/>
      <c r="I206" s="2"/>
      <c r="J206" s="2"/>
      <c r="K206" s="2"/>
      <c r="L206" s="2"/>
      <c r="M206" s="2"/>
      <c r="N206" s="10"/>
      <c r="O206" s="10"/>
      <c r="P206" s="10"/>
      <c r="Q206" s="10"/>
      <c r="R206" s="2"/>
      <c r="S206" s="2"/>
      <c r="T206" s="2"/>
      <c r="U206" s="2"/>
      <c r="V206" s="2"/>
      <c r="W206" s="2"/>
      <c r="X206" s="2"/>
      <c r="Y206" s="2"/>
    </row>
    <row r="207" spans="1:25" ht="15.75" customHeight="1" x14ac:dyDescent="0.25">
      <c r="A207" s="2"/>
      <c r="B207" s="2"/>
      <c r="C207" s="2"/>
      <c r="D207" s="2"/>
      <c r="E207" s="2"/>
      <c r="F207" s="2"/>
      <c r="G207" s="2"/>
      <c r="H207" s="2"/>
      <c r="I207" s="2"/>
      <c r="J207" s="2"/>
      <c r="K207" s="2"/>
      <c r="L207" s="2"/>
      <c r="M207" s="2"/>
      <c r="N207" s="10"/>
      <c r="O207" s="10"/>
      <c r="P207" s="10"/>
      <c r="Q207" s="10"/>
      <c r="R207" s="2"/>
      <c r="S207" s="2"/>
      <c r="T207" s="2"/>
      <c r="U207" s="2"/>
      <c r="V207" s="2"/>
      <c r="W207" s="2"/>
      <c r="X207" s="2"/>
      <c r="Y207" s="2"/>
    </row>
    <row r="208" spans="1:25" ht="15.75" customHeight="1" x14ac:dyDescent="0.25">
      <c r="A208" s="2"/>
      <c r="B208" s="2"/>
      <c r="C208" s="2"/>
      <c r="D208" s="2"/>
      <c r="E208" s="2"/>
      <c r="F208" s="2"/>
      <c r="G208" s="2"/>
      <c r="H208" s="2"/>
      <c r="I208" s="2"/>
      <c r="J208" s="2"/>
      <c r="K208" s="2"/>
      <c r="L208" s="2"/>
      <c r="M208" s="2"/>
      <c r="N208" s="10"/>
      <c r="O208" s="10"/>
      <c r="P208" s="10"/>
      <c r="Q208" s="10"/>
      <c r="R208" s="2"/>
      <c r="S208" s="2"/>
      <c r="T208" s="2"/>
      <c r="U208" s="2"/>
      <c r="V208" s="2"/>
      <c r="W208" s="2"/>
      <c r="X208" s="2"/>
      <c r="Y208" s="2"/>
    </row>
    <row r="209" spans="1:25" ht="15.75" customHeight="1" x14ac:dyDescent="0.25">
      <c r="A209" s="2"/>
      <c r="B209" s="2"/>
      <c r="C209" s="2"/>
      <c r="D209" s="2"/>
      <c r="E209" s="2"/>
      <c r="F209" s="2"/>
      <c r="G209" s="2"/>
      <c r="H209" s="2"/>
      <c r="I209" s="2"/>
      <c r="J209" s="2"/>
      <c r="K209" s="2"/>
      <c r="L209" s="2"/>
      <c r="M209" s="2"/>
      <c r="N209" s="10"/>
      <c r="O209" s="10"/>
      <c r="P209" s="10"/>
      <c r="Q209" s="10"/>
      <c r="R209" s="2"/>
      <c r="S209" s="2"/>
      <c r="T209" s="2"/>
      <c r="U209" s="2"/>
      <c r="V209" s="2"/>
      <c r="W209" s="2"/>
      <c r="X209" s="2"/>
      <c r="Y209" s="2"/>
    </row>
    <row r="210" spans="1:25" ht="15.75" customHeight="1" x14ac:dyDescent="0.25">
      <c r="A210" s="2"/>
      <c r="B210" s="2"/>
      <c r="C210" s="2"/>
      <c r="D210" s="2"/>
      <c r="E210" s="2"/>
      <c r="F210" s="2"/>
      <c r="G210" s="2"/>
      <c r="H210" s="2"/>
      <c r="I210" s="2"/>
      <c r="J210" s="2"/>
      <c r="K210" s="2"/>
      <c r="L210" s="2"/>
      <c r="M210" s="2"/>
      <c r="N210" s="10"/>
      <c r="O210" s="10"/>
      <c r="P210" s="10"/>
      <c r="Q210" s="10"/>
      <c r="R210" s="2"/>
      <c r="S210" s="2"/>
      <c r="T210" s="2"/>
      <c r="U210" s="2"/>
      <c r="V210" s="2"/>
      <c r="W210" s="2"/>
      <c r="X210" s="2"/>
      <c r="Y210" s="2"/>
    </row>
    <row r="211" spans="1:25" ht="15.75" customHeight="1" x14ac:dyDescent="0.25">
      <c r="A211" s="2"/>
      <c r="B211" s="2"/>
      <c r="C211" s="2"/>
      <c r="D211" s="2"/>
      <c r="E211" s="2"/>
      <c r="F211" s="2"/>
      <c r="G211" s="2"/>
      <c r="H211" s="2"/>
      <c r="I211" s="2"/>
      <c r="J211" s="2"/>
      <c r="K211" s="2"/>
      <c r="L211" s="2"/>
      <c r="M211" s="2"/>
      <c r="N211" s="10"/>
      <c r="O211" s="10"/>
      <c r="P211" s="10"/>
      <c r="Q211" s="10"/>
      <c r="R211" s="2"/>
      <c r="S211" s="2"/>
      <c r="T211" s="2"/>
      <c r="U211" s="2"/>
      <c r="V211" s="2"/>
      <c r="W211" s="2"/>
      <c r="X211" s="2"/>
      <c r="Y211" s="2"/>
    </row>
    <row r="212" spans="1:25" ht="15.75" customHeight="1" x14ac:dyDescent="0.25">
      <c r="A212" s="2"/>
      <c r="B212" s="2"/>
      <c r="C212" s="2"/>
      <c r="D212" s="2"/>
      <c r="E212" s="2"/>
      <c r="F212" s="2"/>
      <c r="G212" s="2"/>
      <c r="H212" s="2"/>
      <c r="I212" s="2"/>
      <c r="J212" s="2"/>
      <c r="K212" s="2"/>
      <c r="L212" s="2"/>
      <c r="M212" s="2"/>
      <c r="N212" s="10"/>
      <c r="O212" s="10"/>
      <c r="P212" s="10"/>
      <c r="Q212" s="10"/>
      <c r="R212" s="2"/>
      <c r="S212" s="2"/>
      <c r="T212" s="2"/>
      <c r="U212" s="2"/>
      <c r="V212" s="2"/>
      <c r="W212" s="2"/>
      <c r="X212" s="2"/>
      <c r="Y212" s="2"/>
    </row>
    <row r="213" spans="1:25" ht="15.75" customHeight="1" x14ac:dyDescent="0.25">
      <c r="A213" s="2"/>
      <c r="B213" s="2"/>
      <c r="C213" s="2"/>
      <c r="D213" s="2"/>
      <c r="E213" s="2"/>
      <c r="F213" s="2"/>
      <c r="G213" s="2"/>
      <c r="H213" s="2"/>
      <c r="I213" s="2"/>
      <c r="J213" s="2"/>
      <c r="K213" s="2"/>
      <c r="L213" s="2"/>
      <c r="M213" s="2"/>
      <c r="N213" s="10"/>
      <c r="O213" s="10"/>
      <c r="P213" s="10"/>
      <c r="Q213" s="10"/>
      <c r="R213" s="2"/>
      <c r="S213" s="2"/>
      <c r="T213" s="2"/>
      <c r="U213" s="2"/>
      <c r="V213" s="2"/>
      <c r="W213" s="2"/>
      <c r="X213" s="2"/>
      <c r="Y213" s="2"/>
    </row>
    <row r="214" spans="1:25" ht="15.75" customHeight="1" x14ac:dyDescent="0.25">
      <c r="A214" s="2"/>
      <c r="B214" s="2"/>
      <c r="C214" s="2"/>
      <c r="D214" s="2"/>
      <c r="E214" s="2"/>
      <c r="F214" s="2"/>
      <c r="G214" s="2"/>
      <c r="H214" s="2"/>
      <c r="I214" s="2"/>
      <c r="J214" s="2"/>
      <c r="K214" s="2"/>
      <c r="L214" s="2"/>
      <c r="M214" s="2"/>
      <c r="N214" s="10"/>
      <c r="O214" s="10"/>
      <c r="P214" s="10"/>
      <c r="Q214" s="10"/>
      <c r="R214" s="2"/>
      <c r="S214" s="2"/>
      <c r="T214" s="2"/>
      <c r="U214" s="2"/>
      <c r="V214" s="2"/>
      <c r="W214" s="2"/>
      <c r="X214" s="2"/>
      <c r="Y214" s="2"/>
    </row>
    <row r="215" spans="1:25" ht="15.75" customHeight="1" x14ac:dyDescent="0.25">
      <c r="A215" s="2"/>
      <c r="B215" s="2"/>
      <c r="C215" s="2"/>
      <c r="D215" s="2"/>
      <c r="E215" s="2"/>
      <c r="F215" s="2"/>
      <c r="G215" s="2"/>
      <c r="H215" s="2"/>
      <c r="I215" s="2"/>
      <c r="J215" s="2"/>
      <c r="K215" s="2"/>
      <c r="L215" s="2"/>
      <c r="M215" s="2"/>
      <c r="N215" s="10"/>
      <c r="O215" s="10"/>
      <c r="P215" s="10"/>
      <c r="Q215" s="10"/>
      <c r="R215" s="2"/>
      <c r="S215" s="2"/>
      <c r="T215" s="2"/>
      <c r="U215" s="2"/>
      <c r="V215" s="2"/>
      <c r="W215" s="2"/>
      <c r="X215" s="2"/>
      <c r="Y215" s="2"/>
    </row>
    <row r="216" spans="1:25" ht="15.75" customHeight="1" x14ac:dyDescent="0.25">
      <c r="A216" s="2"/>
      <c r="B216" s="2"/>
      <c r="C216" s="2"/>
      <c r="D216" s="2"/>
      <c r="E216" s="2"/>
      <c r="F216" s="2"/>
      <c r="G216" s="2"/>
      <c r="H216" s="2"/>
      <c r="I216" s="2"/>
      <c r="J216" s="2"/>
      <c r="K216" s="2"/>
      <c r="L216" s="2"/>
      <c r="M216" s="2"/>
      <c r="N216" s="10"/>
      <c r="O216" s="10"/>
      <c r="P216" s="10"/>
      <c r="Q216" s="10"/>
      <c r="R216" s="2"/>
      <c r="S216" s="2"/>
      <c r="T216" s="2"/>
      <c r="U216" s="2"/>
      <c r="V216" s="2"/>
      <c r="W216" s="2"/>
      <c r="X216" s="2"/>
      <c r="Y216" s="2"/>
    </row>
    <row r="217" spans="1:25" ht="15.75" customHeight="1" x14ac:dyDescent="0.25">
      <c r="A217" s="2"/>
      <c r="B217" s="2"/>
      <c r="C217" s="2"/>
      <c r="D217" s="2"/>
      <c r="E217" s="2"/>
      <c r="F217" s="2"/>
      <c r="G217" s="2"/>
      <c r="H217" s="2"/>
      <c r="I217" s="2"/>
      <c r="J217" s="2"/>
      <c r="K217" s="2"/>
      <c r="L217" s="2"/>
      <c r="M217" s="2"/>
      <c r="N217" s="10"/>
      <c r="O217" s="10"/>
      <c r="P217" s="10"/>
      <c r="Q217" s="10"/>
      <c r="R217" s="2"/>
      <c r="S217" s="2"/>
      <c r="T217" s="2"/>
      <c r="U217" s="2"/>
      <c r="V217" s="2"/>
      <c r="W217" s="2"/>
      <c r="X217" s="2"/>
      <c r="Y217" s="2"/>
    </row>
    <row r="218" spans="1:25" ht="15.75" customHeight="1" x14ac:dyDescent="0.25">
      <c r="A218" s="2"/>
      <c r="B218" s="2"/>
      <c r="C218" s="2"/>
      <c r="D218" s="2"/>
      <c r="E218" s="2"/>
      <c r="F218" s="2"/>
      <c r="G218" s="2"/>
      <c r="H218" s="2"/>
      <c r="I218" s="2"/>
      <c r="J218" s="2"/>
      <c r="K218" s="2"/>
      <c r="L218" s="2"/>
      <c r="M218" s="2"/>
      <c r="N218" s="10"/>
      <c r="O218" s="10"/>
      <c r="P218" s="10"/>
      <c r="Q218" s="10"/>
      <c r="R218" s="2"/>
      <c r="S218" s="2"/>
      <c r="T218" s="2"/>
      <c r="U218" s="2"/>
      <c r="V218" s="2"/>
      <c r="W218" s="2"/>
      <c r="X218" s="2"/>
      <c r="Y218" s="2"/>
    </row>
    <row r="219" spans="1:25" ht="15.75" customHeight="1" x14ac:dyDescent="0.25">
      <c r="A219" s="2"/>
      <c r="B219" s="2"/>
      <c r="C219" s="2"/>
      <c r="D219" s="2"/>
      <c r="E219" s="2"/>
      <c r="F219" s="2"/>
      <c r="G219" s="2"/>
      <c r="H219" s="2"/>
      <c r="I219" s="2"/>
      <c r="J219" s="2"/>
      <c r="K219" s="2"/>
      <c r="L219" s="2"/>
      <c r="M219" s="2"/>
      <c r="N219" s="10"/>
      <c r="O219" s="10"/>
      <c r="P219" s="10"/>
      <c r="Q219" s="10"/>
      <c r="R219" s="2"/>
      <c r="S219" s="2"/>
      <c r="T219" s="2"/>
      <c r="U219" s="2"/>
      <c r="V219" s="2"/>
      <c r="W219" s="2"/>
      <c r="X219" s="2"/>
      <c r="Y219" s="2"/>
    </row>
    <row r="220" spans="1:25" ht="15.75" customHeight="1" x14ac:dyDescent="0.25">
      <c r="A220" s="2"/>
      <c r="B220" s="2"/>
      <c r="C220" s="2"/>
      <c r="D220" s="2"/>
      <c r="E220" s="2"/>
      <c r="F220" s="2"/>
      <c r="G220" s="2"/>
      <c r="H220" s="2"/>
      <c r="I220" s="2"/>
      <c r="J220" s="2"/>
      <c r="K220" s="2"/>
      <c r="L220" s="2"/>
      <c r="M220" s="2"/>
      <c r="N220" s="10"/>
      <c r="O220" s="10"/>
      <c r="P220" s="10"/>
      <c r="Q220" s="10"/>
      <c r="R220" s="2"/>
      <c r="S220" s="2"/>
      <c r="T220" s="2"/>
      <c r="U220" s="2"/>
      <c r="V220" s="2"/>
      <c r="W220" s="2"/>
      <c r="X220" s="2"/>
      <c r="Y220" s="2"/>
    </row>
    <row r="221" spans="1:25" ht="15.75" customHeight="1" x14ac:dyDescent="0.25">
      <c r="A221" s="2"/>
      <c r="B221" s="2"/>
      <c r="C221" s="2"/>
      <c r="D221" s="2"/>
      <c r="E221" s="2"/>
      <c r="F221" s="2"/>
      <c r="G221" s="2"/>
      <c r="H221" s="2"/>
      <c r="I221" s="2"/>
      <c r="J221" s="2"/>
      <c r="K221" s="2"/>
      <c r="L221" s="2"/>
      <c r="M221" s="2"/>
      <c r="N221" s="10"/>
      <c r="O221" s="10"/>
      <c r="P221" s="10"/>
      <c r="Q221" s="10"/>
      <c r="R221" s="2"/>
      <c r="S221" s="2"/>
      <c r="T221" s="2"/>
      <c r="U221" s="2"/>
      <c r="V221" s="2"/>
      <c r="W221" s="2"/>
      <c r="X221" s="2"/>
      <c r="Y221" s="2"/>
    </row>
    <row r="222" spans="1:25" ht="15.75" customHeight="1" x14ac:dyDescent="0.25">
      <c r="A222" s="2"/>
      <c r="B222" s="2"/>
      <c r="C222" s="2"/>
      <c r="D222" s="2"/>
      <c r="E222" s="2"/>
      <c r="F222" s="2"/>
      <c r="G222" s="2"/>
      <c r="H222" s="2"/>
      <c r="I222" s="2"/>
      <c r="J222" s="2"/>
      <c r="K222" s="2"/>
      <c r="L222" s="2"/>
      <c r="M222" s="2"/>
      <c r="N222" s="10"/>
      <c r="O222" s="10"/>
      <c r="P222" s="10"/>
      <c r="Q222" s="10"/>
      <c r="R222" s="2"/>
      <c r="S222" s="2"/>
      <c r="T222" s="2"/>
      <c r="U222" s="2"/>
      <c r="V222" s="2"/>
      <c r="W222" s="2"/>
      <c r="X222" s="2"/>
      <c r="Y222" s="2"/>
    </row>
    <row r="223" spans="1:25" ht="15.75" customHeight="1" x14ac:dyDescent="0.25">
      <c r="A223" s="2"/>
      <c r="B223" s="2"/>
      <c r="C223" s="2"/>
      <c r="D223" s="2"/>
      <c r="E223" s="2"/>
      <c r="F223" s="2"/>
      <c r="G223" s="2"/>
      <c r="H223" s="2"/>
      <c r="I223" s="2"/>
      <c r="J223" s="2"/>
      <c r="K223" s="2"/>
      <c r="L223" s="2"/>
      <c r="M223" s="2"/>
      <c r="N223" s="10"/>
      <c r="O223" s="10"/>
      <c r="P223" s="10"/>
      <c r="Q223" s="10"/>
      <c r="R223" s="2"/>
      <c r="S223" s="2"/>
      <c r="T223" s="2"/>
      <c r="U223" s="2"/>
      <c r="V223" s="2"/>
      <c r="W223" s="2"/>
      <c r="X223" s="2"/>
      <c r="Y223" s="2"/>
    </row>
    <row r="224" spans="1:25" ht="15.75" customHeight="1" x14ac:dyDescent="0.25">
      <c r="A224" s="2"/>
      <c r="B224" s="2"/>
      <c r="C224" s="2"/>
      <c r="D224" s="2"/>
      <c r="E224" s="2"/>
      <c r="F224" s="2"/>
      <c r="G224" s="2"/>
      <c r="H224" s="2"/>
      <c r="I224" s="2"/>
      <c r="J224" s="2"/>
      <c r="K224" s="2"/>
      <c r="L224" s="2"/>
      <c r="M224" s="2"/>
      <c r="N224" s="10"/>
      <c r="O224" s="10"/>
      <c r="P224" s="10"/>
      <c r="Q224" s="10"/>
      <c r="R224" s="2"/>
      <c r="S224" s="2"/>
      <c r="T224" s="2"/>
      <c r="U224" s="2"/>
      <c r="V224" s="2"/>
      <c r="W224" s="2"/>
      <c r="X224" s="2"/>
      <c r="Y224" s="2"/>
    </row>
    <row r="225" spans="1:25" ht="15.75" customHeight="1" x14ac:dyDescent="0.25">
      <c r="A225" s="2"/>
      <c r="B225" s="2"/>
      <c r="C225" s="2"/>
      <c r="D225" s="2"/>
      <c r="E225" s="2"/>
      <c r="F225" s="2"/>
      <c r="G225" s="2"/>
      <c r="H225" s="2"/>
      <c r="I225" s="2"/>
      <c r="J225" s="2"/>
      <c r="K225" s="2"/>
      <c r="L225" s="2"/>
      <c r="M225" s="2"/>
      <c r="N225" s="10"/>
      <c r="O225" s="10"/>
      <c r="P225" s="10"/>
      <c r="Q225" s="10"/>
      <c r="R225" s="2"/>
      <c r="S225" s="2"/>
      <c r="T225" s="2"/>
      <c r="U225" s="2"/>
      <c r="V225" s="2"/>
      <c r="W225" s="2"/>
      <c r="X225" s="2"/>
      <c r="Y225" s="2"/>
    </row>
    <row r="226" spans="1:25" ht="15.75" customHeight="1" x14ac:dyDescent="0.25">
      <c r="A226" s="2"/>
      <c r="B226" s="2"/>
      <c r="C226" s="2"/>
      <c r="D226" s="2"/>
      <c r="E226" s="2"/>
      <c r="F226" s="2"/>
      <c r="G226" s="2"/>
      <c r="H226" s="2"/>
      <c r="I226" s="2"/>
      <c r="J226" s="2"/>
      <c r="K226" s="2"/>
      <c r="L226" s="2"/>
      <c r="M226" s="2"/>
      <c r="N226" s="10"/>
      <c r="O226" s="10"/>
      <c r="P226" s="10"/>
      <c r="Q226" s="10"/>
      <c r="R226" s="2"/>
      <c r="S226" s="2"/>
      <c r="T226" s="2"/>
      <c r="U226" s="2"/>
      <c r="V226" s="2"/>
      <c r="W226" s="2"/>
      <c r="X226" s="2"/>
      <c r="Y226" s="2"/>
    </row>
    <row r="227" spans="1:25" ht="15.75" customHeight="1" x14ac:dyDescent="0.25">
      <c r="A227" s="2"/>
      <c r="B227" s="2"/>
      <c r="C227" s="2"/>
      <c r="D227" s="2"/>
      <c r="E227" s="2"/>
      <c r="F227" s="2"/>
      <c r="G227" s="2"/>
      <c r="H227" s="2"/>
      <c r="I227" s="2"/>
      <c r="J227" s="2"/>
      <c r="K227" s="2"/>
      <c r="L227" s="2"/>
      <c r="M227" s="2"/>
      <c r="N227" s="10"/>
      <c r="O227" s="10"/>
      <c r="P227" s="10"/>
      <c r="Q227" s="10"/>
      <c r="R227" s="2"/>
      <c r="S227" s="2"/>
      <c r="T227" s="2"/>
      <c r="U227" s="2"/>
      <c r="V227" s="2"/>
      <c r="W227" s="2"/>
      <c r="X227" s="2"/>
      <c r="Y227" s="2"/>
    </row>
    <row r="228" spans="1:25" ht="15.75" customHeight="1" x14ac:dyDescent="0.25">
      <c r="A228" s="2"/>
      <c r="B228" s="2"/>
      <c r="C228" s="2"/>
      <c r="D228" s="2"/>
      <c r="E228" s="2"/>
      <c r="F228" s="2"/>
      <c r="G228" s="2"/>
      <c r="H228" s="2"/>
      <c r="I228" s="2"/>
      <c r="J228" s="2"/>
      <c r="K228" s="2"/>
      <c r="L228" s="2"/>
      <c r="M228" s="2"/>
      <c r="N228" s="10"/>
      <c r="O228" s="10"/>
      <c r="P228" s="10"/>
      <c r="Q228" s="10"/>
      <c r="R228" s="2"/>
      <c r="S228" s="2"/>
      <c r="T228" s="2"/>
      <c r="U228" s="2"/>
      <c r="V228" s="2"/>
      <c r="W228" s="2"/>
      <c r="X228" s="2"/>
      <c r="Y228" s="2"/>
    </row>
    <row r="229" spans="1:25" ht="15.75" customHeight="1" x14ac:dyDescent="0.25">
      <c r="A229" s="2"/>
      <c r="B229" s="2"/>
      <c r="C229" s="2"/>
      <c r="D229" s="2"/>
      <c r="E229" s="2"/>
      <c r="F229" s="2"/>
      <c r="G229" s="2"/>
      <c r="H229" s="2"/>
      <c r="I229" s="2"/>
      <c r="J229" s="2"/>
      <c r="K229" s="2"/>
      <c r="L229" s="2"/>
      <c r="M229" s="2"/>
      <c r="N229" s="10"/>
      <c r="O229" s="10"/>
      <c r="P229" s="10"/>
      <c r="Q229" s="10"/>
      <c r="R229" s="2"/>
      <c r="S229" s="2"/>
      <c r="T229" s="2"/>
      <c r="U229" s="2"/>
      <c r="V229" s="2"/>
      <c r="W229" s="2"/>
      <c r="X229" s="2"/>
      <c r="Y229" s="2"/>
    </row>
    <row r="230" spans="1:25" ht="15.75" customHeight="1" x14ac:dyDescent="0.25">
      <c r="A230" s="2"/>
      <c r="B230" s="2"/>
      <c r="C230" s="2"/>
      <c r="D230" s="2"/>
      <c r="E230" s="2"/>
      <c r="F230" s="2"/>
      <c r="G230" s="2"/>
      <c r="H230" s="2"/>
      <c r="I230" s="2"/>
      <c r="J230" s="2"/>
      <c r="K230" s="2"/>
      <c r="L230" s="2"/>
      <c r="M230" s="2"/>
      <c r="N230" s="10"/>
      <c r="O230" s="10"/>
      <c r="P230" s="10"/>
      <c r="Q230" s="10"/>
      <c r="R230" s="2"/>
      <c r="S230" s="2"/>
      <c r="T230" s="2"/>
      <c r="U230" s="2"/>
      <c r="V230" s="2"/>
      <c r="W230" s="2"/>
      <c r="X230" s="2"/>
      <c r="Y230" s="2"/>
    </row>
    <row r="231" spans="1:25" ht="15.75" customHeight="1" x14ac:dyDescent="0.25">
      <c r="A231" s="2"/>
      <c r="B231" s="2"/>
      <c r="C231" s="2"/>
      <c r="D231" s="2"/>
      <c r="E231" s="2"/>
      <c r="F231" s="2"/>
      <c r="G231" s="2"/>
      <c r="H231" s="2"/>
      <c r="I231" s="2"/>
      <c r="J231" s="2"/>
      <c r="K231" s="2"/>
      <c r="L231" s="2"/>
      <c r="M231" s="2"/>
      <c r="N231" s="10"/>
      <c r="O231" s="10"/>
      <c r="P231" s="10"/>
      <c r="Q231" s="10"/>
      <c r="R231" s="2"/>
      <c r="S231" s="2"/>
      <c r="T231" s="2"/>
      <c r="U231" s="2"/>
      <c r="V231" s="2"/>
      <c r="W231" s="2"/>
      <c r="X231" s="2"/>
      <c r="Y231" s="2"/>
    </row>
    <row r="232" spans="1:25" ht="15.75" customHeight="1" x14ac:dyDescent="0.25">
      <c r="A232" s="2"/>
      <c r="B232" s="2"/>
      <c r="C232" s="2"/>
      <c r="D232" s="2"/>
      <c r="E232" s="2"/>
      <c r="F232" s="2"/>
      <c r="G232" s="2"/>
      <c r="H232" s="2"/>
      <c r="I232" s="2"/>
      <c r="J232" s="2"/>
      <c r="K232" s="2"/>
      <c r="L232" s="2"/>
      <c r="M232" s="2"/>
      <c r="N232" s="10"/>
      <c r="O232" s="10"/>
      <c r="P232" s="10"/>
      <c r="Q232" s="10"/>
      <c r="R232" s="2"/>
      <c r="S232" s="2"/>
      <c r="T232" s="2"/>
      <c r="U232" s="2"/>
      <c r="V232" s="2"/>
      <c r="W232" s="2"/>
      <c r="X232" s="2"/>
      <c r="Y232" s="2"/>
    </row>
    <row r="233" spans="1:25" ht="15.75" customHeight="1" x14ac:dyDescent="0.25">
      <c r="A233" s="2"/>
      <c r="B233" s="2"/>
      <c r="C233" s="2"/>
      <c r="D233" s="2"/>
      <c r="E233" s="2"/>
      <c r="F233" s="2"/>
      <c r="G233" s="2"/>
      <c r="H233" s="2"/>
      <c r="I233" s="2"/>
      <c r="J233" s="2"/>
      <c r="K233" s="2"/>
      <c r="L233" s="2"/>
      <c r="M233" s="2"/>
      <c r="N233" s="10"/>
      <c r="O233" s="10"/>
      <c r="P233" s="10"/>
      <c r="Q233" s="10"/>
      <c r="R233" s="2"/>
      <c r="S233" s="2"/>
      <c r="T233" s="2"/>
      <c r="U233" s="2"/>
      <c r="V233" s="2"/>
      <c r="W233" s="2"/>
      <c r="X233" s="2"/>
      <c r="Y233" s="2"/>
    </row>
    <row r="234" spans="1:25" ht="15.75" customHeight="1" x14ac:dyDescent="0.25">
      <c r="A234" s="2"/>
      <c r="B234" s="2"/>
      <c r="C234" s="2"/>
      <c r="D234" s="2"/>
      <c r="E234" s="2"/>
      <c r="F234" s="2"/>
      <c r="G234" s="2"/>
      <c r="H234" s="2"/>
      <c r="I234" s="2"/>
      <c r="J234" s="2"/>
      <c r="K234" s="2"/>
      <c r="L234" s="2"/>
      <c r="M234" s="2"/>
      <c r="N234" s="10"/>
      <c r="O234" s="10"/>
      <c r="P234" s="10"/>
      <c r="Q234" s="10"/>
      <c r="R234" s="2"/>
      <c r="S234" s="2"/>
      <c r="T234" s="2"/>
      <c r="U234" s="2"/>
      <c r="V234" s="2"/>
      <c r="W234" s="2"/>
      <c r="X234" s="2"/>
      <c r="Y234" s="2"/>
    </row>
    <row r="235" spans="1:25" ht="15.75" customHeight="1" x14ac:dyDescent="0.25">
      <c r="A235" s="2"/>
      <c r="B235" s="2"/>
      <c r="C235" s="2"/>
      <c r="D235" s="2"/>
      <c r="E235" s="2"/>
      <c r="F235" s="2"/>
      <c r="G235" s="2"/>
      <c r="H235" s="2"/>
      <c r="I235" s="2"/>
      <c r="J235" s="2"/>
      <c r="K235" s="2"/>
      <c r="L235" s="2"/>
      <c r="M235" s="2"/>
      <c r="N235" s="10"/>
      <c r="O235" s="10"/>
      <c r="P235" s="10"/>
      <c r="Q235" s="10"/>
      <c r="R235" s="2"/>
      <c r="S235" s="2"/>
      <c r="T235" s="2"/>
      <c r="U235" s="2"/>
      <c r="V235" s="2"/>
      <c r="W235" s="2"/>
      <c r="X235" s="2"/>
      <c r="Y235" s="2"/>
    </row>
    <row r="236" spans="1:25" ht="15.75" customHeight="1" x14ac:dyDescent="0.25">
      <c r="A236" s="2"/>
      <c r="B236" s="2"/>
      <c r="C236" s="2"/>
      <c r="D236" s="2"/>
      <c r="E236" s="2"/>
      <c r="F236" s="2"/>
      <c r="G236" s="2"/>
      <c r="H236" s="2"/>
      <c r="I236" s="2"/>
      <c r="J236" s="2"/>
      <c r="K236" s="2"/>
      <c r="L236" s="2"/>
      <c r="M236" s="2"/>
      <c r="N236" s="10"/>
      <c r="O236" s="10"/>
      <c r="P236" s="10"/>
      <c r="Q236" s="10"/>
      <c r="R236" s="2"/>
      <c r="S236" s="2"/>
      <c r="T236" s="2"/>
      <c r="U236" s="2"/>
      <c r="V236" s="2"/>
      <c r="W236" s="2"/>
      <c r="X236" s="2"/>
      <c r="Y236" s="2"/>
    </row>
    <row r="237" spans="1:25" ht="15.75" customHeight="1" x14ac:dyDescent="0.25">
      <c r="A237" s="2"/>
      <c r="B237" s="2"/>
      <c r="C237" s="2"/>
      <c r="D237" s="2"/>
      <c r="E237" s="2"/>
      <c r="F237" s="2"/>
      <c r="G237" s="2"/>
      <c r="H237" s="2"/>
      <c r="I237" s="2"/>
      <c r="J237" s="2"/>
      <c r="K237" s="2"/>
      <c r="L237" s="2"/>
      <c r="M237" s="2"/>
      <c r="N237" s="10"/>
      <c r="O237" s="10"/>
      <c r="P237" s="10"/>
      <c r="Q237" s="10"/>
      <c r="R237" s="2"/>
      <c r="S237" s="2"/>
      <c r="T237" s="2"/>
      <c r="U237" s="2"/>
      <c r="V237" s="2"/>
      <c r="W237" s="2"/>
      <c r="X237" s="2"/>
      <c r="Y237" s="2"/>
    </row>
    <row r="238" spans="1:25" ht="15.75" customHeight="1" x14ac:dyDescent="0.2"/>
    <row r="239" spans="1:25" ht="15.75" customHeight="1" x14ac:dyDescent="0.2"/>
    <row r="240" spans="1: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55">
    <mergeCell ref="H33:L33"/>
    <mergeCell ref="H34:L34"/>
    <mergeCell ref="E20:L20"/>
    <mergeCell ref="A14:D14"/>
    <mergeCell ref="A15:D15"/>
    <mergeCell ref="A16:D16"/>
    <mergeCell ref="A17:D17"/>
    <mergeCell ref="A20:D20"/>
    <mergeCell ref="E16:L16"/>
    <mergeCell ref="A30:F35"/>
    <mergeCell ref="H35:L35"/>
    <mergeCell ref="N28:Q29"/>
    <mergeCell ref="A13:D13"/>
    <mergeCell ref="E13:L13"/>
    <mergeCell ref="M13:M15"/>
    <mergeCell ref="N13:N15"/>
    <mergeCell ref="E14:L14"/>
    <mergeCell ref="E15:L15"/>
    <mergeCell ref="E21:L21"/>
    <mergeCell ref="E22:L22"/>
    <mergeCell ref="F23:J23"/>
    <mergeCell ref="K23:L24"/>
    <mergeCell ref="F24:J24"/>
    <mergeCell ref="A22:D22"/>
    <mergeCell ref="A23:D24"/>
    <mergeCell ref="N11:Q11"/>
    <mergeCell ref="N12:Q12"/>
    <mergeCell ref="A12:D12"/>
    <mergeCell ref="E12:L12"/>
    <mergeCell ref="M22:M23"/>
    <mergeCell ref="N22:N23"/>
    <mergeCell ref="E17:L17"/>
    <mergeCell ref="M20:M21"/>
    <mergeCell ref="N20:N21"/>
    <mergeCell ref="A21:D21"/>
    <mergeCell ref="A18:D18"/>
    <mergeCell ref="A19:D19"/>
    <mergeCell ref="E18:L18"/>
    <mergeCell ref="E19:L19"/>
    <mergeCell ref="H37:L39"/>
    <mergeCell ref="H26:L28"/>
    <mergeCell ref="H29:L31"/>
    <mergeCell ref="A1:B4"/>
    <mergeCell ref="C1:Q1"/>
    <mergeCell ref="C2:Q2"/>
    <mergeCell ref="C3:Q3"/>
    <mergeCell ref="C4:J4"/>
    <mergeCell ref="K4:Q4"/>
    <mergeCell ref="A7:Q7"/>
    <mergeCell ref="A10:D10"/>
    <mergeCell ref="E10:L10"/>
    <mergeCell ref="N10:Q10"/>
    <mergeCell ref="A11:D11"/>
    <mergeCell ref="E11:L11"/>
    <mergeCell ref="M11:M12"/>
  </mergeCells>
  <dataValidations count="1">
    <dataValidation allowBlank="1" showErrorMessage="1" sqref="E18:L19"/>
  </dataValidation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8">
        <x14:dataValidation type="list" allowBlank="1" showInputMessage="1" showErrorMessage="1" prompt="Error - Seleccione un valor de la lista desplegable">
          <x14:formula1>
            <xm:f>LISTAS_1!$B$2:$B$13</xm:f>
          </x14:formula1>
          <xm:sqref>F23:F24</xm:sqref>
        </x14:dataValidation>
        <x14:dataValidation type="list" allowBlank="1" showErrorMessage="1">
          <x14:formula1>
            <xm:f>LISTAS_1!$D$2:$D$6</xm:f>
          </x14:formula1>
          <xm:sqref>E20</xm:sqref>
        </x14:dataValidation>
        <x14:dataValidation type="list" allowBlank="1" showErrorMessage="1">
          <x14:formula1>
            <xm:f>LISTAS_1!$A$2</xm:f>
          </x14:formula1>
          <xm:sqref>E10</xm:sqref>
        </x14:dataValidation>
        <x14:dataValidation type="list" allowBlank="1" showErrorMessage="1">
          <x14:formula1>
            <xm:f>LISTAS_1!$E$2:$E$5</xm:f>
          </x14:formula1>
          <xm:sqref>E11</xm:sqref>
        </x14:dataValidation>
        <x14:dataValidation type="list" allowBlank="1" showInputMessage="1" showErrorMessage="1">
          <x14:formula1>
            <xm:f>LISTAS_1!$F$2:$F$6</xm:f>
          </x14:formula1>
          <xm:sqref>E12:L12</xm:sqref>
        </x14:dataValidation>
        <x14:dataValidation type="list" allowBlank="1" showInputMessage="1" showErrorMessage="1">
          <x14:formula1>
            <xm:f>LISTAS_1!$G$2:$G$6</xm:f>
          </x14:formula1>
          <xm:sqref>E13:L13</xm:sqref>
        </x14:dataValidation>
        <x14:dataValidation type="list" allowBlank="1" showInputMessage="1" showErrorMessage="1">
          <x14:formula1>
            <xm:f>LISTAS_1!$L$2:$L$19</xm:f>
          </x14:formula1>
          <xm:sqref>E15:L15</xm:sqref>
        </x14:dataValidation>
        <x14:dataValidation type="list" allowBlank="1" showInputMessage="1" showErrorMessage="1">
          <x14:formula1>
            <xm:f>LISTAS_1!$AE$2:$AE$18</xm:f>
          </x14:formula1>
          <xm:sqref>E17:L17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738030"/>
  </sheetPr>
  <dimension ref="A1:Z1000"/>
  <sheetViews>
    <sheetView workbookViewId="0"/>
  </sheetViews>
  <sheetFormatPr baseColWidth="10" defaultColWidth="12.625" defaultRowHeight="15" customHeight="1" x14ac:dyDescent="0.2"/>
  <cols>
    <col min="1" max="1" width="57.125" customWidth="1"/>
    <col min="2" max="2" width="10" customWidth="1"/>
    <col min="3" max="3" width="55.5" customWidth="1"/>
    <col min="4" max="5" width="10" customWidth="1"/>
    <col min="6" max="6" width="16.5" customWidth="1"/>
    <col min="7" max="7" width="10" customWidth="1"/>
    <col min="8" max="11" width="18.125" customWidth="1"/>
    <col min="12" max="12" width="30.625" customWidth="1"/>
    <col min="13" max="16" width="10" customWidth="1"/>
    <col min="17" max="17" width="13.875" customWidth="1"/>
    <col min="18" max="20" width="10" customWidth="1"/>
    <col min="21" max="26" width="9.375" customWidth="1"/>
  </cols>
  <sheetData>
    <row r="1" spans="1:26" ht="16.5" customHeight="1" x14ac:dyDescent="0.3">
      <c r="A1" s="97" t="s">
        <v>434</v>
      </c>
      <c r="B1" s="98"/>
      <c r="C1" s="97" t="s">
        <v>435</v>
      </c>
      <c r="D1" s="99"/>
      <c r="E1" s="100" t="s">
        <v>436</v>
      </c>
      <c r="F1" s="100" t="s">
        <v>437</v>
      </c>
      <c r="G1" s="98"/>
      <c r="H1" s="747" t="s">
        <v>438</v>
      </c>
      <c r="I1" s="748"/>
      <c r="J1" s="748"/>
      <c r="K1" s="749"/>
      <c r="L1" s="750" t="s">
        <v>439</v>
      </c>
      <c r="M1" s="748"/>
      <c r="N1" s="748"/>
      <c r="O1" s="749"/>
      <c r="P1" s="101"/>
      <c r="Q1" s="751" t="s">
        <v>440</v>
      </c>
      <c r="R1" s="748"/>
      <c r="S1" s="748"/>
      <c r="T1" s="749"/>
      <c r="U1" s="98"/>
      <c r="V1" s="98"/>
      <c r="W1" s="98"/>
      <c r="X1" s="98"/>
      <c r="Y1" s="98"/>
      <c r="Z1" s="98"/>
    </row>
    <row r="2" spans="1:26" ht="12" customHeight="1" x14ac:dyDescent="0.3">
      <c r="A2" s="102" t="s">
        <v>441</v>
      </c>
      <c r="B2" s="98"/>
      <c r="C2" s="103" t="s">
        <v>442</v>
      </c>
      <c r="D2" s="99"/>
      <c r="E2" s="104">
        <v>1</v>
      </c>
      <c r="F2" s="104" t="s">
        <v>443</v>
      </c>
      <c r="G2" s="98"/>
      <c r="H2" s="741" t="s">
        <v>444</v>
      </c>
      <c r="I2" s="742"/>
      <c r="J2" s="742"/>
      <c r="K2" s="743"/>
      <c r="L2" s="98"/>
      <c r="M2" s="100">
        <v>2012</v>
      </c>
      <c r="N2" s="100"/>
      <c r="O2" s="100"/>
      <c r="P2" s="98"/>
      <c r="Q2" s="100"/>
      <c r="R2" s="105" t="s">
        <v>199</v>
      </c>
      <c r="S2" s="105" t="s">
        <v>445</v>
      </c>
      <c r="T2" s="105" t="s">
        <v>446</v>
      </c>
      <c r="U2" s="98"/>
      <c r="V2" s="98"/>
      <c r="W2" s="98"/>
      <c r="X2" s="98"/>
      <c r="Y2" s="98"/>
      <c r="Z2" s="98"/>
    </row>
    <row r="3" spans="1:26" ht="12" customHeight="1" x14ac:dyDescent="0.3">
      <c r="A3" s="102" t="s">
        <v>447</v>
      </c>
      <c r="B3" s="98"/>
      <c r="C3" s="103" t="s">
        <v>448</v>
      </c>
      <c r="D3" s="99"/>
      <c r="E3" s="104"/>
      <c r="F3" s="104"/>
      <c r="G3" s="98"/>
      <c r="H3" s="106"/>
      <c r="I3" s="107"/>
      <c r="J3" s="107"/>
      <c r="K3" s="108"/>
      <c r="L3" s="98"/>
      <c r="M3" s="100"/>
      <c r="N3" s="100"/>
      <c r="O3" s="100"/>
      <c r="P3" s="98"/>
      <c r="Q3" s="100"/>
      <c r="R3" s="105"/>
      <c r="S3" s="105"/>
      <c r="T3" s="105"/>
      <c r="U3" s="98"/>
      <c r="V3" s="98"/>
      <c r="W3" s="98"/>
      <c r="X3" s="98"/>
      <c r="Y3" s="98"/>
      <c r="Z3" s="98"/>
    </row>
    <row r="4" spans="1:26" ht="12" customHeight="1" x14ac:dyDescent="0.3">
      <c r="A4" s="102" t="s">
        <v>449</v>
      </c>
      <c r="B4" s="98"/>
      <c r="C4" s="103" t="s">
        <v>450</v>
      </c>
      <c r="D4" s="99"/>
      <c r="E4" s="104"/>
      <c r="F4" s="104"/>
      <c r="G4" s="98"/>
      <c r="H4" s="106"/>
      <c r="I4" s="107"/>
      <c r="J4" s="107"/>
      <c r="K4" s="108"/>
      <c r="L4" s="98"/>
      <c r="M4" s="100"/>
      <c r="N4" s="100"/>
      <c r="O4" s="100"/>
      <c r="P4" s="98"/>
      <c r="Q4" s="100"/>
      <c r="R4" s="105"/>
      <c r="S4" s="105"/>
      <c r="T4" s="105"/>
      <c r="U4" s="98"/>
      <c r="V4" s="98"/>
      <c r="W4" s="98"/>
      <c r="X4" s="98"/>
      <c r="Y4" s="98"/>
      <c r="Z4" s="98"/>
    </row>
    <row r="5" spans="1:26" ht="12" customHeight="1" x14ac:dyDescent="0.3">
      <c r="A5" s="102" t="s">
        <v>451</v>
      </c>
      <c r="B5" s="98"/>
      <c r="C5" s="103" t="s">
        <v>452</v>
      </c>
      <c r="D5" s="99"/>
      <c r="E5" s="104">
        <v>2</v>
      </c>
      <c r="F5" s="104" t="s">
        <v>228</v>
      </c>
      <c r="G5" s="98"/>
      <c r="H5" s="752" t="s">
        <v>453</v>
      </c>
      <c r="I5" s="109">
        <v>2017</v>
      </c>
      <c r="J5" s="110"/>
      <c r="K5" s="111"/>
      <c r="L5" s="98"/>
      <c r="M5" s="112" t="s">
        <v>199</v>
      </c>
      <c r="N5" s="112" t="s">
        <v>445</v>
      </c>
      <c r="O5" s="112" t="s">
        <v>446</v>
      </c>
      <c r="P5" s="98"/>
      <c r="Q5" s="113" t="s">
        <v>454</v>
      </c>
      <c r="R5" s="114">
        <v>479830</v>
      </c>
      <c r="S5" s="114">
        <v>222331</v>
      </c>
      <c r="T5" s="114">
        <v>257499</v>
      </c>
      <c r="U5" s="98"/>
      <c r="V5" s="98"/>
      <c r="W5" s="98"/>
      <c r="X5" s="98"/>
      <c r="Y5" s="98"/>
      <c r="Z5" s="98"/>
    </row>
    <row r="6" spans="1:26" ht="12" customHeight="1" x14ac:dyDescent="0.3">
      <c r="A6" s="102" t="s">
        <v>455</v>
      </c>
      <c r="B6" s="98"/>
      <c r="C6" s="103" t="s">
        <v>456</v>
      </c>
      <c r="D6" s="99"/>
      <c r="E6" s="104">
        <v>3</v>
      </c>
      <c r="F6" s="104" t="s">
        <v>229</v>
      </c>
      <c r="G6" s="98"/>
      <c r="H6" s="753"/>
      <c r="I6" s="115" t="s">
        <v>199</v>
      </c>
      <c r="J6" s="116" t="s">
        <v>445</v>
      </c>
      <c r="K6" s="117" t="s">
        <v>446</v>
      </c>
      <c r="L6" s="98"/>
      <c r="M6" s="114">
        <v>7571345</v>
      </c>
      <c r="N6" s="114">
        <v>3653868</v>
      </c>
      <c r="O6" s="114">
        <v>3917477</v>
      </c>
      <c r="P6" s="98"/>
      <c r="Q6" s="113" t="s">
        <v>457</v>
      </c>
      <c r="R6" s="114">
        <v>135160</v>
      </c>
      <c r="S6" s="114">
        <v>62795</v>
      </c>
      <c r="T6" s="114">
        <v>72365</v>
      </c>
      <c r="U6" s="98"/>
      <c r="V6" s="98"/>
      <c r="W6" s="98"/>
      <c r="X6" s="98"/>
      <c r="Y6" s="98"/>
      <c r="Z6" s="98"/>
    </row>
    <row r="7" spans="1:26" ht="12.75" customHeight="1" x14ac:dyDescent="0.3">
      <c r="A7" s="98"/>
      <c r="B7" s="98"/>
      <c r="C7" s="103" t="s">
        <v>458</v>
      </c>
      <c r="D7" s="99"/>
      <c r="E7" s="104">
        <v>4</v>
      </c>
      <c r="F7" s="104" t="s">
        <v>459</v>
      </c>
      <c r="G7" s="98"/>
      <c r="H7" s="118" t="s">
        <v>460</v>
      </c>
      <c r="I7" s="119"/>
      <c r="J7" s="120"/>
      <c r="K7" s="121"/>
      <c r="L7" s="98"/>
      <c r="M7" s="122">
        <v>120482</v>
      </c>
      <c r="N7" s="122">
        <v>61704</v>
      </c>
      <c r="O7" s="122">
        <v>58778</v>
      </c>
      <c r="P7" s="98"/>
      <c r="Q7" s="113" t="s">
        <v>461</v>
      </c>
      <c r="R7" s="114">
        <v>109955</v>
      </c>
      <c r="S7" s="114">
        <v>55153</v>
      </c>
      <c r="T7" s="114">
        <v>54802</v>
      </c>
      <c r="U7" s="98"/>
      <c r="V7" s="98"/>
      <c r="W7" s="98"/>
      <c r="X7" s="98"/>
      <c r="Y7" s="98"/>
      <c r="Z7" s="98"/>
    </row>
    <row r="8" spans="1:26" ht="12" customHeight="1" x14ac:dyDescent="0.3">
      <c r="A8" s="97" t="s">
        <v>462</v>
      </c>
      <c r="B8" s="98"/>
      <c r="C8" s="103" t="s">
        <v>463</v>
      </c>
      <c r="D8" s="99"/>
      <c r="E8" s="104">
        <v>5</v>
      </c>
      <c r="F8" s="104" t="s">
        <v>231</v>
      </c>
      <c r="G8" s="98"/>
      <c r="H8" s="123" t="s">
        <v>199</v>
      </c>
      <c r="I8" s="124">
        <v>8080734</v>
      </c>
      <c r="J8" s="124">
        <v>3912910</v>
      </c>
      <c r="K8" s="124">
        <v>4167824</v>
      </c>
      <c r="L8" s="98"/>
      <c r="M8" s="122">
        <v>120064</v>
      </c>
      <c r="N8" s="122">
        <v>61454</v>
      </c>
      <c r="O8" s="122">
        <v>58610</v>
      </c>
      <c r="P8" s="98"/>
      <c r="Q8" s="113" t="s">
        <v>464</v>
      </c>
      <c r="R8" s="114">
        <v>409257</v>
      </c>
      <c r="S8" s="114">
        <v>199566</v>
      </c>
      <c r="T8" s="114">
        <v>209691</v>
      </c>
      <c r="U8" s="98"/>
      <c r="V8" s="98"/>
      <c r="W8" s="98"/>
      <c r="X8" s="98"/>
      <c r="Y8" s="98"/>
      <c r="Z8" s="98"/>
    </row>
    <row r="9" spans="1:26" ht="12" customHeight="1" x14ac:dyDescent="0.3">
      <c r="A9" s="113" t="s">
        <v>465</v>
      </c>
      <c r="B9" s="98"/>
      <c r="C9" s="98"/>
      <c r="D9" s="99"/>
      <c r="E9" s="104">
        <v>6</v>
      </c>
      <c r="F9" s="104" t="s">
        <v>232</v>
      </c>
      <c r="G9" s="98"/>
      <c r="H9" s="125" t="s">
        <v>466</v>
      </c>
      <c r="I9" s="126">
        <v>607390</v>
      </c>
      <c r="J9" s="126">
        <v>312062</v>
      </c>
      <c r="K9" s="126">
        <v>295328</v>
      </c>
      <c r="L9" s="98"/>
      <c r="M9" s="122">
        <v>119780</v>
      </c>
      <c r="N9" s="122">
        <v>61272</v>
      </c>
      <c r="O9" s="122">
        <v>58508</v>
      </c>
      <c r="P9" s="98"/>
      <c r="Q9" s="113" t="s">
        <v>467</v>
      </c>
      <c r="R9" s="114">
        <v>400686</v>
      </c>
      <c r="S9" s="114">
        <v>197911</v>
      </c>
      <c r="T9" s="114">
        <v>202775</v>
      </c>
      <c r="U9" s="98"/>
      <c r="V9" s="98"/>
      <c r="W9" s="98"/>
      <c r="X9" s="98"/>
      <c r="Y9" s="98"/>
      <c r="Z9" s="98"/>
    </row>
    <row r="10" spans="1:26" ht="12" customHeight="1" x14ac:dyDescent="0.3">
      <c r="A10" s="113" t="s">
        <v>468</v>
      </c>
      <c r="B10" s="98"/>
      <c r="C10" s="98"/>
      <c r="D10" s="99"/>
      <c r="E10" s="104">
        <v>7</v>
      </c>
      <c r="F10" s="104" t="s">
        <v>233</v>
      </c>
      <c r="G10" s="98"/>
      <c r="H10" s="125" t="s">
        <v>469</v>
      </c>
      <c r="I10" s="126">
        <v>601914</v>
      </c>
      <c r="J10" s="126">
        <v>308936</v>
      </c>
      <c r="K10" s="126">
        <v>292978</v>
      </c>
      <c r="L10" s="98"/>
      <c r="M10" s="122">
        <v>119273</v>
      </c>
      <c r="N10" s="122">
        <v>61064</v>
      </c>
      <c r="O10" s="122">
        <v>58209</v>
      </c>
      <c r="P10" s="98"/>
      <c r="Q10" s="113" t="s">
        <v>470</v>
      </c>
      <c r="R10" s="114">
        <v>201593</v>
      </c>
      <c r="S10" s="114">
        <v>99557</v>
      </c>
      <c r="T10" s="114">
        <v>102036</v>
      </c>
      <c r="U10" s="98"/>
      <c r="V10" s="98"/>
      <c r="W10" s="98"/>
      <c r="X10" s="98"/>
      <c r="Y10" s="98"/>
      <c r="Z10" s="98"/>
    </row>
    <row r="11" spans="1:26" ht="12" customHeight="1" x14ac:dyDescent="0.3">
      <c r="A11" s="113" t="s">
        <v>471</v>
      </c>
      <c r="B11" s="98"/>
      <c r="C11" s="97" t="s">
        <v>472</v>
      </c>
      <c r="D11" s="99"/>
      <c r="E11" s="104">
        <v>8</v>
      </c>
      <c r="F11" s="104" t="s">
        <v>234</v>
      </c>
      <c r="G11" s="98"/>
      <c r="H11" s="125" t="s">
        <v>473</v>
      </c>
      <c r="I11" s="126">
        <v>602967</v>
      </c>
      <c r="J11" s="126">
        <v>308654</v>
      </c>
      <c r="K11" s="126">
        <v>294313</v>
      </c>
      <c r="L11" s="98"/>
      <c r="M11" s="122">
        <v>118935</v>
      </c>
      <c r="N11" s="122">
        <v>60931</v>
      </c>
      <c r="O11" s="122">
        <v>58004</v>
      </c>
      <c r="P11" s="98"/>
      <c r="Q11" s="113" t="s">
        <v>474</v>
      </c>
      <c r="R11" s="114">
        <v>597522</v>
      </c>
      <c r="S11" s="114">
        <v>292176</v>
      </c>
      <c r="T11" s="114">
        <v>305346</v>
      </c>
      <c r="U11" s="98"/>
      <c r="V11" s="98"/>
      <c r="W11" s="98"/>
      <c r="X11" s="98"/>
      <c r="Y11" s="98"/>
      <c r="Z11" s="98"/>
    </row>
    <row r="12" spans="1:26" ht="12" customHeight="1" x14ac:dyDescent="0.3">
      <c r="A12" s="113" t="s">
        <v>475</v>
      </c>
      <c r="B12" s="98"/>
      <c r="C12" s="103" t="s">
        <v>476</v>
      </c>
      <c r="D12" s="99"/>
      <c r="E12" s="104">
        <v>9</v>
      </c>
      <c r="F12" s="104" t="s">
        <v>477</v>
      </c>
      <c r="G12" s="98"/>
      <c r="H12" s="125" t="s">
        <v>478</v>
      </c>
      <c r="I12" s="126">
        <v>632370</v>
      </c>
      <c r="J12" s="126">
        <v>321173</v>
      </c>
      <c r="K12" s="126">
        <v>311197</v>
      </c>
      <c r="L12" s="98"/>
      <c r="M12" s="122">
        <v>118833</v>
      </c>
      <c r="N12" s="122">
        <v>60903</v>
      </c>
      <c r="O12" s="122">
        <v>57930</v>
      </c>
      <c r="P12" s="98"/>
      <c r="Q12" s="113" t="s">
        <v>479</v>
      </c>
      <c r="R12" s="114">
        <v>1030623</v>
      </c>
      <c r="S12" s="114">
        <v>502287</v>
      </c>
      <c r="T12" s="114">
        <v>528336</v>
      </c>
      <c r="U12" s="98"/>
      <c r="V12" s="98"/>
      <c r="W12" s="98"/>
      <c r="X12" s="98"/>
      <c r="Y12" s="98"/>
      <c r="Z12" s="98"/>
    </row>
    <row r="13" spans="1:26" ht="12" customHeight="1" x14ac:dyDescent="0.3">
      <c r="A13" s="113" t="s">
        <v>91</v>
      </c>
      <c r="B13" s="98"/>
      <c r="C13" s="103" t="s">
        <v>480</v>
      </c>
      <c r="D13" s="99"/>
      <c r="E13" s="104">
        <v>10</v>
      </c>
      <c r="F13" s="104" t="s">
        <v>481</v>
      </c>
      <c r="G13" s="98"/>
      <c r="H13" s="125" t="s">
        <v>482</v>
      </c>
      <c r="I13" s="126">
        <v>672749</v>
      </c>
      <c r="J13" s="126">
        <v>339928</v>
      </c>
      <c r="K13" s="126">
        <v>332821</v>
      </c>
      <c r="L13" s="98"/>
      <c r="M13" s="122">
        <v>118730</v>
      </c>
      <c r="N13" s="122">
        <v>60874</v>
      </c>
      <c r="O13" s="122">
        <v>57856</v>
      </c>
      <c r="P13" s="98"/>
      <c r="Q13" s="113" t="s">
        <v>483</v>
      </c>
      <c r="R13" s="114">
        <v>353859</v>
      </c>
      <c r="S13" s="114">
        <v>167533</v>
      </c>
      <c r="T13" s="114">
        <v>186326</v>
      </c>
      <c r="U13" s="98"/>
      <c r="V13" s="98"/>
      <c r="W13" s="98"/>
      <c r="X13" s="98"/>
      <c r="Y13" s="98"/>
      <c r="Z13" s="98"/>
    </row>
    <row r="14" spans="1:26" ht="12" customHeight="1" x14ac:dyDescent="0.3">
      <c r="A14" s="113" t="s">
        <v>484</v>
      </c>
      <c r="B14" s="98"/>
      <c r="C14" s="103" t="s">
        <v>485</v>
      </c>
      <c r="D14" s="99"/>
      <c r="E14" s="104">
        <v>11</v>
      </c>
      <c r="F14" s="104" t="s">
        <v>237</v>
      </c>
      <c r="G14" s="98"/>
      <c r="H14" s="125" t="s">
        <v>486</v>
      </c>
      <c r="I14" s="126">
        <v>650902</v>
      </c>
      <c r="J14" s="126">
        <v>329064</v>
      </c>
      <c r="K14" s="126">
        <v>321838</v>
      </c>
      <c r="L14" s="98"/>
      <c r="M14" s="122">
        <v>118696</v>
      </c>
      <c r="N14" s="122">
        <v>60878</v>
      </c>
      <c r="O14" s="122">
        <v>57818</v>
      </c>
      <c r="P14" s="98"/>
      <c r="Q14" s="113" t="s">
        <v>487</v>
      </c>
      <c r="R14" s="114">
        <v>851299</v>
      </c>
      <c r="S14" s="114">
        <v>406597</v>
      </c>
      <c r="T14" s="114">
        <v>444702</v>
      </c>
      <c r="U14" s="98"/>
      <c r="V14" s="98"/>
      <c r="W14" s="98"/>
      <c r="X14" s="98"/>
      <c r="Y14" s="98"/>
      <c r="Z14" s="98"/>
    </row>
    <row r="15" spans="1:26" ht="12" customHeight="1" x14ac:dyDescent="0.3">
      <c r="A15" s="113" t="s">
        <v>488</v>
      </c>
      <c r="B15" s="98"/>
      <c r="C15" s="103" t="s">
        <v>489</v>
      </c>
      <c r="D15" s="99"/>
      <c r="E15" s="104">
        <v>12</v>
      </c>
      <c r="F15" s="104" t="s">
        <v>238</v>
      </c>
      <c r="G15" s="98"/>
      <c r="H15" s="125" t="s">
        <v>490</v>
      </c>
      <c r="I15" s="126">
        <v>651442</v>
      </c>
      <c r="J15" s="126">
        <v>316050</v>
      </c>
      <c r="K15" s="126">
        <v>335392</v>
      </c>
      <c r="L15" s="98"/>
      <c r="M15" s="122">
        <v>119101</v>
      </c>
      <c r="N15" s="122">
        <v>61076</v>
      </c>
      <c r="O15" s="122">
        <v>58025</v>
      </c>
      <c r="P15" s="98"/>
      <c r="Q15" s="113" t="s">
        <v>491</v>
      </c>
      <c r="R15" s="114">
        <v>1094488</v>
      </c>
      <c r="S15" s="114">
        <v>518960</v>
      </c>
      <c r="T15" s="114">
        <v>575528</v>
      </c>
      <c r="U15" s="98"/>
      <c r="V15" s="98"/>
      <c r="W15" s="98"/>
      <c r="X15" s="98"/>
      <c r="Y15" s="98"/>
      <c r="Z15" s="98"/>
    </row>
    <row r="16" spans="1:26" ht="12" customHeight="1" x14ac:dyDescent="0.3">
      <c r="A16" s="113" t="s">
        <v>492</v>
      </c>
      <c r="B16" s="98"/>
      <c r="C16" s="103" t="s">
        <v>493</v>
      </c>
      <c r="D16" s="99"/>
      <c r="E16" s="104">
        <v>13</v>
      </c>
      <c r="F16" s="104" t="s">
        <v>239</v>
      </c>
      <c r="G16" s="98"/>
      <c r="H16" s="125" t="s">
        <v>494</v>
      </c>
      <c r="I16" s="126">
        <v>640060</v>
      </c>
      <c r="J16" s="126">
        <v>303971</v>
      </c>
      <c r="K16" s="126">
        <v>336089</v>
      </c>
      <c r="L16" s="98"/>
      <c r="M16" s="122">
        <v>119856</v>
      </c>
      <c r="N16" s="122">
        <v>61418</v>
      </c>
      <c r="O16" s="122">
        <v>58438</v>
      </c>
      <c r="P16" s="98"/>
      <c r="Q16" s="113" t="s">
        <v>495</v>
      </c>
      <c r="R16" s="114">
        <v>234948</v>
      </c>
      <c r="S16" s="114">
        <v>112703</v>
      </c>
      <c r="T16" s="114">
        <v>122245</v>
      </c>
      <c r="U16" s="98"/>
      <c r="V16" s="98"/>
      <c r="W16" s="98"/>
      <c r="X16" s="98"/>
      <c r="Y16" s="98"/>
      <c r="Z16" s="98"/>
    </row>
    <row r="17" spans="1:26" ht="12" customHeight="1" x14ac:dyDescent="0.3">
      <c r="A17" s="113" t="s">
        <v>496</v>
      </c>
      <c r="B17" s="98"/>
      <c r="C17" s="103" t="s">
        <v>497</v>
      </c>
      <c r="D17" s="99"/>
      <c r="E17" s="104">
        <v>14</v>
      </c>
      <c r="F17" s="104" t="s">
        <v>498</v>
      </c>
      <c r="G17" s="98"/>
      <c r="H17" s="125" t="s">
        <v>499</v>
      </c>
      <c r="I17" s="126">
        <v>563389</v>
      </c>
      <c r="J17" s="126">
        <v>268367</v>
      </c>
      <c r="K17" s="126">
        <v>295022</v>
      </c>
      <c r="L17" s="98"/>
      <c r="M17" s="122">
        <v>121019</v>
      </c>
      <c r="N17" s="122">
        <v>61921</v>
      </c>
      <c r="O17" s="122">
        <v>59098</v>
      </c>
      <c r="P17" s="98"/>
      <c r="Q17" s="113" t="s">
        <v>500</v>
      </c>
      <c r="R17" s="114">
        <v>147933</v>
      </c>
      <c r="S17" s="114">
        <v>68544</v>
      </c>
      <c r="T17" s="114">
        <v>79389</v>
      </c>
      <c r="U17" s="98"/>
      <c r="V17" s="98"/>
      <c r="W17" s="98"/>
      <c r="X17" s="98"/>
      <c r="Y17" s="98"/>
      <c r="Z17" s="98"/>
    </row>
    <row r="18" spans="1:26" ht="12" customHeight="1" x14ac:dyDescent="0.3">
      <c r="A18" s="113" t="s">
        <v>501</v>
      </c>
      <c r="B18" s="98"/>
      <c r="C18" s="103" t="s">
        <v>502</v>
      </c>
      <c r="D18" s="99"/>
      <c r="E18" s="104">
        <v>15</v>
      </c>
      <c r="F18" s="104" t="s">
        <v>241</v>
      </c>
      <c r="G18" s="98"/>
      <c r="H18" s="125" t="s">
        <v>503</v>
      </c>
      <c r="I18" s="126">
        <v>519261</v>
      </c>
      <c r="J18" s="126">
        <v>244556</v>
      </c>
      <c r="K18" s="126">
        <v>274705</v>
      </c>
      <c r="L18" s="98"/>
      <c r="M18" s="122">
        <v>122272</v>
      </c>
      <c r="N18" s="122">
        <v>62471</v>
      </c>
      <c r="O18" s="122">
        <v>59801</v>
      </c>
      <c r="P18" s="98"/>
      <c r="Q18" s="113" t="s">
        <v>504</v>
      </c>
      <c r="R18" s="114">
        <v>98209</v>
      </c>
      <c r="S18" s="114">
        <v>49277</v>
      </c>
      <c r="T18" s="114">
        <v>48932</v>
      </c>
      <c r="U18" s="98"/>
      <c r="V18" s="98"/>
      <c r="W18" s="98"/>
      <c r="X18" s="98"/>
      <c r="Y18" s="98"/>
      <c r="Z18" s="98"/>
    </row>
    <row r="19" spans="1:26" ht="12" customHeight="1" x14ac:dyDescent="0.3">
      <c r="A19" s="97" t="s">
        <v>505</v>
      </c>
      <c r="B19" s="98"/>
      <c r="C19" s="103" t="s">
        <v>506</v>
      </c>
      <c r="D19" s="99"/>
      <c r="E19" s="104">
        <v>16</v>
      </c>
      <c r="F19" s="104" t="s">
        <v>242</v>
      </c>
      <c r="G19" s="98"/>
      <c r="H19" s="125" t="s">
        <v>507</v>
      </c>
      <c r="I19" s="126">
        <v>503389</v>
      </c>
      <c r="J19" s="126">
        <v>233302</v>
      </c>
      <c r="K19" s="126">
        <v>270087</v>
      </c>
      <c r="L19" s="98"/>
      <c r="M19" s="122">
        <v>123722</v>
      </c>
      <c r="N19" s="122">
        <v>63080</v>
      </c>
      <c r="O19" s="122">
        <v>60642</v>
      </c>
      <c r="P19" s="98"/>
      <c r="Q19" s="113" t="s">
        <v>508</v>
      </c>
      <c r="R19" s="114">
        <v>108457</v>
      </c>
      <c r="S19" s="114">
        <v>52580</v>
      </c>
      <c r="T19" s="114">
        <v>55877</v>
      </c>
      <c r="U19" s="98"/>
      <c r="V19" s="98"/>
      <c r="W19" s="98"/>
      <c r="X19" s="98"/>
      <c r="Y19" s="98"/>
      <c r="Z19" s="98"/>
    </row>
    <row r="20" spans="1:26" ht="12" customHeight="1" x14ac:dyDescent="0.3">
      <c r="A20" s="127" t="s">
        <v>509</v>
      </c>
      <c r="B20" s="98"/>
      <c r="C20" s="103" t="s">
        <v>510</v>
      </c>
      <c r="D20" s="99"/>
      <c r="E20" s="104">
        <v>17</v>
      </c>
      <c r="F20" s="104" t="s">
        <v>243</v>
      </c>
      <c r="G20" s="98"/>
      <c r="H20" s="125" t="s">
        <v>511</v>
      </c>
      <c r="I20" s="126">
        <v>439872</v>
      </c>
      <c r="J20" s="126">
        <v>200142</v>
      </c>
      <c r="K20" s="126">
        <v>239730</v>
      </c>
      <c r="L20" s="98"/>
      <c r="M20" s="122">
        <v>125124</v>
      </c>
      <c r="N20" s="122">
        <v>63639</v>
      </c>
      <c r="O20" s="122">
        <v>61485</v>
      </c>
      <c r="P20" s="98"/>
      <c r="Q20" s="113" t="s">
        <v>512</v>
      </c>
      <c r="R20" s="114">
        <v>258212</v>
      </c>
      <c r="S20" s="114">
        <v>125944</v>
      </c>
      <c r="T20" s="114">
        <v>132268</v>
      </c>
      <c r="U20" s="98"/>
      <c r="V20" s="98"/>
      <c r="W20" s="98"/>
      <c r="X20" s="98"/>
      <c r="Y20" s="98"/>
      <c r="Z20" s="98"/>
    </row>
    <row r="21" spans="1:26" ht="12" customHeight="1" x14ac:dyDescent="0.3">
      <c r="A21" s="127" t="s">
        <v>513</v>
      </c>
      <c r="B21" s="98"/>
      <c r="C21" s="103" t="s">
        <v>514</v>
      </c>
      <c r="D21" s="99"/>
      <c r="E21" s="104">
        <v>18</v>
      </c>
      <c r="F21" s="104" t="s">
        <v>244</v>
      </c>
      <c r="G21" s="98"/>
      <c r="H21" s="125" t="s">
        <v>515</v>
      </c>
      <c r="I21" s="126">
        <v>341916</v>
      </c>
      <c r="J21" s="126">
        <v>152813</v>
      </c>
      <c r="K21" s="126">
        <v>189103</v>
      </c>
      <c r="L21" s="98"/>
      <c r="M21" s="122">
        <v>126598</v>
      </c>
      <c r="N21" s="122">
        <v>64282</v>
      </c>
      <c r="O21" s="122">
        <v>62316</v>
      </c>
      <c r="P21" s="98"/>
      <c r="Q21" s="113" t="s">
        <v>516</v>
      </c>
      <c r="R21" s="114">
        <v>24160</v>
      </c>
      <c r="S21" s="114">
        <v>12726</v>
      </c>
      <c r="T21" s="114">
        <v>11434</v>
      </c>
      <c r="U21" s="98"/>
      <c r="V21" s="98"/>
      <c r="W21" s="98"/>
      <c r="X21" s="98"/>
      <c r="Y21" s="98"/>
      <c r="Z21" s="98"/>
    </row>
    <row r="22" spans="1:26" ht="12" customHeight="1" x14ac:dyDescent="0.3">
      <c r="A22" s="127" t="s">
        <v>517</v>
      </c>
      <c r="B22" s="98"/>
      <c r="C22" s="103" t="s">
        <v>518</v>
      </c>
      <c r="D22" s="99"/>
      <c r="E22" s="104">
        <v>19</v>
      </c>
      <c r="F22" s="104" t="s">
        <v>245</v>
      </c>
      <c r="G22" s="98"/>
      <c r="H22" s="125" t="s">
        <v>519</v>
      </c>
      <c r="I22" s="126">
        <v>253646</v>
      </c>
      <c r="J22" s="126">
        <v>111646</v>
      </c>
      <c r="K22" s="126">
        <v>142000</v>
      </c>
      <c r="L22" s="98"/>
      <c r="M22" s="122">
        <v>128143</v>
      </c>
      <c r="N22" s="122">
        <v>65043</v>
      </c>
      <c r="O22" s="122">
        <v>63100</v>
      </c>
      <c r="P22" s="98"/>
      <c r="Q22" s="113" t="s">
        <v>520</v>
      </c>
      <c r="R22" s="114">
        <v>377272</v>
      </c>
      <c r="S22" s="114">
        <v>184951</v>
      </c>
      <c r="T22" s="114">
        <v>192321</v>
      </c>
      <c r="U22" s="98"/>
      <c r="V22" s="98"/>
      <c r="W22" s="98"/>
      <c r="X22" s="98"/>
      <c r="Y22" s="98"/>
      <c r="Z22" s="98"/>
    </row>
    <row r="23" spans="1:26" ht="12" customHeight="1" x14ac:dyDescent="0.3">
      <c r="A23" s="127" t="s">
        <v>521</v>
      </c>
      <c r="B23" s="98"/>
      <c r="C23" s="103" t="s">
        <v>522</v>
      </c>
      <c r="D23" s="99"/>
      <c r="E23" s="104">
        <v>20</v>
      </c>
      <c r="F23" s="104" t="s">
        <v>246</v>
      </c>
      <c r="G23" s="98"/>
      <c r="H23" s="125" t="s">
        <v>523</v>
      </c>
      <c r="I23" s="126">
        <v>177853</v>
      </c>
      <c r="J23" s="126">
        <v>76747</v>
      </c>
      <c r="K23" s="126">
        <v>101106</v>
      </c>
      <c r="L23" s="98"/>
      <c r="M23" s="122">
        <v>129625</v>
      </c>
      <c r="N23" s="122">
        <v>65820</v>
      </c>
      <c r="O23" s="122">
        <v>63805</v>
      </c>
      <c r="P23" s="98"/>
      <c r="Q23" s="113" t="s">
        <v>524</v>
      </c>
      <c r="R23" s="114">
        <v>651586</v>
      </c>
      <c r="S23" s="114">
        <v>319009</v>
      </c>
      <c r="T23" s="114">
        <v>332577</v>
      </c>
      <c r="U23" s="98"/>
      <c r="V23" s="98"/>
      <c r="W23" s="98"/>
      <c r="X23" s="98"/>
      <c r="Y23" s="98"/>
      <c r="Z23" s="98"/>
    </row>
    <row r="24" spans="1:26" ht="12" customHeight="1" x14ac:dyDescent="0.3">
      <c r="A24" s="127" t="s">
        <v>525</v>
      </c>
      <c r="B24" s="98"/>
      <c r="C24" s="103" t="s">
        <v>526</v>
      </c>
      <c r="D24" s="99"/>
      <c r="E24" s="104">
        <v>55</v>
      </c>
      <c r="F24" s="104" t="s">
        <v>527</v>
      </c>
      <c r="G24" s="98"/>
      <c r="H24" s="125" t="s">
        <v>528</v>
      </c>
      <c r="I24" s="126">
        <v>113108</v>
      </c>
      <c r="J24" s="126">
        <v>45521</v>
      </c>
      <c r="K24" s="126">
        <v>67587</v>
      </c>
      <c r="L24" s="98"/>
      <c r="M24" s="122">
        <v>131107</v>
      </c>
      <c r="N24" s="122">
        <v>66558</v>
      </c>
      <c r="O24" s="122">
        <v>64549</v>
      </c>
      <c r="P24" s="98"/>
      <c r="Q24" s="113" t="s">
        <v>529</v>
      </c>
      <c r="R24" s="114">
        <v>6296</v>
      </c>
      <c r="S24" s="114">
        <v>3268</v>
      </c>
      <c r="T24" s="114">
        <v>3028</v>
      </c>
      <c r="U24" s="98"/>
      <c r="V24" s="98"/>
      <c r="W24" s="98"/>
      <c r="X24" s="98"/>
      <c r="Y24" s="98"/>
      <c r="Z24" s="98"/>
    </row>
    <row r="25" spans="1:26" ht="12" customHeight="1" x14ac:dyDescent="0.3">
      <c r="A25" s="127" t="s">
        <v>530</v>
      </c>
      <c r="B25" s="98"/>
      <c r="C25" s="127" t="s">
        <v>531</v>
      </c>
      <c r="D25" s="99"/>
      <c r="E25" s="104">
        <v>66</v>
      </c>
      <c r="F25" s="104" t="s">
        <v>532</v>
      </c>
      <c r="G25" s="98"/>
      <c r="H25" s="125" t="s">
        <v>533</v>
      </c>
      <c r="I25" s="126">
        <v>108506</v>
      </c>
      <c r="J25" s="126">
        <v>39978</v>
      </c>
      <c r="K25" s="126">
        <v>68528</v>
      </c>
      <c r="L25" s="98"/>
      <c r="M25" s="122">
        <v>132790</v>
      </c>
      <c r="N25" s="122">
        <v>67353</v>
      </c>
      <c r="O25" s="122">
        <v>65437</v>
      </c>
      <c r="P25" s="98"/>
      <c r="Q25" s="128" t="s">
        <v>199</v>
      </c>
      <c r="R25" s="122">
        <f t="shared" ref="R25:T25" si="0">SUM(R5:R24)</f>
        <v>7571345</v>
      </c>
      <c r="S25" s="122">
        <f t="shared" si="0"/>
        <v>3653868</v>
      </c>
      <c r="T25" s="122">
        <f t="shared" si="0"/>
        <v>3917477</v>
      </c>
      <c r="U25" s="98"/>
      <c r="V25" s="98"/>
      <c r="W25" s="98"/>
      <c r="X25" s="98"/>
      <c r="Y25" s="98"/>
      <c r="Z25" s="98"/>
    </row>
    <row r="26" spans="1:26" ht="12" customHeight="1" x14ac:dyDescent="0.3">
      <c r="A26" s="127" t="s">
        <v>534</v>
      </c>
      <c r="B26" s="98"/>
      <c r="C26" s="103" t="s">
        <v>535</v>
      </c>
      <c r="D26" s="99"/>
      <c r="E26" s="104">
        <v>77</v>
      </c>
      <c r="F26" s="104" t="s">
        <v>247</v>
      </c>
      <c r="G26" s="98"/>
      <c r="H26" s="98"/>
      <c r="I26" s="98"/>
      <c r="J26" s="98"/>
      <c r="K26" s="98"/>
      <c r="L26" s="98"/>
      <c r="M26" s="122">
        <v>133340</v>
      </c>
      <c r="N26" s="122">
        <v>67602</v>
      </c>
      <c r="O26" s="122">
        <v>65738</v>
      </c>
      <c r="P26" s="98"/>
      <c r="Q26" s="98"/>
      <c r="R26" s="98"/>
      <c r="S26" s="98"/>
      <c r="T26" s="98"/>
      <c r="U26" s="98"/>
      <c r="V26" s="98"/>
      <c r="W26" s="98"/>
      <c r="X26" s="98"/>
      <c r="Y26" s="98"/>
      <c r="Z26" s="98"/>
    </row>
    <row r="27" spans="1:26" ht="12" customHeight="1" x14ac:dyDescent="0.3">
      <c r="A27" s="127" t="s">
        <v>536</v>
      </c>
      <c r="B27" s="98"/>
      <c r="C27" s="103" t="s">
        <v>537</v>
      </c>
      <c r="D27" s="99"/>
      <c r="E27" s="104">
        <v>88</v>
      </c>
      <c r="F27" s="104" t="s">
        <v>538</v>
      </c>
      <c r="G27" s="98"/>
      <c r="H27" s="98"/>
      <c r="I27" s="98"/>
      <c r="J27" s="98"/>
      <c r="K27" s="98"/>
      <c r="L27" s="98"/>
      <c r="M27" s="122">
        <v>132165</v>
      </c>
      <c r="N27" s="122">
        <v>67024</v>
      </c>
      <c r="O27" s="122">
        <v>65141</v>
      </c>
      <c r="P27" s="98"/>
      <c r="Q27" s="754" t="s">
        <v>539</v>
      </c>
      <c r="R27" s="755"/>
      <c r="S27" s="755"/>
      <c r="T27" s="756"/>
      <c r="U27" s="98"/>
      <c r="V27" s="98"/>
      <c r="W27" s="98"/>
      <c r="X27" s="98"/>
      <c r="Y27" s="98"/>
      <c r="Z27" s="98"/>
    </row>
    <row r="28" spans="1:26" ht="12" customHeight="1" x14ac:dyDescent="0.3">
      <c r="A28" s="129" t="s">
        <v>540</v>
      </c>
      <c r="B28" s="98"/>
      <c r="C28" s="103" t="s">
        <v>541</v>
      </c>
      <c r="D28" s="99"/>
      <c r="E28" s="104">
        <v>98</v>
      </c>
      <c r="F28" s="104" t="s">
        <v>542</v>
      </c>
      <c r="G28" s="98"/>
      <c r="H28" s="98"/>
      <c r="I28" s="98"/>
      <c r="J28" s="98"/>
      <c r="K28" s="98"/>
      <c r="L28" s="98"/>
      <c r="M28" s="122">
        <v>129957</v>
      </c>
      <c r="N28" s="122">
        <v>65924</v>
      </c>
      <c r="O28" s="122">
        <v>64033</v>
      </c>
      <c r="P28" s="98"/>
      <c r="Q28" s="741" t="s">
        <v>444</v>
      </c>
      <c r="R28" s="742"/>
      <c r="S28" s="742"/>
      <c r="T28" s="743"/>
      <c r="U28" s="98"/>
      <c r="V28" s="98"/>
      <c r="W28" s="98"/>
      <c r="X28" s="98"/>
      <c r="Y28" s="98"/>
      <c r="Z28" s="98"/>
    </row>
    <row r="29" spans="1:26" ht="12" customHeight="1" x14ac:dyDescent="0.3">
      <c r="A29" s="130" t="s">
        <v>543</v>
      </c>
      <c r="B29" s="98"/>
      <c r="C29" s="103" t="s">
        <v>544</v>
      </c>
      <c r="D29" s="99"/>
      <c r="E29" s="131"/>
      <c r="F29" s="131"/>
      <c r="G29" s="98"/>
      <c r="H29" s="98"/>
      <c r="I29" s="98"/>
      <c r="J29" s="98"/>
      <c r="K29" s="98"/>
      <c r="L29" s="98"/>
      <c r="M29" s="122">
        <v>127797</v>
      </c>
      <c r="N29" s="122">
        <v>64838</v>
      </c>
      <c r="O29" s="122">
        <v>62959</v>
      </c>
      <c r="P29" s="98"/>
      <c r="Q29" s="752" t="s">
        <v>453</v>
      </c>
      <c r="R29" s="744">
        <v>2015</v>
      </c>
      <c r="S29" s="745"/>
      <c r="T29" s="746"/>
      <c r="U29" s="98"/>
      <c r="V29" s="98"/>
      <c r="W29" s="98"/>
      <c r="X29" s="98"/>
      <c r="Y29" s="98"/>
      <c r="Z29" s="98"/>
    </row>
    <row r="30" spans="1:26" ht="12" customHeight="1" x14ac:dyDescent="0.3">
      <c r="A30" s="130" t="s">
        <v>545</v>
      </c>
      <c r="B30" s="98"/>
      <c r="C30" s="103" t="s">
        <v>546</v>
      </c>
      <c r="D30" s="99"/>
      <c r="E30" s="131"/>
      <c r="F30" s="131"/>
      <c r="G30" s="98"/>
      <c r="H30" s="98"/>
      <c r="I30" s="98"/>
      <c r="J30" s="98"/>
      <c r="K30" s="98"/>
      <c r="L30" s="98"/>
      <c r="M30" s="122">
        <v>125232</v>
      </c>
      <c r="N30" s="122">
        <v>63602</v>
      </c>
      <c r="O30" s="122">
        <v>61630</v>
      </c>
      <c r="P30" s="98"/>
      <c r="Q30" s="753"/>
      <c r="R30" s="115" t="s">
        <v>199</v>
      </c>
      <c r="S30" s="116" t="s">
        <v>445</v>
      </c>
      <c r="T30" s="117" t="s">
        <v>446</v>
      </c>
      <c r="U30" s="98"/>
      <c r="V30" s="98"/>
      <c r="W30" s="98"/>
      <c r="X30" s="98"/>
      <c r="Y30" s="98"/>
      <c r="Z30" s="98"/>
    </row>
    <row r="31" spans="1:26" ht="12" customHeight="1" x14ac:dyDescent="0.3">
      <c r="A31" s="130" t="s">
        <v>547</v>
      </c>
      <c r="B31" s="98"/>
      <c r="C31" s="103" t="s">
        <v>548</v>
      </c>
      <c r="D31" s="99"/>
      <c r="E31" s="131"/>
      <c r="F31" s="131"/>
      <c r="G31" s="98"/>
      <c r="H31" s="98"/>
      <c r="I31" s="98"/>
      <c r="J31" s="98"/>
      <c r="K31" s="98"/>
      <c r="L31" s="98"/>
      <c r="M31" s="122">
        <v>124055</v>
      </c>
      <c r="N31" s="122">
        <v>62761</v>
      </c>
      <c r="O31" s="122">
        <v>61294</v>
      </c>
      <c r="P31" s="98"/>
      <c r="Q31" s="118" t="s">
        <v>460</v>
      </c>
      <c r="R31" s="119"/>
      <c r="S31" s="120"/>
      <c r="T31" s="121"/>
      <c r="U31" s="98"/>
      <c r="V31" s="98"/>
      <c r="W31" s="98"/>
      <c r="X31" s="98"/>
      <c r="Y31" s="98"/>
      <c r="Z31" s="98"/>
    </row>
    <row r="32" spans="1:26" ht="12" customHeight="1" x14ac:dyDescent="0.3">
      <c r="A32" s="130" t="s">
        <v>549</v>
      </c>
      <c r="B32" s="98"/>
      <c r="C32" s="103" t="s">
        <v>550</v>
      </c>
      <c r="D32" s="99"/>
      <c r="E32" s="131"/>
      <c r="F32" s="131"/>
      <c r="G32" s="98"/>
      <c r="H32" s="98"/>
      <c r="I32" s="98"/>
      <c r="J32" s="98"/>
      <c r="K32" s="98"/>
      <c r="L32" s="98"/>
      <c r="M32" s="122">
        <v>125190</v>
      </c>
      <c r="N32" s="122">
        <v>62619</v>
      </c>
      <c r="O32" s="122">
        <v>62571</v>
      </c>
      <c r="P32" s="98"/>
      <c r="Q32" s="132" t="s">
        <v>199</v>
      </c>
      <c r="R32" s="133">
        <v>7878783</v>
      </c>
      <c r="S32" s="134">
        <v>3810013</v>
      </c>
      <c r="T32" s="135">
        <v>4068770</v>
      </c>
      <c r="U32" s="98"/>
      <c r="V32" s="98"/>
      <c r="W32" s="98"/>
      <c r="X32" s="98"/>
      <c r="Y32" s="98"/>
      <c r="Z32" s="98"/>
    </row>
    <row r="33" spans="1:26" ht="12" customHeight="1" x14ac:dyDescent="0.3">
      <c r="A33" s="129" t="s">
        <v>551</v>
      </c>
      <c r="B33" s="98"/>
      <c r="C33" s="103" t="s">
        <v>552</v>
      </c>
      <c r="D33" s="99"/>
      <c r="E33" s="131"/>
      <c r="F33" s="131"/>
      <c r="G33" s="98"/>
      <c r="H33" s="98"/>
      <c r="I33" s="98"/>
      <c r="J33" s="98"/>
      <c r="K33" s="98"/>
      <c r="L33" s="98"/>
      <c r="M33" s="122">
        <v>127692</v>
      </c>
      <c r="N33" s="122">
        <v>62895</v>
      </c>
      <c r="O33" s="122">
        <v>64797</v>
      </c>
      <c r="P33" s="98"/>
      <c r="Q33" s="136" t="s">
        <v>466</v>
      </c>
      <c r="R33" s="137">
        <v>603230</v>
      </c>
      <c r="S33" s="138">
        <v>309432</v>
      </c>
      <c r="T33" s="139">
        <v>293798</v>
      </c>
      <c r="U33" s="98"/>
      <c r="V33" s="98"/>
      <c r="W33" s="98"/>
      <c r="X33" s="98"/>
      <c r="Y33" s="98"/>
      <c r="Z33" s="98"/>
    </row>
    <row r="34" spans="1:26" ht="12" customHeight="1" x14ac:dyDescent="0.3">
      <c r="A34" s="140" t="s">
        <v>553</v>
      </c>
      <c r="B34" s="98"/>
      <c r="C34" s="103" t="s">
        <v>554</v>
      </c>
      <c r="D34" s="99"/>
      <c r="E34" s="131"/>
      <c r="F34" s="131"/>
      <c r="G34" s="98"/>
      <c r="H34" s="98"/>
      <c r="I34" s="98"/>
      <c r="J34" s="98"/>
      <c r="K34" s="98"/>
      <c r="L34" s="98"/>
      <c r="M34" s="122">
        <v>129742</v>
      </c>
      <c r="N34" s="122">
        <v>62993</v>
      </c>
      <c r="O34" s="122">
        <v>66749</v>
      </c>
      <c r="P34" s="98"/>
      <c r="Q34" s="136" t="s">
        <v>469</v>
      </c>
      <c r="R34" s="137">
        <v>598182</v>
      </c>
      <c r="S34" s="138">
        <v>306434</v>
      </c>
      <c r="T34" s="139">
        <v>291748</v>
      </c>
      <c r="U34" s="98"/>
      <c r="V34" s="98"/>
      <c r="W34" s="98"/>
      <c r="X34" s="98"/>
      <c r="Y34" s="98"/>
      <c r="Z34" s="98"/>
    </row>
    <row r="35" spans="1:26" ht="12" customHeight="1" x14ac:dyDescent="0.3">
      <c r="A35" s="140" t="s">
        <v>555</v>
      </c>
      <c r="B35" s="98"/>
      <c r="C35" s="97" t="s">
        <v>556</v>
      </c>
      <c r="D35" s="99"/>
      <c r="E35" s="131"/>
      <c r="F35" s="131"/>
      <c r="G35" s="98"/>
      <c r="H35" s="98"/>
      <c r="I35" s="98"/>
      <c r="J35" s="98"/>
      <c r="K35" s="98"/>
      <c r="L35" s="98"/>
      <c r="M35" s="122">
        <v>131768</v>
      </c>
      <c r="N35" s="122">
        <v>63030</v>
      </c>
      <c r="O35" s="122">
        <v>68738</v>
      </c>
      <c r="P35" s="98"/>
      <c r="Q35" s="136" t="s">
        <v>473</v>
      </c>
      <c r="R35" s="137">
        <v>605068</v>
      </c>
      <c r="S35" s="138">
        <v>309819</v>
      </c>
      <c r="T35" s="139">
        <v>295249</v>
      </c>
      <c r="U35" s="98"/>
      <c r="V35" s="98"/>
      <c r="W35" s="98"/>
      <c r="X35" s="98"/>
      <c r="Y35" s="98"/>
      <c r="Z35" s="98"/>
    </row>
    <row r="36" spans="1:26" ht="12" customHeight="1" x14ac:dyDescent="0.3">
      <c r="A36" s="140" t="s">
        <v>557</v>
      </c>
      <c r="B36" s="98"/>
      <c r="C36" s="103" t="s">
        <v>463</v>
      </c>
      <c r="D36" s="99"/>
      <c r="E36" s="131"/>
      <c r="F36" s="131"/>
      <c r="G36" s="98"/>
      <c r="H36" s="98"/>
      <c r="I36" s="98"/>
      <c r="J36" s="98"/>
      <c r="K36" s="98"/>
      <c r="L36" s="98"/>
      <c r="M36" s="122">
        <v>132712</v>
      </c>
      <c r="N36" s="122">
        <v>62862</v>
      </c>
      <c r="O36" s="122">
        <v>69850</v>
      </c>
      <c r="P36" s="98"/>
      <c r="Q36" s="136" t="s">
        <v>478</v>
      </c>
      <c r="R36" s="137">
        <v>642476</v>
      </c>
      <c r="S36" s="138">
        <v>325752</v>
      </c>
      <c r="T36" s="139">
        <v>316724</v>
      </c>
      <c r="U36" s="98"/>
      <c r="V36" s="98"/>
      <c r="W36" s="98"/>
      <c r="X36" s="98"/>
      <c r="Y36" s="98"/>
      <c r="Z36" s="98"/>
    </row>
    <row r="37" spans="1:26" ht="12" customHeight="1" x14ac:dyDescent="0.3">
      <c r="A37" s="140" t="s">
        <v>558</v>
      </c>
      <c r="B37" s="98"/>
      <c r="C37" s="103" t="s">
        <v>559</v>
      </c>
      <c r="D37" s="99"/>
      <c r="E37" s="131"/>
      <c r="F37" s="131"/>
      <c r="G37" s="98"/>
      <c r="H37" s="98"/>
      <c r="I37" s="98"/>
      <c r="J37" s="98"/>
      <c r="K37" s="98"/>
      <c r="L37" s="98"/>
      <c r="M37" s="122">
        <v>131882</v>
      </c>
      <c r="N37" s="122">
        <v>62354</v>
      </c>
      <c r="O37" s="122">
        <v>69528</v>
      </c>
      <c r="P37" s="98"/>
      <c r="Q37" s="136" t="s">
        <v>482</v>
      </c>
      <c r="R37" s="137">
        <v>669960</v>
      </c>
      <c r="S37" s="138">
        <v>338888</v>
      </c>
      <c r="T37" s="139">
        <v>331072</v>
      </c>
      <c r="U37" s="98"/>
      <c r="V37" s="98"/>
      <c r="W37" s="98"/>
      <c r="X37" s="98"/>
      <c r="Y37" s="98"/>
      <c r="Z37" s="98"/>
    </row>
    <row r="38" spans="1:26" ht="12" customHeight="1" x14ac:dyDescent="0.3">
      <c r="A38" s="140" t="s">
        <v>560</v>
      </c>
      <c r="B38" s="98"/>
      <c r="C38" s="103" t="s">
        <v>561</v>
      </c>
      <c r="D38" s="99"/>
      <c r="E38" s="131"/>
      <c r="F38" s="131"/>
      <c r="G38" s="98"/>
      <c r="H38" s="98"/>
      <c r="I38" s="98"/>
      <c r="J38" s="98"/>
      <c r="K38" s="98"/>
      <c r="L38" s="98"/>
      <c r="M38" s="122">
        <v>129823</v>
      </c>
      <c r="N38" s="122">
        <v>61588</v>
      </c>
      <c r="O38" s="122">
        <v>68235</v>
      </c>
      <c r="P38" s="98"/>
      <c r="Q38" s="136" t="s">
        <v>486</v>
      </c>
      <c r="R38" s="137">
        <v>635633</v>
      </c>
      <c r="S38" s="138">
        <v>319048</v>
      </c>
      <c r="T38" s="139">
        <v>316585</v>
      </c>
      <c r="U38" s="98"/>
      <c r="V38" s="98"/>
      <c r="W38" s="98"/>
      <c r="X38" s="98"/>
      <c r="Y38" s="98"/>
      <c r="Z38" s="98"/>
    </row>
    <row r="39" spans="1:26" ht="12" customHeight="1" x14ac:dyDescent="0.3">
      <c r="A39" s="140" t="s">
        <v>562</v>
      </c>
      <c r="B39" s="98"/>
      <c r="C39" s="103" t="s">
        <v>563</v>
      </c>
      <c r="D39" s="141"/>
      <c r="E39" s="131"/>
      <c r="F39" s="131"/>
      <c r="G39" s="98"/>
      <c r="H39" s="98"/>
      <c r="I39" s="98"/>
      <c r="J39" s="98"/>
      <c r="K39" s="98"/>
      <c r="L39" s="98"/>
      <c r="M39" s="122">
        <v>127922</v>
      </c>
      <c r="N39" s="122">
        <v>60850</v>
      </c>
      <c r="O39" s="122">
        <v>67072</v>
      </c>
      <c r="P39" s="98"/>
      <c r="Q39" s="136" t="s">
        <v>490</v>
      </c>
      <c r="R39" s="137">
        <v>657874</v>
      </c>
      <c r="S39" s="138">
        <v>313458</v>
      </c>
      <c r="T39" s="139">
        <v>344416</v>
      </c>
      <c r="U39" s="98"/>
      <c r="V39" s="98"/>
      <c r="W39" s="98"/>
      <c r="X39" s="98"/>
      <c r="Y39" s="98"/>
      <c r="Z39" s="98"/>
    </row>
    <row r="40" spans="1:26" ht="12" customHeight="1" x14ac:dyDescent="0.3">
      <c r="A40" s="97" t="s">
        <v>564</v>
      </c>
      <c r="B40" s="98"/>
      <c r="C40" s="103" t="s">
        <v>565</v>
      </c>
      <c r="D40" s="99"/>
      <c r="E40" s="131"/>
      <c r="F40" s="131"/>
      <c r="G40" s="98"/>
      <c r="H40" s="98"/>
      <c r="I40" s="98"/>
      <c r="J40" s="98"/>
      <c r="K40" s="98"/>
      <c r="L40" s="98"/>
      <c r="M40" s="122">
        <v>126082</v>
      </c>
      <c r="N40" s="122">
        <v>60165</v>
      </c>
      <c r="O40" s="122">
        <v>65917</v>
      </c>
      <c r="P40" s="98"/>
      <c r="Q40" s="136" t="s">
        <v>494</v>
      </c>
      <c r="R40" s="137">
        <v>614779</v>
      </c>
      <c r="S40" s="138">
        <v>293158</v>
      </c>
      <c r="T40" s="139">
        <v>321621</v>
      </c>
      <c r="U40" s="98"/>
      <c r="V40" s="98"/>
      <c r="W40" s="98"/>
      <c r="X40" s="98"/>
      <c r="Y40" s="98"/>
      <c r="Z40" s="98"/>
    </row>
    <row r="41" spans="1:26" ht="12" customHeight="1" x14ac:dyDescent="0.3">
      <c r="A41" s="103" t="s">
        <v>566</v>
      </c>
      <c r="B41" s="98"/>
      <c r="C41" s="142" t="s">
        <v>567</v>
      </c>
      <c r="D41" s="99"/>
      <c r="E41" s="131"/>
      <c r="F41" s="131"/>
      <c r="G41" s="98"/>
      <c r="H41" s="98"/>
      <c r="I41" s="98"/>
      <c r="J41" s="98"/>
      <c r="K41" s="98"/>
      <c r="L41" s="98"/>
      <c r="M41" s="122"/>
      <c r="N41" s="122"/>
      <c r="O41" s="122"/>
      <c r="P41" s="98"/>
      <c r="Q41" s="136"/>
      <c r="R41" s="137"/>
      <c r="S41" s="138"/>
      <c r="T41" s="139"/>
      <c r="U41" s="98"/>
      <c r="V41" s="98"/>
      <c r="W41" s="98"/>
      <c r="X41" s="98"/>
      <c r="Y41" s="98"/>
      <c r="Z41" s="98"/>
    </row>
    <row r="42" spans="1:26" ht="12" customHeight="1" x14ac:dyDescent="0.3">
      <c r="A42" s="103" t="s">
        <v>568</v>
      </c>
      <c r="B42" s="98"/>
      <c r="C42" s="143" t="s">
        <v>569</v>
      </c>
      <c r="D42" s="99"/>
      <c r="E42" s="131"/>
      <c r="F42" s="131"/>
      <c r="G42" s="98"/>
      <c r="H42" s="98"/>
      <c r="I42" s="98"/>
      <c r="J42" s="98"/>
      <c r="K42" s="98"/>
      <c r="L42" s="98"/>
      <c r="M42" s="122"/>
      <c r="N42" s="122"/>
      <c r="O42" s="122"/>
      <c r="P42" s="98"/>
      <c r="Q42" s="136"/>
      <c r="R42" s="137"/>
      <c r="S42" s="138"/>
      <c r="T42" s="139"/>
      <c r="U42" s="98"/>
      <c r="V42" s="98"/>
      <c r="W42" s="98"/>
      <c r="X42" s="98"/>
      <c r="Y42" s="98"/>
      <c r="Z42" s="98"/>
    </row>
    <row r="43" spans="1:26" ht="12" customHeight="1" x14ac:dyDescent="0.3">
      <c r="A43" s="103" t="s">
        <v>570</v>
      </c>
      <c r="B43" s="98"/>
      <c r="C43" s="99"/>
      <c r="D43" s="99"/>
      <c r="E43" s="131"/>
      <c r="F43" s="131"/>
      <c r="G43" s="98"/>
      <c r="H43" s="98"/>
      <c r="I43" s="98"/>
      <c r="J43" s="98"/>
      <c r="K43" s="98"/>
      <c r="L43" s="98"/>
      <c r="M43" s="122"/>
      <c r="N43" s="122"/>
      <c r="O43" s="122"/>
      <c r="P43" s="98"/>
      <c r="Q43" s="136"/>
      <c r="R43" s="137"/>
      <c r="S43" s="138"/>
      <c r="T43" s="139"/>
      <c r="U43" s="98"/>
      <c r="V43" s="98"/>
      <c r="W43" s="98"/>
      <c r="X43" s="98"/>
      <c r="Y43" s="98"/>
      <c r="Z43" s="98"/>
    </row>
    <row r="44" spans="1:26" ht="12" customHeight="1" x14ac:dyDescent="0.3">
      <c r="A44" s="103" t="s">
        <v>571</v>
      </c>
      <c r="B44" s="98"/>
      <c r="C44" s="99"/>
      <c r="D44" s="99"/>
      <c r="E44" s="131"/>
      <c r="F44" s="131"/>
      <c r="G44" s="98"/>
      <c r="H44" s="98"/>
      <c r="I44" s="98"/>
      <c r="J44" s="98"/>
      <c r="K44" s="98"/>
      <c r="L44" s="98"/>
      <c r="M44" s="122"/>
      <c r="N44" s="122"/>
      <c r="O44" s="122"/>
      <c r="P44" s="98"/>
      <c r="Q44" s="136"/>
      <c r="R44" s="137"/>
      <c r="S44" s="138"/>
      <c r="T44" s="139"/>
      <c r="U44" s="98"/>
      <c r="V44" s="98"/>
      <c r="W44" s="98"/>
      <c r="X44" s="98"/>
      <c r="Y44" s="98"/>
      <c r="Z44" s="98"/>
    </row>
    <row r="45" spans="1:26" ht="12" customHeight="1" x14ac:dyDescent="0.3">
      <c r="A45" s="103" t="s">
        <v>572</v>
      </c>
      <c r="B45" s="98"/>
      <c r="C45" s="98"/>
      <c r="D45" s="99"/>
      <c r="E45" s="131"/>
      <c r="F45" s="131"/>
      <c r="G45" s="98"/>
      <c r="H45" s="98"/>
      <c r="I45" s="98"/>
      <c r="J45" s="98"/>
      <c r="K45" s="98"/>
      <c r="L45" s="98"/>
      <c r="M45" s="122">
        <v>123600</v>
      </c>
      <c r="N45" s="122">
        <v>59117</v>
      </c>
      <c r="O45" s="122">
        <v>64483</v>
      </c>
      <c r="P45" s="98"/>
      <c r="Q45" s="136" t="s">
        <v>499</v>
      </c>
      <c r="R45" s="137">
        <v>536343</v>
      </c>
      <c r="S45" s="138">
        <v>254902</v>
      </c>
      <c r="T45" s="139">
        <v>281441</v>
      </c>
      <c r="U45" s="98"/>
      <c r="V45" s="98"/>
      <c r="W45" s="98"/>
      <c r="X45" s="98"/>
      <c r="Y45" s="98"/>
      <c r="Z45" s="98"/>
    </row>
    <row r="46" spans="1:26" ht="12" customHeight="1" x14ac:dyDescent="0.3">
      <c r="A46" s="97" t="s">
        <v>573</v>
      </c>
      <c r="B46" s="98"/>
      <c r="C46" s="98"/>
      <c r="D46" s="99"/>
      <c r="E46" s="131"/>
      <c r="F46" s="131"/>
      <c r="G46" s="98"/>
      <c r="H46" s="98"/>
      <c r="I46" s="98"/>
      <c r="J46" s="98"/>
      <c r="K46" s="98"/>
      <c r="L46" s="98"/>
      <c r="M46" s="122"/>
      <c r="N46" s="122"/>
      <c r="O46" s="122"/>
      <c r="P46" s="98"/>
      <c r="Q46" s="136"/>
      <c r="R46" s="137"/>
      <c r="S46" s="138"/>
      <c r="T46" s="139"/>
      <c r="U46" s="98"/>
      <c r="V46" s="98"/>
      <c r="W46" s="98"/>
      <c r="X46" s="98"/>
      <c r="Y46" s="98"/>
      <c r="Z46" s="98"/>
    </row>
    <row r="47" spans="1:26" ht="12" customHeight="1" x14ac:dyDescent="0.3">
      <c r="A47" s="103" t="s">
        <v>574</v>
      </c>
      <c r="B47" s="98"/>
      <c r="C47" s="98"/>
      <c r="D47" s="99"/>
      <c r="E47" s="131"/>
      <c r="F47" s="131"/>
      <c r="G47" s="98"/>
      <c r="H47" s="98"/>
      <c r="I47" s="98"/>
      <c r="J47" s="98"/>
      <c r="K47" s="98"/>
      <c r="L47" s="98"/>
      <c r="M47" s="122"/>
      <c r="N47" s="122"/>
      <c r="O47" s="122"/>
      <c r="P47" s="98"/>
      <c r="Q47" s="136"/>
      <c r="R47" s="137"/>
      <c r="S47" s="138"/>
      <c r="T47" s="139"/>
      <c r="U47" s="98"/>
      <c r="V47" s="98"/>
      <c r="W47" s="98"/>
      <c r="X47" s="98"/>
      <c r="Y47" s="98"/>
      <c r="Z47" s="98"/>
    </row>
    <row r="48" spans="1:26" ht="12" customHeight="1" x14ac:dyDescent="0.3">
      <c r="A48" s="103" t="s">
        <v>575</v>
      </c>
      <c r="B48" s="98"/>
      <c r="C48" s="98"/>
      <c r="D48" s="99"/>
      <c r="E48" s="131"/>
      <c r="F48" s="131"/>
      <c r="G48" s="98"/>
      <c r="H48" s="98"/>
      <c r="I48" s="98"/>
      <c r="J48" s="98"/>
      <c r="K48" s="98"/>
      <c r="L48" s="98"/>
      <c r="M48" s="122"/>
      <c r="N48" s="122"/>
      <c r="O48" s="122"/>
      <c r="P48" s="98"/>
      <c r="Q48" s="136"/>
      <c r="R48" s="137"/>
      <c r="S48" s="138"/>
      <c r="T48" s="139"/>
      <c r="U48" s="98"/>
      <c r="V48" s="98"/>
      <c r="W48" s="98"/>
      <c r="X48" s="98"/>
      <c r="Y48" s="98"/>
      <c r="Z48" s="98"/>
    </row>
    <row r="49" spans="1:26" ht="12" customHeight="1" x14ac:dyDescent="0.3">
      <c r="A49" s="144" t="s">
        <v>576</v>
      </c>
      <c r="B49" s="98"/>
      <c r="C49" s="98"/>
      <c r="D49" s="99"/>
      <c r="E49" s="131"/>
      <c r="F49" s="131"/>
      <c r="G49" s="98"/>
      <c r="H49" s="98"/>
      <c r="I49" s="98"/>
      <c r="J49" s="98"/>
      <c r="K49" s="98"/>
      <c r="L49" s="98"/>
      <c r="M49" s="122">
        <v>120324</v>
      </c>
      <c r="N49" s="122">
        <v>57551</v>
      </c>
      <c r="O49" s="122">
        <v>62773</v>
      </c>
      <c r="P49" s="98"/>
      <c r="Q49" s="136" t="s">
        <v>503</v>
      </c>
      <c r="R49" s="137">
        <v>516837</v>
      </c>
      <c r="S49" s="138">
        <v>242123</v>
      </c>
      <c r="T49" s="139">
        <v>274714</v>
      </c>
      <c r="U49" s="98"/>
      <c r="V49" s="98"/>
      <c r="W49" s="98"/>
      <c r="X49" s="98"/>
      <c r="Y49" s="98"/>
      <c r="Z49" s="98"/>
    </row>
    <row r="50" spans="1:26" ht="12" customHeight="1" x14ac:dyDescent="0.3">
      <c r="A50" s="113" t="s">
        <v>577</v>
      </c>
      <c r="B50" s="98"/>
      <c r="C50" s="99"/>
      <c r="D50" s="99"/>
      <c r="E50" s="131"/>
      <c r="F50" s="131"/>
      <c r="G50" s="98"/>
      <c r="H50" s="98"/>
      <c r="I50" s="98"/>
      <c r="J50" s="98"/>
      <c r="K50" s="98"/>
      <c r="L50" s="98"/>
      <c r="M50" s="122">
        <v>116606</v>
      </c>
      <c r="N50" s="122">
        <v>55686</v>
      </c>
      <c r="O50" s="122">
        <v>60920</v>
      </c>
      <c r="P50" s="98"/>
      <c r="Q50" s="136" t="s">
        <v>507</v>
      </c>
      <c r="R50" s="137">
        <v>489703</v>
      </c>
      <c r="S50" s="138">
        <v>225926</v>
      </c>
      <c r="T50" s="139">
        <v>263777</v>
      </c>
      <c r="U50" s="98"/>
      <c r="V50" s="98"/>
      <c r="W50" s="98"/>
      <c r="X50" s="98"/>
      <c r="Y50" s="98"/>
      <c r="Z50" s="98"/>
    </row>
    <row r="51" spans="1:26" ht="12" customHeight="1" x14ac:dyDescent="0.3">
      <c r="A51" s="113" t="s">
        <v>578</v>
      </c>
      <c r="B51" s="98"/>
      <c r="C51" s="99"/>
      <c r="D51" s="99"/>
      <c r="E51" s="131"/>
      <c r="F51" s="131"/>
      <c r="G51" s="98"/>
      <c r="H51" s="98"/>
      <c r="I51" s="98"/>
      <c r="J51" s="98"/>
      <c r="K51" s="98"/>
      <c r="L51" s="98"/>
      <c r="M51" s="122">
        <v>112852</v>
      </c>
      <c r="N51" s="122">
        <v>53849</v>
      </c>
      <c r="O51" s="122">
        <v>59003</v>
      </c>
      <c r="P51" s="98"/>
      <c r="Q51" s="136" t="s">
        <v>511</v>
      </c>
      <c r="R51" s="137">
        <v>406084</v>
      </c>
      <c r="S51" s="138">
        <v>183930</v>
      </c>
      <c r="T51" s="139">
        <v>222154</v>
      </c>
      <c r="U51" s="98"/>
      <c r="V51" s="98"/>
      <c r="W51" s="98"/>
      <c r="X51" s="98"/>
      <c r="Y51" s="98"/>
      <c r="Z51" s="98"/>
    </row>
    <row r="52" spans="1:26" ht="12" customHeight="1" x14ac:dyDescent="0.3">
      <c r="A52" s="97" t="s">
        <v>579</v>
      </c>
      <c r="B52" s="98"/>
      <c r="C52" s="99"/>
      <c r="D52" s="99"/>
      <c r="E52" s="131"/>
      <c r="F52" s="131"/>
      <c r="G52" s="98"/>
      <c r="H52" s="98"/>
      <c r="I52" s="98"/>
      <c r="J52" s="98"/>
      <c r="K52" s="98"/>
      <c r="L52" s="98"/>
      <c r="M52" s="122">
        <v>97001</v>
      </c>
      <c r="N52" s="122">
        <v>44730</v>
      </c>
      <c r="O52" s="122">
        <v>52271</v>
      </c>
      <c r="P52" s="98"/>
      <c r="Q52" s="98"/>
      <c r="R52" s="98"/>
      <c r="S52" s="98"/>
      <c r="T52" s="98"/>
      <c r="U52" s="98"/>
      <c r="V52" s="98"/>
      <c r="W52" s="98"/>
      <c r="X52" s="98"/>
      <c r="Y52" s="98"/>
      <c r="Z52" s="98"/>
    </row>
    <row r="53" spans="1:26" ht="12" customHeight="1" x14ac:dyDescent="0.3">
      <c r="A53" s="144" t="s">
        <v>580</v>
      </c>
      <c r="B53" s="98"/>
      <c r="C53" s="99"/>
      <c r="D53" s="99"/>
      <c r="E53" s="131"/>
      <c r="F53" s="131"/>
      <c r="G53" s="98"/>
      <c r="H53" s="98"/>
      <c r="I53" s="98"/>
      <c r="J53" s="98"/>
      <c r="K53" s="98"/>
      <c r="L53" s="98"/>
      <c r="M53" s="122">
        <v>93445</v>
      </c>
      <c r="N53" s="122">
        <v>42931</v>
      </c>
      <c r="O53" s="122">
        <v>50514</v>
      </c>
      <c r="P53" s="98"/>
      <c r="Q53" s="98"/>
      <c r="R53" s="98"/>
      <c r="S53" s="98"/>
      <c r="T53" s="98"/>
      <c r="U53" s="98"/>
      <c r="V53" s="98"/>
      <c r="W53" s="98"/>
      <c r="X53" s="98"/>
      <c r="Y53" s="98"/>
      <c r="Z53" s="98"/>
    </row>
    <row r="54" spans="1:26" ht="12" customHeight="1" x14ac:dyDescent="0.3">
      <c r="A54" s="144" t="s">
        <v>581</v>
      </c>
      <c r="B54" s="98"/>
      <c r="C54" s="99"/>
      <c r="D54" s="99"/>
      <c r="E54" s="131"/>
      <c r="F54" s="131"/>
      <c r="G54" s="98"/>
      <c r="H54" s="98"/>
      <c r="I54" s="98"/>
      <c r="J54" s="98"/>
      <c r="K54" s="98"/>
      <c r="L54" s="98"/>
      <c r="M54" s="122">
        <v>89853</v>
      </c>
      <c r="N54" s="122">
        <v>41126</v>
      </c>
      <c r="O54" s="122">
        <v>48727</v>
      </c>
      <c r="P54" s="98"/>
      <c r="Q54" s="98"/>
      <c r="R54" s="98"/>
      <c r="S54" s="98"/>
      <c r="T54" s="98"/>
      <c r="U54" s="98"/>
      <c r="V54" s="98"/>
      <c r="W54" s="98"/>
      <c r="X54" s="98"/>
      <c r="Y54" s="98"/>
      <c r="Z54" s="98"/>
    </row>
    <row r="55" spans="1:26" ht="12" customHeight="1" x14ac:dyDescent="0.3">
      <c r="A55" s="97" t="s">
        <v>582</v>
      </c>
      <c r="B55" s="98"/>
      <c r="C55" s="99"/>
      <c r="D55" s="99"/>
      <c r="E55" s="131"/>
      <c r="F55" s="131"/>
      <c r="G55" s="98"/>
      <c r="H55" s="98"/>
      <c r="I55" s="98"/>
      <c r="J55" s="98"/>
      <c r="K55" s="98"/>
      <c r="L55" s="98"/>
      <c r="M55" s="122">
        <v>66807</v>
      </c>
      <c r="N55" s="122">
        <v>30117</v>
      </c>
      <c r="O55" s="122">
        <v>36690</v>
      </c>
      <c r="P55" s="98"/>
      <c r="Q55" s="98"/>
      <c r="R55" s="98"/>
      <c r="S55" s="98"/>
      <c r="T55" s="98"/>
      <c r="U55" s="98"/>
      <c r="V55" s="98"/>
      <c r="W55" s="98"/>
      <c r="X55" s="98"/>
      <c r="Y55" s="98"/>
      <c r="Z55" s="98"/>
    </row>
    <row r="56" spans="1:26" ht="12" customHeight="1" x14ac:dyDescent="0.3">
      <c r="A56" s="144" t="s">
        <v>583</v>
      </c>
      <c r="B56" s="98"/>
      <c r="C56" s="99"/>
      <c r="D56" s="99"/>
      <c r="E56" s="131"/>
      <c r="F56" s="131"/>
      <c r="G56" s="98"/>
      <c r="H56" s="98"/>
      <c r="I56" s="98"/>
      <c r="J56" s="98"/>
      <c r="K56" s="98"/>
      <c r="L56" s="98"/>
      <c r="M56" s="122">
        <v>63071</v>
      </c>
      <c r="N56" s="122">
        <v>28387</v>
      </c>
      <c r="O56" s="122">
        <v>34684</v>
      </c>
      <c r="P56" s="98"/>
      <c r="Q56" s="98"/>
      <c r="R56" s="98"/>
      <c r="S56" s="98"/>
      <c r="T56" s="98"/>
      <c r="U56" s="98"/>
      <c r="V56" s="98"/>
      <c r="W56" s="98"/>
      <c r="X56" s="98"/>
      <c r="Y56" s="98"/>
      <c r="Z56" s="98"/>
    </row>
    <row r="57" spans="1:26" ht="12" customHeight="1" x14ac:dyDescent="0.3">
      <c r="A57" s="144" t="s">
        <v>584</v>
      </c>
      <c r="B57" s="98"/>
      <c r="C57" s="99"/>
      <c r="D57" s="99"/>
      <c r="E57" s="131"/>
      <c r="F57" s="131"/>
      <c r="G57" s="98"/>
      <c r="H57" s="98"/>
      <c r="I57" s="98"/>
      <c r="J57" s="98"/>
      <c r="K57" s="98"/>
      <c r="L57" s="98"/>
      <c r="M57" s="122">
        <v>59761</v>
      </c>
      <c r="N57" s="122">
        <v>26856</v>
      </c>
      <c r="O57" s="122">
        <v>32905</v>
      </c>
      <c r="P57" s="98"/>
      <c r="Q57" s="98"/>
      <c r="R57" s="98"/>
      <c r="S57" s="98"/>
      <c r="T57" s="98"/>
      <c r="U57" s="98"/>
      <c r="V57" s="98"/>
      <c r="W57" s="98"/>
      <c r="X57" s="98"/>
      <c r="Y57" s="98"/>
      <c r="Z57" s="98"/>
    </row>
    <row r="58" spans="1:26" ht="12" customHeight="1" x14ac:dyDescent="0.3">
      <c r="A58" s="144" t="s">
        <v>585</v>
      </c>
      <c r="B58" s="98"/>
      <c r="C58" s="99"/>
      <c r="D58" s="99"/>
      <c r="E58" s="131"/>
      <c r="F58" s="131"/>
      <c r="G58" s="98"/>
      <c r="H58" s="98"/>
      <c r="I58" s="98"/>
      <c r="J58" s="98"/>
      <c r="K58" s="98"/>
      <c r="L58" s="98"/>
      <c r="M58" s="122">
        <v>56749</v>
      </c>
      <c r="N58" s="122">
        <v>25466</v>
      </c>
      <c r="O58" s="122">
        <v>31283</v>
      </c>
      <c r="P58" s="98"/>
      <c r="Q58" s="98"/>
      <c r="R58" s="98"/>
      <c r="S58" s="98"/>
      <c r="T58" s="98"/>
      <c r="U58" s="98"/>
      <c r="V58" s="98"/>
      <c r="W58" s="98"/>
      <c r="X58" s="98"/>
      <c r="Y58" s="98"/>
      <c r="Z58" s="98"/>
    </row>
    <row r="59" spans="1:26" ht="16.5" customHeight="1" x14ac:dyDescent="0.3">
      <c r="A59" s="98"/>
      <c r="B59" s="98"/>
      <c r="C59" s="99"/>
      <c r="D59" s="99"/>
      <c r="E59" s="131"/>
      <c r="F59" s="131"/>
      <c r="G59" s="98"/>
      <c r="H59" s="98"/>
      <c r="I59" s="98"/>
      <c r="J59" s="98"/>
      <c r="K59" s="98"/>
      <c r="L59" s="98"/>
      <c r="M59" s="122">
        <v>53748</v>
      </c>
      <c r="N59" s="122">
        <v>24086</v>
      </c>
      <c r="O59" s="122">
        <v>29662</v>
      </c>
      <c r="P59" s="98"/>
      <c r="Q59" s="98"/>
      <c r="R59" s="98"/>
      <c r="S59" s="98"/>
      <c r="T59" s="98"/>
      <c r="U59" s="98"/>
      <c r="V59" s="98"/>
      <c r="W59" s="98"/>
      <c r="X59" s="98"/>
      <c r="Y59" s="98"/>
      <c r="Z59" s="98"/>
    </row>
    <row r="60" spans="1:26" ht="16.5" customHeight="1" x14ac:dyDescent="0.3">
      <c r="A60" s="98"/>
      <c r="B60" s="98"/>
      <c r="C60" s="99"/>
      <c r="D60" s="99"/>
      <c r="E60" s="131"/>
      <c r="F60" s="131"/>
      <c r="G60" s="98"/>
      <c r="H60" s="98"/>
      <c r="I60" s="98"/>
      <c r="J60" s="98"/>
      <c r="K60" s="98"/>
      <c r="L60" s="98"/>
      <c r="M60" s="122">
        <v>50833</v>
      </c>
      <c r="N60" s="122">
        <v>22745</v>
      </c>
      <c r="O60" s="122">
        <v>28088</v>
      </c>
      <c r="P60" s="98"/>
      <c r="Q60" s="98"/>
      <c r="R60" s="98"/>
      <c r="S60" s="98"/>
      <c r="T60" s="98"/>
      <c r="U60" s="98"/>
      <c r="V60" s="98"/>
      <c r="W60" s="98"/>
      <c r="X60" s="98"/>
      <c r="Y60" s="98"/>
      <c r="Z60" s="98"/>
    </row>
    <row r="61" spans="1:26" ht="16.5" customHeight="1" x14ac:dyDescent="0.3">
      <c r="A61" s="98"/>
      <c r="B61" s="98"/>
      <c r="C61" s="99"/>
      <c r="D61" s="99"/>
      <c r="E61" s="131"/>
      <c r="F61" s="131"/>
      <c r="G61" s="98"/>
      <c r="H61" s="98"/>
      <c r="I61" s="98"/>
      <c r="J61" s="98"/>
      <c r="K61" s="98"/>
      <c r="L61" s="98"/>
      <c r="M61" s="122">
        <v>47916</v>
      </c>
      <c r="N61" s="122">
        <v>21407</v>
      </c>
      <c r="O61" s="122">
        <v>26509</v>
      </c>
      <c r="P61" s="98"/>
      <c r="Q61" s="98"/>
      <c r="R61" s="98"/>
      <c r="S61" s="98"/>
      <c r="T61" s="98"/>
      <c r="U61" s="98"/>
      <c r="V61" s="98"/>
      <c r="W61" s="98"/>
      <c r="X61" s="98"/>
      <c r="Y61" s="98"/>
      <c r="Z61" s="98"/>
    </row>
    <row r="62" spans="1:26" ht="16.5" customHeight="1" x14ac:dyDescent="0.3">
      <c r="A62" s="98"/>
      <c r="B62" s="98"/>
      <c r="C62" s="99"/>
      <c r="D62" s="99"/>
      <c r="E62" s="131"/>
      <c r="F62" s="131"/>
      <c r="G62" s="98"/>
      <c r="H62" s="98"/>
      <c r="I62" s="98"/>
      <c r="J62" s="98"/>
      <c r="K62" s="98"/>
      <c r="L62" s="98"/>
      <c r="M62" s="122">
        <v>44929</v>
      </c>
      <c r="N62" s="122">
        <v>20042</v>
      </c>
      <c r="O62" s="122">
        <v>24887</v>
      </c>
      <c r="P62" s="98"/>
      <c r="Q62" s="98"/>
      <c r="R62" s="98"/>
      <c r="S62" s="98"/>
      <c r="T62" s="98"/>
      <c r="U62" s="98"/>
      <c r="V62" s="98"/>
      <c r="W62" s="98"/>
      <c r="X62" s="98"/>
      <c r="Y62" s="98"/>
      <c r="Z62" s="98"/>
    </row>
    <row r="63" spans="1:26" ht="16.5" customHeight="1" x14ac:dyDescent="0.3">
      <c r="A63" s="98"/>
      <c r="B63" s="98"/>
      <c r="C63" s="99"/>
      <c r="D63" s="99"/>
      <c r="E63" s="131"/>
      <c r="F63" s="131"/>
      <c r="G63" s="98"/>
      <c r="H63" s="98"/>
      <c r="I63" s="98"/>
      <c r="J63" s="98"/>
      <c r="K63" s="98"/>
      <c r="L63" s="98"/>
      <c r="M63" s="122">
        <v>41939</v>
      </c>
      <c r="N63" s="122">
        <v>18676</v>
      </c>
      <c r="O63" s="122">
        <v>23263</v>
      </c>
      <c r="P63" s="98"/>
      <c r="Q63" s="98"/>
      <c r="R63" s="98"/>
      <c r="S63" s="98"/>
      <c r="T63" s="98"/>
      <c r="U63" s="98"/>
      <c r="V63" s="98"/>
      <c r="W63" s="98"/>
      <c r="X63" s="98"/>
      <c r="Y63" s="98"/>
      <c r="Z63" s="98"/>
    </row>
    <row r="64" spans="1:26" ht="16.5" customHeight="1" x14ac:dyDescent="0.3">
      <c r="A64" s="98"/>
      <c r="B64" s="98"/>
      <c r="C64" s="99"/>
      <c r="D64" s="99"/>
      <c r="E64" s="131"/>
      <c r="F64" s="131"/>
      <c r="G64" s="98"/>
      <c r="H64" s="98"/>
      <c r="I64" s="98"/>
      <c r="J64" s="98"/>
      <c r="K64" s="98"/>
      <c r="L64" s="98"/>
      <c r="M64" s="122">
        <v>39086</v>
      </c>
      <c r="N64" s="122">
        <v>17369</v>
      </c>
      <c r="O64" s="122">
        <v>21717</v>
      </c>
      <c r="P64" s="98"/>
      <c r="Q64" s="98"/>
      <c r="R64" s="98"/>
      <c r="S64" s="98"/>
      <c r="T64" s="98"/>
      <c r="U64" s="98"/>
      <c r="V64" s="98"/>
      <c r="W64" s="98"/>
      <c r="X64" s="98"/>
      <c r="Y64" s="98"/>
      <c r="Z64" s="98"/>
    </row>
    <row r="65" spans="1:26" ht="16.5" customHeight="1" x14ac:dyDescent="0.3">
      <c r="A65" s="98"/>
      <c r="B65" s="98"/>
      <c r="C65" s="99"/>
      <c r="D65" s="99"/>
      <c r="E65" s="131"/>
      <c r="F65" s="131"/>
      <c r="G65" s="98"/>
      <c r="H65" s="98"/>
      <c r="I65" s="98"/>
      <c r="J65" s="98"/>
      <c r="K65" s="98"/>
      <c r="L65" s="98"/>
      <c r="M65" s="122">
        <v>36348</v>
      </c>
      <c r="N65" s="122">
        <v>16117</v>
      </c>
      <c r="O65" s="122">
        <v>20231</v>
      </c>
      <c r="P65" s="98"/>
      <c r="Q65" s="98"/>
      <c r="R65" s="98"/>
      <c r="S65" s="98"/>
      <c r="T65" s="98"/>
      <c r="U65" s="98"/>
      <c r="V65" s="98"/>
      <c r="W65" s="98"/>
      <c r="X65" s="98"/>
      <c r="Y65" s="98"/>
      <c r="Z65" s="98"/>
    </row>
    <row r="66" spans="1:26" ht="16.5" customHeight="1" x14ac:dyDescent="0.3">
      <c r="A66" s="98"/>
      <c r="B66" s="98"/>
      <c r="C66" s="99"/>
      <c r="D66" s="99"/>
      <c r="E66" s="131"/>
      <c r="F66" s="131"/>
      <c r="G66" s="98"/>
      <c r="H66" s="98"/>
      <c r="I66" s="98"/>
      <c r="J66" s="98"/>
      <c r="K66" s="98"/>
      <c r="L66" s="98"/>
      <c r="M66" s="122">
        <v>33755</v>
      </c>
      <c r="N66" s="122">
        <v>14898</v>
      </c>
      <c r="O66" s="122">
        <v>18857</v>
      </c>
      <c r="P66" s="98"/>
      <c r="Q66" s="98"/>
      <c r="R66" s="98"/>
      <c r="S66" s="98"/>
      <c r="T66" s="98"/>
      <c r="U66" s="98"/>
      <c r="V66" s="98"/>
      <c r="W66" s="98"/>
      <c r="X66" s="98"/>
      <c r="Y66" s="98"/>
      <c r="Z66" s="98"/>
    </row>
    <row r="67" spans="1:26" ht="16.5" customHeight="1" x14ac:dyDescent="0.3">
      <c r="A67" s="98"/>
      <c r="B67" s="98"/>
      <c r="C67" s="99"/>
      <c r="D67" s="99"/>
      <c r="E67" s="131"/>
      <c r="F67" s="131"/>
      <c r="G67" s="98"/>
      <c r="H67" s="98"/>
      <c r="I67" s="98"/>
      <c r="J67" s="98"/>
      <c r="K67" s="98"/>
      <c r="L67" s="98"/>
      <c r="M67" s="122">
        <v>31333</v>
      </c>
      <c r="N67" s="122">
        <v>13708</v>
      </c>
      <c r="O67" s="122">
        <v>17625</v>
      </c>
      <c r="P67" s="98"/>
      <c r="Q67" s="98"/>
      <c r="R67" s="98"/>
      <c r="S67" s="98"/>
      <c r="T67" s="98"/>
      <c r="U67" s="98"/>
      <c r="V67" s="98"/>
      <c r="W67" s="98"/>
      <c r="X67" s="98"/>
      <c r="Y67" s="98"/>
      <c r="Z67" s="98"/>
    </row>
    <row r="68" spans="1:26" ht="16.5" customHeight="1" x14ac:dyDescent="0.3">
      <c r="A68" s="98"/>
      <c r="B68" s="98"/>
      <c r="C68" s="99"/>
      <c r="D68" s="99"/>
      <c r="E68" s="131"/>
      <c r="F68" s="131"/>
      <c r="G68" s="98"/>
      <c r="H68" s="98"/>
      <c r="I68" s="98"/>
      <c r="J68" s="98"/>
      <c r="K68" s="98"/>
      <c r="L68" s="98"/>
      <c r="M68" s="122">
        <v>28832</v>
      </c>
      <c r="N68" s="122">
        <v>12440</v>
      </c>
      <c r="O68" s="122">
        <v>16392</v>
      </c>
      <c r="P68" s="98"/>
      <c r="Q68" s="98"/>
      <c r="R68" s="98"/>
      <c r="S68" s="98"/>
      <c r="T68" s="98"/>
      <c r="U68" s="98"/>
      <c r="V68" s="98"/>
      <c r="W68" s="98"/>
      <c r="X68" s="98"/>
      <c r="Y68" s="98"/>
      <c r="Z68" s="98"/>
    </row>
    <row r="69" spans="1:26" ht="16.5" customHeight="1" x14ac:dyDescent="0.3">
      <c r="A69" s="98"/>
      <c r="B69" s="98"/>
      <c r="C69" s="99"/>
      <c r="D69" s="99"/>
      <c r="E69" s="131"/>
      <c r="F69" s="131"/>
      <c r="G69" s="98"/>
      <c r="H69" s="98"/>
      <c r="I69" s="98"/>
      <c r="J69" s="98"/>
      <c r="K69" s="98"/>
      <c r="L69" s="98"/>
      <c r="M69" s="122">
        <v>26662</v>
      </c>
      <c r="N69" s="122">
        <v>11342</v>
      </c>
      <c r="O69" s="122">
        <v>15320</v>
      </c>
      <c r="P69" s="98"/>
      <c r="Q69" s="98"/>
      <c r="R69" s="98"/>
      <c r="S69" s="98"/>
      <c r="T69" s="98"/>
      <c r="U69" s="98"/>
      <c r="V69" s="98"/>
      <c r="W69" s="98"/>
      <c r="X69" s="98"/>
      <c r="Y69" s="98"/>
      <c r="Z69" s="98"/>
    </row>
    <row r="70" spans="1:26" ht="16.5" customHeight="1" x14ac:dyDescent="0.3">
      <c r="A70" s="98"/>
      <c r="B70" s="98"/>
      <c r="C70" s="99"/>
      <c r="D70" s="99"/>
      <c r="E70" s="131"/>
      <c r="F70" s="131"/>
      <c r="G70" s="98"/>
      <c r="H70" s="98"/>
      <c r="I70" s="98"/>
      <c r="J70" s="98"/>
      <c r="K70" s="98"/>
      <c r="L70" s="98"/>
      <c r="M70" s="122">
        <v>24625</v>
      </c>
      <c r="N70" s="122">
        <v>10306</v>
      </c>
      <c r="O70" s="122">
        <v>14319</v>
      </c>
      <c r="P70" s="98"/>
      <c r="Q70" s="98"/>
      <c r="R70" s="98"/>
      <c r="S70" s="98"/>
      <c r="T70" s="98"/>
      <c r="U70" s="98"/>
      <c r="V70" s="98"/>
      <c r="W70" s="98"/>
      <c r="X70" s="98"/>
      <c r="Y70" s="98"/>
      <c r="Z70" s="98"/>
    </row>
    <row r="71" spans="1:26" ht="16.5" customHeight="1" x14ac:dyDescent="0.3">
      <c r="A71" s="98"/>
      <c r="B71" s="98"/>
      <c r="C71" s="99"/>
      <c r="D71" s="99"/>
      <c r="E71" s="131"/>
      <c r="F71" s="131"/>
      <c r="G71" s="98"/>
      <c r="H71" s="98"/>
      <c r="I71" s="98"/>
      <c r="J71" s="98"/>
      <c r="K71" s="98"/>
      <c r="L71" s="98"/>
      <c r="M71" s="122">
        <v>22734</v>
      </c>
      <c r="N71" s="122">
        <v>9334</v>
      </c>
      <c r="O71" s="122">
        <v>13400</v>
      </c>
      <c r="P71" s="98"/>
      <c r="Q71" s="98"/>
      <c r="R71" s="98"/>
      <c r="S71" s="98"/>
      <c r="T71" s="98"/>
      <c r="U71" s="98"/>
      <c r="V71" s="98"/>
      <c r="W71" s="98"/>
      <c r="X71" s="98"/>
      <c r="Y71" s="98"/>
      <c r="Z71" s="98"/>
    </row>
    <row r="72" spans="1:26" ht="16.5" customHeight="1" x14ac:dyDescent="0.3">
      <c r="A72" s="98"/>
      <c r="B72" s="98"/>
      <c r="C72" s="99"/>
      <c r="D72" s="99"/>
      <c r="E72" s="131"/>
      <c r="F72" s="131"/>
      <c r="G72" s="98"/>
      <c r="H72" s="98"/>
      <c r="I72" s="98"/>
      <c r="J72" s="98"/>
      <c r="K72" s="98"/>
      <c r="L72" s="98"/>
      <c r="M72" s="122">
        <v>20994</v>
      </c>
      <c r="N72" s="122">
        <v>8432</v>
      </c>
      <c r="O72" s="122">
        <v>12562</v>
      </c>
      <c r="P72" s="98"/>
      <c r="Q72" s="98"/>
      <c r="R72" s="98"/>
      <c r="S72" s="98"/>
      <c r="T72" s="98"/>
      <c r="U72" s="98"/>
      <c r="V72" s="98"/>
      <c r="W72" s="98"/>
      <c r="X72" s="98"/>
      <c r="Y72" s="98"/>
      <c r="Z72" s="98"/>
    </row>
    <row r="73" spans="1:26" ht="16.5" customHeight="1" x14ac:dyDescent="0.3">
      <c r="A73" s="98"/>
      <c r="B73" s="98"/>
      <c r="C73" s="99"/>
      <c r="D73" s="99"/>
      <c r="E73" s="131"/>
      <c r="F73" s="131"/>
      <c r="G73" s="98"/>
      <c r="H73" s="98"/>
      <c r="I73" s="98"/>
      <c r="J73" s="98"/>
      <c r="K73" s="98"/>
      <c r="L73" s="98"/>
      <c r="M73" s="122">
        <v>19408</v>
      </c>
      <c r="N73" s="122">
        <v>7603</v>
      </c>
      <c r="O73" s="122">
        <v>11805</v>
      </c>
      <c r="P73" s="98"/>
      <c r="Q73" s="98"/>
      <c r="R73" s="98"/>
      <c r="S73" s="98"/>
      <c r="T73" s="98"/>
      <c r="U73" s="98"/>
      <c r="V73" s="98"/>
      <c r="W73" s="98"/>
      <c r="X73" s="98"/>
      <c r="Y73" s="98"/>
      <c r="Z73" s="98"/>
    </row>
    <row r="74" spans="1:26" ht="16.5" customHeight="1" x14ac:dyDescent="0.3">
      <c r="A74" s="98"/>
      <c r="B74" s="98"/>
      <c r="C74" s="99"/>
      <c r="D74" s="99"/>
      <c r="E74" s="131"/>
      <c r="F74" s="131"/>
      <c r="G74" s="98"/>
      <c r="H74" s="98"/>
      <c r="I74" s="98"/>
      <c r="J74" s="98"/>
      <c r="K74" s="98"/>
      <c r="L74" s="98"/>
      <c r="M74" s="122">
        <v>17988</v>
      </c>
      <c r="N74" s="122">
        <v>7002</v>
      </c>
      <c r="O74" s="122">
        <v>10986</v>
      </c>
      <c r="P74" s="98"/>
      <c r="Q74" s="98"/>
      <c r="R74" s="98"/>
      <c r="S74" s="98"/>
      <c r="T74" s="98"/>
      <c r="U74" s="98"/>
      <c r="V74" s="98"/>
      <c r="W74" s="98"/>
      <c r="X74" s="98"/>
      <c r="Y74" s="98"/>
      <c r="Z74" s="98"/>
    </row>
    <row r="75" spans="1:26" ht="16.5" customHeight="1" x14ac:dyDescent="0.3">
      <c r="A75" s="98"/>
      <c r="B75" s="98"/>
      <c r="C75" s="99"/>
      <c r="D75" s="99"/>
      <c r="E75" s="131"/>
      <c r="F75" s="131"/>
      <c r="G75" s="98"/>
      <c r="H75" s="98"/>
      <c r="I75" s="98"/>
      <c r="J75" s="98"/>
      <c r="K75" s="98"/>
      <c r="L75" s="98"/>
      <c r="M75" s="122">
        <v>16675</v>
      </c>
      <c r="N75" s="122">
        <v>6510</v>
      </c>
      <c r="O75" s="122">
        <v>10165</v>
      </c>
      <c r="P75" s="98"/>
      <c r="Q75" s="98"/>
      <c r="R75" s="98"/>
      <c r="S75" s="98"/>
      <c r="T75" s="98"/>
      <c r="U75" s="98"/>
      <c r="V75" s="98"/>
      <c r="W75" s="98"/>
      <c r="X75" s="98"/>
      <c r="Y75" s="98"/>
      <c r="Z75" s="98"/>
    </row>
    <row r="76" spans="1:26" ht="16.5" customHeight="1" x14ac:dyDescent="0.3">
      <c r="A76" s="98"/>
      <c r="B76" s="98"/>
      <c r="C76" s="99"/>
      <c r="D76" s="99"/>
      <c r="E76" s="131"/>
      <c r="F76" s="131"/>
      <c r="G76" s="98"/>
      <c r="H76" s="98"/>
      <c r="I76" s="98"/>
      <c r="J76" s="98"/>
      <c r="K76" s="98"/>
      <c r="L76" s="98"/>
      <c r="M76" s="122">
        <v>15472</v>
      </c>
      <c r="N76" s="122">
        <v>6134</v>
      </c>
      <c r="O76" s="122">
        <v>9338</v>
      </c>
      <c r="P76" s="98"/>
      <c r="Q76" s="98"/>
      <c r="R76" s="98"/>
      <c r="S76" s="98"/>
      <c r="T76" s="98"/>
      <c r="U76" s="98"/>
      <c r="V76" s="98"/>
      <c r="W76" s="98"/>
      <c r="X76" s="98"/>
      <c r="Y76" s="98"/>
      <c r="Z76" s="98"/>
    </row>
    <row r="77" spans="1:26" ht="16.5" customHeight="1" x14ac:dyDescent="0.3">
      <c r="A77" s="98"/>
      <c r="B77" s="98"/>
      <c r="C77" s="99"/>
      <c r="D77" s="99"/>
      <c r="E77" s="131"/>
      <c r="F77" s="131"/>
      <c r="G77" s="98"/>
      <c r="H77" s="98"/>
      <c r="I77" s="98"/>
      <c r="J77" s="98"/>
      <c r="K77" s="98"/>
      <c r="L77" s="98"/>
      <c r="M77" s="113">
        <v>89747</v>
      </c>
      <c r="N77" s="113">
        <v>33084</v>
      </c>
      <c r="O77" s="113">
        <v>56663</v>
      </c>
      <c r="P77" s="98"/>
      <c r="Q77" s="98"/>
      <c r="R77" s="98"/>
      <c r="S77" s="98"/>
      <c r="T77" s="98"/>
      <c r="U77" s="98"/>
      <c r="V77" s="98"/>
      <c r="W77" s="98"/>
      <c r="X77" s="98"/>
      <c r="Y77" s="98"/>
      <c r="Z77" s="98"/>
    </row>
    <row r="78" spans="1:26" ht="16.5" customHeight="1" x14ac:dyDescent="0.3">
      <c r="A78" s="98"/>
      <c r="B78" s="98"/>
      <c r="C78" s="99"/>
      <c r="D78" s="99"/>
      <c r="E78" s="131"/>
      <c r="F78" s="131"/>
      <c r="G78" s="98"/>
      <c r="H78" s="98"/>
      <c r="I78" s="98"/>
      <c r="J78" s="98"/>
      <c r="K78" s="98"/>
      <c r="L78" s="98"/>
      <c r="M78" s="98"/>
      <c r="N78" s="98"/>
      <c r="O78" s="98"/>
      <c r="P78" s="98"/>
      <c r="Q78" s="98"/>
      <c r="R78" s="98"/>
      <c r="S78" s="98"/>
      <c r="T78" s="98"/>
      <c r="U78" s="98"/>
      <c r="V78" s="98"/>
      <c r="W78" s="98"/>
      <c r="X78" s="98"/>
      <c r="Y78" s="98"/>
      <c r="Z78" s="98"/>
    </row>
    <row r="79" spans="1:26" ht="16.5" customHeight="1" x14ac:dyDescent="0.3">
      <c r="A79" s="98"/>
      <c r="B79" s="98"/>
      <c r="C79" s="99"/>
      <c r="D79" s="99"/>
      <c r="E79" s="131"/>
      <c r="F79" s="131"/>
      <c r="G79" s="98"/>
      <c r="H79" s="98"/>
      <c r="I79" s="98"/>
      <c r="J79" s="98"/>
      <c r="K79" s="98"/>
      <c r="L79" s="98"/>
      <c r="M79" s="98"/>
      <c r="N79" s="98"/>
      <c r="O79" s="98"/>
      <c r="P79" s="98"/>
      <c r="Q79" s="98"/>
      <c r="R79" s="98"/>
      <c r="S79" s="98"/>
      <c r="T79" s="98"/>
      <c r="U79" s="98"/>
      <c r="V79" s="98"/>
      <c r="W79" s="98"/>
      <c r="X79" s="98"/>
      <c r="Y79" s="98"/>
      <c r="Z79" s="98"/>
    </row>
    <row r="80" spans="1:26" ht="16.5" customHeight="1" x14ac:dyDescent="0.3">
      <c r="A80" s="98"/>
      <c r="B80" s="98"/>
      <c r="C80" s="99"/>
      <c r="D80" s="99"/>
      <c r="E80" s="131"/>
      <c r="F80" s="131"/>
      <c r="G80" s="98"/>
      <c r="H80" s="98"/>
      <c r="I80" s="98"/>
      <c r="J80" s="98"/>
      <c r="K80" s="98"/>
      <c r="L80" s="98"/>
      <c r="M80" s="98"/>
      <c r="N80" s="98"/>
      <c r="O80" s="98"/>
      <c r="P80" s="98"/>
      <c r="Q80" s="98"/>
      <c r="R80" s="98"/>
      <c r="S80" s="98"/>
      <c r="T80" s="98"/>
      <c r="U80" s="98"/>
      <c r="V80" s="98"/>
      <c r="W80" s="98"/>
      <c r="X80" s="98"/>
      <c r="Y80" s="98"/>
      <c r="Z80" s="98"/>
    </row>
    <row r="81" spans="1:26" ht="16.5" customHeight="1" x14ac:dyDescent="0.3">
      <c r="A81" s="98"/>
      <c r="B81" s="98"/>
      <c r="C81" s="99"/>
      <c r="D81" s="99"/>
      <c r="E81" s="131"/>
      <c r="F81" s="131"/>
      <c r="G81" s="98"/>
      <c r="H81" s="98"/>
      <c r="I81" s="98"/>
      <c r="J81" s="98"/>
      <c r="K81" s="98"/>
      <c r="L81" s="98"/>
      <c r="M81" s="98"/>
      <c r="N81" s="98"/>
      <c r="O81" s="98"/>
      <c r="P81" s="98"/>
      <c r="Q81" s="98"/>
      <c r="R81" s="98"/>
      <c r="S81" s="98"/>
      <c r="T81" s="98"/>
      <c r="U81" s="98"/>
      <c r="V81" s="98"/>
      <c r="W81" s="98"/>
      <c r="X81" s="98"/>
      <c r="Y81" s="98"/>
      <c r="Z81" s="98"/>
    </row>
    <row r="82" spans="1:26" ht="16.5" customHeight="1" x14ac:dyDescent="0.3">
      <c r="A82" s="98"/>
      <c r="B82" s="98"/>
      <c r="C82" s="99"/>
      <c r="D82" s="99"/>
      <c r="E82" s="131"/>
      <c r="F82" s="131"/>
      <c r="G82" s="98"/>
      <c r="H82" s="98"/>
      <c r="I82" s="98"/>
      <c r="J82" s="98"/>
      <c r="K82" s="98"/>
      <c r="L82" s="98"/>
      <c r="M82" s="98"/>
      <c r="N82" s="98"/>
      <c r="O82" s="98"/>
      <c r="P82" s="98"/>
      <c r="Q82" s="98"/>
      <c r="R82" s="98"/>
      <c r="S82" s="98"/>
      <c r="T82" s="98"/>
      <c r="U82" s="98"/>
      <c r="V82" s="98"/>
      <c r="W82" s="98"/>
      <c r="X82" s="98"/>
      <c r="Y82" s="98"/>
      <c r="Z82" s="98"/>
    </row>
    <row r="83" spans="1:26" ht="16.5" customHeight="1" x14ac:dyDescent="0.3">
      <c r="A83" s="98"/>
      <c r="B83" s="98"/>
      <c r="C83" s="99"/>
      <c r="D83" s="99"/>
      <c r="E83" s="131"/>
      <c r="F83" s="131"/>
      <c r="G83" s="98"/>
      <c r="H83" s="98"/>
      <c r="I83" s="98"/>
      <c r="J83" s="98"/>
      <c r="K83" s="98"/>
      <c r="L83" s="98"/>
      <c r="M83" s="98"/>
      <c r="N83" s="98"/>
      <c r="O83" s="98"/>
      <c r="P83" s="98"/>
      <c r="Q83" s="98"/>
      <c r="R83" s="98"/>
      <c r="S83" s="98"/>
      <c r="T83" s="98"/>
      <c r="U83" s="98"/>
      <c r="V83" s="98"/>
      <c r="W83" s="98"/>
      <c r="X83" s="98"/>
      <c r="Y83" s="98"/>
      <c r="Z83" s="98"/>
    </row>
    <row r="84" spans="1:26" ht="16.5" customHeight="1" x14ac:dyDescent="0.3">
      <c r="A84" s="98"/>
      <c r="B84" s="98"/>
      <c r="C84" s="99"/>
      <c r="D84" s="99"/>
      <c r="E84" s="131"/>
      <c r="F84" s="131"/>
      <c r="G84" s="98"/>
      <c r="H84" s="98"/>
      <c r="I84" s="98"/>
      <c r="J84" s="98"/>
      <c r="K84" s="98"/>
      <c r="L84" s="98"/>
      <c r="M84" s="98"/>
      <c r="N84" s="98"/>
      <c r="O84" s="98"/>
      <c r="P84" s="98"/>
      <c r="Q84" s="98"/>
      <c r="R84" s="98"/>
      <c r="S84" s="98"/>
      <c r="T84" s="98"/>
      <c r="U84" s="98"/>
      <c r="V84" s="98"/>
      <c r="W84" s="98"/>
      <c r="X84" s="98"/>
      <c r="Y84" s="98"/>
      <c r="Z84" s="98"/>
    </row>
    <row r="85" spans="1:26" ht="16.5" customHeight="1" x14ac:dyDescent="0.3">
      <c r="A85" s="98"/>
      <c r="B85" s="98"/>
      <c r="C85" s="99"/>
      <c r="D85" s="99"/>
      <c r="E85" s="131"/>
      <c r="F85" s="131"/>
      <c r="G85" s="98"/>
      <c r="H85" s="98"/>
      <c r="I85" s="98"/>
      <c r="J85" s="98"/>
      <c r="K85" s="98"/>
      <c r="L85" s="98"/>
      <c r="M85" s="98"/>
      <c r="N85" s="98"/>
      <c r="O85" s="98"/>
      <c r="P85" s="98"/>
      <c r="Q85" s="98"/>
      <c r="R85" s="98"/>
      <c r="S85" s="98"/>
      <c r="T85" s="98"/>
      <c r="U85" s="98"/>
      <c r="V85" s="98"/>
      <c r="W85" s="98"/>
      <c r="X85" s="98"/>
      <c r="Y85" s="98"/>
      <c r="Z85" s="98"/>
    </row>
    <row r="86" spans="1:26" ht="16.5" customHeight="1" x14ac:dyDescent="0.3">
      <c r="A86" s="98"/>
      <c r="B86" s="98"/>
      <c r="C86" s="99"/>
      <c r="D86" s="99"/>
      <c r="E86" s="131"/>
      <c r="F86" s="131"/>
      <c r="G86" s="98"/>
      <c r="H86" s="98"/>
      <c r="I86" s="98"/>
      <c r="J86" s="98"/>
      <c r="K86" s="98"/>
      <c r="L86" s="98"/>
      <c r="M86" s="98"/>
      <c r="N86" s="98"/>
      <c r="O86" s="98"/>
      <c r="P86" s="98"/>
      <c r="Q86" s="98"/>
      <c r="R86" s="98"/>
      <c r="S86" s="98"/>
      <c r="T86" s="98"/>
      <c r="U86" s="98"/>
      <c r="V86" s="98"/>
      <c r="W86" s="98"/>
      <c r="X86" s="98"/>
      <c r="Y86" s="98"/>
      <c r="Z86" s="98"/>
    </row>
    <row r="87" spans="1:26" ht="16.5" customHeight="1" x14ac:dyDescent="0.3">
      <c r="A87" s="98"/>
      <c r="B87" s="98"/>
      <c r="C87" s="99"/>
      <c r="D87" s="99"/>
      <c r="E87" s="131"/>
      <c r="F87" s="131"/>
      <c r="G87" s="98"/>
      <c r="H87" s="98"/>
      <c r="I87" s="98"/>
      <c r="J87" s="98"/>
      <c r="K87" s="98"/>
      <c r="L87" s="98"/>
      <c r="M87" s="98"/>
      <c r="N87" s="98"/>
      <c r="O87" s="98"/>
      <c r="P87" s="98"/>
      <c r="Q87" s="98"/>
      <c r="R87" s="98"/>
      <c r="S87" s="98"/>
      <c r="T87" s="98"/>
      <c r="U87" s="98"/>
      <c r="V87" s="98"/>
      <c r="W87" s="98"/>
      <c r="X87" s="98"/>
      <c r="Y87" s="98"/>
      <c r="Z87" s="98"/>
    </row>
    <row r="88" spans="1:26" ht="16.5" customHeight="1" x14ac:dyDescent="0.3">
      <c r="A88" s="98"/>
      <c r="B88" s="98"/>
      <c r="C88" s="99"/>
      <c r="D88" s="99"/>
      <c r="E88" s="131"/>
      <c r="F88" s="131"/>
      <c r="G88" s="98"/>
      <c r="H88" s="98"/>
      <c r="I88" s="98"/>
      <c r="J88" s="98"/>
      <c r="K88" s="98"/>
      <c r="L88" s="98"/>
      <c r="M88" s="98"/>
      <c r="N88" s="98"/>
      <c r="O88" s="98"/>
      <c r="P88" s="98"/>
      <c r="Q88" s="98"/>
      <c r="R88" s="98"/>
      <c r="S88" s="98"/>
      <c r="T88" s="98"/>
      <c r="U88" s="98"/>
      <c r="V88" s="98"/>
      <c r="W88" s="98"/>
      <c r="X88" s="98"/>
      <c r="Y88" s="98"/>
      <c r="Z88" s="98"/>
    </row>
    <row r="89" spans="1:26" ht="16.5" customHeight="1" x14ac:dyDescent="0.3">
      <c r="A89" s="98"/>
      <c r="B89" s="98"/>
      <c r="C89" s="99"/>
      <c r="D89" s="99"/>
      <c r="E89" s="131"/>
      <c r="F89" s="131"/>
      <c r="G89" s="98"/>
      <c r="H89" s="98"/>
      <c r="I89" s="98"/>
      <c r="J89" s="98"/>
      <c r="K89" s="98"/>
      <c r="L89" s="98"/>
      <c r="M89" s="98"/>
      <c r="N89" s="98"/>
      <c r="O89" s="98"/>
      <c r="P89" s="98"/>
      <c r="Q89" s="98"/>
      <c r="R89" s="98"/>
      <c r="S89" s="98"/>
      <c r="T89" s="98"/>
      <c r="U89" s="98"/>
      <c r="V89" s="98"/>
      <c r="W89" s="98"/>
      <c r="X89" s="98"/>
      <c r="Y89" s="98"/>
      <c r="Z89" s="98"/>
    </row>
    <row r="90" spans="1:26" ht="16.5" customHeight="1" x14ac:dyDescent="0.3">
      <c r="A90" s="98"/>
      <c r="B90" s="98"/>
      <c r="C90" s="99"/>
      <c r="D90" s="99"/>
      <c r="E90" s="131"/>
      <c r="F90" s="131"/>
      <c r="G90" s="98"/>
      <c r="H90" s="98"/>
      <c r="I90" s="98"/>
      <c r="J90" s="98"/>
      <c r="K90" s="98"/>
      <c r="L90" s="98"/>
      <c r="M90" s="98"/>
      <c r="N90" s="98"/>
      <c r="O90" s="98"/>
      <c r="P90" s="98"/>
      <c r="Q90" s="98"/>
      <c r="R90" s="98"/>
      <c r="S90" s="98"/>
      <c r="T90" s="98"/>
      <c r="U90" s="98"/>
      <c r="V90" s="98"/>
      <c r="W90" s="98"/>
      <c r="X90" s="98"/>
      <c r="Y90" s="98"/>
      <c r="Z90" s="98"/>
    </row>
    <row r="91" spans="1:26" ht="16.5" customHeight="1" x14ac:dyDescent="0.3">
      <c r="A91" s="98"/>
      <c r="B91" s="98"/>
      <c r="C91" s="99"/>
      <c r="D91" s="99"/>
      <c r="E91" s="131"/>
      <c r="F91" s="131"/>
      <c r="G91" s="98"/>
      <c r="H91" s="98"/>
      <c r="I91" s="98"/>
      <c r="J91" s="98"/>
      <c r="K91" s="98"/>
      <c r="L91" s="98"/>
      <c r="M91" s="98"/>
      <c r="N91" s="98"/>
      <c r="O91" s="98"/>
      <c r="P91" s="98"/>
      <c r="Q91" s="98"/>
      <c r="R91" s="98"/>
      <c r="S91" s="98"/>
      <c r="T91" s="98"/>
      <c r="U91" s="98"/>
      <c r="V91" s="98"/>
      <c r="W91" s="98"/>
      <c r="X91" s="98"/>
      <c r="Y91" s="98"/>
      <c r="Z91" s="98"/>
    </row>
    <row r="92" spans="1:26" ht="16.5" customHeight="1" x14ac:dyDescent="0.3">
      <c r="A92" s="98"/>
      <c r="B92" s="98"/>
      <c r="C92" s="99"/>
      <c r="D92" s="99"/>
      <c r="E92" s="131"/>
      <c r="F92" s="131"/>
      <c r="G92" s="98"/>
      <c r="H92" s="98"/>
      <c r="I92" s="98"/>
      <c r="J92" s="98"/>
      <c r="K92" s="98"/>
      <c r="L92" s="98"/>
      <c r="M92" s="98"/>
      <c r="N92" s="98"/>
      <c r="O92" s="98"/>
      <c r="P92" s="98"/>
      <c r="Q92" s="98"/>
      <c r="R92" s="98"/>
      <c r="S92" s="98"/>
      <c r="T92" s="98"/>
      <c r="U92" s="98"/>
      <c r="V92" s="98"/>
      <c r="W92" s="98"/>
      <c r="X92" s="98"/>
      <c r="Y92" s="98"/>
      <c r="Z92" s="98"/>
    </row>
    <row r="93" spans="1:26" ht="16.5" customHeight="1" x14ac:dyDescent="0.3">
      <c r="A93" s="98"/>
      <c r="B93" s="98"/>
      <c r="C93" s="99"/>
      <c r="D93" s="99"/>
      <c r="E93" s="131"/>
      <c r="F93" s="131"/>
      <c r="G93" s="98"/>
      <c r="H93" s="98"/>
      <c r="I93" s="98"/>
      <c r="J93" s="98"/>
      <c r="K93" s="98"/>
      <c r="L93" s="98"/>
      <c r="M93" s="98"/>
      <c r="N93" s="98"/>
      <c r="O93" s="98"/>
      <c r="P93" s="98"/>
      <c r="Q93" s="98"/>
      <c r="R93" s="98"/>
      <c r="S93" s="98"/>
      <c r="T93" s="98"/>
      <c r="U93" s="98"/>
      <c r="V93" s="98"/>
      <c r="W93" s="98"/>
      <c r="X93" s="98"/>
      <c r="Y93" s="98"/>
      <c r="Z93" s="98"/>
    </row>
    <row r="94" spans="1:26" ht="16.5" customHeight="1" x14ac:dyDescent="0.3">
      <c r="A94" s="98"/>
      <c r="B94" s="98"/>
      <c r="C94" s="99"/>
      <c r="D94" s="99"/>
      <c r="E94" s="131"/>
      <c r="F94" s="131"/>
      <c r="G94" s="98"/>
      <c r="H94" s="98"/>
      <c r="I94" s="98"/>
      <c r="J94" s="98"/>
      <c r="K94" s="98"/>
      <c r="L94" s="98"/>
      <c r="M94" s="98"/>
      <c r="N94" s="98"/>
      <c r="O94" s="98"/>
      <c r="P94" s="98"/>
      <c r="Q94" s="98"/>
      <c r="R94" s="98"/>
      <c r="S94" s="98"/>
      <c r="T94" s="98"/>
      <c r="U94" s="98"/>
      <c r="V94" s="98"/>
      <c r="W94" s="98"/>
      <c r="X94" s="98"/>
      <c r="Y94" s="98"/>
      <c r="Z94" s="98"/>
    </row>
    <row r="95" spans="1:26" ht="16.5" customHeight="1" x14ac:dyDescent="0.3">
      <c r="A95" s="98"/>
      <c r="B95" s="98"/>
      <c r="C95" s="99"/>
      <c r="D95" s="99"/>
      <c r="E95" s="131"/>
      <c r="F95" s="131"/>
      <c r="G95" s="98"/>
      <c r="H95" s="98"/>
      <c r="I95" s="98"/>
      <c r="J95" s="98"/>
      <c r="K95" s="98"/>
      <c r="L95" s="98"/>
      <c r="M95" s="98"/>
      <c r="N95" s="98"/>
      <c r="O95" s="98"/>
      <c r="P95" s="98"/>
      <c r="Q95" s="98"/>
      <c r="R95" s="98"/>
      <c r="S95" s="98"/>
      <c r="T95" s="98"/>
      <c r="U95" s="98"/>
      <c r="V95" s="98"/>
      <c r="W95" s="98"/>
      <c r="X95" s="98"/>
      <c r="Y95" s="98"/>
      <c r="Z95" s="98"/>
    </row>
    <row r="96" spans="1:26" ht="16.5" customHeight="1" x14ac:dyDescent="0.3">
      <c r="A96" s="98"/>
      <c r="B96" s="98"/>
      <c r="C96" s="99"/>
      <c r="D96" s="99"/>
      <c r="E96" s="131"/>
      <c r="F96" s="131"/>
      <c r="G96" s="98"/>
      <c r="H96" s="98"/>
      <c r="I96" s="98"/>
      <c r="J96" s="98"/>
      <c r="K96" s="98"/>
      <c r="L96" s="98"/>
      <c r="M96" s="98"/>
      <c r="N96" s="98"/>
      <c r="O96" s="98"/>
      <c r="P96" s="98"/>
      <c r="Q96" s="98"/>
      <c r="R96" s="98"/>
      <c r="S96" s="98"/>
      <c r="T96" s="98"/>
      <c r="U96" s="98"/>
      <c r="V96" s="98"/>
      <c r="W96" s="98"/>
      <c r="X96" s="98"/>
      <c r="Y96" s="98"/>
      <c r="Z96" s="98"/>
    </row>
    <row r="97" spans="1:26" ht="16.5" customHeight="1" x14ac:dyDescent="0.3">
      <c r="A97" s="98"/>
      <c r="B97" s="98"/>
      <c r="C97" s="99"/>
      <c r="D97" s="99"/>
      <c r="E97" s="131"/>
      <c r="F97" s="131"/>
      <c r="G97" s="98"/>
      <c r="H97" s="98"/>
      <c r="I97" s="98"/>
      <c r="J97" s="98"/>
      <c r="K97" s="98"/>
      <c r="L97" s="98"/>
      <c r="M97" s="98"/>
      <c r="N97" s="98"/>
      <c r="O97" s="98"/>
      <c r="P97" s="98"/>
      <c r="Q97" s="98"/>
      <c r="R97" s="98"/>
      <c r="S97" s="98"/>
      <c r="T97" s="98"/>
      <c r="U97" s="98"/>
      <c r="V97" s="98"/>
      <c r="W97" s="98"/>
      <c r="X97" s="98"/>
      <c r="Y97" s="98"/>
      <c r="Z97" s="98"/>
    </row>
    <row r="98" spans="1:26" ht="16.5" customHeight="1" x14ac:dyDescent="0.3">
      <c r="A98" s="98"/>
      <c r="B98" s="98"/>
      <c r="C98" s="99"/>
      <c r="D98" s="99"/>
      <c r="E98" s="131"/>
      <c r="F98" s="131"/>
      <c r="G98" s="98"/>
      <c r="H98" s="98"/>
      <c r="I98" s="98"/>
      <c r="J98" s="98"/>
      <c r="K98" s="98"/>
      <c r="L98" s="98"/>
      <c r="M98" s="98"/>
      <c r="N98" s="98"/>
      <c r="O98" s="98"/>
      <c r="P98" s="98"/>
      <c r="Q98" s="98"/>
      <c r="R98" s="98"/>
      <c r="S98" s="98"/>
      <c r="T98" s="98"/>
      <c r="U98" s="98"/>
      <c r="V98" s="98"/>
      <c r="W98" s="98"/>
      <c r="X98" s="98"/>
      <c r="Y98" s="98"/>
      <c r="Z98" s="98"/>
    </row>
    <row r="99" spans="1:26" ht="16.5" customHeight="1" x14ac:dyDescent="0.3">
      <c r="A99" s="98"/>
      <c r="B99" s="98"/>
      <c r="C99" s="99"/>
      <c r="D99" s="99"/>
      <c r="E99" s="131"/>
      <c r="F99" s="131"/>
      <c r="G99" s="98"/>
      <c r="H99" s="98"/>
      <c r="I99" s="98"/>
      <c r="J99" s="98"/>
      <c r="K99" s="98"/>
      <c r="L99" s="98"/>
      <c r="M99" s="98"/>
      <c r="N99" s="98"/>
      <c r="O99" s="98"/>
      <c r="P99" s="98"/>
      <c r="Q99" s="98"/>
      <c r="R99" s="98"/>
      <c r="S99" s="98"/>
      <c r="T99" s="98"/>
      <c r="U99" s="98"/>
      <c r="V99" s="98"/>
      <c r="W99" s="98"/>
      <c r="X99" s="98"/>
      <c r="Y99" s="98"/>
      <c r="Z99" s="98"/>
    </row>
    <row r="100" spans="1:26" ht="16.5" customHeight="1" x14ac:dyDescent="0.3">
      <c r="A100" s="98"/>
      <c r="B100" s="98"/>
      <c r="C100" s="99"/>
      <c r="D100" s="99"/>
      <c r="E100" s="131"/>
      <c r="F100" s="131"/>
      <c r="G100" s="98"/>
      <c r="H100" s="98"/>
      <c r="I100" s="98"/>
      <c r="J100" s="98"/>
      <c r="K100" s="98"/>
      <c r="L100" s="98"/>
      <c r="M100" s="98"/>
      <c r="N100" s="98"/>
      <c r="O100" s="98"/>
      <c r="P100" s="98"/>
      <c r="Q100" s="98"/>
      <c r="R100" s="98"/>
      <c r="S100" s="98"/>
      <c r="T100" s="98"/>
      <c r="U100" s="98"/>
      <c r="V100" s="98"/>
      <c r="W100" s="98"/>
      <c r="X100" s="98"/>
      <c r="Y100" s="98"/>
      <c r="Z100" s="98"/>
    </row>
    <row r="101" spans="1:26" ht="16.5" customHeight="1" x14ac:dyDescent="0.3">
      <c r="A101" s="98"/>
      <c r="B101" s="98"/>
      <c r="C101" s="99"/>
      <c r="D101" s="99"/>
      <c r="E101" s="131"/>
      <c r="F101" s="131"/>
      <c r="G101" s="98"/>
      <c r="H101" s="98"/>
      <c r="I101" s="98"/>
      <c r="J101" s="98"/>
      <c r="K101" s="98"/>
      <c r="L101" s="98"/>
      <c r="M101" s="98"/>
      <c r="N101" s="98"/>
      <c r="O101" s="98"/>
      <c r="P101" s="98"/>
      <c r="Q101" s="98"/>
      <c r="R101" s="98"/>
      <c r="S101" s="98"/>
      <c r="T101" s="98"/>
      <c r="U101" s="98"/>
      <c r="V101" s="98"/>
      <c r="W101" s="98"/>
      <c r="X101" s="98"/>
      <c r="Y101" s="98"/>
      <c r="Z101" s="98"/>
    </row>
    <row r="102" spans="1:26" ht="16.5" customHeight="1" x14ac:dyDescent="0.3">
      <c r="A102" s="98"/>
      <c r="B102" s="98"/>
      <c r="C102" s="99"/>
      <c r="D102" s="99"/>
      <c r="E102" s="131"/>
      <c r="F102" s="131"/>
      <c r="G102" s="98"/>
      <c r="H102" s="98"/>
      <c r="I102" s="98"/>
      <c r="J102" s="98"/>
      <c r="K102" s="98"/>
      <c r="L102" s="98"/>
      <c r="M102" s="98"/>
      <c r="N102" s="98"/>
      <c r="O102" s="98"/>
      <c r="P102" s="98"/>
      <c r="Q102" s="98"/>
      <c r="R102" s="98"/>
      <c r="S102" s="98"/>
      <c r="T102" s="98"/>
      <c r="U102" s="98"/>
      <c r="V102" s="98"/>
      <c r="W102" s="98"/>
      <c r="X102" s="98"/>
      <c r="Y102" s="98"/>
      <c r="Z102" s="98"/>
    </row>
    <row r="103" spans="1:26" ht="16.5" customHeight="1" x14ac:dyDescent="0.3">
      <c r="A103" s="98"/>
      <c r="B103" s="98"/>
      <c r="C103" s="99"/>
      <c r="D103" s="99"/>
      <c r="E103" s="131"/>
      <c r="F103" s="131"/>
      <c r="G103" s="98"/>
      <c r="H103" s="98"/>
      <c r="I103" s="98"/>
      <c r="J103" s="98"/>
      <c r="K103" s="98"/>
      <c r="L103" s="98"/>
      <c r="M103" s="98"/>
      <c r="N103" s="98"/>
      <c r="O103" s="98"/>
      <c r="P103" s="98"/>
      <c r="Q103" s="98"/>
      <c r="R103" s="98"/>
      <c r="S103" s="98"/>
      <c r="T103" s="98"/>
      <c r="U103" s="98"/>
      <c r="V103" s="98"/>
      <c r="W103" s="98"/>
      <c r="X103" s="98"/>
      <c r="Y103" s="98"/>
      <c r="Z103" s="98"/>
    </row>
    <row r="104" spans="1:26" ht="16.5" customHeight="1" x14ac:dyDescent="0.3">
      <c r="A104" s="98"/>
      <c r="B104" s="98"/>
      <c r="C104" s="99"/>
      <c r="D104" s="99"/>
      <c r="E104" s="131"/>
      <c r="F104" s="131"/>
      <c r="G104" s="98"/>
      <c r="H104" s="98"/>
      <c r="I104" s="98"/>
      <c r="J104" s="98"/>
      <c r="K104" s="98"/>
      <c r="L104" s="98"/>
      <c r="M104" s="98"/>
      <c r="N104" s="98"/>
      <c r="O104" s="98"/>
      <c r="P104" s="98"/>
      <c r="Q104" s="98"/>
      <c r="R104" s="98"/>
      <c r="S104" s="98"/>
      <c r="T104" s="98"/>
      <c r="U104" s="98"/>
      <c r="V104" s="98"/>
      <c r="W104" s="98"/>
      <c r="X104" s="98"/>
      <c r="Y104" s="98"/>
      <c r="Z104" s="98"/>
    </row>
    <row r="105" spans="1:26" ht="16.5" customHeight="1" x14ac:dyDescent="0.3">
      <c r="A105" s="98"/>
      <c r="B105" s="98"/>
      <c r="C105" s="99"/>
      <c r="D105" s="99"/>
      <c r="E105" s="131"/>
      <c r="F105" s="131"/>
      <c r="G105" s="98"/>
      <c r="H105" s="98"/>
      <c r="I105" s="98"/>
      <c r="J105" s="98"/>
      <c r="K105" s="98"/>
      <c r="L105" s="98"/>
      <c r="M105" s="98"/>
      <c r="N105" s="98"/>
      <c r="O105" s="98"/>
      <c r="P105" s="98"/>
      <c r="Q105" s="98"/>
      <c r="R105" s="98"/>
      <c r="S105" s="98"/>
      <c r="T105" s="98"/>
      <c r="U105" s="98"/>
      <c r="V105" s="98"/>
      <c r="W105" s="98"/>
      <c r="X105" s="98"/>
      <c r="Y105" s="98"/>
      <c r="Z105" s="98"/>
    </row>
    <row r="106" spans="1:26" ht="16.5" customHeight="1" x14ac:dyDescent="0.3">
      <c r="A106" s="98"/>
      <c r="B106" s="98"/>
      <c r="C106" s="99"/>
      <c r="D106" s="99"/>
      <c r="E106" s="131"/>
      <c r="F106" s="131"/>
      <c r="G106" s="98"/>
      <c r="H106" s="98"/>
      <c r="I106" s="98"/>
      <c r="J106" s="98"/>
      <c r="K106" s="98"/>
      <c r="L106" s="98"/>
      <c r="M106" s="98"/>
      <c r="N106" s="98"/>
      <c r="O106" s="98"/>
      <c r="P106" s="98"/>
      <c r="Q106" s="98"/>
      <c r="R106" s="98"/>
      <c r="S106" s="98"/>
      <c r="T106" s="98"/>
      <c r="U106" s="98"/>
      <c r="V106" s="98"/>
      <c r="W106" s="98"/>
      <c r="X106" s="98"/>
      <c r="Y106" s="98"/>
      <c r="Z106" s="98"/>
    </row>
    <row r="107" spans="1:26" ht="16.5" customHeight="1" x14ac:dyDescent="0.3">
      <c r="A107" s="98"/>
      <c r="B107" s="98"/>
      <c r="C107" s="99"/>
      <c r="D107" s="99"/>
      <c r="E107" s="131"/>
      <c r="F107" s="131"/>
      <c r="G107" s="98"/>
      <c r="H107" s="98"/>
      <c r="I107" s="98"/>
      <c r="J107" s="98"/>
      <c r="K107" s="98"/>
      <c r="L107" s="98"/>
      <c r="M107" s="98"/>
      <c r="N107" s="98"/>
      <c r="O107" s="98"/>
      <c r="P107" s="98"/>
      <c r="Q107" s="98"/>
      <c r="R107" s="98"/>
      <c r="S107" s="98"/>
      <c r="T107" s="98"/>
      <c r="U107" s="98"/>
      <c r="V107" s="98"/>
      <c r="W107" s="98"/>
      <c r="X107" s="98"/>
      <c r="Y107" s="98"/>
      <c r="Z107" s="98"/>
    </row>
    <row r="108" spans="1:26" ht="16.5" customHeight="1" x14ac:dyDescent="0.3">
      <c r="A108" s="98"/>
      <c r="B108" s="98"/>
      <c r="C108" s="99"/>
      <c r="D108" s="99"/>
      <c r="E108" s="131"/>
      <c r="F108" s="131"/>
      <c r="G108" s="98"/>
      <c r="H108" s="98"/>
      <c r="I108" s="98"/>
      <c r="J108" s="98"/>
      <c r="K108" s="98"/>
      <c r="L108" s="98"/>
      <c r="M108" s="98"/>
      <c r="N108" s="98"/>
      <c r="O108" s="98"/>
      <c r="P108" s="98"/>
      <c r="Q108" s="98"/>
      <c r="R108" s="98"/>
      <c r="S108" s="98"/>
      <c r="T108" s="98"/>
      <c r="U108" s="98"/>
      <c r="V108" s="98"/>
      <c r="W108" s="98"/>
      <c r="X108" s="98"/>
      <c r="Y108" s="98"/>
      <c r="Z108" s="98"/>
    </row>
    <row r="109" spans="1:26" ht="16.5" customHeight="1" x14ac:dyDescent="0.3">
      <c r="A109" s="98"/>
      <c r="B109" s="98"/>
      <c r="C109" s="99"/>
      <c r="D109" s="99"/>
      <c r="E109" s="131"/>
      <c r="F109" s="131"/>
      <c r="G109" s="98"/>
      <c r="H109" s="98"/>
      <c r="I109" s="98"/>
      <c r="J109" s="98"/>
      <c r="K109" s="98"/>
      <c r="L109" s="98"/>
      <c r="M109" s="98"/>
      <c r="N109" s="98"/>
      <c r="O109" s="98"/>
      <c r="P109" s="98"/>
      <c r="Q109" s="98"/>
      <c r="R109" s="98"/>
      <c r="S109" s="98"/>
      <c r="T109" s="98"/>
      <c r="U109" s="98"/>
      <c r="V109" s="98"/>
      <c r="W109" s="98"/>
      <c r="X109" s="98"/>
      <c r="Y109" s="98"/>
      <c r="Z109" s="98"/>
    </row>
    <row r="110" spans="1:26" ht="16.5" customHeight="1" x14ac:dyDescent="0.3">
      <c r="A110" s="98"/>
      <c r="B110" s="98"/>
      <c r="C110" s="99"/>
      <c r="D110" s="99"/>
      <c r="E110" s="131"/>
      <c r="F110" s="131"/>
      <c r="G110" s="98"/>
      <c r="H110" s="98"/>
      <c r="I110" s="98"/>
      <c r="J110" s="98"/>
      <c r="K110" s="98"/>
      <c r="L110" s="98"/>
      <c r="M110" s="98"/>
      <c r="N110" s="98"/>
      <c r="O110" s="98"/>
      <c r="P110" s="98"/>
      <c r="Q110" s="98"/>
      <c r="R110" s="98"/>
      <c r="S110" s="98"/>
      <c r="T110" s="98"/>
      <c r="U110" s="98"/>
      <c r="V110" s="98"/>
      <c r="W110" s="98"/>
      <c r="X110" s="98"/>
      <c r="Y110" s="98"/>
      <c r="Z110" s="98"/>
    </row>
    <row r="111" spans="1:26" ht="16.5" customHeight="1" x14ac:dyDescent="0.3">
      <c r="A111" s="98"/>
      <c r="B111" s="98"/>
      <c r="C111" s="99"/>
      <c r="D111" s="99"/>
      <c r="E111" s="131"/>
      <c r="F111" s="131"/>
      <c r="G111" s="98"/>
      <c r="H111" s="98"/>
      <c r="I111" s="98"/>
      <c r="J111" s="98"/>
      <c r="K111" s="98"/>
      <c r="L111" s="98"/>
      <c r="M111" s="98"/>
      <c r="N111" s="98"/>
      <c r="O111" s="98"/>
      <c r="P111" s="98"/>
      <c r="Q111" s="98"/>
      <c r="R111" s="98"/>
      <c r="S111" s="98"/>
      <c r="T111" s="98"/>
      <c r="U111" s="98"/>
      <c r="V111" s="98"/>
      <c r="W111" s="98"/>
      <c r="X111" s="98"/>
      <c r="Y111" s="98"/>
      <c r="Z111" s="98"/>
    </row>
    <row r="112" spans="1:26" ht="16.5" customHeight="1" x14ac:dyDescent="0.3">
      <c r="A112" s="98"/>
      <c r="B112" s="98"/>
      <c r="C112" s="99"/>
      <c r="D112" s="99"/>
      <c r="E112" s="131"/>
      <c r="F112" s="131"/>
      <c r="G112" s="98"/>
      <c r="H112" s="98"/>
      <c r="I112" s="98"/>
      <c r="J112" s="98"/>
      <c r="K112" s="98"/>
      <c r="L112" s="98"/>
      <c r="M112" s="98"/>
      <c r="N112" s="98"/>
      <c r="O112" s="98"/>
      <c r="P112" s="98"/>
      <c r="Q112" s="98"/>
      <c r="R112" s="98"/>
      <c r="S112" s="98"/>
      <c r="T112" s="98"/>
      <c r="U112" s="98"/>
      <c r="V112" s="98"/>
      <c r="W112" s="98"/>
      <c r="X112" s="98"/>
      <c r="Y112" s="98"/>
      <c r="Z112" s="98"/>
    </row>
    <row r="113" spans="1:26" ht="16.5" customHeight="1" x14ac:dyDescent="0.3">
      <c r="A113" s="98"/>
      <c r="B113" s="98"/>
      <c r="C113" s="99"/>
      <c r="D113" s="99"/>
      <c r="E113" s="131"/>
      <c r="F113" s="131"/>
      <c r="G113" s="98"/>
      <c r="H113" s="98"/>
      <c r="I113" s="98"/>
      <c r="J113" s="98"/>
      <c r="K113" s="98"/>
      <c r="L113" s="98"/>
      <c r="M113" s="98"/>
      <c r="N113" s="98"/>
      <c r="O113" s="98"/>
      <c r="P113" s="98"/>
      <c r="Q113" s="98"/>
      <c r="R113" s="98"/>
      <c r="S113" s="98"/>
      <c r="T113" s="98"/>
      <c r="U113" s="98"/>
      <c r="V113" s="98"/>
      <c r="W113" s="98"/>
      <c r="X113" s="98"/>
      <c r="Y113" s="98"/>
      <c r="Z113" s="98"/>
    </row>
    <row r="114" spans="1:26" ht="16.5" customHeight="1" x14ac:dyDescent="0.3">
      <c r="A114" s="98"/>
      <c r="B114" s="98"/>
      <c r="C114" s="99"/>
      <c r="D114" s="99"/>
      <c r="E114" s="131"/>
      <c r="F114" s="131"/>
      <c r="G114" s="98"/>
      <c r="H114" s="98"/>
      <c r="I114" s="98"/>
      <c r="J114" s="98"/>
      <c r="K114" s="98"/>
      <c r="L114" s="98"/>
      <c r="M114" s="98"/>
      <c r="N114" s="98"/>
      <c r="O114" s="98"/>
      <c r="P114" s="98"/>
      <c r="Q114" s="98"/>
      <c r="R114" s="98"/>
      <c r="S114" s="98"/>
      <c r="T114" s="98"/>
      <c r="U114" s="98"/>
      <c r="V114" s="98"/>
      <c r="W114" s="98"/>
      <c r="X114" s="98"/>
      <c r="Y114" s="98"/>
      <c r="Z114" s="98"/>
    </row>
    <row r="115" spans="1:26" ht="16.5" customHeight="1" x14ac:dyDescent="0.3">
      <c r="A115" s="98"/>
      <c r="B115" s="98"/>
      <c r="C115" s="99"/>
      <c r="D115" s="99"/>
      <c r="E115" s="131"/>
      <c r="F115" s="131"/>
      <c r="G115" s="98"/>
      <c r="H115" s="98"/>
      <c r="I115" s="98"/>
      <c r="J115" s="98"/>
      <c r="K115" s="98"/>
      <c r="L115" s="98"/>
      <c r="M115" s="98"/>
      <c r="N115" s="98"/>
      <c r="O115" s="98"/>
      <c r="P115" s="98"/>
      <c r="Q115" s="98"/>
      <c r="R115" s="98"/>
      <c r="S115" s="98"/>
      <c r="T115" s="98"/>
      <c r="U115" s="98"/>
      <c r="V115" s="98"/>
      <c r="W115" s="98"/>
      <c r="X115" s="98"/>
      <c r="Y115" s="98"/>
      <c r="Z115" s="98"/>
    </row>
    <row r="116" spans="1:26" ht="16.5" customHeight="1" x14ac:dyDescent="0.3">
      <c r="A116" s="98"/>
      <c r="B116" s="98"/>
      <c r="C116" s="99"/>
      <c r="D116" s="99"/>
      <c r="E116" s="131"/>
      <c r="F116" s="131"/>
      <c r="G116" s="98"/>
      <c r="H116" s="98"/>
      <c r="I116" s="98"/>
      <c r="J116" s="98"/>
      <c r="K116" s="98"/>
      <c r="L116" s="98"/>
      <c r="M116" s="98"/>
      <c r="N116" s="98"/>
      <c r="O116" s="98"/>
      <c r="P116" s="98"/>
      <c r="Q116" s="98"/>
      <c r="R116" s="98"/>
      <c r="S116" s="98"/>
      <c r="T116" s="98"/>
      <c r="U116" s="98"/>
      <c r="V116" s="98"/>
      <c r="W116" s="98"/>
      <c r="X116" s="98"/>
      <c r="Y116" s="98"/>
      <c r="Z116" s="98"/>
    </row>
    <row r="117" spans="1:26" ht="16.5" customHeight="1" x14ac:dyDescent="0.3">
      <c r="A117" s="98"/>
      <c r="B117" s="98"/>
      <c r="C117" s="99"/>
      <c r="D117" s="99"/>
      <c r="E117" s="131"/>
      <c r="F117" s="131"/>
      <c r="G117" s="98"/>
      <c r="H117" s="98"/>
      <c r="I117" s="98"/>
      <c r="J117" s="98"/>
      <c r="K117" s="98"/>
      <c r="L117" s="98"/>
      <c r="M117" s="98"/>
      <c r="N117" s="98"/>
      <c r="O117" s="98"/>
      <c r="P117" s="98"/>
      <c r="Q117" s="98"/>
      <c r="R117" s="98"/>
      <c r="S117" s="98"/>
      <c r="T117" s="98"/>
      <c r="U117" s="98"/>
      <c r="V117" s="98"/>
      <c r="W117" s="98"/>
      <c r="X117" s="98"/>
      <c r="Y117" s="98"/>
      <c r="Z117" s="98"/>
    </row>
    <row r="118" spans="1:26" ht="16.5" customHeight="1" x14ac:dyDescent="0.3">
      <c r="A118" s="98"/>
      <c r="B118" s="98"/>
      <c r="C118" s="99"/>
      <c r="D118" s="99"/>
      <c r="E118" s="131"/>
      <c r="F118" s="131"/>
      <c r="G118" s="98"/>
      <c r="H118" s="98"/>
      <c r="I118" s="98"/>
      <c r="J118" s="98"/>
      <c r="K118" s="98"/>
      <c r="L118" s="98"/>
      <c r="M118" s="98"/>
      <c r="N118" s="98"/>
      <c r="O118" s="98"/>
      <c r="P118" s="98"/>
      <c r="Q118" s="98"/>
      <c r="R118" s="98"/>
      <c r="S118" s="98"/>
      <c r="T118" s="98"/>
      <c r="U118" s="98"/>
      <c r="V118" s="98"/>
      <c r="W118" s="98"/>
      <c r="X118" s="98"/>
      <c r="Y118" s="98"/>
      <c r="Z118" s="98"/>
    </row>
    <row r="119" spans="1:26" ht="16.5" customHeight="1" x14ac:dyDescent="0.3">
      <c r="A119" s="98"/>
      <c r="B119" s="98"/>
      <c r="C119" s="99"/>
      <c r="D119" s="99"/>
      <c r="E119" s="131"/>
      <c r="F119" s="131"/>
      <c r="G119" s="98"/>
      <c r="H119" s="98"/>
      <c r="I119" s="98"/>
      <c r="J119" s="98"/>
      <c r="K119" s="98"/>
      <c r="L119" s="98"/>
      <c r="M119" s="98"/>
      <c r="N119" s="98"/>
      <c r="O119" s="98"/>
      <c r="P119" s="98"/>
      <c r="Q119" s="98"/>
      <c r="R119" s="98"/>
      <c r="S119" s="98"/>
      <c r="T119" s="98"/>
      <c r="U119" s="98"/>
      <c r="V119" s="98"/>
      <c r="W119" s="98"/>
      <c r="X119" s="98"/>
      <c r="Y119" s="98"/>
      <c r="Z119" s="98"/>
    </row>
    <row r="120" spans="1:26" ht="16.5" customHeight="1" x14ac:dyDescent="0.3">
      <c r="A120" s="98"/>
      <c r="B120" s="98"/>
      <c r="C120" s="99"/>
      <c r="D120" s="99"/>
      <c r="E120" s="131"/>
      <c r="F120" s="131"/>
      <c r="G120" s="98"/>
      <c r="H120" s="98"/>
      <c r="I120" s="98"/>
      <c r="J120" s="98"/>
      <c r="K120" s="98"/>
      <c r="L120" s="98"/>
      <c r="M120" s="98"/>
      <c r="N120" s="98"/>
      <c r="O120" s="98"/>
      <c r="P120" s="98"/>
      <c r="Q120" s="98"/>
      <c r="R120" s="98"/>
      <c r="S120" s="98"/>
      <c r="T120" s="98"/>
      <c r="U120" s="98"/>
      <c r="V120" s="98"/>
      <c r="W120" s="98"/>
      <c r="X120" s="98"/>
      <c r="Y120" s="98"/>
      <c r="Z120" s="98"/>
    </row>
    <row r="121" spans="1:26" ht="16.5" customHeight="1" x14ac:dyDescent="0.3">
      <c r="A121" s="98"/>
      <c r="B121" s="98"/>
      <c r="C121" s="99"/>
      <c r="D121" s="99"/>
      <c r="E121" s="131"/>
      <c r="F121" s="131"/>
      <c r="G121" s="98"/>
      <c r="H121" s="98"/>
      <c r="I121" s="98"/>
      <c r="J121" s="98"/>
      <c r="K121" s="98"/>
      <c r="L121" s="98"/>
      <c r="M121" s="98"/>
      <c r="N121" s="98"/>
      <c r="O121" s="98"/>
      <c r="P121" s="98"/>
      <c r="Q121" s="98"/>
      <c r="R121" s="98"/>
      <c r="S121" s="98"/>
      <c r="T121" s="98"/>
      <c r="U121" s="98"/>
      <c r="V121" s="98"/>
      <c r="W121" s="98"/>
      <c r="X121" s="98"/>
      <c r="Y121" s="98"/>
      <c r="Z121" s="98"/>
    </row>
    <row r="122" spans="1:26" ht="16.5" customHeight="1" x14ac:dyDescent="0.3">
      <c r="A122" s="98"/>
      <c r="B122" s="98"/>
      <c r="C122" s="99"/>
      <c r="D122" s="99"/>
      <c r="E122" s="131"/>
      <c r="F122" s="131"/>
      <c r="G122" s="98"/>
      <c r="H122" s="98"/>
      <c r="I122" s="98"/>
      <c r="J122" s="98"/>
      <c r="K122" s="98"/>
      <c r="L122" s="98"/>
      <c r="M122" s="98"/>
      <c r="N122" s="98"/>
      <c r="O122" s="98"/>
      <c r="P122" s="98"/>
      <c r="Q122" s="98"/>
      <c r="R122" s="98"/>
      <c r="S122" s="98"/>
      <c r="T122" s="98"/>
      <c r="U122" s="98"/>
      <c r="V122" s="98"/>
      <c r="W122" s="98"/>
      <c r="X122" s="98"/>
      <c r="Y122" s="98"/>
      <c r="Z122" s="98"/>
    </row>
    <row r="123" spans="1:26" ht="16.5" customHeight="1" x14ac:dyDescent="0.3">
      <c r="A123" s="98"/>
      <c r="B123" s="98"/>
      <c r="C123" s="99"/>
      <c r="D123" s="99"/>
      <c r="E123" s="131"/>
      <c r="F123" s="131"/>
      <c r="G123" s="98"/>
      <c r="H123" s="98"/>
      <c r="I123" s="98"/>
      <c r="J123" s="98"/>
      <c r="K123" s="98"/>
      <c r="L123" s="98"/>
      <c r="M123" s="98"/>
      <c r="N123" s="98"/>
      <c r="O123" s="98"/>
      <c r="P123" s="98"/>
      <c r="Q123" s="98"/>
      <c r="R123" s="98"/>
      <c r="S123" s="98"/>
      <c r="T123" s="98"/>
      <c r="U123" s="98"/>
      <c r="V123" s="98"/>
      <c r="W123" s="98"/>
      <c r="X123" s="98"/>
      <c r="Y123" s="98"/>
      <c r="Z123" s="98"/>
    </row>
    <row r="124" spans="1:26" ht="16.5" customHeight="1" x14ac:dyDescent="0.3">
      <c r="A124" s="98"/>
      <c r="B124" s="98"/>
      <c r="C124" s="99"/>
      <c r="D124" s="99"/>
      <c r="E124" s="131"/>
      <c r="F124" s="131"/>
      <c r="G124" s="98"/>
      <c r="H124" s="98"/>
      <c r="I124" s="98"/>
      <c r="J124" s="98"/>
      <c r="K124" s="98"/>
      <c r="L124" s="98"/>
      <c r="M124" s="98"/>
      <c r="N124" s="98"/>
      <c r="O124" s="98"/>
      <c r="P124" s="98"/>
      <c r="Q124" s="98"/>
      <c r="R124" s="98"/>
      <c r="S124" s="98"/>
      <c r="T124" s="98"/>
      <c r="U124" s="98"/>
      <c r="V124" s="98"/>
      <c r="W124" s="98"/>
      <c r="X124" s="98"/>
      <c r="Y124" s="98"/>
      <c r="Z124" s="98"/>
    </row>
    <row r="125" spans="1:26" ht="16.5" customHeight="1" x14ac:dyDescent="0.3">
      <c r="A125" s="98"/>
      <c r="B125" s="98"/>
      <c r="C125" s="99"/>
      <c r="D125" s="99"/>
      <c r="E125" s="131"/>
      <c r="F125" s="131"/>
      <c r="G125" s="98"/>
      <c r="H125" s="98"/>
      <c r="I125" s="98"/>
      <c r="J125" s="98"/>
      <c r="K125" s="98"/>
      <c r="L125" s="98"/>
      <c r="M125" s="98"/>
      <c r="N125" s="98"/>
      <c r="O125" s="98"/>
      <c r="P125" s="98"/>
      <c r="Q125" s="98"/>
      <c r="R125" s="98"/>
      <c r="S125" s="98"/>
      <c r="T125" s="98"/>
      <c r="U125" s="98"/>
      <c r="V125" s="98"/>
      <c r="W125" s="98"/>
      <c r="X125" s="98"/>
      <c r="Y125" s="98"/>
      <c r="Z125" s="98"/>
    </row>
    <row r="126" spans="1:26" ht="16.5" customHeight="1" x14ac:dyDescent="0.3">
      <c r="A126" s="98"/>
      <c r="B126" s="98"/>
      <c r="C126" s="99"/>
      <c r="D126" s="99"/>
      <c r="E126" s="131"/>
      <c r="F126" s="131"/>
      <c r="G126" s="98"/>
      <c r="H126" s="98"/>
      <c r="I126" s="98"/>
      <c r="J126" s="98"/>
      <c r="K126" s="98"/>
      <c r="L126" s="98"/>
      <c r="M126" s="98"/>
      <c r="N126" s="98"/>
      <c r="O126" s="98"/>
      <c r="P126" s="98"/>
      <c r="Q126" s="98"/>
      <c r="R126" s="98"/>
      <c r="S126" s="98"/>
      <c r="T126" s="98"/>
      <c r="U126" s="98"/>
      <c r="V126" s="98"/>
      <c r="W126" s="98"/>
      <c r="X126" s="98"/>
      <c r="Y126" s="98"/>
      <c r="Z126" s="98"/>
    </row>
    <row r="127" spans="1:26" ht="16.5" customHeight="1" x14ac:dyDescent="0.3">
      <c r="A127" s="98"/>
      <c r="B127" s="98"/>
      <c r="C127" s="99"/>
      <c r="D127" s="99"/>
      <c r="E127" s="131"/>
      <c r="F127" s="131"/>
      <c r="G127" s="98"/>
      <c r="H127" s="98"/>
      <c r="I127" s="98"/>
      <c r="J127" s="98"/>
      <c r="K127" s="98"/>
      <c r="L127" s="98"/>
      <c r="M127" s="98"/>
      <c r="N127" s="98"/>
      <c r="O127" s="98"/>
      <c r="P127" s="98"/>
      <c r="Q127" s="98"/>
      <c r="R127" s="98"/>
      <c r="S127" s="98"/>
      <c r="T127" s="98"/>
      <c r="U127" s="98"/>
      <c r="V127" s="98"/>
      <c r="W127" s="98"/>
      <c r="X127" s="98"/>
      <c r="Y127" s="98"/>
      <c r="Z127" s="98"/>
    </row>
    <row r="128" spans="1:26" ht="16.5" customHeight="1" x14ac:dyDescent="0.3">
      <c r="A128" s="98"/>
      <c r="B128" s="98"/>
      <c r="C128" s="99"/>
      <c r="D128" s="99"/>
      <c r="E128" s="131"/>
      <c r="F128" s="131"/>
      <c r="G128" s="98"/>
      <c r="H128" s="98"/>
      <c r="I128" s="98"/>
      <c r="J128" s="98"/>
      <c r="K128" s="98"/>
      <c r="L128" s="98"/>
      <c r="M128" s="98"/>
      <c r="N128" s="98"/>
      <c r="O128" s="98"/>
      <c r="P128" s="98"/>
      <c r="Q128" s="98"/>
      <c r="R128" s="98"/>
      <c r="S128" s="98"/>
      <c r="T128" s="98"/>
      <c r="U128" s="98"/>
      <c r="V128" s="98"/>
      <c r="W128" s="98"/>
      <c r="X128" s="98"/>
      <c r="Y128" s="98"/>
      <c r="Z128" s="98"/>
    </row>
    <row r="129" spans="1:26" ht="16.5" customHeight="1" x14ac:dyDescent="0.3">
      <c r="A129" s="98"/>
      <c r="B129" s="98"/>
      <c r="C129" s="99"/>
      <c r="D129" s="99"/>
      <c r="E129" s="131"/>
      <c r="F129" s="131"/>
      <c r="G129" s="98"/>
      <c r="H129" s="98"/>
      <c r="I129" s="98"/>
      <c r="J129" s="98"/>
      <c r="K129" s="98"/>
      <c r="L129" s="98"/>
      <c r="M129" s="98"/>
      <c r="N129" s="98"/>
      <c r="O129" s="98"/>
      <c r="P129" s="98"/>
      <c r="Q129" s="98"/>
      <c r="R129" s="98"/>
      <c r="S129" s="98"/>
      <c r="T129" s="98"/>
      <c r="U129" s="98"/>
      <c r="V129" s="98"/>
      <c r="W129" s="98"/>
      <c r="X129" s="98"/>
      <c r="Y129" s="98"/>
      <c r="Z129" s="98"/>
    </row>
    <row r="130" spans="1:26" ht="16.5" customHeight="1" x14ac:dyDescent="0.3">
      <c r="A130" s="98"/>
      <c r="B130" s="98"/>
      <c r="C130" s="99"/>
      <c r="D130" s="99"/>
      <c r="E130" s="131"/>
      <c r="F130" s="131"/>
      <c r="G130" s="98"/>
      <c r="H130" s="98"/>
      <c r="I130" s="98"/>
      <c r="J130" s="98"/>
      <c r="K130" s="98"/>
      <c r="L130" s="98"/>
      <c r="M130" s="98"/>
      <c r="N130" s="98"/>
      <c r="O130" s="98"/>
      <c r="P130" s="98"/>
      <c r="Q130" s="98"/>
      <c r="R130" s="98"/>
      <c r="S130" s="98"/>
      <c r="T130" s="98"/>
      <c r="U130" s="98"/>
      <c r="V130" s="98"/>
      <c r="W130" s="98"/>
      <c r="X130" s="98"/>
      <c r="Y130" s="98"/>
      <c r="Z130" s="98"/>
    </row>
    <row r="131" spans="1:26" ht="16.5" customHeight="1" x14ac:dyDescent="0.3">
      <c r="A131" s="98"/>
      <c r="B131" s="98"/>
      <c r="C131" s="99"/>
      <c r="D131" s="99"/>
      <c r="E131" s="131"/>
      <c r="F131" s="131"/>
      <c r="G131" s="98"/>
      <c r="H131" s="98"/>
      <c r="I131" s="98"/>
      <c r="J131" s="98"/>
      <c r="K131" s="98"/>
      <c r="L131" s="98"/>
      <c r="M131" s="98"/>
      <c r="N131" s="98"/>
      <c r="O131" s="98"/>
      <c r="P131" s="98"/>
      <c r="Q131" s="98"/>
      <c r="R131" s="98"/>
      <c r="S131" s="98"/>
      <c r="T131" s="98"/>
      <c r="U131" s="98"/>
      <c r="V131" s="98"/>
      <c r="W131" s="98"/>
      <c r="X131" s="98"/>
      <c r="Y131" s="98"/>
      <c r="Z131" s="98"/>
    </row>
    <row r="132" spans="1:26" ht="16.5" customHeight="1" x14ac:dyDescent="0.3">
      <c r="A132" s="98"/>
      <c r="B132" s="98"/>
      <c r="C132" s="99"/>
      <c r="D132" s="99"/>
      <c r="E132" s="131"/>
      <c r="F132" s="131"/>
      <c r="G132" s="98"/>
      <c r="H132" s="98"/>
      <c r="I132" s="98"/>
      <c r="J132" s="98"/>
      <c r="K132" s="98"/>
      <c r="L132" s="98"/>
      <c r="M132" s="98"/>
      <c r="N132" s="98"/>
      <c r="O132" s="98"/>
      <c r="P132" s="98"/>
      <c r="Q132" s="98"/>
      <c r="R132" s="98"/>
      <c r="S132" s="98"/>
      <c r="T132" s="98"/>
      <c r="U132" s="98"/>
      <c r="V132" s="98"/>
      <c r="W132" s="98"/>
      <c r="X132" s="98"/>
      <c r="Y132" s="98"/>
      <c r="Z132" s="98"/>
    </row>
    <row r="133" spans="1:26" ht="16.5" customHeight="1" x14ac:dyDescent="0.3">
      <c r="A133" s="98"/>
      <c r="B133" s="98"/>
      <c r="C133" s="99"/>
      <c r="D133" s="99"/>
      <c r="E133" s="131"/>
      <c r="F133" s="131"/>
      <c r="G133" s="98"/>
      <c r="H133" s="98"/>
      <c r="I133" s="98"/>
      <c r="J133" s="98"/>
      <c r="K133" s="98"/>
      <c r="L133" s="98"/>
      <c r="M133" s="98"/>
      <c r="N133" s="98"/>
      <c r="O133" s="98"/>
      <c r="P133" s="98"/>
      <c r="Q133" s="98"/>
      <c r="R133" s="98"/>
      <c r="S133" s="98"/>
      <c r="T133" s="98"/>
      <c r="U133" s="98"/>
      <c r="V133" s="98"/>
      <c r="W133" s="98"/>
      <c r="X133" s="98"/>
      <c r="Y133" s="98"/>
      <c r="Z133" s="98"/>
    </row>
    <row r="134" spans="1:26" ht="16.5" customHeight="1" x14ac:dyDescent="0.3">
      <c r="A134" s="98"/>
      <c r="B134" s="98"/>
      <c r="C134" s="99"/>
      <c r="D134" s="99"/>
      <c r="E134" s="131"/>
      <c r="F134" s="131"/>
      <c r="G134" s="98"/>
      <c r="H134" s="98"/>
      <c r="I134" s="98"/>
      <c r="J134" s="98"/>
      <c r="K134" s="98"/>
      <c r="L134" s="98"/>
      <c r="M134" s="98"/>
      <c r="N134" s="98"/>
      <c r="O134" s="98"/>
      <c r="P134" s="98"/>
      <c r="Q134" s="98"/>
      <c r="R134" s="98"/>
      <c r="S134" s="98"/>
      <c r="T134" s="98"/>
      <c r="U134" s="98"/>
      <c r="V134" s="98"/>
      <c r="W134" s="98"/>
      <c r="X134" s="98"/>
      <c r="Y134" s="98"/>
      <c r="Z134" s="98"/>
    </row>
    <row r="135" spans="1:26" ht="16.5" customHeight="1" x14ac:dyDescent="0.3">
      <c r="A135" s="98"/>
      <c r="B135" s="98"/>
      <c r="C135" s="99"/>
      <c r="D135" s="99"/>
      <c r="E135" s="131"/>
      <c r="F135" s="131"/>
      <c r="G135" s="98"/>
      <c r="H135" s="98"/>
      <c r="I135" s="98"/>
      <c r="J135" s="98"/>
      <c r="K135" s="98"/>
      <c r="L135" s="98"/>
      <c r="M135" s="98"/>
      <c r="N135" s="98"/>
      <c r="O135" s="98"/>
      <c r="P135" s="98"/>
      <c r="Q135" s="98"/>
      <c r="R135" s="98"/>
      <c r="S135" s="98"/>
      <c r="T135" s="98"/>
      <c r="U135" s="98"/>
      <c r="V135" s="98"/>
      <c r="W135" s="98"/>
      <c r="X135" s="98"/>
      <c r="Y135" s="98"/>
      <c r="Z135" s="98"/>
    </row>
    <row r="136" spans="1:26" ht="16.5" customHeight="1" x14ac:dyDescent="0.3">
      <c r="A136" s="98"/>
      <c r="B136" s="98"/>
      <c r="C136" s="99"/>
      <c r="D136" s="99"/>
      <c r="E136" s="131"/>
      <c r="F136" s="131"/>
      <c r="G136" s="98"/>
      <c r="H136" s="98"/>
      <c r="I136" s="98"/>
      <c r="J136" s="98"/>
      <c r="K136" s="98"/>
      <c r="L136" s="98"/>
      <c r="M136" s="98"/>
      <c r="N136" s="98"/>
      <c r="O136" s="98"/>
      <c r="P136" s="98"/>
      <c r="Q136" s="98"/>
      <c r="R136" s="98"/>
      <c r="S136" s="98"/>
      <c r="T136" s="98"/>
      <c r="U136" s="98"/>
      <c r="V136" s="98"/>
      <c r="W136" s="98"/>
      <c r="X136" s="98"/>
      <c r="Y136" s="98"/>
      <c r="Z136" s="98"/>
    </row>
    <row r="137" spans="1:26" ht="16.5" customHeight="1" x14ac:dyDescent="0.3">
      <c r="A137" s="98"/>
      <c r="B137" s="98"/>
      <c r="C137" s="99"/>
      <c r="D137" s="99"/>
      <c r="E137" s="131"/>
      <c r="F137" s="131"/>
      <c r="G137" s="98"/>
      <c r="H137" s="98"/>
      <c r="I137" s="98"/>
      <c r="J137" s="98"/>
      <c r="K137" s="98"/>
      <c r="L137" s="98"/>
      <c r="M137" s="98"/>
      <c r="N137" s="98"/>
      <c r="O137" s="98"/>
      <c r="P137" s="98"/>
      <c r="Q137" s="98"/>
      <c r="R137" s="98"/>
      <c r="S137" s="98"/>
      <c r="T137" s="98"/>
      <c r="U137" s="98"/>
      <c r="V137" s="98"/>
      <c r="W137" s="98"/>
      <c r="X137" s="98"/>
      <c r="Y137" s="98"/>
      <c r="Z137" s="98"/>
    </row>
    <row r="138" spans="1:26" ht="16.5" customHeight="1" x14ac:dyDescent="0.3">
      <c r="A138" s="98"/>
      <c r="B138" s="98"/>
      <c r="C138" s="99"/>
      <c r="D138" s="99"/>
      <c r="E138" s="131"/>
      <c r="F138" s="131"/>
      <c r="G138" s="98"/>
      <c r="H138" s="98"/>
      <c r="I138" s="98"/>
      <c r="J138" s="98"/>
      <c r="K138" s="98"/>
      <c r="L138" s="98"/>
      <c r="M138" s="98"/>
      <c r="N138" s="98"/>
      <c r="O138" s="98"/>
      <c r="P138" s="98"/>
      <c r="Q138" s="98"/>
      <c r="R138" s="98"/>
      <c r="S138" s="98"/>
      <c r="T138" s="98"/>
      <c r="U138" s="98"/>
      <c r="V138" s="98"/>
      <c r="W138" s="98"/>
      <c r="X138" s="98"/>
      <c r="Y138" s="98"/>
      <c r="Z138" s="98"/>
    </row>
    <row r="139" spans="1:26" ht="16.5" customHeight="1" x14ac:dyDescent="0.3">
      <c r="A139" s="98"/>
      <c r="B139" s="98"/>
      <c r="C139" s="99"/>
      <c r="D139" s="99"/>
      <c r="E139" s="131"/>
      <c r="F139" s="131"/>
      <c r="G139" s="98"/>
      <c r="H139" s="98"/>
      <c r="I139" s="98"/>
      <c r="J139" s="98"/>
      <c r="K139" s="98"/>
      <c r="L139" s="98"/>
      <c r="M139" s="98"/>
      <c r="N139" s="98"/>
      <c r="O139" s="98"/>
      <c r="P139" s="98"/>
      <c r="Q139" s="98"/>
      <c r="R139" s="98"/>
      <c r="S139" s="98"/>
      <c r="T139" s="98"/>
      <c r="U139" s="98"/>
      <c r="V139" s="98"/>
      <c r="W139" s="98"/>
      <c r="X139" s="98"/>
      <c r="Y139" s="98"/>
      <c r="Z139" s="98"/>
    </row>
    <row r="140" spans="1:26" ht="16.5" customHeight="1" x14ac:dyDescent="0.3">
      <c r="A140" s="98"/>
      <c r="B140" s="98"/>
      <c r="C140" s="99"/>
      <c r="D140" s="99"/>
      <c r="E140" s="131"/>
      <c r="F140" s="131"/>
      <c r="G140" s="98"/>
      <c r="H140" s="98"/>
      <c r="I140" s="98"/>
      <c r="J140" s="98"/>
      <c r="K140" s="98"/>
      <c r="L140" s="98"/>
      <c r="M140" s="98"/>
      <c r="N140" s="98"/>
      <c r="O140" s="98"/>
      <c r="P140" s="98"/>
      <c r="Q140" s="98"/>
      <c r="R140" s="98"/>
      <c r="S140" s="98"/>
      <c r="T140" s="98"/>
      <c r="U140" s="98"/>
      <c r="V140" s="98"/>
      <c r="W140" s="98"/>
      <c r="X140" s="98"/>
      <c r="Y140" s="98"/>
      <c r="Z140" s="98"/>
    </row>
    <row r="141" spans="1:26" ht="16.5" customHeight="1" x14ac:dyDescent="0.3">
      <c r="A141" s="98"/>
      <c r="B141" s="98"/>
      <c r="C141" s="99"/>
      <c r="D141" s="99"/>
      <c r="E141" s="131"/>
      <c r="F141" s="131"/>
      <c r="G141" s="98"/>
      <c r="H141" s="98"/>
      <c r="I141" s="98"/>
      <c r="J141" s="98"/>
      <c r="K141" s="98"/>
      <c r="L141" s="98"/>
      <c r="M141" s="98"/>
      <c r="N141" s="98"/>
      <c r="O141" s="98"/>
      <c r="P141" s="98"/>
      <c r="Q141" s="98"/>
      <c r="R141" s="98"/>
      <c r="S141" s="98"/>
      <c r="T141" s="98"/>
      <c r="U141" s="98"/>
      <c r="V141" s="98"/>
      <c r="W141" s="98"/>
      <c r="X141" s="98"/>
      <c r="Y141" s="98"/>
      <c r="Z141" s="98"/>
    </row>
    <row r="142" spans="1:26" ht="16.5" customHeight="1" x14ac:dyDescent="0.3">
      <c r="A142" s="98"/>
      <c r="B142" s="98"/>
      <c r="C142" s="99"/>
      <c r="D142" s="99"/>
      <c r="E142" s="131"/>
      <c r="F142" s="131"/>
      <c r="G142" s="98"/>
      <c r="H142" s="98"/>
      <c r="I142" s="98"/>
      <c r="J142" s="98"/>
      <c r="K142" s="98"/>
      <c r="L142" s="98"/>
      <c r="M142" s="98"/>
      <c r="N142" s="98"/>
      <c r="O142" s="98"/>
      <c r="P142" s="98"/>
      <c r="Q142" s="98"/>
      <c r="R142" s="98"/>
      <c r="S142" s="98"/>
      <c r="T142" s="98"/>
      <c r="U142" s="98"/>
      <c r="V142" s="98"/>
      <c r="W142" s="98"/>
      <c r="X142" s="98"/>
      <c r="Y142" s="98"/>
      <c r="Z142" s="98"/>
    </row>
    <row r="143" spans="1:26" ht="16.5" customHeight="1" x14ac:dyDescent="0.3">
      <c r="A143" s="98"/>
      <c r="B143" s="98"/>
      <c r="C143" s="99"/>
      <c r="D143" s="99"/>
      <c r="E143" s="131"/>
      <c r="F143" s="131"/>
      <c r="G143" s="98"/>
      <c r="H143" s="98"/>
      <c r="I143" s="98"/>
      <c r="J143" s="98"/>
      <c r="K143" s="98"/>
      <c r="L143" s="98"/>
      <c r="M143" s="98"/>
      <c r="N143" s="98"/>
      <c r="O143" s="98"/>
      <c r="P143" s="98"/>
      <c r="Q143" s="98"/>
      <c r="R143" s="98"/>
      <c r="S143" s="98"/>
      <c r="T143" s="98"/>
      <c r="U143" s="98"/>
      <c r="V143" s="98"/>
      <c r="W143" s="98"/>
      <c r="X143" s="98"/>
      <c r="Y143" s="98"/>
      <c r="Z143" s="98"/>
    </row>
    <row r="144" spans="1:26" ht="16.5" customHeight="1" x14ac:dyDescent="0.3">
      <c r="A144" s="98"/>
      <c r="B144" s="98"/>
      <c r="C144" s="99"/>
      <c r="D144" s="99"/>
      <c r="E144" s="131"/>
      <c r="F144" s="131"/>
      <c r="G144" s="98"/>
      <c r="H144" s="98"/>
      <c r="I144" s="98"/>
      <c r="J144" s="98"/>
      <c r="K144" s="98"/>
      <c r="L144" s="98"/>
      <c r="M144" s="98"/>
      <c r="N144" s="98"/>
      <c r="O144" s="98"/>
      <c r="P144" s="98"/>
      <c r="Q144" s="98"/>
      <c r="R144" s="98"/>
      <c r="S144" s="98"/>
      <c r="T144" s="98"/>
      <c r="U144" s="98"/>
      <c r="V144" s="98"/>
      <c r="W144" s="98"/>
      <c r="X144" s="98"/>
      <c r="Y144" s="98"/>
      <c r="Z144" s="98"/>
    </row>
    <row r="145" spans="1:26" ht="16.5" customHeight="1" x14ac:dyDescent="0.3">
      <c r="A145" s="98"/>
      <c r="B145" s="98"/>
      <c r="C145" s="99"/>
      <c r="D145" s="99"/>
      <c r="E145" s="131"/>
      <c r="F145" s="131"/>
      <c r="G145" s="98"/>
      <c r="H145" s="98"/>
      <c r="I145" s="98"/>
      <c r="J145" s="98"/>
      <c r="K145" s="98"/>
      <c r="L145" s="98"/>
      <c r="M145" s="98"/>
      <c r="N145" s="98"/>
      <c r="O145" s="98"/>
      <c r="P145" s="98"/>
      <c r="Q145" s="98"/>
      <c r="R145" s="98"/>
      <c r="S145" s="98"/>
      <c r="T145" s="98"/>
      <c r="U145" s="98"/>
      <c r="V145" s="98"/>
      <c r="W145" s="98"/>
      <c r="X145" s="98"/>
      <c r="Y145" s="98"/>
      <c r="Z145" s="98"/>
    </row>
    <row r="146" spans="1:26" ht="16.5" customHeight="1" x14ac:dyDescent="0.3">
      <c r="A146" s="98"/>
      <c r="B146" s="98"/>
      <c r="C146" s="99"/>
      <c r="D146" s="99"/>
      <c r="E146" s="131"/>
      <c r="F146" s="131"/>
      <c r="G146" s="98"/>
      <c r="H146" s="98"/>
      <c r="I146" s="98"/>
      <c r="J146" s="98"/>
      <c r="K146" s="98"/>
      <c r="L146" s="98"/>
      <c r="M146" s="98"/>
      <c r="N146" s="98"/>
      <c r="O146" s="98"/>
      <c r="P146" s="98"/>
      <c r="Q146" s="98"/>
      <c r="R146" s="98"/>
      <c r="S146" s="98"/>
      <c r="T146" s="98"/>
      <c r="U146" s="98"/>
      <c r="V146" s="98"/>
      <c r="W146" s="98"/>
      <c r="X146" s="98"/>
      <c r="Y146" s="98"/>
      <c r="Z146" s="98"/>
    </row>
    <row r="147" spans="1:26" ht="16.5" customHeight="1" x14ac:dyDescent="0.3">
      <c r="A147" s="98"/>
      <c r="B147" s="98"/>
      <c r="C147" s="99"/>
      <c r="D147" s="99"/>
      <c r="E147" s="131"/>
      <c r="F147" s="131"/>
      <c r="G147" s="98"/>
      <c r="H147" s="98"/>
      <c r="I147" s="98"/>
      <c r="J147" s="98"/>
      <c r="K147" s="98"/>
      <c r="L147" s="98"/>
      <c r="M147" s="98"/>
      <c r="N147" s="98"/>
      <c r="O147" s="98"/>
      <c r="P147" s="98"/>
      <c r="Q147" s="98"/>
      <c r="R147" s="98"/>
      <c r="S147" s="98"/>
      <c r="T147" s="98"/>
      <c r="U147" s="98"/>
      <c r="V147" s="98"/>
      <c r="W147" s="98"/>
      <c r="X147" s="98"/>
      <c r="Y147" s="98"/>
      <c r="Z147" s="98"/>
    </row>
    <row r="148" spans="1:26" ht="16.5" customHeight="1" x14ac:dyDescent="0.3">
      <c r="A148" s="98"/>
      <c r="B148" s="98"/>
      <c r="C148" s="99"/>
      <c r="D148" s="99"/>
      <c r="E148" s="131"/>
      <c r="F148" s="131"/>
      <c r="G148" s="98"/>
      <c r="H148" s="98"/>
      <c r="I148" s="98"/>
      <c r="J148" s="98"/>
      <c r="K148" s="98"/>
      <c r="L148" s="98"/>
      <c r="M148" s="98"/>
      <c r="N148" s="98"/>
      <c r="O148" s="98"/>
      <c r="P148" s="98"/>
      <c r="Q148" s="98"/>
      <c r="R148" s="98"/>
      <c r="S148" s="98"/>
      <c r="T148" s="98"/>
      <c r="U148" s="98"/>
      <c r="V148" s="98"/>
      <c r="W148" s="98"/>
      <c r="X148" s="98"/>
      <c r="Y148" s="98"/>
      <c r="Z148" s="98"/>
    </row>
    <row r="149" spans="1:26" ht="16.5" customHeight="1" x14ac:dyDescent="0.3">
      <c r="A149" s="98"/>
      <c r="B149" s="98"/>
      <c r="C149" s="99"/>
      <c r="D149" s="99"/>
      <c r="E149" s="131"/>
      <c r="F149" s="131"/>
      <c r="G149" s="98"/>
      <c r="H149" s="98"/>
      <c r="I149" s="98"/>
      <c r="J149" s="98"/>
      <c r="K149" s="98"/>
      <c r="L149" s="98"/>
      <c r="M149" s="98"/>
      <c r="N149" s="98"/>
      <c r="O149" s="98"/>
      <c r="P149" s="98"/>
      <c r="Q149" s="98"/>
      <c r="R149" s="98"/>
      <c r="S149" s="98"/>
      <c r="T149" s="98"/>
      <c r="U149" s="98"/>
      <c r="V149" s="98"/>
      <c r="W149" s="98"/>
      <c r="X149" s="98"/>
      <c r="Y149" s="98"/>
      <c r="Z149" s="98"/>
    </row>
    <row r="150" spans="1:26" ht="16.5" customHeight="1" x14ac:dyDescent="0.3">
      <c r="A150" s="98"/>
      <c r="B150" s="98"/>
      <c r="C150" s="99"/>
      <c r="D150" s="99"/>
      <c r="E150" s="131"/>
      <c r="F150" s="131"/>
      <c r="G150" s="98"/>
      <c r="H150" s="98"/>
      <c r="I150" s="98"/>
      <c r="J150" s="98"/>
      <c r="K150" s="98"/>
      <c r="L150" s="98"/>
      <c r="M150" s="98"/>
      <c r="N150" s="98"/>
      <c r="O150" s="98"/>
      <c r="P150" s="98"/>
      <c r="Q150" s="98"/>
      <c r="R150" s="98"/>
      <c r="S150" s="98"/>
      <c r="T150" s="98"/>
      <c r="U150" s="98"/>
      <c r="V150" s="98"/>
      <c r="W150" s="98"/>
      <c r="X150" s="98"/>
      <c r="Y150" s="98"/>
      <c r="Z150" s="98"/>
    </row>
    <row r="151" spans="1:26" ht="16.5" customHeight="1" x14ac:dyDescent="0.3">
      <c r="A151" s="98"/>
      <c r="B151" s="98"/>
      <c r="C151" s="99"/>
      <c r="D151" s="99"/>
      <c r="E151" s="131"/>
      <c r="F151" s="131"/>
      <c r="G151" s="98"/>
      <c r="H151" s="98"/>
      <c r="I151" s="98"/>
      <c r="J151" s="98"/>
      <c r="K151" s="98"/>
      <c r="L151" s="98"/>
      <c r="M151" s="98"/>
      <c r="N151" s="98"/>
      <c r="O151" s="98"/>
      <c r="P151" s="98"/>
      <c r="Q151" s="98"/>
      <c r="R151" s="98"/>
      <c r="S151" s="98"/>
      <c r="T151" s="98"/>
      <c r="U151" s="98"/>
      <c r="V151" s="98"/>
      <c r="W151" s="98"/>
      <c r="X151" s="98"/>
      <c r="Y151" s="98"/>
      <c r="Z151" s="98"/>
    </row>
    <row r="152" spans="1:26" ht="16.5" customHeight="1" x14ac:dyDescent="0.3">
      <c r="A152" s="98"/>
      <c r="B152" s="98"/>
      <c r="C152" s="99"/>
      <c r="D152" s="99"/>
      <c r="E152" s="131"/>
      <c r="F152" s="131"/>
      <c r="G152" s="98"/>
      <c r="H152" s="98"/>
      <c r="I152" s="98"/>
      <c r="J152" s="98"/>
      <c r="K152" s="98"/>
      <c r="L152" s="98"/>
      <c r="M152" s="98"/>
      <c r="N152" s="98"/>
      <c r="O152" s="98"/>
      <c r="P152" s="98"/>
      <c r="Q152" s="98"/>
      <c r="R152" s="98"/>
      <c r="S152" s="98"/>
      <c r="T152" s="98"/>
      <c r="U152" s="98"/>
      <c r="V152" s="98"/>
      <c r="W152" s="98"/>
      <c r="X152" s="98"/>
      <c r="Y152" s="98"/>
      <c r="Z152" s="98"/>
    </row>
    <row r="153" spans="1:26" ht="16.5" customHeight="1" x14ac:dyDescent="0.3">
      <c r="A153" s="98"/>
      <c r="B153" s="98"/>
      <c r="C153" s="99"/>
      <c r="D153" s="99"/>
      <c r="E153" s="131"/>
      <c r="F153" s="131"/>
      <c r="G153" s="98"/>
      <c r="H153" s="98"/>
      <c r="I153" s="98"/>
      <c r="J153" s="98"/>
      <c r="K153" s="98"/>
      <c r="L153" s="98"/>
      <c r="M153" s="98"/>
      <c r="N153" s="98"/>
      <c r="O153" s="98"/>
      <c r="P153" s="98"/>
      <c r="Q153" s="98"/>
      <c r="R153" s="98"/>
      <c r="S153" s="98"/>
      <c r="T153" s="98"/>
      <c r="U153" s="98"/>
      <c r="V153" s="98"/>
      <c r="W153" s="98"/>
      <c r="X153" s="98"/>
      <c r="Y153" s="98"/>
      <c r="Z153" s="98"/>
    </row>
    <row r="154" spans="1:26" ht="16.5" customHeight="1" x14ac:dyDescent="0.3">
      <c r="A154" s="98"/>
      <c r="B154" s="98"/>
      <c r="C154" s="99"/>
      <c r="D154" s="99"/>
      <c r="E154" s="131"/>
      <c r="F154" s="131"/>
      <c r="G154" s="98"/>
      <c r="H154" s="98"/>
      <c r="I154" s="98"/>
      <c r="J154" s="98"/>
      <c r="K154" s="98"/>
      <c r="L154" s="98"/>
      <c r="M154" s="98"/>
      <c r="N154" s="98"/>
      <c r="O154" s="98"/>
      <c r="P154" s="98"/>
      <c r="Q154" s="98"/>
      <c r="R154" s="98"/>
      <c r="S154" s="98"/>
      <c r="T154" s="98"/>
      <c r="U154" s="98"/>
      <c r="V154" s="98"/>
      <c r="W154" s="98"/>
      <c r="X154" s="98"/>
      <c r="Y154" s="98"/>
      <c r="Z154" s="98"/>
    </row>
    <row r="155" spans="1:26" ht="16.5" customHeight="1" x14ac:dyDescent="0.3">
      <c r="A155" s="98"/>
      <c r="B155" s="98"/>
      <c r="C155" s="99"/>
      <c r="D155" s="99"/>
      <c r="E155" s="131"/>
      <c r="F155" s="131"/>
      <c r="G155" s="98"/>
      <c r="H155" s="98"/>
      <c r="I155" s="98"/>
      <c r="J155" s="98"/>
      <c r="K155" s="98"/>
      <c r="L155" s="98"/>
      <c r="M155" s="98"/>
      <c r="N155" s="98"/>
      <c r="O155" s="98"/>
      <c r="P155" s="98"/>
      <c r="Q155" s="98"/>
      <c r="R155" s="98"/>
      <c r="S155" s="98"/>
      <c r="T155" s="98"/>
      <c r="U155" s="98"/>
      <c r="V155" s="98"/>
      <c r="W155" s="98"/>
      <c r="X155" s="98"/>
      <c r="Y155" s="98"/>
      <c r="Z155" s="98"/>
    </row>
    <row r="156" spans="1:26" ht="16.5" customHeight="1" x14ac:dyDescent="0.3">
      <c r="A156" s="98"/>
      <c r="B156" s="98"/>
      <c r="C156" s="99"/>
      <c r="D156" s="99"/>
      <c r="E156" s="131"/>
      <c r="F156" s="131"/>
      <c r="G156" s="98"/>
      <c r="H156" s="98"/>
      <c r="I156" s="98"/>
      <c r="J156" s="98"/>
      <c r="K156" s="98"/>
      <c r="L156" s="98"/>
      <c r="M156" s="98"/>
      <c r="N156" s="98"/>
      <c r="O156" s="98"/>
      <c r="P156" s="98"/>
      <c r="Q156" s="98"/>
      <c r="R156" s="98"/>
      <c r="S156" s="98"/>
      <c r="T156" s="98"/>
      <c r="U156" s="98"/>
      <c r="V156" s="98"/>
      <c r="W156" s="98"/>
      <c r="X156" s="98"/>
      <c r="Y156" s="98"/>
      <c r="Z156" s="98"/>
    </row>
    <row r="157" spans="1:26" ht="16.5" customHeight="1" x14ac:dyDescent="0.3">
      <c r="A157" s="98"/>
      <c r="B157" s="98"/>
      <c r="C157" s="99"/>
      <c r="D157" s="99"/>
      <c r="E157" s="131"/>
      <c r="F157" s="131"/>
      <c r="G157" s="98"/>
      <c r="H157" s="98"/>
      <c r="I157" s="98"/>
      <c r="J157" s="98"/>
      <c r="K157" s="98"/>
      <c r="L157" s="98"/>
      <c r="M157" s="98"/>
      <c r="N157" s="98"/>
      <c r="O157" s="98"/>
      <c r="P157" s="98"/>
      <c r="Q157" s="98"/>
      <c r="R157" s="98"/>
      <c r="S157" s="98"/>
      <c r="T157" s="98"/>
      <c r="U157" s="98"/>
      <c r="V157" s="98"/>
      <c r="W157" s="98"/>
      <c r="X157" s="98"/>
      <c r="Y157" s="98"/>
      <c r="Z157" s="98"/>
    </row>
    <row r="158" spans="1:26" ht="16.5" customHeight="1" x14ac:dyDescent="0.3">
      <c r="A158" s="98"/>
      <c r="B158" s="98"/>
      <c r="C158" s="99"/>
      <c r="D158" s="99"/>
      <c r="E158" s="131"/>
      <c r="F158" s="131"/>
      <c r="G158" s="98"/>
      <c r="H158" s="98"/>
      <c r="I158" s="98"/>
      <c r="J158" s="98"/>
      <c r="K158" s="98"/>
      <c r="L158" s="98"/>
      <c r="M158" s="98"/>
      <c r="N158" s="98"/>
      <c r="O158" s="98"/>
      <c r="P158" s="98"/>
      <c r="Q158" s="98"/>
      <c r="R158" s="98"/>
      <c r="S158" s="98"/>
      <c r="T158" s="98"/>
      <c r="U158" s="98"/>
      <c r="V158" s="98"/>
      <c r="W158" s="98"/>
      <c r="X158" s="98"/>
      <c r="Y158" s="98"/>
      <c r="Z158" s="98"/>
    </row>
    <row r="159" spans="1:26" ht="16.5" customHeight="1" x14ac:dyDescent="0.3">
      <c r="A159" s="98"/>
      <c r="B159" s="98"/>
      <c r="C159" s="99"/>
      <c r="D159" s="99"/>
      <c r="E159" s="131"/>
      <c r="F159" s="131"/>
      <c r="G159" s="98"/>
      <c r="H159" s="98"/>
      <c r="I159" s="98"/>
      <c r="J159" s="98"/>
      <c r="K159" s="98"/>
      <c r="L159" s="98"/>
      <c r="M159" s="98"/>
      <c r="N159" s="98"/>
      <c r="O159" s="98"/>
      <c r="P159" s="98"/>
      <c r="Q159" s="98"/>
      <c r="R159" s="98"/>
      <c r="S159" s="98"/>
      <c r="T159" s="98"/>
      <c r="U159" s="98"/>
      <c r="V159" s="98"/>
      <c r="W159" s="98"/>
      <c r="X159" s="98"/>
      <c r="Y159" s="98"/>
      <c r="Z159" s="98"/>
    </row>
    <row r="160" spans="1:26" ht="16.5" customHeight="1" x14ac:dyDescent="0.3">
      <c r="A160" s="98"/>
      <c r="B160" s="98"/>
      <c r="C160" s="99"/>
      <c r="D160" s="99"/>
      <c r="E160" s="131"/>
      <c r="F160" s="131"/>
      <c r="G160" s="98"/>
      <c r="H160" s="98"/>
      <c r="I160" s="98"/>
      <c r="J160" s="98"/>
      <c r="K160" s="98"/>
      <c r="L160" s="98"/>
      <c r="M160" s="98"/>
      <c r="N160" s="98"/>
      <c r="O160" s="98"/>
      <c r="P160" s="98"/>
      <c r="Q160" s="98"/>
      <c r="R160" s="98"/>
      <c r="S160" s="98"/>
      <c r="T160" s="98"/>
      <c r="U160" s="98"/>
      <c r="V160" s="98"/>
      <c r="W160" s="98"/>
      <c r="X160" s="98"/>
      <c r="Y160" s="98"/>
      <c r="Z160" s="98"/>
    </row>
    <row r="161" spans="1:26" ht="16.5" customHeight="1" x14ac:dyDescent="0.3">
      <c r="A161" s="98"/>
      <c r="B161" s="98"/>
      <c r="C161" s="99"/>
      <c r="D161" s="99"/>
      <c r="E161" s="131"/>
      <c r="F161" s="131"/>
      <c r="G161" s="98"/>
      <c r="H161" s="98"/>
      <c r="I161" s="98"/>
      <c r="J161" s="98"/>
      <c r="K161" s="98"/>
      <c r="L161" s="98"/>
      <c r="M161" s="98"/>
      <c r="N161" s="98"/>
      <c r="O161" s="98"/>
      <c r="P161" s="98"/>
      <c r="Q161" s="98"/>
      <c r="R161" s="98"/>
      <c r="S161" s="98"/>
      <c r="T161" s="98"/>
      <c r="U161" s="98"/>
      <c r="V161" s="98"/>
      <c r="W161" s="98"/>
      <c r="X161" s="98"/>
      <c r="Y161" s="98"/>
      <c r="Z161" s="98"/>
    </row>
    <row r="162" spans="1:26" ht="16.5" customHeight="1" x14ac:dyDescent="0.3">
      <c r="A162" s="98"/>
      <c r="B162" s="98"/>
      <c r="C162" s="99"/>
      <c r="D162" s="99"/>
      <c r="E162" s="131"/>
      <c r="F162" s="131"/>
      <c r="G162" s="98"/>
      <c r="H162" s="98"/>
      <c r="I162" s="98"/>
      <c r="J162" s="98"/>
      <c r="K162" s="98"/>
      <c r="L162" s="98"/>
      <c r="M162" s="98"/>
      <c r="N162" s="98"/>
      <c r="O162" s="98"/>
      <c r="P162" s="98"/>
      <c r="Q162" s="98"/>
      <c r="R162" s="98"/>
      <c r="S162" s="98"/>
      <c r="T162" s="98"/>
      <c r="U162" s="98"/>
      <c r="V162" s="98"/>
      <c r="W162" s="98"/>
      <c r="X162" s="98"/>
      <c r="Y162" s="98"/>
      <c r="Z162" s="98"/>
    </row>
    <row r="163" spans="1:26" ht="16.5" customHeight="1" x14ac:dyDescent="0.3">
      <c r="A163" s="98"/>
      <c r="B163" s="98"/>
      <c r="C163" s="99"/>
      <c r="D163" s="99"/>
      <c r="E163" s="131"/>
      <c r="F163" s="131"/>
      <c r="G163" s="98"/>
      <c r="H163" s="98"/>
      <c r="I163" s="98"/>
      <c r="J163" s="98"/>
      <c r="K163" s="98"/>
      <c r="L163" s="98"/>
      <c r="M163" s="98"/>
      <c r="N163" s="98"/>
      <c r="O163" s="98"/>
      <c r="P163" s="98"/>
      <c r="Q163" s="98"/>
      <c r="R163" s="98"/>
      <c r="S163" s="98"/>
      <c r="T163" s="98"/>
      <c r="U163" s="98"/>
      <c r="V163" s="98"/>
      <c r="W163" s="98"/>
      <c r="X163" s="98"/>
      <c r="Y163" s="98"/>
      <c r="Z163" s="98"/>
    </row>
    <row r="164" spans="1:26" ht="16.5" customHeight="1" x14ac:dyDescent="0.3">
      <c r="A164" s="98"/>
      <c r="B164" s="98"/>
      <c r="C164" s="99"/>
      <c r="D164" s="99"/>
      <c r="E164" s="131"/>
      <c r="F164" s="131"/>
      <c r="G164" s="98"/>
      <c r="H164" s="98"/>
      <c r="I164" s="98"/>
      <c r="J164" s="98"/>
      <c r="K164" s="98"/>
      <c r="L164" s="98"/>
      <c r="M164" s="98"/>
      <c r="N164" s="98"/>
      <c r="O164" s="98"/>
      <c r="P164" s="98"/>
      <c r="Q164" s="98"/>
      <c r="R164" s="98"/>
      <c r="S164" s="98"/>
      <c r="T164" s="98"/>
      <c r="U164" s="98"/>
      <c r="V164" s="98"/>
      <c r="W164" s="98"/>
      <c r="X164" s="98"/>
      <c r="Y164" s="98"/>
      <c r="Z164" s="98"/>
    </row>
    <row r="165" spans="1:26" ht="16.5" customHeight="1" x14ac:dyDescent="0.3">
      <c r="A165" s="98"/>
      <c r="B165" s="98"/>
      <c r="C165" s="99"/>
      <c r="D165" s="99"/>
      <c r="E165" s="131"/>
      <c r="F165" s="131"/>
      <c r="G165" s="98"/>
      <c r="H165" s="98"/>
      <c r="I165" s="98"/>
      <c r="J165" s="98"/>
      <c r="K165" s="98"/>
      <c r="L165" s="98"/>
      <c r="M165" s="98"/>
      <c r="N165" s="98"/>
      <c r="O165" s="98"/>
      <c r="P165" s="98"/>
      <c r="Q165" s="98"/>
      <c r="R165" s="98"/>
      <c r="S165" s="98"/>
      <c r="T165" s="98"/>
      <c r="U165" s="98"/>
      <c r="V165" s="98"/>
      <c r="W165" s="98"/>
      <c r="X165" s="98"/>
      <c r="Y165" s="98"/>
      <c r="Z165" s="98"/>
    </row>
    <row r="166" spans="1:26" ht="16.5" customHeight="1" x14ac:dyDescent="0.3">
      <c r="A166" s="98"/>
      <c r="B166" s="98"/>
      <c r="C166" s="99"/>
      <c r="D166" s="99"/>
      <c r="E166" s="131"/>
      <c r="F166" s="131"/>
      <c r="G166" s="98"/>
      <c r="H166" s="98"/>
      <c r="I166" s="98"/>
      <c r="J166" s="98"/>
      <c r="K166" s="98"/>
      <c r="L166" s="98"/>
      <c r="M166" s="98"/>
      <c r="N166" s="98"/>
      <c r="O166" s="98"/>
      <c r="P166" s="98"/>
      <c r="Q166" s="98"/>
      <c r="R166" s="98"/>
      <c r="S166" s="98"/>
      <c r="T166" s="98"/>
      <c r="U166" s="98"/>
      <c r="V166" s="98"/>
      <c r="W166" s="98"/>
      <c r="X166" s="98"/>
      <c r="Y166" s="98"/>
      <c r="Z166" s="98"/>
    </row>
    <row r="167" spans="1:26" ht="16.5" customHeight="1" x14ac:dyDescent="0.3">
      <c r="A167" s="98"/>
      <c r="B167" s="98"/>
      <c r="C167" s="99"/>
      <c r="D167" s="99"/>
      <c r="E167" s="131"/>
      <c r="F167" s="131"/>
      <c r="G167" s="98"/>
      <c r="H167" s="98"/>
      <c r="I167" s="98"/>
      <c r="J167" s="98"/>
      <c r="K167" s="98"/>
      <c r="L167" s="98"/>
      <c r="M167" s="98"/>
      <c r="N167" s="98"/>
      <c r="O167" s="98"/>
      <c r="P167" s="98"/>
      <c r="Q167" s="98"/>
      <c r="R167" s="98"/>
      <c r="S167" s="98"/>
      <c r="T167" s="98"/>
      <c r="U167" s="98"/>
      <c r="V167" s="98"/>
      <c r="W167" s="98"/>
      <c r="X167" s="98"/>
      <c r="Y167" s="98"/>
      <c r="Z167" s="98"/>
    </row>
    <row r="168" spans="1:26" ht="16.5" customHeight="1" x14ac:dyDescent="0.3">
      <c r="A168" s="98"/>
      <c r="B168" s="98"/>
      <c r="C168" s="99"/>
      <c r="D168" s="99"/>
      <c r="E168" s="131"/>
      <c r="F168" s="131"/>
      <c r="G168" s="98"/>
      <c r="H168" s="98"/>
      <c r="I168" s="98"/>
      <c r="J168" s="98"/>
      <c r="K168" s="98"/>
      <c r="L168" s="98"/>
      <c r="M168" s="98"/>
      <c r="N168" s="98"/>
      <c r="O168" s="98"/>
      <c r="P168" s="98"/>
      <c r="Q168" s="98"/>
      <c r="R168" s="98"/>
      <c r="S168" s="98"/>
      <c r="T168" s="98"/>
      <c r="U168" s="98"/>
      <c r="V168" s="98"/>
      <c r="W168" s="98"/>
      <c r="X168" s="98"/>
      <c r="Y168" s="98"/>
      <c r="Z168" s="98"/>
    </row>
    <row r="169" spans="1:26" ht="16.5" customHeight="1" x14ac:dyDescent="0.3">
      <c r="A169" s="98"/>
      <c r="B169" s="98"/>
      <c r="C169" s="99"/>
      <c r="D169" s="99"/>
      <c r="E169" s="131"/>
      <c r="F169" s="131"/>
      <c r="G169" s="98"/>
      <c r="H169" s="98"/>
      <c r="I169" s="98"/>
      <c r="J169" s="98"/>
      <c r="K169" s="98"/>
      <c r="L169" s="98"/>
      <c r="M169" s="98"/>
      <c r="N169" s="98"/>
      <c r="O169" s="98"/>
      <c r="P169" s="98"/>
      <c r="Q169" s="98"/>
      <c r="R169" s="98"/>
      <c r="S169" s="98"/>
      <c r="T169" s="98"/>
      <c r="U169" s="98"/>
      <c r="V169" s="98"/>
      <c r="W169" s="98"/>
      <c r="X169" s="98"/>
      <c r="Y169" s="98"/>
      <c r="Z169" s="98"/>
    </row>
    <row r="170" spans="1:26" ht="16.5" customHeight="1" x14ac:dyDescent="0.3">
      <c r="A170" s="98"/>
      <c r="B170" s="98"/>
      <c r="C170" s="99"/>
      <c r="D170" s="99"/>
      <c r="E170" s="131"/>
      <c r="F170" s="131"/>
      <c r="G170" s="98"/>
      <c r="H170" s="98"/>
      <c r="I170" s="98"/>
      <c r="J170" s="98"/>
      <c r="K170" s="98"/>
      <c r="L170" s="98"/>
      <c r="M170" s="98"/>
      <c r="N170" s="98"/>
      <c r="O170" s="98"/>
      <c r="P170" s="98"/>
      <c r="Q170" s="98"/>
      <c r="R170" s="98"/>
      <c r="S170" s="98"/>
      <c r="T170" s="98"/>
      <c r="U170" s="98"/>
      <c r="V170" s="98"/>
      <c r="W170" s="98"/>
      <c r="X170" s="98"/>
      <c r="Y170" s="98"/>
      <c r="Z170" s="98"/>
    </row>
    <row r="171" spans="1:26" ht="16.5" customHeight="1" x14ac:dyDescent="0.3">
      <c r="A171" s="98"/>
      <c r="B171" s="98"/>
      <c r="C171" s="99"/>
      <c r="D171" s="99"/>
      <c r="E171" s="131"/>
      <c r="F171" s="131"/>
      <c r="G171" s="98"/>
      <c r="H171" s="98"/>
      <c r="I171" s="98"/>
      <c r="J171" s="98"/>
      <c r="K171" s="98"/>
      <c r="L171" s="98"/>
      <c r="M171" s="98"/>
      <c r="N171" s="98"/>
      <c r="O171" s="98"/>
      <c r="P171" s="98"/>
      <c r="Q171" s="98"/>
      <c r="R171" s="98"/>
      <c r="S171" s="98"/>
      <c r="T171" s="98"/>
      <c r="U171" s="98"/>
      <c r="V171" s="98"/>
      <c r="W171" s="98"/>
      <c r="X171" s="98"/>
      <c r="Y171" s="98"/>
      <c r="Z171" s="98"/>
    </row>
    <row r="172" spans="1:26" ht="16.5" customHeight="1" x14ac:dyDescent="0.3">
      <c r="A172" s="98"/>
      <c r="B172" s="98"/>
      <c r="C172" s="99"/>
      <c r="D172" s="99"/>
      <c r="E172" s="131"/>
      <c r="F172" s="131"/>
      <c r="G172" s="98"/>
      <c r="H172" s="98"/>
      <c r="I172" s="98"/>
      <c r="J172" s="98"/>
      <c r="K172" s="98"/>
      <c r="L172" s="98"/>
      <c r="M172" s="98"/>
      <c r="N172" s="98"/>
      <c r="O172" s="98"/>
      <c r="P172" s="98"/>
      <c r="Q172" s="98"/>
      <c r="R172" s="98"/>
      <c r="S172" s="98"/>
      <c r="T172" s="98"/>
      <c r="U172" s="98"/>
      <c r="V172" s="98"/>
      <c r="W172" s="98"/>
      <c r="X172" s="98"/>
      <c r="Y172" s="98"/>
      <c r="Z172" s="98"/>
    </row>
    <row r="173" spans="1:26" ht="16.5" customHeight="1" x14ac:dyDescent="0.3">
      <c r="A173" s="98"/>
      <c r="B173" s="98"/>
      <c r="C173" s="99"/>
      <c r="D173" s="99"/>
      <c r="E173" s="131"/>
      <c r="F173" s="131"/>
      <c r="G173" s="98"/>
      <c r="H173" s="98"/>
      <c r="I173" s="98"/>
      <c r="J173" s="98"/>
      <c r="K173" s="98"/>
      <c r="L173" s="98"/>
      <c r="M173" s="98"/>
      <c r="N173" s="98"/>
      <c r="O173" s="98"/>
      <c r="P173" s="98"/>
      <c r="Q173" s="98"/>
      <c r="R173" s="98"/>
      <c r="S173" s="98"/>
      <c r="T173" s="98"/>
      <c r="U173" s="98"/>
      <c r="V173" s="98"/>
      <c r="W173" s="98"/>
      <c r="X173" s="98"/>
      <c r="Y173" s="98"/>
      <c r="Z173" s="98"/>
    </row>
    <row r="174" spans="1:26" ht="16.5" customHeight="1" x14ac:dyDescent="0.3">
      <c r="A174" s="98"/>
      <c r="B174" s="98"/>
      <c r="C174" s="99"/>
      <c r="D174" s="99"/>
      <c r="E174" s="131"/>
      <c r="F174" s="131"/>
      <c r="G174" s="98"/>
      <c r="H174" s="98"/>
      <c r="I174" s="98"/>
      <c r="J174" s="98"/>
      <c r="K174" s="98"/>
      <c r="L174" s="98"/>
      <c r="M174" s="98"/>
      <c r="N174" s="98"/>
      <c r="O174" s="98"/>
      <c r="P174" s="98"/>
      <c r="Q174" s="98"/>
      <c r="R174" s="98"/>
      <c r="S174" s="98"/>
      <c r="T174" s="98"/>
      <c r="U174" s="98"/>
      <c r="V174" s="98"/>
      <c r="W174" s="98"/>
      <c r="X174" s="98"/>
      <c r="Y174" s="98"/>
      <c r="Z174" s="98"/>
    </row>
    <row r="175" spans="1:26" ht="16.5" customHeight="1" x14ac:dyDescent="0.3">
      <c r="A175" s="98"/>
      <c r="B175" s="98"/>
      <c r="C175" s="99"/>
      <c r="D175" s="99"/>
      <c r="E175" s="131"/>
      <c r="F175" s="131"/>
      <c r="G175" s="98"/>
      <c r="H175" s="98"/>
      <c r="I175" s="98"/>
      <c r="J175" s="98"/>
      <c r="K175" s="98"/>
      <c r="L175" s="98"/>
      <c r="M175" s="98"/>
      <c r="N175" s="98"/>
      <c r="O175" s="98"/>
      <c r="P175" s="98"/>
      <c r="Q175" s="98"/>
      <c r="R175" s="98"/>
      <c r="S175" s="98"/>
      <c r="T175" s="98"/>
      <c r="U175" s="98"/>
      <c r="V175" s="98"/>
      <c r="W175" s="98"/>
      <c r="X175" s="98"/>
      <c r="Y175" s="98"/>
      <c r="Z175" s="98"/>
    </row>
    <row r="176" spans="1:26" ht="16.5" customHeight="1" x14ac:dyDescent="0.3">
      <c r="A176" s="98"/>
      <c r="B176" s="98"/>
      <c r="C176" s="99"/>
      <c r="D176" s="99"/>
      <c r="E176" s="131"/>
      <c r="F176" s="131"/>
      <c r="G176" s="98"/>
      <c r="H176" s="98"/>
      <c r="I176" s="98"/>
      <c r="J176" s="98"/>
      <c r="K176" s="98"/>
      <c r="L176" s="98"/>
      <c r="M176" s="98"/>
      <c r="N176" s="98"/>
      <c r="O176" s="98"/>
      <c r="P176" s="98"/>
      <c r="Q176" s="98"/>
      <c r="R176" s="98"/>
      <c r="S176" s="98"/>
      <c r="T176" s="98"/>
      <c r="U176" s="98"/>
      <c r="V176" s="98"/>
      <c r="W176" s="98"/>
      <c r="X176" s="98"/>
      <c r="Y176" s="98"/>
      <c r="Z176" s="98"/>
    </row>
    <row r="177" spans="1:26" ht="16.5" customHeight="1" x14ac:dyDescent="0.3">
      <c r="A177" s="98"/>
      <c r="B177" s="98"/>
      <c r="C177" s="99"/>
      <c r="D177" s="99"/>
      <c r="E177" s="131"/>
      <c r="F177" s="131"/>
      <c r="G177" s="98"/>
      <c r="H177" s="98"/>
      <c r="I177" s="98"/>
      <c r="J177" s="98"/>
      <c r="K177" s="98"/>
      <c r="L177" s="98"/>
      <c r="M177" s="98"/>
      <c r="N177" s="98"/>
      <c r="O177" s="98"/>
      <c r="P177" s="98"/>
      <c r="Q177" s="98"/>
      <c r="R177" s="98"/>
      <c r="S177" s="98"/>
      <c r="T177" s="98"/>
      <c r="U177" s="98"/>
      <c r="V177" s="98"/>
      <c r="W177" s="98"/>
      <c r="X177" s="98"/>
      <c r="Y177" s="98"/>
      <c r="Z177" s="98"/>
    </row>
    <row r="178" spans="1:26" ht="16.5" customHeight="1" x14ac:dyDescent="0.3">
      <c r="A178" s="98"/>
      <c r="B178" s="98"/>
      <c r="C178" s="99"/>
      <c r="D178" s="99"/>
      <c r="E178" s="131"/>
      <c r="F178" s="131"/>
      <c r="G178" s="98"/>
      <c r="H178" s="98"/>
      <c r="I178" s="98"/>
      <c r="J178" s="98"/>
      <c r="K178" s="98"/>
      <c r="L178" s="98"/>
      <c r="M178" s="98"/>
      <c r="N178" s="98"/>
      <c r="O178" s="98"/>
      <c r="P178" s="98"/>
      <c r="Q178" s="98"/>
      <c r="R178" s="98"/>
      <c r="S178" s="98"/>
      <c r="T178" s="98"/>
      <c r="U178" s="98"/>
      <c r="V178" s="98"/>
      <c r="W178" s="98"/>
      <c r="X178" s="98"/>
      <c r="Y178" s="98"/>
      <c r="Z178" s="98"/>
    </row>
    <row r="179" spans="1:26" ht="16.5" customHeight="1" x14ac:dyDescent="0.3">
      <c r="A179" s="98"/>
      <c r="B179" s="98"/>
      <c r="C179" s="99"/>
      <c r="D179" s="99"/>
      <c r="E179" s="131"/>
      <c r="F179" s="131"/>
      <c r="G179" s="98"/>
      <c r="H179" s="98"/>
      <c r="I179" s="98"/>
      <c r="J179" s="98"/>
      <c r="K179" s="98"/>
      <c r="L179" s="98"/>
      <c r="M179" s="98"/>
      <c r="N179" s="98"/>
      <c r="O179" s="98"/>
      <c r="P179" s="98"/>
      <c r="Q179" s="98"/>
      <c r="R179" s="98"/>
      <c r="S179" s="98"/>
      <c r="T179" s="98"/>
      <c r="U179" s="98"/>
      <c r="V179" s="98"/>
      <c r="W179" s="98"/>
      <c r="X179" s="98"/>
      <c r="Y179" s="98"/>
      <c r="Z179" s="98"/>
    </row>
    <row r="180" spans="1:26" ht="16.5" customHeight="1" x14ac:dyDescent="0.3">
      <c r="A180" s="98"/>
      <c r="B180" s="98"/>
      <c r="C180" s="99"/>
      <c r="D180" s="99"/>
      <c r="E180" s="131"/>
      <c r="F180" s="131"/>
      <c r="G180" s="98"/>
      <c r="H180" s="98"/>
      <c r="I180" s="98"/>
      <c r="J180" s="98"/>
      <c r="K180" s="98"/>
      <c r="L180" s="98"/>
      <c r="M180" s="98"/>
      <c r="N180" s="98"/>
      <c r="O180" s="98"/>
      <c r="P180" s="98"/>
      <c r="Q180" s="98"/>
      <c r="R180" s="98"/>
      <c r="S180" s="98"/>
      <c r="T180" s="98"/>
      <c r="U180" s="98"/>
      <c r="V180" s="98"/>
      <c r="W180" s="98"/>
      <c r="X180" s="98"/>
      <c r="Y180" s="98"/>
      <c r="Z180" s="98"/>
    </row>
    <row r="181" spans="1:26" ht="16.5" customHeight="1" x14ac:dyDescent="0.3">
      <c r="A181" s="98"/>
      <c r="B181" s="98"/>
      <c r="C181" s="99"/>
      <c r="D181" s="99"/>
      <c r="E181" s="131"/>
      <c r="F181" s="131"/>
      <c r="G181" s="98"/>
      <c r="H181" s="98"/>
      <c r="I181" s="98"/>
      <c r="J181" s="98"/>
      <c r="K181" s="98"/>
      <c r="L181" s="98"/>
      <c r="M181" s="98"/>
      <c r="N181" s="98"/>
      <c r="O181" s="98"/>
      <c r="P181" s="98"/>
      <c r="Q181" s="98"/>
      <c r="R181" s="98"/>
      <c r="S181" s="98"/>
      <c r="T181" s="98"/>
      <c r="U181" s="98"/>
      <c r="V181" s="98"/>
      <c r="W181" s="98"/>
      <c r="X181" s="98"/>
      <c r="Y181" s="98"/>
      <c r="Z181" s="98"/>
    </row>
    <row r="182" spans="1:26" ht="16.5" customHeight="1" x14ac:dyDescent="0.3">
      <c r="A182" s="98"/>
      <c r="B182" s="98"/>
      <c r="C182" s="99"/>
      <c r="D182" s="99"/>
      <c r="E182" s="131"/>
      <c r="F182" s="131"/>
      <c r="G182" s="98"/>
      <c r="H182" s="98"/>
      <c r="I182" s="98"/>
      <c r="J182" s="98"/>
      <c r="K182" s="98"/>
      <c r="L182" s="98"/>
      <c r="M182" s="98"/>
      <c r="N182" s="98"/>
      <c r="O182" s="98"/>
      <c r="P182" s="98"/>
      <c r="Q182" s="98"/>
      <c r="R182" s="98"/>
      <c r="S182" s="98"/>
      <c r="T182" s="98"/>
      <c r="U182" s="98"/>
      <c r="V182" s="98"/>
      <c r="W182" s="98"/>
      <c r="X182" s="98"/>
      <c r="Y182" s="98"/>
      <c r="Z182" s="98"/>
    </row>
    <row r="183" spans="1:26" ht="16.5" customHeight="1" x14ac:dyDescent="0.3">
      <c r="A183" s="98"/>
      <c r="B183" s="98"/>
      <c r="C183" s="99"/>
      <c r="D183" s="99"/>
      <c r="E183" s="131"/>
      <c r="F183" s="131"/>
      <c r="G183" s="98"/>
      <c r="H183" s="98"/>
      <c r="I183" s="98"/>
      <c r="J183" s="98"/>
      <c r="K183" s="98"/>
      <c r="L183" s="98"/>
      <c r="M183" s="98"/>
      <c r="N183" s="98"/>
      <c r="O183" s="98"/>
      <c r="P183" s="98"/>
      <c r="Q183" s="98"/>
      <c r="R183" s="98"/>
      <c r="S183" s="98"/>
      <c r="T183" s="98"/>
      <c r="U183" s="98"/>
      <c r="V183" s="98"/>
      <c r="W183" s="98"/>
      <c r="X183" s="98"/>
      <c r="Y183" s="98"/>
      <c r="Z183" s="98"/>
    </row>
    <row r="184" spans="1:26" ht="16.5" customHeight="1" x14ac:dyDescent="0.3">
      <c r="A184" s="98"/>
      <c r="B184" s="98"/>
      <c r="C184" s="99"/>
      <c r="D184" s="99"/>
      <c r="E184" s="131"/>
      <c r="F184" s="131"/>
      <c r="G184" s="98"/>
      <c r="H184" s="98"/>
      <c r="I184" s="98"/>
      <c r="J184" s="98"/>
      <c r="K184" s="98"/>
      <c r="L184" s="98"/>
      <c r="M184" s="98"/>
      <c r="N184" s="98"/>
      <c r="O184" s="98"/>
      <c r="P184" s="98"/>
      <c r="Q184" s="98"/>
      <c r="R184" s="98"/>
      <c r="S184" s="98"/>
      <c r="T184" s="98"/>
      <c r="U184" s="98"/>
      <c r="V184" s="98"/>
      <c r="W184" s="98"/>
      <c r="X184" s="98"/>
      <c r="Y184" s="98"/>
      <c r="Z184" s="98"/>
    </row>
    <row r="185" spans="1:26" ht="16.5" customHeight="1" x14ac:dyDescent="0.3">
      <c r="A185" s="98"/>
      <c r="B185" s="98"/>
      <c r="C185" s="99"/>
      <c r="D185" s="99"/>
      <c r="E185" s="131"/>
      <c r="F185" s="131"/>
      <c r="G185" s="98"/>
      <c r="H185" s="98"/>
      <c r="I185" s="98"/>
      <c r="J185" s="98"/>
      <c r="K185" s="98"/>
      <c r="L185" s="98"/>
      <c r="M185" s="98"/>
      <c r="N185" s="98"/>
      <c r="O185" s="98"/>
      <c r="P185" s="98"/>
      <c r="Q185" s="98"/>
      <c r="R185" s="98"/>
      <c r="S185" s="98"/>
      <c r="T185" s="98"/>
      <c r="U185" s="98"/>
      <c r="V185" s="98"/>
      <c r="W185" s="98"/>
      <c r="X185" s="98"/>
      <c r="Y185" s="98"/>
      <c r="Z185" s="98"/>
    </row>
    <row r="186" spans="1:26" ht="16.5" customHeight="1" x14ac:dyDescent="0.3">
      <c r="A186" s="98"/>
      <c r="B186" s="98"/>
      <c r="C186" s="99"/>
      <c r="D186" s="99"/>
      <c r="E186" s="131"/>
      <c r="F186" s="131"/>
      <c r="G186" s="98"/>
      <c r="H186" s="98"/>
      <c r="I186" s="98"/>
      <c r="J186" s="98"/>
      <c r="K186" s="98"/>
      <c r="L186" s="98"/>
      <c r="M186" s="98"/>
      <c r="N186" s="98"/>
      <c r="O186" s="98"/>
      <c r="P186" s="98"/>
      <c r="Q186" s="98"/>
      <c r="R186" s="98"/>
      <c r="S186" s="98"/>
      <c r="T186" s="98"/>
      <c r="U186" s="98"/>
      <c r="V186" s="98"/>
      <c r="W186" s="98"/>
      <c r="X186" s="98"/>
      <c r="Y186" s="98"/>
      <c r="Z186" s="98"/>
    </row>
    <row r="187" spans="1:26" ht="16.5" customHeight="1" x14ac:dyDescent="0.3">
      <c r="A187" s="98"/>
      <c r="B187" s="98"/>
      <c r="C187" s="99"/>
      <c r="D187" s="99"/>
      <c r="E187" s="131"/>
      <c r="F187" s="131"/>
      <c r="G187" s="98"/>
      <c r="H187" s="98"/>
      <c r="I187" s="98"/>
      <c r="J187" s="98"/>
      <c r="K187" s="98"/>
      <c r="L187" s="98"/>
      <c r="M187" s="98"/>
      <c r="N187" s="98"/>
      <c r="O187" s="98"/>
      <c r="P187" s="98"/>
      <c r="Q187" s="98"/>
      <c r="R187" s="98"/>
      <c r="S187" s="98"/>
      <c r="T187" s="98"/>
      <c r="U187" s="98"/>
      <c r="V187" s="98"/>
      <c r="W187" s="98"/>
      <c r="X187" s="98"/>
      <c r="Y187" s="98"/>
      <c r="Z187" s="98"/>
    </row>
    <row r="188" spans="1:26" ht="16.5" customHeight="1" x14ac:dyDescent="0.3">
      <c r="A188" s="98"/>
      <c r="B188" s="98"/>
      <c r="C188" s="99"/>
      <c r="D188" s="99"/>
      <c r="E188" s="131"/>
      <c r="F188" s="131"/>
      <c r="G188" s="98"/>
      <c r="H188" s="98"/>
      <c r="I188" s="98"/>
      <c r="J188" s="98"/>
      <c r="K188" s="98"/>
      <c r="L188" s="98"/>
      <c r="M188" s="98"/>
      <c r="N188" s="98"/>
      <c r="O188" s="98"/>
      <c r="P188" s="98"/>
      <c r="Q188" s="98"/>
      <c r="R188" s="98"/>
      <c r="S188" s="98"/>
      <c r="T188" s="98"/>
      <c r="U188" s="98"/>
      <c r="V188" s="98"/>
      <c r="W188" s="98"/>
      <c r="X188" s="98"/>
      <c r="Y188" s="98"/>
      <c r="Z188" s="98"/>
    </row>
    <row r="189" spans="1:26" ht="16.5" customHeight="1" x14ac:dyDescent="0.3">
      <c r="A189" s="98"/>
      <c r="B189" s="98"/>
      <c r="C189" s="99"/>
      <c r="D189" s="99"/>
      <c r="E189" s="131"/>
      <c r="F189" s="131"/>
      <c r="G189" s="98"/>
      <c r="H189" s="98"/>
      <c r="I189" s="98"/>
      <c r="J189" s="98"/>
      <c r="K189" s="98"/>
      <c r="L189" s="98"/>
      <c r="M189" s="98"/>
      <c r="N189" s="98"/>
      <c r="O189" s="98"/>
      <c r="P189" s="98"/>
      <c r="Q189" s="98"/>
      <c r="R189" s="98"/>
      <c r="S189" s="98"/>
      <c r="T189" s="98"/>
      <c r="U189" s="98"/>
      <c r="V189" s="98"/>
      <c r="W189" s="98"/>
      <c r="X189" s="98"/>
      <c r="Y189" s="98"/>
      <c r="Z189" s="98"/>
    </row>
    <row r="190" spans="1:26" ht="16.5" customHeight="1" x14ac:dyDescent="0.3">
      <c r="A190" s="98"/>
      <c r="B190" s="98"/>
      <c r="C190" s="99"/>
      <c r="D190" s="99"/>
      <c r="E190" s="131"/>
      <c r="F190" s="131"/>
      <c r="G190" s="98"/>
      <c r="H190" s="98"/>
      <c r="I190" s="98"/>
      <c r="J190" s="98"/>
      <c r="K190" s="98"/>
      <c r="L190" s="98"/>
      <c r="M190" s="98"/>
      <c r="N190" s="98"/>
      <c r="O190" s="98"/>
      <c r="P190" s="98"/>
      <c r="Q190" s="98"/>
      <c r="R190" s="98"/>
      <c r="S190" s="98"/>
      <c r="T190" s="98"/>
      <c r="U190" s="98"/>
      <c r="V190" s="98"/>
      <c r="W190" s="98"/>
      <c r="X190" s="98"/>
      <c r="Y190" s="98"/>
      <c r="Z190" s="98"/>
    </row>
    <row r="191" spans="1:26" ht="16.5" customHeight="1" x14ac:dyDescent="0.3">
      <c r="A191" s="98"/>
      <c r="B191" s="98"/>
      <c r="C191" s="99"/>
      <c r="D191" s="99"/>
      <c r="E191" s="131"/>
      <c r="F191" s="131"/>
      <c r="G191" s="98"/>
      <c r="H191" s="98"/>
      <c r="I191" s="98"/>
      <c r="J191" s="98"/>
      <c r="K191" s="98"/>
      <c r="L191" s="98"/>
      <c r="M191" s="98"/>
      <c r="N191" s="98"/>
      <c r="O191" s="98"/>
      <c r="P191" s="98"/>
      <c r="Q191" s="98"/>
      <c r="R191" s="98"/>
      <c r="S191" s="98"/>
      <c r="T191" s="98"/>
      <c r="U191" s="98"/>
      <c r="V191" s="98"/>
      <c r="W191" s="98"/>
      <c r="X191" s="98"/>
      <c r="Y191" s="98"/>
      <c r="Z191" s="98"/>
    </row>
    <row r="192" spans="1:26" ht="16.5" customHeight="1" x14ac:dyDescent="0.3">
      <c r="A192" s="98"/>
      <c r="B192" s="98"/>
      <c r="C192" s="99"/>
      <c r="D192" s="99"/>
      <c r="E192" s="131"/>
      <c r="F192" s="131"/>
      <c r="G192" s="98"/>
      <c r="H192" s="98"/>
      <c r="I192" s="98"/>
      <c r="J192" s="98"/>
      <c r="K192" s="98"/>
      <c r="L192" s="98"/>
      <c r="M192" s="98"/>
      <c r="N192" s="98"/>
      <c r="O192" s="98"/>
      <c r="P192" s="98"/>
      <c r="Q192" s="98"/>
      <c r="R192" s="98"/>
      <c r="S192" s="98"/>
      <c r="T192" s="98"/>
      <c r="U192" s="98"/>
      <c r="V192" s="98"/>
      <c r="W192" s="98"/>
      <c r="X192" s="98"/>
      <c r="Y192" s="98"/>
      <c r="Z192" s="98"/>
    </row>
    <row r="193" spans="1:26" ht="16.5" customHeight="1" x14ac:dyDescent="0.3">
      <c r="A193" s="98"/>
      <c r="B193" s="98"/>
      <c r="C193" s="99"/>
      <c r="D193" s="99"/>
      <c r="E193" s="131"/>
      <c r="F193" s="131"/>
      <c r="G193" s="98"/>
      <c r="H193" s="98"/>
      <c r="I193" s="98"/>
      <c r="J193" s="98"/>
      <c r="K193" s="98"/>
      <c r="L193" s="98"/>
      <c r="M193" s="98"/>
      <c r="N193" s="98"/>
      <c r="O193" s="98"/>
      <c r="P193" s="98"/>
      <c r="Q193" s="98"/>
      <c r="R193" s="98"/>
      <c r="S193" s="98"/>
      <c r="T193" s="98"/>
      <c r="U193" s="98"/>
      <c r="V193" s="98"/>
      <c r="W193" s="98"/>
      <c r="X193" s="98"/>
      <c r="Y193" s="98"/>
      <c r="Z193" s="98"/>
    </row>
    <row r="194" spans="1:26" ht="16.5" customHeight="1" x14ac:dyDescent="0.3">
      <c r="A194" s="98"/>
      <c r="B194" s="98"/>
      <c r="C194" s="99"/>
      <c r="D194" s="99"/>
      <c r="E194" s="131"/>
      <c r="F194" s="131"/>
      <c r="G194" s="98"/>
      <c r="H194" s="98"/>
      <c r="I194" s="98"/>
      <c r="J194" s="98"/>
      <c r="K194" s="98"/>
      <c r="L194" s="98"/>
      <c r="M194" s="98"/>
      <c r="N194" s="98"/>
      <c r="O194" s="98"/>
      <c r="P194" s="98"/>
      <c r="Q194" s="98"/>
      <c r="R194" s="98"/>
      <c r="S194" s="98"/>
      <c r="T194" s="98"/>
      <c r="U194" s="98"/>
      <c r="V194" s="98"/>
      <c r="W194" s="98"/>
      <c r="X194" s="98"/>
      <c r="Y194" s="98"/>
      <c r="Z194" s="98"/>
    </row>
    <row r="195" spans="1:26" ht="16.5" customHeight="1" x14ac:dyDescent="0.3">
      <c r="A195" s="98"/>
      <c r="B195" s="98"/>
      <c r="C195" s="99"/>
      <c r="D195" s="99"/>
      <c r="E195" s="131"/>
      <c r="F195" s="131"/>
      <c r="G195" s="98"/>
      <c r="H195" s="98"/>
      <c r="I195" s="98"/>
      <c r="J195" s="98"/>
      <c r="K195" s="98"/>
      <c r="L195" s="98"/>
      <c r="M195" s="98"/>
      <c r="N195" s="98"/>
      <c r="O195" s="98"/>
      <c r="P195" s="98"/>
      <c r="Q195" s="98"/>
      <c r="R195" s="98"/>
      <c r="S195" s="98"/>
      <c r="T195" s="98"/>
      <c r="U195" s="98"/>
      <c r="V195" s="98"/>
      <c r="W195" s="98"/>
      <c r="X195" s="98"/>
      <c r="Y195" s="98"/>
      <c r="Z195" s="98"/>
    </row>
    <row r="196" spans="1:26" ht="16.5" customHeight="1" x14ac:dyDescent="0.3">
      <c r="A196" s="98"/>
      <c r="B196" s="98"/>
      <c r="C196" s="99"/>
      <c r="D196" s="99"/>
      <c r="E196" s="131"/>
      <c r="F196" s="131"/>
      <c r="G196" s="98"/>
      <c r="H196" s="98"/>
      <c r="I196" s="98"/>
      <c r="J196" s="98"/>
      <c r="K196" s="98"/>
      <c r="L196" s="98"/>
      <c r="M196" s="98"/>
      <c r="N196" s="98"/>
      <c r="O196" s="98"/>
      <c r="P196" s="98"/>
      <c r="Q196" s="98"/>
      <c r="R196" s="98"/>
      <c r="S196" s="98"/>
      <c r="T196" s="98"/>
      <c r="U196" s="98"/>
      <c r="V196" s="98"/>
      <c r="W196" s="98"/>
      <c r="X196" s="98"/>
      <c r="Y196" s="98"/>
      <c r="Z196" s="98"/>
    </row>
    <row r="197" spans="1:26" ht="16.5" customHeight="1" x14ac:dyDescent="0.3">
      <c r="A197" s="98"/>
      <c r="B197" s="98"/>
      <c r="C197" s="99"/>
      <c r="D197" s="99"/>
      <c r="E197" s="131"/>
      <c r="F197" s="131"/>
      <c r="G197" s="98"/>
      <c r="H197" s="98"/>
      <c r="I197" s="98"/>
      <c r="J197" s="98"/>
      <c r="K197" s="98"/>
      <c r="L197" s="98"/>
      <c r="M197" s="98"/>
      <c r="N197" s="98"/>
      <c r="O197" s="98"/>
      <c r="P197" s="98"/>
      <c r="Q197" s="98"/>
      <c r="R197" s="98"/>
      <c r="S197" s="98"/>
      <c r="T197" s="98"/>
      <c r="U197" s="98"/>
      <c r="V197" s="98"/>
      <c r="W197" s="98"/>
      <c r="X197" s="98"/>
      <c r="Y197" s="98"/>
      <c r="Z197" s="98"/>
    </row>
    <row r="198" spans="1:26" ht="16.5" customHeight="1" x14ac:dyDescent="0.3">
      <c r="A198" s="98"/>
      <c r="B198" s="98"/>
      <c r="C198" s="99"/>
      <c r="D198" s="99"/>
      <c r="E198" s="131"/>
      <c r="F198" s="131"/>
      <c r="G198" s="98"/>
      <c r="H198" s="98"/>
      <c r="I198" s="98"/>
      <c r="J198" s="98"/>
      <c r="K198" s="98"/>
      <c r="L198" s="98"/>
      <c r="M198" s="98"/>
      <c r="N198" s="98"/>
      <c r="O198" s="98"/>
      <c r="P198" s="98"/>
      <c r="Q198" s="98"/>
      <c r="R198" s="98"/>
      <c r="S198" s="98"/>
      <c r="T198" s="98"/>
      <c r="U198" s="98"/>
      <c r="V198" s="98"/>
      <c r="W198" s="98"/>
      <c r="X198" s="98"/>
      <c r="Y198" s="98"/>
      <c r="Z198" s="98"/>
    </row>
    <row r="199" spans="1:26" ht="16.5" customHeight="1" x14ac:dyDescent="0.3">
      <c r="A199" s="98"/>
      <c r="B199" s="98"/>
      <c r="C199" s="99"/>
      <c r="D199" s="99"/>
      <c r="E199" s="131"/>
      <c r="F199" s="131"/>
      <c r="G199" s="98"/>
      <c r="H199" s="98"/>
      <c r="I199" s="98"/>
      <c r="J199" s="98"/>
      <c r="K199" s="98"/>
      <c r="L199" s="98"/>
      <c r="M199" s="98"/>
      <c r="N199" s="98"/>
      <c r="O199" s="98"/>
      <c r="P199" s="98"/>
      <c r="Q199" s="98"/>
      <c r="R199" s="98"/>
      <c r="S199" s="98"/>
      <c r="T199" s="98"/>
      <c r="U199" s="98"/>
      <c r="V199" s="98"/>
      <c r="W199" s="98"/>
      <c r="X199" s="98"/>
      <c r="Y199" s="98"/>
      <c r="Z199" s="98"/>
    </row>
    <row r="200" spans="1:26" ht="16.5" customHeight="1" x14ac:dyDescent="0.3">
      <c r="A200" s="98"/>
      <c r="B200" s="98"/>
      <c r="C200" s="99"/>
      <c r="D200" s="99"/>
      <c r="E200" s="131"/>
      <c r="F200" s="131"/>
      <c r="G200" s="98"/>
      <c r="H200" s="98"/>
      <c r="I200" s="98"/>
      <c r="J200" s="98"/>
      <c r="K200" s="98"/>
      <c r="L200" s="98"/>
      <c r="M200" s="98"/>
      <c r="N200" s="98"/>
      <c r="O200" s="98"/>
      <c r="P200" s="98"/>
      <c r="Q200" s="98"/>
      <c r="R200" s="98"/>
      <c r="S200" s="98"/>
      <c r="T200" s="98"/>
      <c r="U200" s="98"/>
      <c r="V200" s="98"/>
      <c r="W200" s="98"/>
      <c r="X200" s="98"/>
      <c r="Y200" s="98"/>
      <c r="Z200" s="98"/>
    </row>
    <row r="201" spans="1:26" ht="16.5" customHeight="1" x14ac:dyDescent="0.3">
      <c r="A201" s="98"/>
      <c r="B201" s="98"/>
      <c r="C201" s="99"/>
      <c r="D201" s="99"/>
      <c r="E201" s="131"/>
      <c r="F201" s="131"/>
      <c r="G201" s="98"/>
      <c r="H201" s="98"/>
      <c r="I201" s="98"/>
      <c r="J201" s="98"/>
      <c r="K201" s="98"/>
      <c r="L201" s="98"/>
      <c r="M201" s="98"/>
      <c r="N201" s="98"/>
      <c r="O201" s="98"/>
      <c r="P201" s="98"/>
      <c r="Q201" s="98"/>
      <c r="R201" s="98"/>
      <c r="S201" s="98"/>
      <c r="T201" s="98"/>
      <c r="U201" s="98"/>
      <c r="V201" s="98"/>
      <c r="W201" s="98"/>
      <c r="X201" s="98"/>
      <c r="Y201" s="98"/>
      <c r="Z201" s="98"/>
    </row>
    <row r="202" spans="1:26" ht="16.5" customHeight="1" x14ac:dyDescent="0.3">
      <c r="A202" s="98"/>
      <c r="B202" s="98"/>
      <c r="C202" s="99"/>
      <c r="D202" s="99"/>
      <c r="E202" s="131"/>
      <c r="F202" s="131"/>
      <c r="G202" s="98"/>
      <c r="H202" s="98"/>
      <c r="I202" s="98"/>
      <c r="J202" s="98"/>
      <c r="K202" s="98"/>
      <c r="L202" s="98"/>
      <c r="M202" s="98"/>
      <c r="N202" s="98"/>
      <c r="O202" s="98"/>
      <c r="P202" s="98"/>
      <c r="Q202" s="98"/>
      <c r="R202" s="98"/>
      <c r="S202" s="98"/>
      <c r="T202" s="98"/>
      <c r="U202" s="98"/>
      <c r="V202" s="98"/>
      <c r="W202" s="98"/>
      <c r="X202" s="98"/>
      <c r="Y202" s="98"/>
      <c r="Z202" s="98"/>
    </row>
    <row r="203" spans="1:26" ht="16.5" customHeight="1" x14ac:dyDescent="0.3">
      <c r="A203" s="98"/>
      <c r="B203" s="98"/>
      <c r="C203" s="99"/>
      <c r="D203" s="99"/>
      <c r="E203" s="131"/>
      <c r="F203" s="131"/>
      <c r="G203" s="98"/>
      <c r="H203" s="98"/>
      <c r="I203" s="98"/>
      <c r="J203" s="98"/>
      <c r="K203" s="98"/>
      <c r="L203" s="98"/>
      <c r="M203" s="98"/>
      <c r="N203" s="98"/>
      <c r="O203" s="98"/>
      <c r="P203" s="98"/>
      <c r="Q203" s="98"/>
      <c r="R203" s="98"/>
      <c r="S203" s="98"/>
      <c r="T203" s="98"/>
      <c r="U203" s="98"/>
      <c r="V203" s="98"/>
      <c r="W203" s="98"/>
      <c r="X203" s="98"/>
      <c r="Y203" s="98"/>
      <c r="Z203" s="98"/>
    </row>
    <row r="204" spans="1:26" ht="16.5" customHeight="1" x14ac:dyDescent="0.3">
      <c r="A204" s="98"/>
      <c r="B204" s="98"/>
      <c r="C204" s="99"/>
      <c r="D204" s="99"/>
      <c r="E204" s="131"/>
      <c r="F204" s="131"/>
      <c r="G204" s="98"/>
      <c r="H204" s="98"/>
      <c r="I204" s="98"/>
      <c r="J204" s="98"/>
      <c r="K204" s="98"/>
      <c r="L204" s="98"/>
      <c r="M204" s="98"/>
      <c r="N204" s="98"/>
      <c r="O204" s="98"/>
      <c r="P204" s="98"/>
      <c r="Q204" s="98"/>
      <c r="R204" s="98"/>
      <c r="S204" s="98"/>
      <c r="T204" s="98"/>
      <c r="U204" s="98"/>
      <c r="V204" s="98"/>
      <c r="W204" s="98"/>
      <c r="X204" s="98"/>
      <c r="Y204" s="98"/>
      <c r="Z204" s="98"/>
    </row>
    <row r="205" spans="1:26" ht="16.5" customHeight="1" x14ac:dyDescent="0.3">
      <c r="A205" s="98"/>
      <c r="B205" s="98"/>
      <c r="C205" s="99"/>
      <c r="D205" s="99"/>
      <c r="E205" s="131"/>
      <c r="F205" s="131"/>
      <c r="G205" s="98"/>
      <c r="H205" s="98"/>
      <c r="I205" s="98"/>
      <c r="J205" s="98"/>
      <c r="K205" s="98"/>
      <c r="L205" s="98"/>
      <c r="M205" s="98"/>
      <c r="N205" s="98"/>
      <c r="O205" s="98"/>
      <c r="P205" s="98"/>
      <c r="Q205" s="98"/>
      <c r="R205" s="98"/>
      <c r="S205" s="98"/>
      <c r="T205" s="98"/>
      <c r="U205" s="98"/>
      <c r="V205" s="98"/>
      <c r="W205" s="98"/>
      <c r="X205" s="98"/>
      <c r="Y205" s="98"/>
      <c r="Z205" s="98"/>
    </row>
    <row r="206" spans="1:26" ht="16.5" customHeight="1" x14ac:dyDescent="0.3">
      <c r="A206" s="98"/>
      <c r="B206" s="98"/>
      <c r="C206" s="99"/>
      <c r="D206" s="99"/>
      <c r="E206" s="131"/>
      <c r="F206" s="131"/>
      <c r="G206" s="98"/>
      <c r="H206" s="98"/>
      <c r="I206" s="98"/>
      <c r="J206" s="98"/>
      <c r="K206" s="98"/>
      <c r="L206" s="98"/>
      <c r="M206" s="98"/>
      <c r="N206" s="98"/>
      <c r="O206" s="98"/>
      <c r="P206" s="98"/>
      <c r="Q206" s="98"/>
      <c r="R206" s="98"/>
      <c r="S206" s="98"/>
      <c r="T206" s="98"/>
      <c r="U206" s="98"/>
      <c r="V206" s="98"/>
      <c r="W206" s="98"/>
      <c r="X206" s="98"/>
      <c r="Y206" s="98"/>
      <c r="Z206" s="98"/>
    </row>
    <row r="207" spans="1:26" ht="16.5" customHeight="1" x14ac:dyDescent="0.3">
      <c r="A207" s="98"/>
      <c r="B207" s="98"/>
      <c r="C207" s="99"/>
      <c r="D207" s="99"/>
      <c r="E207" s="131"/>
      <c r="F207" s="131"/>
      <c r="G207" s="98"/>
      <c r="H207" s="98"/>
      <c r="I207" s="98"/>
      <c r="J207" s="98"/>
      <c r="K207" s="98"/>
      <c r="L207" s="98"/>
      <c r="M207" s="98"/>
      <c r="N207" s="98"/>
      <c r="O207" s="98"/>
      <c r="P207" s="98"/>
      <c r="Q207" s="98"/>
      <c r="R207" s="98"/>
      <c r="S207" s="98"/>
      <c r="T207" s="98"/>
      <c r="U207" s="98"/>
      <c r="V207" s="98"/>
      <c r="W207" s="98"/>
      <c r="X207" s="98"/>
      <c r="Y207" s="98"/>
      <c r="Z207" s="98"/>
    </row>
    <row r="208" spans="1:26" ht="16.5" customHeight="1" x14ac:dyDescent="0.3">
      <c r="A208" s="98"/>
      <c r="B208" s="98"/>
      <c r="C208" s="99"/>
      <c r="D208" s="99"/>
      <c r="E208" s="131"/>
      <c r="F208" s="131"/>
      <c r="G208" s="98"/>
      <c r="H208" s="98"/>
      <c r="I208" s="98"/>
      <c r="J208" s="98"/>
      <c r="K208" s="98"/>
      <c r="L208" s="98"/>
      <c r="M208" s="98"/>
      <c r="N208" s="98"/>
      <c r="O208" s="98"/>
      <c r="P208" s="98"/>
      <c r="Q208" s="98"/>
      <c r="R208" s="98"/>
      <c r="S208" s="98"/>
      <c r="T208" s="98"/>
      <c r="U208" s="98"/>
      <c r="V208" s="98"/>
      <c r="W208" s="98"/>
      <c r="X208" s="98"/>
      <c r="Y208" s="98"/>
      <c r="Z208" s="98"/>
    </row>
    <row r="209" spans="1:26" ht="16.5" customHeight="1" x14ac:dyDescent="0.3">
      <c r="A209" s="98"/>
      <c r="B209" s="98"/>
      <c r="C209" s="99"/>
      <c r="D209" s="99"/>
      <c r="E209" s="131"/>
      <c r="F209" s="131"/>
      <c r="G209" s="98"/>
      <c r="H209" s="98"/>
      <c r="I209" s="98"/>
      <c r="J209" s="98"/>
      <c r="K209" s="98"/>
      <c r="L209" s="98"/>
      <c r="M209" s="98"/>
      <c r="N209" s="98"/>
      <c r="O209" s="98"/>
      <c r="P209" s="98"/>
      <c r="Q209" s="98"/>
      <c r="R209" s="98"/>
      <c r="S209" s="98"/>
      <c r="T209" s="98"/>
      <c r="U209" s="98"/>
      <c r="V209" s="98"/>
      <c r="W209" s="98"/>
      <c r="X209" s="98"/>
      <c r="Y209" s="98"/>
      <c r="Z209" s="98"/>
    </row>
    <row r="210" spans="1:26" ht="16.5" customHeight="1" x14ac:dyDescent="0.3">
      <c r="A210" s="98"/>
      <c r="B210" s="98"/>
      <c r="C210" s="99"/>
      <c r="D210" s="99"/>
      <c r="E210" s="131"/>
      <c r="F210" s="131"/>
      <c r="G210" s="98"/>
      <c r="H210" s="98"/>
      <c r="I210" s="98"/>
      <c r="J210" s="98"/>
      <c r="K210" s="98"/>
      <c r="L210" s="98"/>
      <c r="M210" s="98"/>
      <c r="N210" s="98"/>
      <c r="O210" s="98"/>
      <c r="P210" s="98"/>
      <c r="Q210" s="98"/>
      <c r="R210" s="98"/>
      <c r="S210" s="98"/>
      <c r="T210" s="98"/>
      <c r="U210" s="98"/>
      <c r="V210" s="98"/>
      <c r="W210" s="98"/>
      <c r="X210" s="98"/>
      <c r="Y210" s="98"/>
      <c r="Z210" s="98"/>
    </row>
    <row r="211" spans="1:26" ht="16.5" customHeight="1" x14ac:dyDescent="0.3">
      <c r="A211" s="98"/>
      <c r="B211" s="98"/>
      <c r="C211" s="99"/>
      <c r="D211" s="99"/>
      <c r="E211" s="131"/>
      <c r="F211" s="131"/>
      <c r="G211" s="98"/>
      <c r="H211" s="98"/>
      <c r="I211" s="98"/>
      <c r="J211" s="98"/>
      <c r="K211" s="98"/>
      <c r="L211" s="98"/>
      <c r="M211" s="98"/>
      <c r="N211" s="98"/>
      <c r="O211" s="98"/>
      <c r="P211" s="98"/>
      <c r="Q211" s="98"/>
      <c r="R211" s="98"/>
      <c r="S211" s="98"/>
      <c r="T211" s="98"/>
      <c r="U211" s="98"/>
      <c r="V211" s="98"/>
      <c r="W211" s="98"/>
      <c r="X211" s="98"/>
      <c r="Y211" s="98"/>
      <c r="Z211" s="98"/>
    </row>
    <row r="212" spans="1:26" ht="16.5" customHeight="1" x14ac:dyDescent="0.3">
      <c r="A212" s="98"/>
      <c r="B212" s="98"/>
      <c r="C212" s="99"/>
      <c r="D212" s="99"/>
      <c r="E212" s="131"/>
      <c r="F212" s="131"/>
      <c r="G212" s="98"/>
      <c r="H212" s="98"/>
      <c r="I212" s="98"/>
      <c r="J212" s="98"/>
      <c r="K212" s="98"/>
      <c r="L212" s="98"/>
      <c r="M212" s="98"/>
      <c r="N212" s="98"/>
      <c r="O212" s="98"/>
      <c r="P212" s="98"/>
      <c r="Q212" s="98"/>
      <c r="R212" s="98"/>
      <c r="S212" s="98"/>
      <c r="T212" s="98"/>
      <c r="U212" s="98"/>
      <c r="V212" s="98"/>
      <c r="W212" s="98"/>
      <c r="X212" s="98"/>
      <c r="Y212" s="98"/>
      <c r="Z212" s="98"/>
    </row>
    <row r="213" spans="1:26" ht="16.5" customHeight="1" x14ac:dyDescent="0.3">
      <c r="A213" s="98"/>
      <c r="B213" s="98"/>
      <c r="C213" s="99"/>
      <c r="D213" s="99"/>
      <c r="E213" s="131"/>
      <c r="F213" s="131"/>
      <c r="G213" s="98"/>
      <c r="H213" s="98"/>
      <c r="I213" s="98"/>
      <c r="J213" s="98"/>
      <c r="K213" s="98"/>
      <c r="L213" s="98"/>
      <c r="M213" s="98"/>
      <c r="N213" s="98"/>
      <c r="O213" s="98"/>
      <c r="P213" s="98"/>
      <c r="Q213" s="98"/>
      <c r="R213" s="98"/>
      <c r="S213" s="98"/>
      <c r="T213" s="98"/>
      <c r="U213" s="98"/>
      <c r="V213" s="98"/>
      <c r="W213" s="98"/>
      <c r="X213" s="98"/>
      <c r="Y213" s="98"/>
      <c r="Z213" s="98"/>
    </row>
    <row r="214" spans="1:26" ht="16.5" customHeight="1" x14ac:dyDescent="0.3">
      <c r="A214" s="98"/>
      <c r="B214" s="98"/>
      <c r="C214" s="99"/>
      <c r="D214" s="99"/>
      <c r="E214" s="131"/>
      <c r="F214" s="131"/>
      <c r="G214" s="98"/>
      <c r="H214" s="98"/>
      <c r="I214" s="98"/>
      <c r="J214" s="98"/>
      <c r="K214" s="98"/>
      <c r="L214" s="98"/>
      <c r="M214" s="98"/>
      <c r="N214" s="98"/>
      <c r="O214" s="98"/>
      <c r="P214" s="98"/>
      <c r="Q214" s="98"/>
      <c r="R214" s="98"/>
      <c r="S214" s="98"/>
      <c r="T214" s="98"/>
      <c r="U214" s="98"/>
      <c r="V214" s="98"/>
      <c r="W214" s="98"/>
      <c r="X214" s="98"/>
      <c r="Y214" s="98"/>
      <c r="Z214" s="98"/>
    </row>
    <row r="215" spans="1:26" ht="16.5" customHeight="1" x14ac:dyDescent="0.3">
      <c r="A215" s="98"/>
      <c r="B215" s="98"/>
      <c r="C215" s="99"/>
      <c r="D215" s="99"/>
      <c r="E215" s="131"/>
      <c r="F215" s="131"/>
      <c r="G215" s="98"/>
      <c r="H215" s="98"/>
      <c r="I215" s="98"/>
      <c r="J215" s="98"/>
      <c r="K215" s="98"/>
      <c r="L215" s="98"/>
      <c r="M215" s="98"/>
      <c r="N215" s="98"/>
      <c r="O215" s="98"/>
      <c r="P215" s="98"/>
      <c r="Q215" s="98"/>
      <c r="R215" s="98"/>
      <c r="S215" s="98"/>
      <c r="T215" s="98"/>
      <c r="U215" s="98"/>
      <c r="V215" s="98"/>
      <c r="W215" s="98"/>
      <c r="X215" s="98"/>
      <c r="Y215" s="98"/>
      <c r="Z215" s="98"/>
    </row>
    <row r="216" spans="1:26" ht="16.5" customHeight="1" x14ac:dyDescent="0.3">
      <c r="A216" s="98"/>
      <c r="B216" s="98"/>
      <c r="C216" s="99"/>
      <c r="D216" s="99"/>
      <c r="E216" s="131"/>
      <c r="F216" s="131"/>
      <c r="G216" s="98"/>
      <c r="H216" s="98"/>
      <c r="I216" s="98"/>
      <c r="J216" s="98"/>
      <c r="K216" s="98"/>
      <c r="L216" s="98"/>
      <c r="M216" s="98"/>
      <c r="N216" s="98"/>
      <c r="O216" s="98"/>
      <c r="P216" s="98"/>
      <c r="Q216" s="98"/>
      <c r="R216" s="98"/>
      <c r="S216" s="98"/>
      <c r="T216" s="98"/>
      <c r="U216" s="98"/>
      <c r="V216" s="98"/>
      <c r="W216" s="98"/>
      <c r="X216" s="98"/>
      <c r="Y216" s="98"/>
      <c r="Z216" s="98"/>
    </row>
    <row r="217" spans="1:26" ht="16.5" customHeight="1" x14ac:dyDescent="0.3">
      <c r="A217" s="98"/>
      <c r="B217" s="98"/>
      <c r="C217" s="99"/>
      <c r="D217" s="99"/>
      <c r="E217" s="131"/>
      <c r="F217" s="131"/>
      <c r="G217" s="98"/>
      <c r="H217" s="98"/>
      <c r="I217" s="98"/>
      <c r="J217" s="98"/>
      <c r="K217" s="98"/>
      <c r="L217" s="98"/>
      <c r="M217" s="98"/>
      <c r="N217" s="98"/>
      <c r="O217" s="98"/>
      <c r="P217" s="98"/>
      <c r="Q217" s="98"/>
      <c r="R217" s="98"/>
      <c r="S217" s="98"/>
      <c r="T217" s="98"/>
      <c r="U217" s="98"/>
      <c r="V217" s="98"/>
      <c r="W217" s="98"/>
      <c r="X217" s="98"/>
      <c r="Y217" s="98"/>
      <c r="Z217" s="98"/>
    </row>
    <row r="218" spans="1:26" ht="16.5" customHeight="1" x14ac:dyDescent="0.3">
      <c r="A218" s="98"/>
      <c r="B218" s="98"/>
      <c r="C218" s="99"/>
      <c r="D218" s="99"/>
      <c r="E218" s="131"/>
      <c r="F218" s="131"/>
      <c r="G218" s="98"/>
      <c r="H218" s="98"/>
      <c r="I218" s="98"/>
      <c r="J218" s="98"/>
      <c r="K218" s="98"/>
      <c r="L218" s="98"/>
      <c r="M218" s="98"/>
      <c r="N218" s="98"/>
      <c r="O218" s="98"/>
      <c r="P218" s="98"/>
      <c r="Q218" s="98"/>
      <c r="R218" s="98"/>
      <c r="S218" s="98"/>
      <c r="T218" s="98"/>
      <c r="U218" s="98"/>
      <c r="V218" s="98"/>
      <c r="W218" s="98"/>
      <c r="X218" s="98"/>
      <c r="Y218" s="98"/>
      <c r="Z218" s="98"/>
    </row>
    <row r="219" spans="1:26" ht="16.5" customHeight="1" x14ac:dyDescent="0.3">
      <c r="A219" s="98"/>
      <c r="B219" s="98"/>
      <c r="C219" s="99"/>
      <c r="D219" s="99"/>
      <c r="E219" s="131"/>
      <c r="F219" s="131"/>
      <c r="G219" s="98"/>
      <c r="H219" s="98"/>
      <c r="I219" s="98"/>
      <c r="J219" s="98"/>
      <c r="K219" s="98"/>
      <c r="L219" s="98"/>
      <c r="M219" s="98"/>
      <c r="N219" s="98"/>
      <c r="O219" s="98"/>
      <c r="P219" s="98"/>
      <c r="Q219" s="98"/>
      <c r="R219" s="98"/>
      <c r="S219" s="98"/>
      <c r="T219" s="98"/>
      <c r="U219" s="98"/>
      <c r="V219" s="98"/>
      <c r="W219" s="98"/>
      <c r="X219" s="98"/>
      <c r="Y219" s="98"/>
      <c r="Z219" s="98"/>
    </row>
    <row r="220" spans="1:26" ht="16.5" customHeight="1" x14ac:dyDescent="0.3">
      <c r="A220" s="98"/>
      <c r="B220" s="98"/>
      <c r="C220" s="99"/>
      <c r="D220" s="99"/>
      <c r="E220" s="131"/>
      <c r="F220" s="131"/>
      <c r="G220" s="98"/>
      <c r="H220" s="98"/>
      <c r="I220" s="98"/>
      <c r="J220" s="98"/>
      <c r="K220" s="98"/>
      <c r="L220" s="98"/>
      <c r="M220" s="98"/>
      <c r="N220" s="98"/>
      <c r="O220" s="98"/>
      <c r="P220" s="98"/>
      <c r="Q220" s="98"/>
      <c r="R220" s="98"/>
      <c r="S220" s="98"/>
      <c r="T220" s="98"/>
      <c r="U220" s="98"/>
      <c r="V220" s="98"/>
      <c r="W220" s="98"/>
      <c r="X220" s="98"/>
      <c r="Y220" s="98"/>
      <c r="Z220" s="98"/>
    </row>
    <row r="221" spans="1:26" ht="16.5" customHeight="1" x14ac:dyDescent="0.3">
      <c r="A221" s="98"/>
      <c r="B221" s="98"/>
      <c r="C221" s="99"/>
      <c r="D221" s="99"/>
      <c r="E221" s="131"/>
      <c r="F221" s="131"/>
      <c r="G221" s="98"/>
      <c r="H221" s="98"/>
      <c r="I221" s="98"/>
      <c r="J221" s="98"/>
      <c r="K221" s="98"/>
      <c r="L221" s="98"/>
      <c r="M221" s="98"/>
      <c r="N221" s="98"/>
      <c r="O221" s="98"/>
      <c r="P221" s="98"/>
      <c r="Q221" s="98"/>
      <c r="R221" s="98"/>
      <c r="S221" s="98"/>
      <c r="T221" s="98"/>
      <c r="U221" s="98"/>
      <c r="V221" s="98"/>
      <c r="W221" s="98"/>
      <c r="X221" s="98"/>
      <c r="Y221" s="98"/>
      <c r="Z221" s="98"/>
    </row>
    <row r="222" spans="1:26" ht="16.5" customHeight="1" x14ac:dyDescent="0.3">
      <c r="A222" s="98"/>
      <c r="B222" s="98"/>
      <c r="C222" s="99"/>
      <c r="D222" s="99"/>
      <c r="E222" s="131"/>
      <c r="F222" s="131"/>
      <c r="G222" s="98"/>
      <c r="H222" s="98"/>
      <c r="I222" s="98"/>
      <c r="J222" s="98"/>
      <c r="K222" s="98"/>
      <c r="L222" s="98"/>
      <c r="M222" s="98"/>
      <c r="N222" s="98"/>
      <c r="O222" s="98"/>
      <c r="P222" s="98"/>
      <c r="Q222" s="98"/>
      <c r="R222" s="98"/>
      <c r="S222" s="98"/>
      <c r="T222" s="98"/>
      <c r="U222" s="98"/>
      <c r="V222" s="98"/>
      <c r="W222" s="98"/>
      <c r="X222" s="98"/>
      <c r="Y222" s="98"/>
      <c r="Z222" s="98"/>
    </row>
    <row r="223" spans="1:26" ht="16.5" customHeight="1" x14ac:dyDescent="0.3">
      <c r="A223" s="98"/>
      <c r="B223" s="98"/>
      <c r="C223" s="99"/>
      <c r="D223" s="99"/>
      <c r="E223" s="131"/>
      <c r="F223" s="131"/>
      <c r="G223" s="98"/>
      <c r="H223" s="98"/>
      <c r="I223" s="98"/>
      <c r="J223" s="98"/>
      <c r="K223" s="98"/>
      <c r="L223" s="98"/>
      <c r="M223" s="98"/>
      <c r="N223" s="98"/>
      <c r="O223" s="98"/>
      <c r="P223" s="98"/>
      <c r="Q223" s="98"/>
      <c r="R223" s="98"/>
      <c r="S223" s="98"/>
      <c r="T223" s="98"/>
      <c r="U223" s="98"/>
      <c r="V223" s="98"/>
      <c r="W223" s="98"/>
      <c r="X223" s="98"/>
      <c r="Y223" s="98"/>
      <c r="Z223" s="98"/>
    </row>
    <row r="224" spans="1:26" ht="16.5" customHeight="1" x14ac:dyDescent="0.3">
      <c r="A224" s="98"/>
      <c r="B224" s="98"/>
      <c r="C224" s="99"/>
      <c r="D224" s="99"/>
      <c r="E224" s="131"/>
      <c r="F224" s="131"/>
      <c r="G224" s="98"/>
      <c r="H224" s="98"/>
      <c r="I224" s="98"/>
      <c r="J224" s="98"/>
      <c r="K224" s="98"/>
      <c r="L224" s="98"/>
      <c r="M224" s="98"/>
      <c r="N224" s="98"/>
      <c r="O224" s="98"/>
      <c r="P224" s="98"/>
      <c r="Q224" s="98"/>
      <c r="R224" s="98"/>
      <c r="S224" s="98"/>
      <c r="T224" s="98"/>
      <c r="U224" s="98"/>
      <c r="V224" s="98"/>
      <c r="W224" s="98"/>
      <c r="X224" s="98"/>
      <c r="Y224" s="98"/>
      <c r="Z224" s="98"/>
    </row>
    <row r="225" spans="1:26" ht="16.5" customHeight="1" x14ac:dyDescent="0.3">
      <c r="A225" s="98"/>
      <c r="B225" s="98"/>
      <c r="C225" s="99"/>
      <c r="D225" s="99"/>
      <c r="E225" s="131"/>
      <c r="F225" s="131"/>
      <c r="G225" s="98"/>
      <c r="H225" s="98"/>
      <c r="I225" s="98"/>
      <c r="J225" s="98"/>
      <c r="K225" s="98"/>
      <c r="L225" s="98"/>
      <c r="M225" s="98"/>
      <c r="N225" s="98"/>
      <c r="O225" s="98"/>
      <c r="P225" s="98"/>
      <c r="Q225" s="98"/>
      <c r="R225" s="98"/>
      <c r="S225" s="98"/>
      <c r="T225" s="98"/>
      <c r="U225" s="98"/>
      <c r="V225" s="98"/>
      <c r="W225" s="98"/>
      <c r="X225" s="98"/>
      <c r="Y225" s="98"/>
      <c r="Z225" s="98"/>
    </row>
    <row r="226" spans="1:26" ht="16.5" customHeight="1" x14ac:dyDescent="0.3">
      <c r="A226" s="98"/>
      <c r="B226" s="98"/>
      <c r="C226" s="99"/>
      <c r="D226" s="99"/>
      <c r="E226" s="131"/>
      <c r="F226" s="131"/>
      <c r="G226" s="98"/>
      <c r="H226" s="98"/>
      <c r="I226" s="98"/>
      <c r="J226" s="98"/>
      <c r="K226" s="98"/>
      <c r="L226" s="98"/>
      <c r="M226" s="98"/>
      <c r="N226" s="98"/>
      <c r="O226" s="98"/>
      <c r="P226" s="98"/>
      <c r="Q226" s="98"/>
      <c r="R226" s="98"/>
      <c r="S226" s="98"/>
      <c r="T226" s="98"/>
      <c r="U226" s="98"/>
      <c r="V226" s="98"/>
      <c r="W226" s="98"/>
      <c r="X226" s="98"/>
      <c r="Y226" s="98"/>
      <c r="Z226" s="98"/>
    </row>
    <row r="227" spans="1:26" ht="16.5" customHeight="1" x14ac:dyDescent="0.3">
      <c r="A227" s="98"/>
      <c r="B227" s="98"/>
      <c r="C227" s="99"/>
      <c r="D227" s="99"/>
      <c r="E227" s="131"/>
      <c r="F227" s="131"/>
      <c r="G227" s="98"/>
      <c r="H227" s="98"/>
      <c r="I227" s="98"/>
      <c r="J227" s="98"/>
      <c r="K227" s="98"/>
      <c r="L227" s="98"/>
      <c r="M227" s="98"/>
      <c r="N227" s="98"/>
      <c r="O227" s="98"/>
      <c r="P227" s="98"/>
      <c r="Q227" s="98"/>
      <c r="R227" s="98"/>
      <c r="S227" s="98"/>
      <c r="T227" s="98"/>
      <c r="U227" s="98"/>
      <c r="V227" s="98"/>
      <c r="W227" s="98"/>
      <c r="X227" s="98"/>
      <c r="Y227" s="98"/>
      <c r="Z227" s="98"/>
    </row>
    <row r="228" spans="1:26" ht="16.5" customHeight="1" x14ac:dyDescent="0.3">
      <c r="A228" s="98"/>
      <c r="B228" s="98"/>
      <c r="C228" s="99"/>
      <c r="D228" s="99"/>
      <c r="E228" s="131"/>
      <c r="F228" s="131"/>
      <c r="G228" s="98"/>
      <c r="H228" s="98"/>
      <c r="I228" s="98"/>
      <c r="J228" s="98"/>
      <c r="K228" s="98"/>
      <c r="L228" s="98"/>
      <c r="M228" s="98"/>
      <c r="N228" s="98"/>
      <c r="O228" s="98"/>
      <c r="P228" s="98"/>
      <c r="Q228" s="98"/>
      <c r="R228" s="98"/>
      <c r="S228" s="98"/>
      <c r="T228" s="98"/>
      <c r="U228" s="98"/>
      <c r="V228" s="98"/>
      <c r="W228" s="98"/>
      <c r="X228" s="98"/>
      <c r="Y228" s="98"/>
      <c r="Z228" s="98"/>
    </row>
    <row r="229" spans="1:26" ht="16.5" customHeight="1" x14ac:dyDescent="0.3">
      <c r="A229" s="98"/>
      <c r="B229" s="98"/>
      <c r="C229" s="99"/>
      <c r="D229" s="99"/>
      <c r="E229" s="131"/>
      <c r="F229" s="131"/>
      <c r="G229" s="98"/>
      <c r="H229" s="98"/>
      <c r="I229" s="98"/>
      <c r="J229" s="98"/>
      <c r="K229" s="98"/>
      <c r="L229" s="98"/>
      <c r="M229" s="98"/>
      <c r="N229" s="98"/>
      <c r="O229" s="98"/>
      <c r="P229" s="98"/>
      <c r="Q229" s="98"/>
      <c r="R229" s="98"/>
      <c r="S229" s="98"/>
      <c r="T229" s="98"/>
      <c r="U229" s="98"/>
      <c r="V229" s="98"/>
      <c r="W229" s="98"/>
      <c r="X229" s="98"/>
      <c r="Y229" s="98"/>
      <c r="Z229" s="98"/>
    </row>
    <row r="230" spans="1:26" ht="16.5" customHeight="1" x14ac:dyDescent="0.3">
      <c r="A230" s="98"/>
      <c r="B230" s="98"/>
      <c r="C230" s="99"/>
      <c r="D230" s="99"/>
      <c r="E230" s="131"/>
      <c r="F230" s="131"/>
      <c r="G230" s="98"/>
      <c r="H230" s="98"/>
      <c r="I230" s="98"/>
      <c r="J230" s="98"/>
      <c r="K230" s="98"/>
      <c r="L230" s="98"/>
      <c r="M230" s="98"/>
      <c r="N230" s="98"/>
      <c r="O230" s="98"/>
      <c r="P230" s="98"/>
      <c r="Q230" s="98"/>
      <c r="R230" s="98"/>
      <c r="S230" s="98"/>
      <c r="T230" s="98"/>
      <c r="U230" s="98"/>
      <c r="V230" s="98"/>
      <c r="W230" s="98"/>
      <c r="X230" s="98"/>
      <c r="Y230" s="98"/>
      <c r="Z230" s="98"/>
    </row>
    <row r="231" spans="1:26" ht="16.5" customHeight="1" x14ac:dyDescent="0.3">
      <c r="A231" s="98"/>
      <c r="B231" s="98"/>
      <c r="C231" s="99"/>
      <c r="D231" s="99"/>
      <c r="E231" s="131"/>
      <c r="F231" s="131"/>
      <c r="G231" s="98"/>
      <c r="H231" s="98"/>
      <c r="I231" s="98"/>
      <c r="J231" s="98"/>
      <c r="K231" s="98"/>
      <c r="L231" s="98"/>
      <c r="M231" s="98"/>
      <c r="N231" s="98"/>
      <c r="O231" s="98"/>
      <c r="P231" s="98"/>
      <c r="Q231" s="98"/>
      <c r="R231" s="98"/>
      <c r="S231" s="98"/>
      <c r="T231" s="98"/>
      <c r="U231" s="98"/>
      <c r="V231" s="98"/>
      <c r="W231" s="98"/>
      <c r="X231" s="98"/>
      <c r="Y231" s="98"/>
      <c r="Z231" s="98"/>
    </row>
    <row r="232" spans="1:26" ht="16.5" customHeight="1" x14ac:dyDescent="0.3">
      <c r="A232" s="98"/>
      <c r="B232" s="98"/>
      <c r="C232" s="99"/>
      <c r="D232" s="99"/>
      <c r="E232" s="131"/>
      <c r="F232" s="131"/>
      <c r="G232" s="98"/>
      <c r="H232" s="98"/>
      <c r="I232" s="98"/>
      <c r="J232" s="98"/>
      <c r="K232" s="98"/>
      <c r="L232" s="98"/>
      <c r="M232" s="98"/>
      <c r="N232" s="98"/>
      <c r="O232" s="98"/>
      <c r="P232" s="98"/>
      <c r="Q232" s="98"/>
      <c r="R232" s="98"/>
      <c r="S232" s="98"/>
      <c r="T232" s="98"/>
      <c r="U232" s="98"/>
      <c r="V232" s="98"/>
      <c r="W232" s="98"/>
      <c r="X232" s="98"/>
      <c r="Y232" s="98"/>
      <c r="Z232" s="98"/>
    </row>
    <row r="233" spans="1:26" ht="16.5" customHeight="1" x14ac:dyDescent="0.3">
      <c r="A233" s="98"/>
      <c r="B233" s="98"/>
      <c r="C233" s="99"/>
      <c r="D233" s="99"/>
      <c r="E233" s="131"/>
      <c r="F233" s="131"/>
      <c r="G233" s="98"/>
      <c r="H233" s="98"/>
      <c r="I233" s="98"/>
      <c r="J233" s="98"/>
      <c r="K233" s="98"/>
      <c r="L233" s="98"/>
      <c r="M233" s="98"/>
      <c r="N233" s="98"/>
      <c r="O233" s="98"/>
      <c r="P233" s="98"/>
      <c r="Q233" s="98"/>
      <c r="R233" s="98"/>
      <c r="S233" s="98"/>
      <c r="T233" s="98"/>
      <c r="U233" s="98"/>
      <c r="V233" s="98"/>
      <c r="W233" s="98"/>
      <c r="X233" s="98"/>
      <c r="Y233" s="98"/>
      <c r="Z233" s="98"/>
    </row>
    <row r="234" spans="1:26" ht="16.5" customHeight="1" x14ac:dyDescent="0.3">
      <c r="A234" s="98"/>
      <c r="B234" s="98"/>
      <c r="C234" s="99"/>
      <c r="D234" s="99"/>
      <c r="E234" s="131"/>
      <c r="F234" s="131"/>
      <c r="G234" s="98"/>
      <c r="H234" s="98"/>
      <c r="I234" s="98"/>
      <c r="J234" s="98"/>
      <c r="K234" s="98"/>
      <c r="L234" s="98"/>
      <c r="M234" s="98"/>
      <c r="N234" s="98"/>
      <c r="O234" s="98"/>
      <c r="P234" s="98"/>
      <c r="Q234" s="98"/>
      <c r="R234" s="98"/>
      <c r="S234" s="98"/>
      <c r="T234" s="98"/>
      <c r="U234" s="98"/>
      <c r="V234" s="98"/>
      <c r="W234" s="98"/>
      <c r="X234" s="98"/>
      <c r="Y234" s="98"/>
      <c r="Z234" s="98"/>
    </row>
    <row r="235" spans="1:26" ht="16.5" customHeight="1" x14ac:dyDescent="0.3">
      <c r="A235" s="98"/>
      <c r="B235" s="98"/>
      <c r="C235" s="99"/>
      <c r="D235" s="99"/>
      <c r="E235" s="131"/>
      <c r="F235" s="131"/>
      <c r="G235" s="98"/>
      <c r="H235" s="98"/>
      <c r="I235" s="98"/>
      <c r="J235" s="98"/>
      <c r="K235" s="98"/>
      <c r="L235" s="98"/>
      <c r="M235" s="98"/>
      <c r="N235" s="98"/>
      <c r="O235" s="98"/>
      <c r="P235" s="98"/>
      <c r="Q235" s="98"/>
      <c r="R235" s="98"/>
      <c r="S235" s="98"/>
      <c r="T235" s="98"/>
      <c r="U235" s="98"/>
      <c r="V235" s="98"/>
      <c r="W235" s="98"/>
      <c r="X235" s="98"/>
      <c r="Y235" s="98"/>
      <c r="Z235" s="98"/>
    </row>
    <row r="236" spans="1:26" ht="16.5" customHeight="1" x14ac:dyDescent="0.3">
      <c r="A236" s="98"/>
      <c r="B236" s="98"/>
      <c r="C236" s="99"/>
      <c r="D236" s="99"/>
      <c r="E236" s="131"/>
      <c r="F236" s="131"/>
      <c r="G236" s="98"/>
      <c r="H236" s="98"/>
      <c r="I236" s="98"/>
      <c r="J236" s="98"/>
      <c r="K236" s="98"/>
      <c r="L236" s="98"/>
      <c r="M236" s="98"/>
      <c r="N236" s="98"/>
      <c r="O236" s="98"/>
      <c r="P236" s="98"/>
      <c r="Q236" s="98"/>
      <c r="R236" s="98"/>
      <c r="S236" s="98"/>
      <c r="T236" s="98"/>
      <c r="U236" s="98"/>
      <c r="V236" s="98"/>
      <c r="W236" s="98"/>
      <c r="X236" s="98"/>
      <c r="Y236" s="98"/>
      <c r="Z236" s="98"/>
    </row>
    <row r="237" spans="1:26" ht="16.5" customHeight="1" x14ac:dyDescent="0.3">
      <c r="A237" s="98"/>
      <c r="B237" s="98"/>
      <c r="C237" s="99"/>
      <c r="D237" s="99"/>
      <c r="E237" s="131"/>
      <c r="F237" s="131"/>
      <c r="G237" s="98"/>
      <c r="H237" s="98"/>
      <c r="I237" s="98"/>
      <c r="J237" s="98"/>
      <c r="K237" s="98"/>
      <c r="L237" s="98"/>
      <c r="M237" s="98"/>
      <c r="N237" s="98"/>
      <c r="O237" s="98"/>
      <c r="P237" s="98"/>
      <c r="Q237" s="98"/>
      <c r="R237" s="98"/>
      <c r="S237" s="98"/>
      <c r="T237" s="98"/>
      <c r="U237" s="98"/>
      <c r="V237" s="98"/>
      <c r="W237" s="98"/>
      <c r="X237" s="98"/>
      <c r="Y237" s="98"/>
      <c r="Z237" s="98"/>
    </row>
    <row r="238" spans="1:26" ht="16.5" customHeight="1" x14ac:dyDescent="0.3">
      <c r="A238" s="98"/>
      <c r="B238" s="98"/>
      <c r="C238" s="99"/>
      <c r="D238" s="99"/>
      <c r="E238" s="131"/>
      <c r="F238" s="131"/>
      <c r="G238" s="98"/>
      <c r="H238" s="98"/>
      <c r="I238" s="98"/>
      <c r="J238" s="98"/>
      <c r="K238" s="98"/>
      <c r="L238" s="98"/>
      <c r="M238" s="98"/>
      <c r="N238" s="98"/>
      <c r="O238" s="98"/>
      <c r="P238" s="98"/>
      <c r="Q238" s="98"/>
      <c r="R238" s="98"/>
      <c r="S238" s="98"/>
      <c r="T238" s="98"/>
      <c r="U238" s="98"/>
      <c r="V238" s="98"/>
      <c r="W238" s="98"/>
      <c r="X238" s="98"/>
      <c r="Y238" s="98"/>
      <c r="Z238" s="98"/>
    </row>
    <row r="239" spans="1:26" ht="16.5" customHeight="1" x14ac:dyDescent="0.3">
      <c r="A239" s="98"/>
      <c r="B239" s="98"/>
      <c r="C239" s="99"/>
      <c r="D239" s="99"/>
      <c r="E239" s="131"/>
      <c r="F239" s="131"/>
      <c r="G239" s="98"/>
      <c r="H239" s="98"/>
      <c r="I239" s="98"/>
      <c r="J239" s="98"/>
      <c r="K239" s="98"/>
      <c r="L239" s="98"/>
      <c r="M239" s="98"/>
      <c r="N239" s="98"/>
      <c r="O239" s="98"/>
      <c r="P239" s="98"/>
      <c r="Q239" s="98"/>
      <c r="R239" s="98"/>
      <c r="S239" s="98"/>
      <c r="T239" s="98"/>
      <c r="U239" s="98"/>
      <c r="V239" s="98"/>
      <c r="W239" s="98"/>
      <c r="X239" s="98"/>
      <c r="Y239" s="98"/>
      <c r="Z239" s="98"/>
    </row>
    <row r="240" spans="1:26" ht="16.5" customHeight="1" x14ac:dyDescent="0.3">
      <c r="A240" s="98"/>
      <c r="B240" s="98"/>
      <c r="C240" s="99"/>
      <c r="D240" s="99"/>
      <c r="E240" s="131"/>
      <c r="F240" s="131"/>
      <c r="G240" s="98"/>
      <c r="H240" s="98"/>
      <c r="I240" s="98"/>
      <c r="J240" s="98"/>
      <c r="K240" s="98"/>
      <c r="L240" s="98"/>
      <c r="M240" s="98"/>
      <c r="N240" s="98"/>
      <c r="O240" s="98"/>
      <c r="P240" s="98"/>
      <c r="Q240" s="98"/>
      <c r="R240" s="98"/>
      <c r="S240" s="98"/>
      <c r="T240" s="98"/>
      <c r="U240" s="98"/>
      <c r="V240" s="98"/>
      <c r="W240" s="98"/>
      <c r="X240" s="98"/>
      <c r="Y240" s="98"/>
      <c r="Z240" s="98"/>
    </row>
    <row r="241" spans="1:26" ht="16.5" customHeight="1" x14ac:dyDescent="0.3">
      <c r="A241" s="98"/>
      <c r="B241" s="98"/>
      <c r="C241" s="99"/>
      <c r="D241" s="99"/>
      <c r="E241" s="131"/>
      <c r="F241" s="131"/>
      <c r="G241" s="98"/>
      <c r="H241" s="98"/>
      <c r="I241" s="98"/>
      <c r="J241" s="98"/>
      <c r="K241" s="98"/>
      <c r="L241" s="98"/>
      <c r="M241" s="98"/>
      <c r="N241" s="98"/>
      <c r="O241" s="98"/>
      <c r="P241" s="98"/>
      <c r="Q241" s="98"/>
      <c r="R241" s="98"/>
      <c r="S241" s="98"/>
      <c r="T241" s="98"/>
      <c r="U241" s="98"/>
      <c r="V241" s="98"/>
      <c r="W241" s="98"/>
      <c r="X241" s="98"/>
      <c r="Y241" s="98"/>
      <c r="Z241" s="98"/>
    </row>
    <row r="242" spans="1:26" ht="16.5" customHeight="1" x14ac:dyDescent="0.3">
      <c r="A242" s="98"/>
      <c r="B242" s="98"/>
      <c r="C242" s="99"/>
      <c r="D242" s="99"/>
      <c r="E242" s="131"/>
      <c r="F242" s="131"/>
      <c r="G242" s="98"/>
      <c r="H242" s="98"/>
      <c r="I242" s="98"/>
      <c r="J242" s="98"/>
      <c r="K242" s="98"/>
      <c r="L242" s="98"/>
      <c r="M242" s="98"/>
      <c r="N242" s="98"/>
      <c r="O242" s="98"/>
      <c r="P242" s="98"/>
      <c r="Q242" s="98"/>
      <c r="R242" s="98"/>
      <c r="S242" s="98"/>
      <c r="T242" s="98"/>
      <c r="U242" s="98"/>
      <c r="V242" s="98"/>
      <c r="W242" s="98"/>
      <c r="X242" s="98"/>
      <c r="Y242" s="98"/>
      <c r="Z242" s="98"/>
    </row>
    <row r="243" spans="1:26" ht="16.5" customHeight="1" x14ac:dyDescent="0.3">
      <c r="A243" s="98"/>
      <c r="B243" s="98"/>
      <c r="C243" s="99"/>
      <c r="D243" s="99"/>
      <c r="E243" s="131"/>
      <c r="F243" s="131"/>
      <c r="G243" s="98"/>
      <c r="H243" s="98"/>
      <c r="I243" s="98"/>
      <c r="J243" s="98"/>
      <c r="K243" s="98"/>
      <c r="L243" s="98"/>
      <c r="M243" s="98"/>
      <c r="N243" s="98"/>
      <c r="O243" s="98"/>
      <c r="P243" s="98"/>
      <c r="Q243" s="98"/>
      <c r="R243" s="98"/>
      <c r="S243" s="98"/>
      <c r="T243" s="98"/>
      <c r="U243" s="98"/>
      <c r="V243" s="98"/>
      <c r="W243" s="98"/>
      <c r="X243" s="98"/>
      <c r="Y243" s="98"/>
      <c r="Z243" s="98"/>
    </row>
    <row r="244" spans="1:26" ht="16.5" customHeight="1" x14ac:dyDescent="0.3">
      <c r="A244" s="98"/>
      <c r="B244" s="98"/>
      <c r="C244" s="99"/>
      <c r="D244" s="99"/>
      <c r="E244" s="131"/>
      <c r="F244" s="131"/>
      <c r="G244" s="98"/>
      <c r="H244" s="98"/>
      <c r="I244" s="98"/>
      <c r="J244" s="98"/>
      <c r="K244" s="98"/>
      <c r="L244" s="98"/>
      <c r="M244" s="98"/>
      <c r="N244" s="98"/>
      <c r="O244" s="98"/>
      <c r="P244" s="98"/>
      <c r="Q244" s="98"/>
      <c r="R244" s="98"/>
      <c r="S244" s="98"/>
      <c r="T244" s="98"/>
      <c r="U244" s="98"/>
      <c r="V244" s="98"/>
      <c r="W244" s="98"/>
      <c r="X244" s="98"/>
      <c r="Y244" s="98"/>
      <c r="Z244" s="98"/>
    </row>
    <row r="245" spans="1:26" ht="16.5" customHeight="1" x14ac:dyDescent="0.3">
      <c r="A245" s="98"/>
      <c r="B245" s="98"/>
      <c r="C245" s="99"/>
      <c r="D245" s="99"/>
      <c r="E245" s="131"/>
      <c r="F245" s="131"/>
      <c r="G245" s="98"/>
      <c r="H245" s="98"/>
      <c r="I245" s="98"/>
      <c r="J245" s="98"/>
      <c r="K245" s="98"/>
      <c r="L245" s="98"/>
      <c r="M245" s="98"/>
      <c r="N245" s="98"/>
      <c r="O245" s="98"/>
      <c r="P245" s="98"/>
      <c r="Q245" s="98"/>
      <c r="R245" s="98"/>
      <c r="S245" s="98"/>
      <c r="T245" s="98"/>
      <c r="U245" s="98"/>
      <c r="V245" s="98"/>
      <c r="W245" s="98"/>
      <c r="X245" s="98"/>
      <c r="Y245" s="98"/>
      <c r="Z245" s="98"/>
    </row>
    <row r="246" spans="1:26" ht="16.5" customHeight="1" x14ac:dyDescent="0.3">
      <c r="A246" s="98"/>
      <c r="B246" s="98"/>
      <c r="C246" s="99"/>
      <c r="D246" s="99"/>
      <c r="E246" s="131"/>
      <c r="F246" s="131"/>
      <c r="G246" s="98"/>
      <c r="H246" s="98"/>
      <c r="I246" s="98"/>
      <c r="J246" s="98"/>
      <c r="K246" s="98"/>
      <c r="L246" s="98"/>
      <c r="M246" s="98"/>
      <c r="N246" s="98"/>
      <c r="O246" s="98"/>
      <c r="P246" s="98"/>
      <c r="Q246" s="98"/>
      <c r="R246" s="98"/>
      <c r="S246" s="98"/>
      <c r="T246" s="98"/>
      <c r="U246" s="98"/>
      <c r="V246" s="98"/>
      <c r="W246" s="98"/>
      <c r="X246" s="98"/>
      <c r="Y246" s="98"/>
      <c r="Z246" s="98"/>
    </row>
    <row r="247" spans="1:26" ht="16.5" customHeight="1" x14ac:dyDescent="0.3">
      <c r="A247" s="98"/>
      <c r="B247" s="98"/>
      <c r="C247" s="99"/>
      <c r="D247" s="99"/>
      <c r="E247" s="131"/>
      <c r="F247" s="131"/>
      <c r="G247" s="98"/>
      <c r="H247" s="98"/>
      <c r="I247" s="98"/>
      <c r="J247" s="98"/>
      <c r="K247" s="98"/>
      <c r="L247" s="98"/>
      <c r="M247" s="98"/>
      <c r="N247" s="98"/>
      <c r="O247" s="98"/>
      <c r="P247" s="98"/>
      <c r="Q247" s="98"/>
      <c r="R247" s="98"/>
      <c r="S247" s="98"/>
      <c r="T247" s="98"/>
      <c r="U247" s="98"/>
      <c r="V247" s="98"/>
      <c r="W247" s="98"/>
      <c r="X247" s="98"/>
      <c r="Y247" s="98"/>
      <c r="Z247" s="98"/>
    </row>
    <row r="248" spans="1:26" ht="16.5" customHeight="1" x14ac:dyDescent="0.3">
      <c r="A248" s="98"/>
      <c r="B248" s="98"/>
      <c r="C248" s="99"/>
      <c r="D248" s="99"/>
      <c r="E248" s="131"/>
      <c r="F248" s="131"/>
      <c r="G248" s="98"/>
      <c r="H248" s="98"/>
      <c r="I248" s="98"/>
      <c r="J248" s="98"/>
      <c r="K248" s="98"/>
      <c r="L248" s="98"/>
      <c r="M248" s="98"/>
      <c r="N248" s="98"/>
      <c r="O248" s="98"/>
      <c r="P248" s="98"/>
      <c r="Q248" s="98"/>
      <c r="R248" s="98"/>
      <c r="S248" s="98"/>
      <c r="T248" s="98"/>
      <c r="U248" s="98"/>
      <c r="V248" s="98"/>
      <c r="W248" s="98"/>
      <c r="X248" s="98"/>
      <c r="Y248" s="98"/>
      <c r="Z248" s="98"/>
    </row>
    <row r="249" spans="1:26" ht="16.5" customHeight="1" x14ac:dyDescent="0.3">
      <c r="A249" s="98"/>
      <c r="B249" s="98"/>
      <c r="C249" s="99"/>
      <c r="D249" s="99"/>
      <c r="E249" s="131"/>
      <c r="F249" s="131"/>
      <c r="G249" s="98"/>
      <c r="H249" s="98"/>
      <c r="I249" s="98"/>
      <c r="J249" s="98"/>
      <c r="K249" s="98"/>
      <c r="L249" s="98"/>
      <c r="M249" s="98"/>
      <c r="N249" s="98"/>
      <c r="O249" s="98"/>
      <c r="P249" s="98"/>
      <c r="Q249" s="98"/>
      <c r="R249" s="98"/>
      <c r="S249" s="98"/>
      <c r="T249" s="98"/>
      <c r="U249" s="98"/>
      <c r="V249" s="98"/>
      <c r="W249" s="98"/>
      <c r="X249" s="98"/>
      <c r="Y249" s="98"/>
      <c r="Z249" s="98"/>
    </row>
    <row r="250" spans="1:26" ht="16.5" customHeight="1" x14ac:dyDescent="0.3">
      <c r="A250" s="98"/>
      <c r="B250" s="98"/>
      <c r="C250" s="99"/>
      <c r="D250" s="99"/>
      <c r="E250" s="131"/>
      <c r="F250" s="131"/>
      <c r="G250" s="98"/>
      <c r="H250" s="98"/>
      <c r="I250" s="98"/>
      <c r="J250" s="98"/>
      <c r="K250" s="98"/>
      <c r="L250" s="98"/>
      <c r="M250" s="98"/>
      <c r="N250" s="98"/>
      <c r="O250" s="98"/>
      <c r="P250" s="98"/>
      <c r="Q250" s="98"/>
      <c r="R250" s="98"/>
      <c r="S250" s="98"/>
      <c r="T250" s="98"/>
      <c r="U250" s="98"/>
      <c r="V250" s="98"/>
      <c r="W250" s="98"/>
      <c r="X250" s="98"/>
      <c r="Y250" s="98"/>
      <c r="Z250" s="98"/>
    </row>
    <row r="251" spans="1:26" ht="16.5" customHeight="1" x14ac:dyDescent="0.3">
      <c r="A251" s="98"/>
      <c r="B251" s="98"/>
      <c r="C251" s="99"/>
      <c r="D251" s="99"/>
      <c r="E251" s="131"/>
      <c r="F251" s="131"/>
      <c r="G251" s="98"/>
      <c r="H251" s="98"/>
      <c r="I251" s="98"/>
      <c r="J251" s="98"/>
      <c r="K251" s="98"/>
      <c r="L251" s="98"/>
      <c r="M251" s="98"/>
      <c r="N251" s="98"/>
      <c r="O251" s="98"/>
      <c r="P251" s="98"/>
      <c r="Q251" s="98"/>
      <c r="R251" s="98"/>
      <c r="S251" s="98"/>
      <c r="T251" s="98"/>
      <c r="U251" s="98"/>
      <c r="V251" s="98"/>
      <c r="W251" s="98"/>
      <c r="X251" s="98"/>
      <c r="Y251" s="98"/>
      <c r="Z251" s="98"/>
    </row>
    <row r="252" spans="1:26" ht="16.5" customHeight="1" x14ac:dyDescent="0.3">
      <c r="A252" s="98"/>
      <c r="B252" s="98"/>
      <c r="C252" s="99"/>
      <c r="D252" s="99"/>
      <c r="E252" s="131"/>
      <c r="F252" s="131"/>
      <c r="G252" s="98"/>
      <c r="H252" s="98"/>
      <c r="I252" s="98"/>
      <c r="J252" s="98"/>
      <c r="K252" s="98"/>
      <c r="L252" s="98"/>
      <c r="M252" s="98"/>
      <c r="N252" s="98"/>
      <c r="O252" s="98"/>
      <c r="P252" s="98"/>
      <c r="Q252" s="98"/>
      <c r="R252" s="98"/>
      <c r="S252" s="98"/>
      <c r="T252" s="98"/>
      <c r="U252" s="98"/>
      <c r="V252" s="98"/>
      <c r="W252" s="98"/>
      <c r="X252" s="98"/>
      <c r="Y252" s="98"/>
      <c r="Z252" s="98"/>
    </row>
    <row r="253" spans="1:26" ht="16.5" customHeight="1" x14ac:dyDescent="0.3">
      <c r="A253" s="98"/>
      <c r="B253" s="98"/>
      <c r="C253" s="99"/>
      <c r="D253" s="99"/>
      <c r="E253" s="131"/>
      <c r="F253" s="131"/>
      <c r="G253" s="98"/>
      <c r="H253" s="98"/>
      <c r="I253" s="98"/>
      <c r="J253" s="98"/>
      <c r="K253" s="98"/>
      <c r="L253" s="98"/>
      <c r="M253" s="98"/>
      <c r="N253" s="98"/>
      <c r="O253" s="98"/>
      <c r="P253" s="98"/>
      <c r="Q253" s="98"/>
      <c r="R253" s="98"/>
      <c r="S253" s="98"/>
      <c r="T253" s="98"/>
      <c r="U253" s="98"/>
      <c r="V253" s="98"/>
      <c r="W253" s="98"/>
      <c r="X253" s="98"/>
      <c r="Y253" s="98"/>
      <c r="Z253" s="98"/>
    </row>
    <row r="254" spans="1:26" ht="16.5" customHeight="1" x14ac:dyDescent="0.3">
      <c r="A254" s="98"/>
      <c r="B254" s="98"/>
      <c r="C254" s="99"/>
      <c r="D254" s="99"/>
      <c r="E254" s="131"/>
      <c r="F254" s="131"/>
      <c r="G254" s="98"/>
      <c r="H254" s="98"/>
      <c r="I254" s="98"/>
      <c r="J254" s="98"/>
      <c r="K254" s="98"/>
      <c r="L254" s="98"/>
      <c r="M254" s="98"/>
      <c r="N254" s="98"/>
      <c r="O254" s="98"/>
      <c r="P254" s="98"/>
      <c r="Q254" s="98"/>
      <c r="R254" s="98"/>
      <c r="S254" s="98"/>
      <c r="T254" s="98"/>
      <c r="U254" s="98"/>
      <c r="V254" s="98"/>
      <c r="W254" s="98"/>
      <c r="X254" s="98"/>
      <c r="Y254" s="98"/>
      <c r="Z254" s="98"/>
    </row>
    <row r="255" spans="1:26" ht="16.5" customHeight="1" x14ac:dyDescent="0.3">
      <c r="A255" s="98"/>
      <c r="B255" s="98"/>
      <c r="C255" s="99"/>
      <c r="D255" s="99"/>
      <c r="E255" s="131"/>
      <c r="F255" s="131"/>
      <c r="G255" s="98"/>
      <c r="H255" s="98"/>
      <c r="I255" s="98"/>
      <c r="J255" s="98"/>
      <c r="K255" s="98"/>
      <c r="L255" s="98"/>
      <c r="M255" s="98"/>
      <c r="N255" s="98"/>
      <c r="O255" s="98"/>
      <c r="P255" s="98"/>
      <c r="Q255" s="98"/>
      <c r="R255" s="98"/>
      <c r="S255" s="98"/>
      <c r="T255" s="98"/>
      <c r="U255" s="98"/>
      <c r="V255" s="98"/>
      <c r="W255" s="98"/>
      <c r="X255" s="98"/>
      <c r="Y255" s="98"/>
      <c r="Z255" s="98"/>
    </row>
    <row r="256" spans="1:26" ht="16.5" customHeight="1" x14ac:dyDescent="0.3">
      <c r="A256" s="98"/>
      <c r="B256" s="98"/>
      <c r="C256" s="99"/>
      <c r="D256" s="99"/>
      <c r="E256" s="131"/>
      <c r="F256" s="131"/>
      <c r="G256" s="98"/>
      <c r="H256" s="98"/>
      <c r="I256" s="98"/>
      <c r="J256" s="98"/>
      <c r="K256" s="98"/>
      <c r="L256" s="98"/>
      <c r="M256" s="98"/>
      <c r="N256" s="98"/>
      <c r="O256" s="98"/>
      <c r="P256" s="98"/>
      <c r="Q256" s="98"/>
      <c r="R256" s="98"/>
      <c r="S256" s="98"/>
      <c r="T256" s="98"/>
      <c r="U256" s="98"/>
      <c r="V256" s="98"/>
      <c r="W256" s="98"/>
      <c r="X256" s="98"/>
      <c r="Y256" s="98"/>
      <c r="Z256" s="98"/>
    </row>
    <row r="257" spans="1:26" ht="16.5" customHeight="1" x14ac:dyDescent="0.3">
      <c r="A257" s="98"/>
      <c r="B257" s="98"/>
      <c r="C257" s="99"/>
      <c r="D257" s="99"/>
      <c r="E257" s="131"/>
      <c r="F257" s="131"/>
      <c r="G257" s="98"/>
      <c r="H257" s="98"/>
      <c r="I257" s="98"/>
      <c r="J257" s="98"/>
      <c r="K257" s="98"/>
      <c r="L257" s="98"/>
      <c r="M257" s="98"/>
      <c r="N257" s="98"/>
      <c r="O257" s="98"/>
      <c r="P257" s="98"/>
      <c r="Q257" s="98"/>
      <c r="R257" s="98"/>
      <c r="S257" s="98"/>
      <c r="T257" s="98"/>
      <c r="U257" s="98"/>
      <c r="V257" s="98"/>
      <c r="W257" s="98"/>
      <c r="X257" s="98"/>
      <c r="Y257" s="98"/>
      <c r="Z257" s="98"/>
    </row>
    <row r="258" spans="1:26" ht="16.5" customHeight="1" x14ac:dyDescent="0.3">
      <c r="A258" s="98"/>
      <c r="B258" s="98"/>
      <c r="C258" s="99"/>
      <c r="D258" s="99"/>
      <c r="E258" s="131"/>
      <c r="F258" s="131"/>
      <c r="G258" s="98"/>
      <c r="H258" s="98"/>
      <c r="I258" s="98"/>
      <c r="J258" s="98"/>
      <c r="K258" s="98"/>
      <c r="L258" s="98"/>
      <c r="M258" s="98"/>
      <c r="N258" s="98"/>
      <c r="O258" s="98"/>
      <c r="P258" s="98"/>
      <c r="Q258" s="98"/>
      <c r="R258" s="98"/>
      <c r="S258" s="98"/>
      <c r="T258" s="98"/>
      <c r="U258" s="98"/>
      <c r="V258" s="98"/>
      <c r="W258" s="98"/>
      <c r="X258" s="98"/>
      <c r="Y258" s="98"/>
      <c r="Z258" s="98"/>
    </row>
    <row r="259" spans="1:26" ht="16.5" customHeight="1" x14ac:dyDescent="0.3">
      <c r="A259" s="98"/>
      <c r="B259" s="98"/>
      <c r="C259" s="99"/>
      <c r="D259" s="99"/>
      <c r="E259" s="131"/>
      <c r="F259" s="131"/>
      <c r="G259" s="98"/>
      <c r="H259" s="98"/>
      <c r="I259" s="98"/>
      <c r="J259" s="98"/>
      <c r="K259" s="98"/>
      <c r="L259" s="98"/>
      <c r="M259" s="98"/>
      <c r="N259" s="98"/>
      <c r="O259" s="98"/>
      <c r="P259" s="98"/>
      <c r="Q259" s="98"/>
      <c r="R259" s="98"/>
      <c r="S259" s="98"/>
      <c r="T259" s="98"/>
      <c r="U259" s="98"/>
      <c r="V259" s="98"/>
      <c r="W259" s="98"/>
      <c r="X259" s="98"/>
      <c r="Y259" s="98"/>
      <c r="Z259" s="98"/>
    </row>
    <row r="260" spans="1:26" ht="16.5" customHeight="1" x14ac:dyDescent="0.3">
      <c r="A260" s="98"/>
      <c r="B260" s="98"/>
      <c r="C260" s="99"/>
      <c r="D260" s="99"/>
      <c r="E260" s="131"/>
      <c r="F260" s="131"/>
      <c r="G260" s="98"/>
      <c r="H260" s="98"/>
      <c r="I260" s="98"/>
      <c r="J260" s="98"/>
      <c r="K260" s="98"/>
      <c r="L260" s="98"/>
      <c r="M260" s="98"/>
      <c r="N260" s="98"/>
      <c r="O260" s="98"/>
      <c r="P260" s="98"/>
      <c r="Q260" s="98"/>
      <c r="R260" s="98"/>
      <c r="S260" s="98"/>
      <c r="T260" s="98"/>
      <c r="U260" s="98"/>
      <c r="V260" s="98"/>
      <c r="W260" s="98"/>
      <c r="X260" s="98"/>
      <c r="Y260" s="98"/>
      <c r="Z260" s="98"/>
    </row>
    <row r="261" spans="1:26" ht="16.5" customHeight="1" x14ac:dyDescent="0.3">
      <c r="A261" s="98"/>
      <c r="B261" s="98"/>
      <c r="C261" s="99"/>
      <c r="D261" s="99"/>
      <c r="E261" s="131"/>
      <c r="F261" s="131"/>
      <c r="G261" s="98"/>
      <c r="H261" s="98"/>
      <c r="I261" s="98"/>
      <c r="J261" s="98"/>
      <c r="K261" s="98"/>
      <c r="L261" s="98"/>
      <c r="M261" s="98"/>
      <c r="N261" s="98"/>
      <c r="O261" s="98"/>
      <c r="P261" s="98"/>
      <c r="Q261" s="98"/>
      <c r="R261" s="98"/>
      <c r="S261" s="98"/>
      <c r="T261" s="98"/>
      <c r="U261" s="98"/>
      <c r="V261" s="98"/>
      <c r="W261" s="98"/>
      <c r="X261" s="98"/>
      <c r="Y261" s="98"/>
      <c r="Z261" s="98"/>
    </row>
    <row r="262" spans="1:26" ht="16.5" customHeight="1" x14ac:dyDescent="0.3">
      <c r="A262" s="98"/>
      <c r="B262" s="98"/>
      <c r="C262" s="99"/>
      <c r="D262" s="99"/>
      <c r="E262" s="131"/>
      <c r="F262" s="131"/>
      <c r="G262" s="98"/>
      <c r="H262" s="98"/>
      <c r="I262" s="98"/>
      <c r="J262" s="98"/>
      <c r="K262" s="98"/>
      <c r="L262" s="98"/>
      <c r="M262" s="98"/>
      <c r="N262" s="98"/>
      <c r="O262" s="98"/>
      <c r="P262" s="98"/>
      <c r="Q262" s="98"/>
      <c r="R262" s="98"/>
      <c r="S262" s="98"/>
      <c r="T262" s="98"/>
      <c r="U262" s="98"/>
      <c r="V262" s="98"/>
      <c r="W262" s="98"/>
      <c r="X262" s="98"/>
      <c r="Y262" s="98"/>
      <c r="Z262" s="98"/>
    </row>
    <row r="263" spans="1:26" ht="16.5" customHeight="1" x14ac:dyDescent="0.3">
      <c r="A263" s="98"/>
      <c r="B263" s="98"/>
      <c r="C263" s="99"/>
      <c r="D263" s="99"/>
      <c r="E263" s="131"/>
      <c r="F263" s="131"/>
      <c r="G263" s="98"/>
      <c r="H263" s="98"/>
      <c r="I263" s="98"/>
      <c r="J263" s="98"/>
      <c r="K263" s="98"/>
      <c r="L263" s="98"/>
      <c r="M263" s="98"/>
      <c r="N263" s="98"/>
      <c r="O263" s="98"/>
      <c r="P263" s="98"/>
      <c r="Q263" s="98"/>
      <c r="R263" s="98"/>
      <c r="S263" s="98"/>
      <c r="T263" s="98"/>
      <c r="U263" s="98"/>
      <c r="V263" s="98"/>
      <c r="W263" s="98"/>
      <c r="X263" s="98"/>
      <c r="Y263" s="98"/>
      <c r="Z263" s="98"/>
    </row>
    <row r="264" spans="1:26" ht="16.5" customHeight="1" x14ac:dyDescent="0.3">
      <c r="A264" s="98"/>
      <c r="B264" s="98"/>
      <c r="C264" s="99"/>
      <c r="D264" s="99"/>
      <c r="E264" s="131"/>
      <c r="F264" s="131"/>
      <c r="G264" s="98"/>
      <c r="H264" s="98"/>
      <c r="I264" s="98"/>
      <c r="J264" s="98"/>
      <c r="K264" s="98"/>
      <c r="L264" s="98"/>
      <c r="M264" s="98"/>
      <c r="N264" s="98"/>
      <c r="O264" s="98"/>
      <c r="P264" s="98"/>
      <c r="Q264" s="98"/>
      <c r="R264" s="98"/>
      <c r="S264" s="98"/>
      <c r="T264" s="98"/>
      <c r="U264" s="98"/>
      <c r="V264" s="98"/>
      <c r="W264" s="98"/>
      <c r="X264" s="98"/>
      <c r="Y264" s="98"/>
      <c r="Z264" s="98"/>
    </row>
    <row r="265" spans="1:26" ht="16.5" customHeight="1" x14ac:dyDescent="0.3">
      <c r="A265" s="98"/>
      <c r="B265" s="98"/>
      <c r="C265" s="99"/>
      <c r="D265" s="99"/>
      <c r="E265" s="131"/>
      <c r="F265" s="131"/>
      <c r="G265" s="98"/>
      <c r="H265" s="98"/>
      <c r="I265" s="98"/>
      <c r="J265" s="98"/>
      <c r="K265" s="98"/>
      <c r="L265" s="98"/>
      <c r="M265" s="98"/>
      <c r="N265" s="98"/>
      <c r="O265" s="98"/>
      <c r="P265" s="98"/>
      <c r="Q265" s="98"/>
      <c r="R265" s="98"/>
      <c r="S265" s="98"/>
      <c r="T265" s="98"/>
      <c r="U265" s="98"/>
      <c r="V265" s="98"/>
      <c r="W265" s="98"/>
      <c r="X265" s="98"/>
      <c r="Y265" s="98"/>
      <c r="Z265" s="98"/>
    </row>
    <row r="266" spans="1:26" ht="16.5" customHeight="1" x14ac:dyDescent="0.3">
      <c r="A266" s="98"/>
      <c r="B266" s="98"/>
      <c r="C266" s="99"/>
      <c r="D266" s="99"/>
      <c r="E266" s="131"/>
      <c r="F266" s="131"/>
      <c r="G266" s="98"/>
      <c r="H266" s="98"/>
      <c r="I266" s="98"/>
      <c r="J266" s="98"/>
      <c r="K266" s="98"/>
      <c r="L266" s="98"/>
      <c r="M266" s="98"/>
      <c r="N266" s="98"/>
      <c r="O266" s="98"/>
      <c r="P266" s="98"/>
      <c r="Q266" s="98"/>
      <c r="R266" s="98"/>
      <c r="S266" s="98"/>
      <c r="T266" s="98"/>
      <c r="U266" s="98"/>
      <c r="V266" s="98"/>
      <c r="W266" s="98"/>
      <c r="X266" s="98"/>
      <c r="Y266" s="98"/>
      <c r="Z266" s="98"/>
    </row>
    <row r="267" spans="1:26" ht="16.5" customHeight="1" x14ac:dyDescent="0.3">
      <c r="A267" s="98"/>
      <c r="B267" s="98"/>
      <c r="C267" s="99"/>
      <c r="D267" s="99"/>
      <c r="E267" s="131"/>
      <c r="F267" s="131"/>
      <c r="G267" s="98"/>
      <c r="H267" s="98"/>
      <c r="I267" s="98"/>
      <c r="J267" s="98"/>
      <c r="K267" s="98"/>
      <c r="L267" s="98"/>
      <c r="M267" s="98"/>
      <c r="N267" s="98"/>
      <c r="O267" s="98"/>
      <c r="P267" s="98"/>
      <c r="Q267" s="98"/>
      <c r="R267" s="98"/>
      <c r="S267" s="98"/>
      <c r="T267" s="98"/>
      <c r="U267" s="98"/>
      <c r="V267" s="98"/>
      <c r="W267" s="98"/>
      <c r="X267" s="98"/>
      <c r="Y267" s="98"/>
      <c r="Z267" s="98"/>
    </row>
    <row r="268" spans="1:26" ht="16.5" customHeight="1" x14ac:dyDescent="0.3">
      <c r="A268" s="98"/>
      <c r="B268" s="98"/>
      <c r="C268" s="99"/>
      <c r="D268" s="99"/>
      <c r="E268" s="131"/>
      <c r="F268" s="131"/>
      <c r="G268" s="98"/>
      <c r="H268" s="98"/>
      <c r="I268" s="98"/>
      <c r="J268" s="98"/>
      <c r="K268" s="98"/>
      <c r="L268" s="98"/>
      <c r="M268" s="98"/>
      <c r="N268" s="98"/>
      <c r="O268" s="98"/>
      <c r="P268" s="98"/>
      <c r="Q268" s="98"/>
      <c r="R268" s="98"/>
      <c r="S268" s="98"/>
      <c r="T268" s="98"/>
      <c r="U268" s="98"/>
      <c r="V268" s="98"/>
      <c r="W268" s="98"/>
      <c r="X268" s="98"/>
      <c r="Y268" s="98"/>
      <c r="Z268" s="98"/>
    </row>
    <row r="269" spans="1:26" ht="16.5" customHeight="1" x14ac:dyDescent="0.3">
      <c r="A269" s="98"/>
      <c r="B269" s="98"/>
      <c r="C269" s="99"/>
      <c r="D269" s="99"/>
      <c r="E269" s="131"/>
      <c r="F269" s="131"/>
      <c r="G269" s="98"/>
      <c r="H269" s="98"/>
      <c r="I269" s="98"/>
      <c r="J269" s="98"/>
      <c r="K269" s="98"/>
      <c r="L269" s="98"/>
      <c r="M269" s="98"/>
      <c r="N269" s="98"/>
      <c r="O269" s="98"/>
      <c r="P269" s="98"/>
      <c r="Q269" s="98"/>
      <c r="R269" s="98"/>
      <c r="S269" s="98"/>
      <c r="T269" s="98"/>
      <c r="U269" s="98"/>
      <c r="V269" s="98"/>
      <c r="W269" s="98"/>
      <c r="X269" s="98"/>
      <c r="Y269" s="98"/>
      <c r="Z269" s="98"/>
    </row>
    <row r="270" spans="1:26" ht="16.5" customHeight="1" x14ac:dyDescent="0.3">
      <c r="A270" s="98"/>
      <c r="B270" s="98"/>
      <c r="C270" s="99"/>
      <c r="D270" s="99"/>
      <c r="E270" s="131"/>
      <c r="F270" s="131"/>
      <c r="G270" s="98"/>
      <c r="H270" s="98"/>
      <c r="I270" s="98"/>
      <c r="J270" s="98"/>
      <c r="K270" s="98"/>
      <c r="L270" s="98"/>
      <c r="M270" s="98"/>
      <c r="N270" s="98"/>
      <c r="O270" s="98"/>
      <c r="P270" s="98"/>
      <c r="Q270" s="98"/>
      <c r="R270" s="98"/>
      <c r="S270" s="98"/>
      <c r="T270" s="98"/>
      <c r="U270" s="98"/>
      <c r="V270" s="98"/>
      <c r="W270" s="98"/>
      <c r="X270" s="98"/>
      <c r="Y270" s="98"/>
      <c r="Z270" s="98"/>
    </row>
    <row r="271" spans="1:26" ht="16.5" customHeight="1" x14ac:dyDescent="0.3">
      <c r="A271" s="98"/>
      <c r="B271" s="98"/>
      <c r="C271" s="99"/>
      <c r="D271" s="99"/>
      <c r="E271" s="131"/>
      <c r="F271" s="131"/>
      <c r="G271" s="98"/>
      <c r="H271" s="98"/>
      <c r="I271" s="98"/>
      <c r="J271" s="98"/>
      <c r="K271" s="98"/>
      <c r="L271" s="98"/>
      <c r="M271" s="98"/>
      <c r="N271" s="98"/>
      <c r="O271" s="98"/>
      <c r="P271" s="98"/>
      <c r="Q271" s="98"/>
      <c r="R271" s="98"/>
      <c r="S271" s="98"/>
      <c r="T271" s="98"/>
      <c r="U271" s="98"/>
      <c r="V271" s="98"/>
      <c r="W271" s="98"/>
      <c r="X271" s="98"/>
      <c r="Y271" s="98"/>
      <c r="Z271" s="98"/>
    </row>
    <row r="272" spans="1:26" ht="16.5" customHeight="1" x14ac:dyDescent="0.3">
      <c r="A272" s="98"/>
      <c r="B272" s="98"/>
      <c r="C272" s="99"/>
      <c r="D272" s="99"/>
      <c r="E272" s="131"/>
      <c r="F272" s="131"/>
      <c r="G272" s="98"/>
      <c r="H272" s="98"/>
      <c r="I272" s="98"/>
      <c r="J272" s="98"/>
      <c r="K272" s="98"/>
      <c r="L272" s="98"/>
      <c r="M272" s="98"/>
      <c r="N272" s="98"/>
      <c r="O272" s="98"/>
      <c r="P272" s="98"/>
      <c r="Q272" s="98"/>
      <c r="R272" s="98"/>
      <c r="S272" s="98"/>
      <c r="T272" s="98"/>
      <c r="U272" s="98"/>
      <c r="V272" s="98"/>
      <c r="W272" s="98"/>
      <c r="X272" s="98"/>
      <c r="Y272" s="98"/>
      <c r="Z272" s="98"/>
    </row>
    <row r="273" spans="1:26" ht="16.5" customHeight="1" x14ac:dyDescent="0.3">
      <c r="A273" s="98"/>
      <c r="B273" s="98"/>
      <c r="C273" s="99"/>
      <c r="D273" s="99"/>
      <c r="E273" s="131"/>
      <c r="F273" s="131"/>
      <c r="G273" s="98"/>
      <c r="H273" s="98"/>
      <c r="I273" s="98"/>
      <c r="J273" s="98"/>
      <c r="K273" s="98"/>
      <c r="L273" s="98"/>
      <c r="M273" s="98"/>
      <c r="N273" s="98"/>
      <c r="O273" s="98"/>
      <c r="P273" s="98"/>
      <c r="Q273" s="98"/>
      <c r="R273" s="98"/>
      <c r="S273" s="98"/>
      <c r="T273" s="98"/>
      <c r="U273" s="98"/>
      <c r="V273" s="98"/>
      <c r="W273" s="98"/>
      <c r="X273" s="98"/>
      <c r="Y273" s="98"/>
      <c r="Z273" s="98"/>
    </row>
    <row r="274" spans="1:26" ht="16.5" customHeight="1" x14ac:dyDescent="0.3">
      <c r="A274" s="98"/>
      <c r="B274" s="98"/>
      <c r="C274" s="99"/>
      <c r="D274" s="99"/>
      <c r="E274" s="131"/>
      <c r="F274" s="131"/>
      <c r="G274" s="98"/>
      <c r="H274" s="98"/>
      <c r="I274" s="98"/>
      <c r="J274" s="98"/>
      <c r="K274" s="98"/>
      <c r="L274" s="98"/>
      <c r="M274" s="98"/>
      <c r="N274" s="98"/>
      <c r="O274" s="98"/>
      <c r="P274" s="98"/>
      <c r="Q274" s="98"/>
      <c r="R274" s="98"/>
      <c r="S274" s="98"/>
      <c r="T274" s="98"/>
      <c r="U274" s="98"/>
      <c r="V274" s="98"/>
      <c r="W274" s="98"/>
      <c r="X274" s="98"/>
      <c r="Y274" s="98"/>
      <c r="Z274" s="98"/>
    </row>
    <row r="275" spans="1:26" ht="16.5" customHeight="1" x14ac:dyDescent="0.3">
      <c r="A275" s="98"/>
      <c r="B275" s="98"/>
      <c r="C275" s="99"/>
      <c r="D275" s="99"/>
      <c r="E275" s="131"/>
      <c r="F275" s="131"/>
      <c r="G275" s="98"/>
      <c r="H275" s="98"/>
      <c r="I275" s="98"/>
      <c r="J275" s="98"/>
      <c r="K275" s="98"/>
      <c r="L275" s="98"/>
      <c r="M275" s="98"/>
      <c r="N275" s="98"/>
      <c r="O275" s="98"/>
      <c r="P275" s="98"/>
      <c r="Q275" s="98"/>
      <c r="R275" s="98"/>
      <c r="S275" s="98"/>
      <c r="T275" s="98"/>
      <c r="U275" s="98"/>
      <c r="V275" s="98"/>
      <c r="W275" s="98"/>
      <c r="X275" s="98"/>
      <c r="Y275" s="98"/>
      <c r="Z275" s="98"/>
    </row>
    <row r="276" spans="1:26" ht="16.5" customHeight="1" x14ac:dyDescent="0.3">
      <c r="A276" s="98"/>
      <c r="B276" s="98"/>
      <c r="C276" s="99"/>
      <c r="D276" s="99"/>
      <c r="E276" s="131"/>
      <c r="F276" s="131"/>
      <c r="G276" s="98"/>
      <c r="H276" s="98"/>
      <c r="I276" s="98"/>
      <c r="J276" s="98"/>
      <c r="K276" s="98"/>
      <c r="L276" s="98"/>
      <c r="M276" s="98"/>
      <c r="N276" s="98"/>
      <c r="O276" s="98"/>
      <c r="P276" s="98"/>
      <c r="Q276" s="98"/>
      <c r="R276" s="98"/>
      <c r="S276" s="98"/>
      <c r="T276" s="98"/>
      <c r="U276" s="98"/>
      <c r="V276" s="98"/>
      <c r="W276" s="98"/>
      <c r="X276" s="98"/>
      <c r="Y276" s="98"/>
      <c r="Z276" s="98"/>
    </row>
    <row r="277" spans="1:26" ht="16.5" customHeight="1" x14ac:dyDescent="0.3">
      <c r="A277" s="98"/>
      <c r="B277" s="98"/>
      <c r="C277" s="99"/>
      <c r="D277" s="99"/>
      <c r="E277" s="131"/>
      <c r="F277" s="131"/>
      <c r="G277" s="98"/>
      <c r="H277" s="98"/>
      <c r="I277" s="98"/>
      <c r="J277" s="98"/>
      <c r="K277" s="98"/>
      <c r="L277" s="98"/>
      <c r="M277" s="98"/>
      <c r="N277" s="98"/>
      <c r="O277" s="98"/>
      <c r="P277" s="98"/>
      <c r="Q277" s="98"/>
      <c r="R277" s="98"/>
      <c r="S277" s="98"/>
      <c r="T277" s="98"/>
      <c r="U277" s="98"/>
      <c r="V277" s="98"/>
      <c r="W277" s="98"/>
      <c r="X277" s="98"/>
      <c r="Y277" s="98"/>
      <c r="Z277" s="98"/>
    </row>
    <row r="278" spans="1:26" ht="15.75" customHeight="1" x14ac:dyDescent="0.2"/>
    <row r="279" spans="1:26" ht="15.75" customHeight="1" x14ac:dyDescent="0.2"/>
    <row r="280" spans="1:26" ht="15.75" customHeight="1" x14ac:dyDescent="0.2"/>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formula1>$A$15:$A$50</formula1>
    </dataValidation>
  </dataValidation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738030"/>
  </sheetPr>
  <dimension ref="A1:W1000"/>
  <sheetViews>
    <sheetView showGridLines="0" workbookViewId="0"/>
  </sheetViews>
  <sheetFormatPr baseColWidth="10" defaultColWidth="12.625" defaultRowHeight="15" customHeight="1" x14ac:dyDescent="0.2"/>
  <cols>
    <col min="1" max="1" width="5.875" customWidth="1"/>
    <col min="2" max="2" width="49.25" customWidth="1"/>
    <col min="3" max="3" width="127.375" customWidth="1"/>
    <col min="4" max="4" width="10" customWidth="1"/>
    <col min="5" max="6" width="10" hidden="1" customWidth="1"/>
    <col min="7" max="23" width="9.375" customWidth="1"/>
  </cols>
  <sheetData>
    <row r="1" spans="1:23" ht="24" customHeight="1" x14ac:dyDescent="0.35">
      <c r="A1" s="145"/>
      <c r="B1" s="146"/>
      <c r="C1" s="147"/>
      <c r="D1" s="147"/>
      <c r="E1" s="148"/>
      <c r="F1" s="148"/>
      <c r="G1" s="148"/>
      <c r="H1" s="148"/>
      <c r="I1" s="148"/>
      <c r="J1" s="148"/>
      <c r="K1" s="148"/>
      <c r="L1" s="148"/>
      <c r="M1" s="148"/>
      <c r="N1" s="148"/>
      <c r="O1" s="148"/>
      <c r="P1" s="148"/>
      <c r="Q1" s="148"/>
      <c r="R1" s="148"/>
      <c r="S1" s="148"/>
      <c r="T1" s="148"/>
      <c r="U1" s="148"/>
      <c r="V1" s="148"/>
      <c r="W1" s="148"/>
    </row>
    <row r="2" spans="1:23" ht="24" customHeight="1" x14ac:dyDescent="0.35">
      <c r="A2" s="149"/>
      <c r="B2" s="757" t="s">
        <v>586</v>
      </c>
      <c r="C2" s="517"/>
      <c r="D2" s="148"/>
      <c r="E2" s="148"/>
      <c r="F2" s="148"/>
      <c r="G2" s="148"/>
      <c r="H2" s="148"/>
      <c r="I2" s="148"/>
      <c r="J2" s="148"/>
      <c r="K2" s="148"/>
      <c r="L2" s="148"/>
      <c r="M2" s="148"/>
      <c r="N2" s="148"/>
      <c r="O2" s="148"/>
      <c r="P2" s="148"/>
      <c r="Q2" s="148"/>
      <c r="R2" s="148"/>
      <c r="S2" s="148"/>
      <c r="T2" s="148"/>
      <c r="U2" s="148"/>
      <c r="V2" s="148"/>
      <c r="W2" s="148"/>
    </row>
    <row r="3" spans="1:23" ht="24" customHeight="1" x14ac:dyDescent="0.35">
      <c r="A3" s="145"/>
      <c r="B3" s="147"/>
      <c r="C3" s="147"/>
      <c r="D3" s="147"/>
      <c r="E3" s="148"/>
      <c r="F3" s="148"/>
      <c r="G3" s="148"/>
      <c r="H3" s="148"/>
      <c r="I3" s="148"/>
      <c r="J3" s="148"/>
      <c r="K3" s="148"/>
      <c r="L3" s="148"/>
      <c r="M3" s="148"/>
      <c r="N3" s="148"/>
      <c r="O3" s="148"/>
      <c r="P3" s="148"/>
      <c r="Q3" s="148"/>
      <c r="R3" s="148"/>
      <c r="S3" s="148"/>
      <c r="T3" s="148"/>
      <c r="U3" s="148"/>
      <c r="V3" s="148"/>
      <c r="W3" s="148"/>
    </row>
    <row r="4" spans="1:23" ht="24" customHeight="1" x14ac:dyDescent="0.35">
      <c r="A4" s="145"/>
      <c r="B4" s="150" t="s">
        <v>587</v>
      </c>
      <c r="C4" s="151" t="s">
        <v>588</v>
      </c>
      <c r="D4" s="152"/>
      <c r="E4" s="148"/>
      <c r="F4" s="148"/>
      <c r="G4" s="148"/>
      <c r="H4" s="148"/>
      <c r="I4" s="148"/>
      <c r="J4" s="148"/>
      <c r="K4" s="148"/>
      <c r="L4" s="148"/>
      <c r="M4" s="148"/>
      <c r="N4" s="148"/>
      <c r="O4" s="148"/>
      <c r="P4" s="148"/>
      <c r="Q4" s="148"/>
      <c r="R4" s="148"/>
      <c r="S4" s="148"/>
      <c r="T4" s="148"/>
      <c r="U4" s="148"/>
      <c r="V4" s="148"/>
      <c r="W4" s="148"/>
    </row>
    <row r="5" spans="1:23" ht="24" customHeight="1" x14ac:dyDescent="0.35">
      <c r="A5" s="145"/>
      <c r="B5" s="153" t="s">
        <v>589</v>
      </c>
      <c r="C5" s="154" t="s">
        <v>590</v>
      </c>
      <c r="D5" s="152"/>
      <c r="E5" s="148"/>
      <c r="F5" s="148"/>
      <c r="G5" s="148"/>
      <c r="H5" s="148"/>
      <c r="I5" s="148"/>
      <c r="J5" s="148"/>
      <c r="K5" s="148"/>
      <c r="L5" s="148"/>
      <c r="M5" s="148"/>
      <c r="N5" s="148"/>
      <c r="O5" s="148"/>
      <c r="P5" s="148"/>
      <c r="Q5" s="148"/>
      <c r="R5" s="148"/>
      <c r="S5" s="148"/>
      <c r="T5" s="148"/>
      <c r="U5" s="148"/>
      <c r="V5" s="148"/>
      <c r="W5" s="148"/>
    </row>
    <row r="6" spans="1:23" ht="24" customHeight="1" x14ac:dyDescent="0.35">
      <c r="A6" s="145"/>
      <c r="B6" s="153" t="s">
        <v>591</v>
      </c>
      <c r="C6" s="154" t="s">
        <v>592</v>
      </c>
      <c r="D6" s="152"/>
      <c r="E6" s="148"/>
      <c r="F6" s="148"/>
      <c r="G6" s="148"/>
      <c r="H6" s="148"/>
      <c r="I6" s="148"/>
      <c r="J6" s="148"/>
      <c r="K6" s="148"/>
      <c r="L6" s="148"/>
      <c r="M6" s="148"/>
      <c r="N6" s="148"/>
      <c r="O6" s="148"/>
      <c r="P6" s="148"/>
      <c r="Q6" s="148"/>
      <c r="R6" s="148"/>
      <c r="S6" s="148"/>
      <c r="T6" s="148"/>
      <c r="U6" s="148"/>
      <c r="V6" s="148"/>
      <c r="W6" s="148"/>
    </row>
    <row r="7" spans="1:23" ht="24" customHeight="1" x14ac:dyDescent="0.35">
      <c r="A7" s="145"/>
      <c r="B7" s="153" t="s">
        <v>593</v>
      </c>
      <c r="C7" s="154" t="s">
        <v>594</v>
      </c>
      <c r="D7" s="152"/>
      <c r="E7" s="148"/>
      <c r="F7" s="148"/>
      <c r="G7" s="148"/>
      <c r="H7" s="148"/>
      <c r="I7" s="148"/>
      <c r="J7" s="148"/>
      <c r="K7" s="148"/>
      <c r="L7" s="148"/>
      <c r="M7" s="148"/>
      <c r="N7" s="148"/>
      <c r="O7" s="148"/>
      <c r="P7" s="148"/>
      <c r="Q7" s="148"/>
      <c r="R7" s="148"/>
      <c r="S7" s="148"/>
      <c r="T7" s="148"/>
      <c r="U7" s="148"/>
      <c r="V7" s="148"/>
      <c r="W7" s="148"/>
    </row>
    <row r="8" spans="1:23" ht="24" customHeight="1" x14ac:dyDescent="0.35">
      <c r="A8" s="145"/>
      <c r="B8" s="153" t="s">
        <v>595</v>
      </c>
      <c r="C8" s="155" t="s">
        <v>596</v>
      </c>
      <c r="D8" s="152"/>
      <c r="E8" s="148"/>
      <c r="F8" s="148"/>
      <c r="G8" s="148"/>
      <c r="H8" s="148"/>
      <c r="I8" s="148"/>
      <c r="J8" s="148"/>
      <c r="K8" s="148"/>
      <c r="L8" s="148"/>
      <c r="M8" s="148"/>
      <c r="N8" s="148"/>
      <c r="O8" s="148"/>
      <c r="P8" s="148"/>
      <c r="Q8" s="148"/>
      <c r="R8" s="148"/>
      <c r="S8" s="148"/>
      <c r="T8" s="148"/>
      <c r="U8" s="148"/>
      <c r="V8" s="148"/>
      <c r="W8" s="148"/>
    </row>
    <row r="9" spans="1:23" ht="24" customHeight="1" x14ac:dyDescent="0.35">
      <c r="A9" s="145"/>
      <c r="B9" s="153" t="s">
        <v>597</v>
      </c>
      <c r="C9" s="155" t="s">
        <v>598</v>
      </c>
      <c r="D9" s="152"/>
      <c r="E9" s="148"/>
      <c r="F9" s="148"/>
      <c r="G9" s="148"/>
      <c r="H9" s="148"/>
      <c r="I9" s="148"/>
      <c r="J9" s="148"/>
      <c r="K9" s="148"/>
      <c r="L9" s="148"/>
      <c r="M9" s="148"/>
      <c r="N9" s="148"/>
      <c r="O9" s="148"/>
      <c r="P9" s="148"/>
      <c r="Q9" s="148"/>
      <c r="R9" s="148"/>
      <c r="S9" s="148"/>
      <c r="T9" s="148"/>
      <c r="U9" s="148"/>
      <c r="V9" s="148"/>
      <c r="W9" s="148"/>
    </row>
    <row r="10" spans="1:23" ht="24" customHeight="1" x14ac:dyDescent="0.35">
      <c r="A10" s="145"/>
      <c r="B10" s="153" t="s">
        <v>599</v>
      </c>
      <c r="C10" s="155" t="s">
        <v>600</v>
      </c>
      <c r="D10" s="152"/>
      <c r="E10" s="148"/>
      <c r="F10" s="148"/>
      <c r="G10" s="148"/>
      <c r="H10" s="148"/>
      <c r="I10" s="148"/>
      <c r="J10" s="148"/>
      <c r="K10" s="148"/>
      <c r="L10" s="148"/>
      <c r="M10" s="148"/>
      <c r="N10" s="148"/>
      <c r="O10" s="148"/>
      <c r="P10" s="148"/>
      <c r="Q10" s="148"/>
      <c r="R10" s="148"/>
      <c r="S10" s="148"/>
      <c r="T10" s="148"/>
      <c r="U10" s="148"/>
      <c r="V10" s="148"/>
      <c r="W10" s="148"/>
    </row>
    <row r="11" spans="1:23" ht="24" customHeight="1" x14ac:dyDescent="0.35">
      <c r="A11" s="145"/>
      <c r="B11" s="156" t="s">
        <v>601</v>
      </c>
      <c r="C11" s="154" t="s">
        <v>602</v>
      </c>
      <c r="D11" s="152"/>
      <c r="E11" s="148"/>
      <c r="F11" s="148"/>
      <c r="G11" s="148"/>
      <c r="H11" s="148"/>
      <c r="I11" s="148"/>
      <c r="J11" s="148"/>
      <c r="K11" s="148"/>
      <c r="L11" s="148"/>
      <c r="M11" s="148"/>
      <c r="N11" s="148"/>
      <c r="O11" s="148"/>
      <c r="P11" s="148"/>
      <c r="Q11" s="148"/>
      <c r="R11" s="148"/>
      <c r="S11" s="148"/>
      <c r="T11" s="148"/>
      <c r="U11" s="148"/>
      <c r="V11" s="148"/>
      <c r="W11" s="148"/>
    </row>
    <row r="12" spans="1:23" ht="24" customHeight="1" x14ac:dyDescent="0.35">
      <c r="A12" s="145"/>
      <c r="B12" s="156" t="s">
        <v>603</v>
      </c>
      <c r="C12" s="154" t="s">
        <v>604</v>
      </c>
      <c r="D12" s="152"/>
      <c r="E12" s="148"/>
      <c r="F12" s="148"/>
      <c r="G12" s="148"/>
      <c r="H12" s="148"/>
      <c r="I12" s="148"/>
      <c r="J12" s="148"/>
      <c r="K12" s="148"/>
      <c r="L12" s="148"/>
      <c r="M12" s="148"/>
      <c r="N12" s="148"/>
      <c r="O12" s="148"/>
      <c r="P12" s="148"/>
      <c r="Q12" s="148"/>
      <c r="R12" s="148"/>
      <c r="S12" s="148"/>
      <c r="T12" s="148"/>
      <c r="U12" s="148"/>
      <c r="V12" s="148"/>
      <c r="W12" s="148"/>
    </row>
    <row r="13" spans="1:23" ht="24" customHeight="1" x14ac:dyDescent="0.35">
      <c r="A13" s="145"/>
      <c r="B13" s="156" t="s">
        <v>605</v>
      </c>
      <c r="C13" s="154" t="s">
        <v>606</v>
      </c>
      <c r="D13" s="152"/>
      <c r="E13" s="148"/>
      <c r="F13" s="148"/>
      <c r="G13" s="148"/>
      <c r="H13" s="148"/>
      <c r="I13" s="148"/>
      <c r="J13" s="148"/>
      <c r="K13" s="148"/>
      <c r="L13" s="148"/>
      <c r="M13" s="148"/>
      <c r="N13" s="148"/>
      <c r="O13" s="148"/>
      <c r="P13" s="148"/>
      <c r="Q13" s="148"/>
      <c r="R13" s="148"/>
      <c r="S13" s="148"/>
      <c r="T13" s="148"/>
      <c r="U13" s="148"/>
      <c r="V13" s="148"/>
      <c r="W13" s="148"/>
    </row>
    <row r="14" spans="1:23" ht="24" customHeight="1" x14ac:dyDescent="0.35">
      <c r="A14" s="145"/>
      <c r="B14" s="157"/>
      <c r="C14" s="154"/>
      <c r="D14" s="152"/>
      <c r="E14" s="148"/>
      <c r="F14" s="148"/>
      <c r="G14" s="148"/>
      <c r="H14" s="148"/>
      <c r="I14" s="148"/>
      <c r="J14" s="148"/>
      <c r="K14" s="148"/>
      <c r="L14" s="148"/>
      <c r="M14" s="148"/>
      <c r="N14" s="148"/>
      <c r="O14" s="148"/>
      <c r="P14" s="148"/>
      <c r="Q14" s="148"/>
      <c r="R14" s="148"/>
      <c r="S14" s="148"/>
      <c r="T14" s="148"/>
      <c r="U14" s="148"/>
      <c r="V14" s="148"/>
      <c r="W14" s="148"/>
    </row>
    <row r="15" spans="1:23" ht="24" customHeight="1" x14ac:dyDescent="0.35">
      <c r="A15" s="145"/>
      <c r="B15" s="156" t="s">
        <v>153</v>
      </c>
      <c r="C15" s="154" t="s">
        <v>607</v>
      </c>
      <c r="D15" s="152"/>
      <c r="E15" s="148"/>
      <c r="F15" s="148"/>
      <c r="G15" s="148"/>
      <c r="H15" s="148"/>
      <c r="I15" s="148"/>
      <c r="J15" s="148"/>
      <c r="K15" s="148"/>
      <c r="L15" s="148"/>
      <c r="M15" s="148"/>
      <c r="N15" s="148"/>
      <c r="O15" s="148"/>
      <c r="P15" s="148"/>
      <c r="Q15" s="148"/>
      <c r="R15" s="148"/>
      <c r="S15" s="148"/>
      <c r="T15" s="148"/>
      <c r="U15" s="148"/>
      <c r="V15" s="148"/>
      <c r="W15" s="148"/>
    </row>
    <row r="16" spans="1:23" ht="24" customHeight="1" x14ac:dyDescent="0.35">
      <c r="A16" s="145"/>
      <c r="B16" s="156" t="s">
        <v>608</v>
      </c>
      <c r="C16" s="154" t="s">
        <v>609</v>
      </c>
      <c r="D16" s="152"/>
      <c r="E16" s="148"/>
      <c r="F16" s="148"/>
      <c r="G16" s="148"/>
      <c r="H16" s="148"/>
      <c r="I16" s="148"/>
      <c r="J16" s="148"/>
      <c r="K16" s="148"/>
      <c r="L16" s="148"/>
      <c r="M16" s="148"/>
      <c r="N16" s="148"/>
      <c r="O16" s="148"/>
      <c r="P16" s="148"/>
      <c r="Q16" s="148"/>
      <c r="R16" s="148"/>
      <c r="S16" s="148"/>
      <c r="T16" s="148"/>
      <c r="U16" s="148"/>
      <c r="V16" s="148"/>
      <c r="W16" s="148"/>
    </row>
    <row r="17" spans="1:23" ht="24" customHeight="1" x14ac:dyDescent="0.35">
      <c r="A17" s="145"/>
      <c r="B17" s="156" t="s">
        <v>610</v>
      </c>
      <c r="C17" s="154" t="s">
        <v>611</v>
      </c>
      <c r="D17" s="152"/>
      <c r="E17" s="148"/>
      <c r="F17" s="148"/>
      <c r="G17" s="148"/>
      <c r="H17" s="148"/>
      <c r="I17" s="148"/>
      <c r="J17" s="148"/>
      <c r="K17" s="148"/>
      <c r="L17" s="148"/>
      <c r="M17" s="148"/>
      <c r="N17" s="148"/>
      <c r="O17" s="148"/>
      <c r="P17" s="148"/>
      <c r="Q17" s="148"/>
      <c r="R17" s="148"/>
      <c r="S17" s="148"/>
      <c r="T17" s="148"/>
      <c r="U17" s="148"/>
      <c r="V17" s="148"/>
      <c r="W17" s="148"/>
    </row>
    <row r="18" spans="1:23" ht="24" customHeight="1" x14ac:dyDescent="0.35">
      <c r="A18" s="145"/>
      <c r="B18" s="156" t="s">
        <v>612</v>
      </c>
      <c r="C18" s="154" t="s">
        <v>613</v>
      </c>
      <c r="D18" s="152"/>
      <c r="E18" s="148"/>
      <c r="F18" s="148"/>
      <c r="G18" s="148"/>
      <c r="H18" s="148"/>
      <c r="I18" s="148"/>
      <c r="J18" s="148"/>
      <c r="K18" s="148"/>
      <c r="L18" s="148"/>
      <c r="M18" s="148"/>
      <c r="N18" s="148"/>
      <c r="O18" s="148"/>
      <c r="P18" s="148"/>
      <c r="Q18" s="148"/>
      <c r="R18" s="148"/>
      <c r="S18" s="148"/>
      <c r="T18" s="148"/>
      <c r="U18" s="148"/>
      <c r="V18" s="148"/>
      <c r="W18" s="148"/>
    </row>
    <row r="19" spans="1:23" ht="24" customHeight="1" x14ac:dyDescent="0.35">
      <c r="A19" s="145"/>
      <c r="B19" s="156" t="s">
        <v>614</v>
      </c>
      <c r="C19" s="154" t="s">
        <v>615</v>
      </c>
      <c r="D19" s="152"/>
      <c r="E19" s="148"/>
      <c r="F19" s="148"/>
      <c r="G19" s="148"/>
      <c r="H19" s="148"/>
      <c r="I19" s="148"/>
      <c r="J19" s="148"/>
      <c r="K19" s="148"/>
      <c r="L19" s="148"/>
      <c r="M19" s="148"/>
      <c r="N19" s="148"/>
      <c r="O19" s="148"/>
      <c r="P19" s="148"/>
      <c r="Q19" s="148"/>
      <c r="R19" s="148"/>
      <c r="S19" s="148"/>
      <c r="T19" s="148"/>
      <c r="U19" s="148"/>
      <c r="V19" s="148"/>
      <c r="W19" s="148"/>
    </row>
    <row r="20" spans="1:23" ht="24" customHeight="1" x14ac:dyDescent="0.35">
      <c r="A20" s="145"/>
      <c r="B20" s="156" t="s">
        <v>616</v>
      </c>
      <c r="C20" s="154" t="s">
        <v>617</v>
      </c>
      <c r="D20" s="152"/>
      <c r="E20" s="148"/>
      <c r="F20" s="148"/>
      <c r="G20" s="148"/>
      <c r="H20" s="148"/>
      <c r="I20" s="148"/>
      <c r="J20" s="148"/>
      <c r="K20" s="148"/>
      <c r="L20" s="148"/>
      <c r="M20" s="148"/>
      <c r="N20" s="148"/>
      <c r="O20" s="148"/>
      <c r="P20" s="148"/>
      <c r="Q20" s="148"/>
      <c r="R20" s="148"/>
      <c r="S20" s="148"/>
      <c r="T20" s="148"/>
      <c r="U20" s="148"/>
      <c r="V20" s="148"/>
      <c r="W20" s="148"/>
    </row>
    <row r="21" spans="1:23" ht="24" customHeight="1" x14ac:dyDescent="0.35">
      <c r="A21" s="145"/>
      <c r="B21" s="156" t="s">
        <v>618</v>
      </c>
      <c r="C21" s="154" t="s">
        <v>619</v>
      </c>
      <c r="D21" s="152"/>
      <c r="E21" s="148"/>
      <c r="F21" s="148"/>
      <c r="G21" s="148"/>
      <c r="H21" s="148"/>
      <c r="I21" s="148"/>
      <c r="J21" s="148"/>
      <c r="K21" s="148"/>
      <c r="L21" s="148"/>
      <c r="M21" s="148"/>
      <c r="N21" s="148"/>
      <c r="O21" s="148"/>
      <c r="P21" s="148"/>
      <c r="Q21" s="148"/>
      <c r="R21" s="148"/>
      <c r="S21" s="148"/>
      <c r="T21" s="148"/>
      <c r="U21" s="148"/>
      <c r="V21" s="148"/>
      <c r="W21" s="148"/>
    </row>
    <row r="22" spans="1:23" ht="24" customHeight="1" x14ac:dyDescent="0.35">
      <c r="A22" s="145"/>
      <c r="B22" s="156" t="s">
        <v>620</v>
      </c>
      <c r="C22" s="154" t="s">
        <v>621</v>
      </c>
      <c r="D22" s="152"/>
      <c r="E22" s="148"/>
      <c r="F22" s="148"/>
      <c r="G22" s="148"/>
      <c r="H22" s="148"/>
      <c r="I22" s="148"/>
      <c r="J22" s="148"/>
      <c r="K22" s="148"/>
      <c r="L22" s="148"/>
      <c r="M22" s="148"/>
      <c r="N22" s="148"/>
      <c r="O22" s="148"/>
      <c r="P22" s="148"/>
      <c r="Q22" s="148"/>
      <c r="R22" s="148"/>
      <c r="S22" s="148"/>
      <c r="T22" s="148"/>
      <c r="U22" s="148"/>
      <c r="V22" s="148"/>
      <c r="W22" s="148"/>
    </row>
    <row r="23" spans="1:23" ht="24" customHeight="1" x14ac:dyDescent="0.35">
      <c r="A23" s="145"/>
      <c r="B23" s="156" t="s">
        <v>622</v>
      </c>
      <c r="C23" s="154" t="s">
        <v>623</v>
      </c>
      <c r="D23" s="152"/>
      <c r="E23" s="148"/>
      <c r="F23" s="148"/>
      <c r="G23" s="148"/>
      <c r="H23" s="148"/>
      <c r="I23" s="148"/>
      <c r="J23" s="148"/>
      <c r="K23" s="148"/>
      <c r="L23" s="148"/>
      <c r="M23" s="148"/>
      <c r="N23" s="148"/>
      <c r="O23" s="148"/>
      <c r="P23" s="148"/>
      <c r="Q23" s="148"/>
      <c r="R23" s="148"/>
      <c r="S23" s="148"/>
      <c r="T23" s="148"/>
      <c r="U23" s="148"/>
      <c r="V23" s="148"/>
      <c r="W23" s="148"/>
    </row>
    <row r="24" spans="1:23" ht="24" customHeight="1" x14ac:dyDescent="0.35">
      <c r="A24" s="145"/>
      <c r="B24" s="156" t="s">
        <v>202</v>
      </c>
      <c r="C24" s="154" t="s">
        <v>624</v>
      </c>
      <c r="D24" s="152"/>
      <c r="E24" s="148"/>
      <c r="F24" s="148"/>
      <c r="G24" s="148"/>
      <c r="H24" s="148"/>
      <c r="I24" s="148"/>
      <c r="J24" s="148"/>
      <c r="K24" s="148"/>
      <c r="L24" s="148"/>
      <c r="M24" s="148"/>
      <c r="N24" s="148"/>
      <c r="O24" s="148"/>
      <c r="P24" s="148"/>
      <c r="Q24" s="148"/>
      <c r="R24" s="148"/>
      <c r="S24" s="148"/>
      <c r="T24" s="148"/>
      <c r="U24" s="148"/>
      <c r="V24" s="148"/>
      <c r="W24" s="148"/>
    </row>
    <row r="25" spans="1:23" ht="24" customHeight="1" x14ac:dyDescent="0.35">
      <c r="A25" s="145"/>
      <c r="B25" s="156" t="s">
        <v>625</v>
      </c>
      <c r="C25" s="154" t="s">
        <v>626</v>
      </c>
      <c r="D25" s="152"/>
      <c r="E25" s="148"/>
      <c r="F25" s="148"/>
      <c r="G25" s="148"/>
      <c r="H25" s="148"/>
      <c r="I25" s="148"/>
      <c r="J25" s="148"/>
      <c r="K25" s="148"/>
      <c r="L25" s="148"/>
      <c r="M25" s="148"/>
      <c r="N25" s="148"/>
      <c r="O25" s="148"/>
      <c r="P25" s="148"/>
      <c r="Q25" s="148"/>
      <c r="R25" s="148"/>
      <c r="S25" s="148"/>
      <c r="T25" s="148"/>
      <c r="U25" s="148"/>
      <c r="V25" s="148"/>
      <c r="W25" s="148"/>
    </row>
    <row r="26" spans="1:23" ht="24" customHeight="1" x14ac:dyDescent="0.35">
      <c r="A26" s="145"/>
      <c r="B26" s="156" t="s">
        <v>627</v>
      </c>
      <c r="C26" s="154" t="s">
        <v>628</v>
      </c>
      <c r="D26" s="152"/>
      <c r="E26" s="148"/>
      <c r="F26" s="148"/>
      <c r="G26" s="148"/>
      <c r="H26" s="148"/>
      <c r="I26" s="148"/>
      <c r="J26" s="148"/>
      <c r="K26" s="148"/>
      <c r="L26" s="148"/>
      <c r="M26" s="148"/>
      <c r="N26" s="148"/>
      <c r="O26" s="148"/>
      <c r="P26" s="148"/>
      <c r="Q26" s="148"/>
      <c r="R26" s="148"/>
      <c r="S26" s="148"/>
      <c r="T26" s="148"/>
      <c r="U26" s="148"/>
      <c r="V26" s="148"/>
      <c r="W26" s="148"/>
    </row>
    <row r="27" spans="1:23" ht="24" customHeight="1" x14ac:dyDescent="0.35">
      <c r="A27" s="145"/>
      <c r="B27" s="156" t="s">
        <v>629</v>
      </c>
      <c r="C27" s="154" t="s">
        <v>630</v>
      </c>
      <c r="D27" s="152"/>
      <c r="E27" s="148"/>
      <c r="F27" s="148"/>
      <c r="G27" s="148"/>
      <c r="H27" s="148"/>
      <c r="I27" s="148"/>
      <c r="J27" s="148"/>
      <c r="K27" s="148"/>
      <c r="L27" s="148"/>
      <c r="M27" s="148"/>
      <c r="N27" s="148"/>
      <c r="O27" s="148"/>
      <c r="P27" s="148"/>
      <c r="Q27" s="148"/>
      <c r="R27" s="148"/>
      <c r="S27" s="148"/>
      <c r="T27" s="148"/>
      <c r="U27" s="148"/>
      <c r="V27" s="148"/>
      <c r="W27" s="148"/>
    </row>
    <row r="28" spans="1:23" ht="24" customHeight="1" x14ac:dyDescent="0.35">
      <c r="A28" s="145"/>
      <c r="B28" s="156" t="s">
        <v>631</v>
      </c>
      <c r="C28" s="154" t="s">
        <v>632</v>
      </c>
      <c r="D28" s="152"/>
      <c r="E28" s="148"/>
      <c r="F28" s="148"/>
      <c r="G28" s="148"/>
      <c r="H28" s="148"/>
      <c r="I28" s="148"/>
      <c r="J28" s="148"/>
      <c r="K28" s="148"/>
      <c r="L28" s="148"/>
      <c r="M28" s="148"/>
      <c r="N28" s="148"/>
      <c r="O28" s="148"/>
      <c r="P28" s="148"/>
      <c r="Q28" s="148"/>
      <c r="R28" s="148"/>
      <c r="S28" s="148"/>
      <c r="T28" s="148"/>
      <c r="U28" s="148"/>
      <c r="V28" s="148"/>
      <c r="W28" s="148"/>
    </row>
    <row r="29" spans="1:23" ht="24" customHeight="1" x14ac:dyDescent="0.35">
      <c r="A29" s="145"/>
      <c r="B29" s="156" t="s">
        <v>633</v>
      </c>
      <c r="C29" s="154" t="s">
        <v>634</v>
      </c>
      <c r="D29" s="152"/>
      <c r="E29" s="148"/>
      <c r="F29" s="148"/>
      <c r="G29" s="148"/>
      <c r="H29" s="148"/>
      <c r="I29" s="148"/>
      <c r="J29" s="148"/>
      <c r="K29" s="148"/>
      <c r="L29" s="148"/>
      <c r="M29" s="148"/>
      <c r="N29" s="148"/>
      <c r="O29" s="148"/>
      <c r="P29" s="148"/>
      <c r="Q29" s="148"/>
      <c r="R29" s="148"/>
      <c r="S29" s="148"/>
      <c r="T29" s="148"/>
      <c r="U29" s="148"/>
      <c r="V29" s="148"/>
      <c r="W29" s="148"/>
    </row>
    <row r="30" spans="1:23" ht="24" customHeight="1" x14ac:dyDescent="0.35">
      <c r="A30" s="145"/>
      <c r="B30" s="158" t="s">
        <v>635</v>
      </c>
      <c r="C30" s="159" t="s">
        <v>636</v>
      </c>
      <c r="D30" s="152"/>
      <c r="E30" s="148"/>
      <c r="F30" s="148"/>
      <c r="G30" s="148"/>
      <c r="H30" s="148"/>
      <c r="I30" s="148"/>
      <c r="J30" s="148"/>
      <c r="K30" s="148"/>
      <c r="L30" s="148"/>
      <c r="M30" s="148"/>
      <c r="N30" s="148"/>
      <c r="O30" s="148"/>
      <c r="P30" s="148"/>
      <c r="Q30" s="148"/>
      <c r="R30" s="148"/>
      <c r="S30" s="148"/>
      <c r="T30" s="148"/>
      <c r="U30" s="148"/>
      <c r="V30" s="148"/>
      <c r="W30" s="148"/>
    </row>
    <row r="31" spans="1:23" ht="24" customHeight="1" x14ac:dyDescent="0.35">
      <c r="A31" s="145"/>
      <c r="B31" s="160"/>
      <c r="C31" s="152"/>
      <c r="D31" s="152"/>
      <c r="E31" s="148"/>
      <c r="F31" s="148"/>
      <c r="G31" s="148"/>
      <c r="H31" s="148"/>
      <c r="I31" s="148"/>
      <c r="J31" s="148"/>
      <c r="K31" s="148"/>
      <c r="L31" s="148"/>
      <c r="M31" s="148"/>
      <c r="N31" s="148"/>
      <c r="O31" s="148"/>
      <c r="P31" s="148"/>
      <c r="Q31" s="148"/>
      <c r="R31" s="148"/>
      <c r="S31" s="148"/>
      <c r="T31" s="148"/>
      <c r="U31" s="148"/>
      <c r="V31" s="148"/>
      <c r="W31" s="148"/>
    </row>
    <row r="32" spans="1:23" ht="24" customHeight="1" x14ac:dyDescent="0.35">
      <c r="A32" s="149"/>
      <c r="B32" s="161"/>
      <c r="C32" s="162"/>
      <c r="D32" s="162"/>
      <c r="E32" s="148"/>
      <c r="F32" s="148"/>
      <c r="G32" s="148"/>
      <c r="H32" s="148"/>
      <c r="I32" s="148"/>
      <c r="J32" s="148"/>
      <c r="K32" s="148"/>
      <c r="L32" s="148"/>
      <c r="M32" s="148"/>
      <c r="N32" s="148"/>
      <c r="O32" s="148"/>
      <c r="P32" s="148"/>
      <c r="Q32" s="148"/>
      <c r="R32" s="148"/>
      <c r="S32" s="148"/>
      <c r="T32" s="148"/>
      <c r="U32" s="148"/>
      <c r="V32" s="148"/>
      <c r="W32" s="148"/>
    </row>
    <row r="33" spans="1:23" ht="24" customHeight="1" x14ac:dyDescent="0.35">
      <c r="A33" s="149"/>
      <c r="B33" s="161"/>
      <c r="C33" s="162"/>
      <c r="D33" s="162"/>
      <c r="E33" s="148"/>
      <c r="F33" s="148"/>
      <c r="G33" s="148"/>
      <c r="H33" s="148"/>
      <c r="I33" s="148"/>
      <c r="J33" s="148"/>
      <c r="K33" s="148"/>
      <c r="L33" s="148"/>
      <c r="M33" s="148"/>
      <c r="N33" s="148"/>
      <c r="O33" s="148"/>
      <c r="P33" s="148"/>
      <c r="Q33" s="148"/>
      <c r="R33" s="148"/>
      <c r="S33" s="148"/>
      <c r="T33" s="148"/>
      <c r="U33" s="148"/>
      <c r="V33" s="148"/>
      <c r="W33" s="148"/>
    </row>
    <row r="34" spans="1:23" ht="24" customHeight="1" x14ac:dyDescent="0.35">
      <c r="A34" s="149"/>
      <c r="B34" s="161"/>
      <c r="C34" s="162"/>
      <c r="D34" s="162"/>
      <c r="E34" s="148"/>
      <c r="F34" s="148"/>
      <c r="G34" s="148"/>
      <c r="H34" s="148"/>
      <c r="I34" s="148"/>
      <c r="J34" s="148"/>
      <c r="K34" s="148"/>
      <c r="L34" s="148"/>
      <c r="M34" s="148"/>
      <c r="N34" s="148"/>
      <c r="O34" s="148"/>
      <c r="P34" s="148"/>
      <c r="Q34" s="148"/>
      <c r="R34" s="148"/>
      <c r="S34" s="148"/>
      <c r="T34" s="148"/>
      <c r="U34" s="148"/>
      <c r="V34" s="148"/>
      <c r="W34" s="148"/>
    </row>
    <row r="35" spans="1:23" ht="24" customHeight="1" x14ac:dyDescent="0.35">
      <c r="A35" s="149"/>
      <c r="B35" s="161"/>
      <c r="C35" s="162"/>
      <c r="D35" s="162"/>
      <c r="E35" s="148"/>
      <c r="F35" s="148"/>
      <c r="G35" s="148"/>
      <c r="H35" s="148"/>
      <c r="I35" s="148"/>
      <c r="J35" s="148"/>
      <c r="K35" s="148"/>
      <c r="L35" s="148"/>
      <c r="M35" s="148"/>
      <c r="N35" s="148"/>
      <c r="O35" s="148"/>
      <c r="P35" s="148"/>
      <c r="Q35" s="148"/>
      <c r="R35" s="148"/>
      <c r="S35" s="148"/>
      <c r="T35" s="148"/>
      <c r="U35" s="148"/>
      <c r="V35" s="148"/>
      <c r="W35" s="148"/>
    </row>
    <row r="36" spans="1:23" ht="24" customHeight="1" x14ac:dyDescent="0.35">
      <c r="A36" s="149"/>
      <c r="B36" s="161"/>
      <c r="C36" s="162"/>
      <c r="D36" s="162"/>
      <c r="E36" s="148"/>
      <c r="F36" s="148"/>
      <c r="G36" s="148"/>
      <c r="H36" s="148"/>
      <c r="I36" s="148"/>
      <c r="J36" s="148"/>
      <c r="K36" s="148"/>
      <c r="L36" s="148"/>
      <c r="M36" s="148"/>
      <c r="N36" s="148"/>
      <c r="O36" s="148"/>
      <c r="P36" s="148"/>
      <c r="Q36" s="148"/>
      <c r="R36" s="148"/>
      <c r="S36" s="148"/>
      <c r="T36" s="148"/>
      <c r="U36" s="148"/>
      <c r="V36" s="148"/>
      <c r="W36" s="148"/>
    </row>
    <row r="37" spans="1:23" ht="24" customHeight="1" x14ac:dyDescent="0.35">
      <c r="A37" s="149"/>
      <c r="B37" s="161"/>
      <c r="C37" s="162"/>
      <c r="D37" s="162"/>
      <c r="E37" s="148"/>
      <c r="F37" s="148"/>
      <c r="G37" s="148"/>
      <c r="H37" s="148"/>
      <c r="I37" s="148"/>
      <c r="J37" s="148"/>
      <c r="K37" s="148"/>
      <c r="L37" s="148"/>
      <c r="M37" s="148"/>
      <c r="N37" s="148"/>
      <c r="O37" s="148"/>
      <c r="P37" s="148"/>
      <c r="Q37" s="148"/>
      <c r="R37" s="148"/>
      <c r="S37" s="148"/>
      <c r="T37" s="148"/>
      <c r="U37" s="148"/>
      <c r="V37" s="148"/>
      <c r="W37" s="148"/>
    </row>
    <row r="38" spans="1:23" ht="24" customHeight="1" x14ac:dyDescent="0.35">
      <c r="A38" s="149"/>
      <c r="B38" s="161"/>
      <c r="C38" s="162"/>
      <c r="D38" s="162"/>
      <c r="E38" s="148"/>
      <c r="F38" s="148"/>
      <c r="G38" s="148"/>
      <c r="H38" s="148"/>
      <c r="I38" s="148"/>
      <c r="J38" s="148"/>
      <c r="K38" s="148"/>
      <c r="L38" s="148"/>
      <c r="M38" s="148"/>
      <c r="N38" s="148"/>
      <c r="O38" s="148"/>
      <c r="P38" s="148"/>
      <c r="Q38" s="148"/>
      <c r="R38" s="148"/>
      <c r="S38" s="148"/>
      <c r="T38" s="148"/>
      <c r="U38" s="148"/>
      <c r="V38" s="148"/>
      <c r="W38" s="148"/>
    </row>
    <row r="39" spans="1:23" ht="24" customHeight="1" x14ac:dyDescent="0.35">
      <c r="A39" s="149"/>
      <c r="B39" s="161"/>
      <c r="C39" s="162"/>
      <c r="D39" s="162"/>
      <c r="E39" s="148"/>
      <c r="F39" s="148"/>
      <c r="G39" s="148"/>
      <c r="H39" s="148"/>
      <c r="I39" s="148"/>
      <c r="J39" s="148"/>
      <c r="K39" s="148"/>
      <c r="L39" s="148"/>
      <c r="M39" s="148"/>
      <c r="N39" s="148"/>
      <c r="O39" s="148"/>
      <c r="P39" s="148"/>
      <c r="Q39" s="148"/>
      <c r="R39" s="148"/>
      <c r="S39" s="148"/>
      <c r="T39" s="148"/>
      <c r="U39" s="148"/>
      <c r="V39" s="148"/>
      <c r="W39" s="148"/>
    </row>
    <row r="40" spans="1:23" ht="24" customHeight="1" x14ac:dyDescent="0.35">
      <c r="A40" s="149"/>
      <c r="B40" s="161"/>
      <c r="C40" s="162"/>
      <c r="D40" s="162"/>
      <c r="E40" s="148"/>
      <c r="F40" s="148"/>
      <c r="G40" s="148"/>
      <c r="H40" s="148"/>
      <c r="I40" s="148"/>
      <c r="J40" s="148"/>
      <c r="K40" s="148"/>
      <c r="L40" s="148"/>
      <c r="M40" s="148"/>
      <c r="N40" s="148"/>
      <c r="O40" s="148"/>
      <c r="P40" s="148"/>
      <c r="Q40" s="148"/>
      <c r="R40" s="148"/>
      <c r="S40" s="148"/>
      <c r="T40" s="148"/>
      <c r="U40" s="148"/>
      <c r="V40" s="148"/>
      <c r="W40" s="148"/>
    </row>
    <row r="41" spans="1:23" ht="24" customHeight="1" x14ac:dyDescent="0.35">
      <c r="A41" s="149"/>
      <c r="B41" s="161"/>
      <c r="C41" s="162"/>
      <c r="D41" s="162"/>
      <c r="E41" s="148"/>
      <c r="F41" s="148"/>
      <c r="G41" s="148"/>
      <c r="H41" s="148"/>
      <c r="I41" s="148"/>
      <c r="J41" s="148"/>
      <c r="K41" s="148"/>
      <c r="L41" s="148"/>
      <c r="M41" s="148"/>
      <c r="N41" s="148"/>
      <c r="O41" s="148"/>
      <c r="P41" s="148"/>
      <c r="Q41" s="148"/>
      <c r="R41" s="148"/>
      <c r="S41" s="148"/>
      <c r="T41" s="148"/>
      <c r="U41" s="148"/>
      <c r="V41" s="148"/>
      <c r="W41" s="148"/>
    </row>
    <row r="42" spans="1:23" ht="24" customHeight="1" x14ac:dyDescent="0.35">
      <c r="A42" s="149"/>
      <c r="B42" s="161"/>
      <c r="C42" s="162"/>
      <c r="D42" s="162"/>
      <c r="E42" s="148"/>
      <c r="F42" s="148"/>
      <c r="G42" s="148"/>
      <c r="H42" s="148"/>
      <c r="I42" s="148"/>
      <c r="J42" s="148"/>
      <c r="K42" s="148"/>
      <c r="L42" s="148"/>
      <c r="M42" s="148"/>
      <c r="N42" s="148"/>
      <c r="O42" s="148"/>
      <c r="P42" s="148"/>
      <c r="Q42" s="148"/>
      <c r="R42" s="148"/>
      <c r="S42" s="148"/>
      <c r="T42" s="148"/>
      <c r="U42" s="148"/>
      <c r="V42" s="148"/>
      <c r="W42" s="148"/>
    </row>
    <row r="43" spans="1:23" ht="24" customHeight="1" x14ac:dyDescent="0.35">
      <c r="A43" s="149"/>
      <c r="B43" s="161"/>
      <c r="C43" s="162"/>
      <c r="D43" s="162"/>
      <c r="E43" s="148"/>
      <c r="F43" s="148"/>
      <c r="G43" s="148"/>
      <c r="H43" s="148"/>
      <c r="I43" s="148"/>
      <c r="J43" s="148"/>
      <c r="K43" s="148"/>
      <c r="L43" s="148"/>
      <c r="M43" s="148"/>
      <c r="N43" s="148"/>
      <c r="O43" s="148"/>
      <c r="P43" s="148"/>
      <c r="Q43" s="148"/>
      <c r="R43" s="148"/>
      <c r="S43" s="148"/>
      <c r="T43" s="148"/>
      <c r="U43" s="148"/>
      <c r="V43" s="148"/>
      <c r="W43" s="148"/>
    </row>
    <row r="44" spans="1:23" ht="24" customHeight="1" x14ac:dyDescent="0.35">
      <c r="A44" s="149"/>
      <c r="B44" s="161"/>
      <c r="C44" s="162"/>
      <c r="D44" s="162"/>
      <c r="E44" s="148"/>
      <c r="F44" s="148"/>
      <c r="G44" s="148"/>
      <c r="H44" s="148"/>
      <c r="I44" s="148"/>
      <c r="J44" s="148"/>
      <c r="K44" s="148"/>
      <c r="L44" s="148"/>
      <c r="M44" s="148"/>
      <c r="N44" s="148"/>
      <c r="O44" s="148"/>
      <c r="P44" s="148"/>
      <c r="Q44" s="148"/>
      <c r="R44" s="148"/>
      <c r="S44" s="148"/>
      <c r="T44" s="148"/>
      <c r="U44" s="148"/>
      <c r="V44" s="148"/>
      <c r="W44" s="148"/>
    </row>
    <row r="45" spans="1:23" ht="24" customHeight="1" x14ac:dyDescent="0.35">
      <c r="A45" s="149"/>
      <c r="B45" s="161"/>
      <c r="C45" s="162"/>
      <c r="D45" s="162"/>
      <c r="E45" s="148"/>
      <c r="F45" s="148"/>
      <c r="G45" s="148"/>
      <c r="H45" s="148"/>
      <c r="I45" s="148"/>
      <c r="J45" s="148"/>
      <c r="K45" s="148"/>
      <c r="L45" s="148"/>
      <c r="M45" s="148"/>
      <c r="N45" s="148"/>
      <c r="O45" s="148"/>
      <c r="P45" s="148"/>
      <c r="Q45" s="148"/>
      <c r="R45" s="148"/>
      <c r="S45" s="148"/>
      <c r="T45" s="148"/>
      <c r="U45" s="148"/>
      <c r="V45" s="148"/>
      <c r="W45" s="148"/>
    </row>
    <row r="46" spans="1:23" ht="24" customHeight="1" x14ac:dyDescent="0.35">
      <c r="A46" s="149"/>
      <c r="B46" s="161"/>
      <c r="C46" s="162"/>
      <c r="D46" s="162"/>
      <c r="E46" s="148"/>
      <c r="F46" s="148"/>
      <c r="G46" s="148"/>
      <c r="H46" s="148"/>
      <c r="I46" s="148"/>
      <c r="J46" s="148"/>
      <c r="K46" s="148"/>
      <c r="L46" s="148"/>
      <c r="M46" s="148"/>
      <c r="N46" s="148"/>
      <c r="O46" s="148"/>
      <c r="P46" s="148"/>
      <c r="Q46" s="148"/>
      <c r="R46" s="148"/>
      <c r="S46" s="148"/>
      <c r="T46" s="148"/>
      <c r="U46" s="148"/>
      <c r="V46" s="148"/>
      <c r="W46" s="148"/>
    </row>
    <row r="47" spans="1:23" ht="24" customHeight="1" x14ac:dyDescent="0.35">
      <c r="A47" s="149"/>
      <c r="B47" s="161"/>
      <c r="C47" s="162"/>
      <c r="D47" s="162"/>
      <c r="E47" s="148"/>
      <c r="F47" s="148"/>
      <c r="G47" s="148"/>
      <c r="H47" s="148"/>
      <c r="I47" s="148"/>
      <c r="J47" s="148"/>
      <c r="K47" s="148"/>
      <c r="L47" s="148"/>
      <c r="M47" s="148"/>
      <c r="N47" s="148"/>
      <c r="O47" s="148"/>
      <c r="P47" s="148"/>
      <c r="Q47" s="148"/>
      <c r="R47" s="148"/>
      <c r="S47" s="148"/>
      <c r="T47" s="148"/>
      <c r="U47" s="148"/>
      <c r="V47" s="148"/>
      <c r="W47" s="148"/>
    </row>
    <row r="48" spans="1:23" ht="24" customHeight="1" x14ac:dyDescent="0.35">
      <c r="A48" s="149"/>
      <c r="B48" s="161"/>
      <c r="C48" s="162"/>
      <c r="D48" s="162"/>
      <c r="E48" s="148"/>
      <c r="F48" s="148"/>
      <c r="G48" s="148"/>
      <c r="H48" s="148"/>
      <c r="I48" s="148"/>
      <c r="J48" s="148"/>
      <c r="K48" s="148"/>
      <c r="L48" s="148"/>
      <c r="M48" s="148"/>
      <c r="N48" s="148"/>
      <c r="O48" s="148"/>
      <c r="P48" s="148"/>
      <c r="Q48" s="148"/>
      <c r="R48" s="148"/>
      <c r="S48" s="148"/>
      <c r="T48" s="148"/>
      <c r="U48" s="148"/>
      <c r="V48" s="148"/>
      <c r="W48" s="148"/>
    </row>
    <row r="49" spans="1:23" ht="24" customHeight="1" x14ac:dyDescent="0.35">
      <c r="A49" s="149"/>
      <c r="B49" s="161"/>
      <c r="C49" s="162"/>
      <c r="D49" s="162"/>
      <c r="E49" s="148"/>
      <c r="F49" s="148"/>
      <c r="G49" s="148"/>
      <c r="H49" s="148"/>
      <c r="I49" s="148"/>
      <c r="J49" s="148"/>
      <c r="K49" s="148"/>
      <c r="L49" s="148"/>
      <c r="M49" s="148"/>
      <c r="N49" s="148"/>
      <c r="O49" s="148"/>
      <c r="P49" s="148"/>
      <c r="Q49" s="148"/>
      <c r="R49" s="148"/>
      <c r="S49" s="148"/>
      <c r="T49" s="148"/>
      <c r="U49" s="148"/>
      <c r="V49" s="148"/>
      <c r="W49" s="148"/>
    </row>
    <row r="50" spans="1:23" ht="24" customHeight="1" x14ac:dyDescent="0.35">
      <c r="A50" s="149"/>
      <c r="B50" s="161"/>
      <c r="C50" s="162"/>
      <c r="D50" s="162"/>
      <c r="E50" s="148"/>
      <c r="F50" s="148"/>
      <c r="G50" s="148"/>
      <c r="H50" s="148"/>
      <c r="I50" s="148"/>
      <c r="J50" s="148"/>
      <c r="K50" s="148"/>
      <c r="L50" s="148"/>
      <c r="M50" s="148"/>
      <c r="N50" s="148"/>
      <c r="O50" s="148"/>
      <c r="P50" s="148"/>
      <c r="Q50" s="148"/>
      <c r="R50" s="148"/>
      <c r="S50" s="148"/>
      <c r="T50" s="148"/>
      <c r="U50" s="148"/>
      <c r="V50" s="148"/>
      <c r="W50" s="148"/>
    </row>
    <row r="51" spans="1:23" ht="24" customHeight="1" x14ac:dyDescent="0.35">
      <c r="A51" s="149"/>
      <c r="B51" s="161"/>
      <c r="C51" s="162"/>
      <c r="D51" s="162"/>
      <c r="E51" s="148"/>
      <c r="F51" s="148"/>
      <c r="G51" s="148"/>
      <c r="H51" s="148"/>
      <c r="I51" s="148"/>
      <c r="J51" s="148"/>
      <c r="K51" s="148"/>
      <c r="L51" s="148"/>
      <c r="M51" s="148"/>
      <c r="N51" s="148"/>
      <c r="O51" s="148"/>
      <c r="P51" s="148"/>
      <c r="Q51" s="148"/>
      <c r="R51" s="148"/>
      <c r="S51" s="148"/>
      <c r="T51" s="148"/>
      <c r="U51" s="148"/>
      <c r="V51" s="148"/>
      <c r="W51" s="148"/>
    </row>
    <row r="52" spans="1:23" ht="24" customHeight="1" x14ac:dyDescent="0.35">
      <c r="A52" s="149"/>
      <c r="B52" s="161"/>
      <c r="C52" s="162"/>
      <c r="D52" s="162"/>
      <c r="E52" s="148"/>
      <c r="F52" s="148"/>
      <c r="G52" s="148"/>
      <c r="H52" s="148"/>
      <c r="I52" s="148"/>
      <c r="J52" s="148"/>
      <c r="K52" s="148"/>
      <c r="L52" s="148"/>
      <c r="M52" s="148"/>
      <c r="N52" s="148"/>
      <c r="O52" s="148"/>
      <c r="P52" s="148"/>
      <c r="Q52" s="148"/>
      <c r="R52" s="148"/>
      <c r="S52" s="148"/>
      <c r="T52" s="148"/>
      <c r="U52" s="148"/>
      <c r="V52" s="148"/>
      <c r="W52" s="148"/>
    </row>
    <row r="53" spans="1:23" ht="24" customHeight="1" x14ac:dyDescent="0.35">
      <c r="A53" s="149"/>
      <c r="B53" s="161"/>
      <c r="C53" s="162"/>
      <c r="D53" s="162"/>
      <c r="E53" s="148"/>
      <c r="F53" s="148"/>
      <c r="G53" s="148"/>
      <c r="H53" s="148"/>
      <c r="I53" s="148"/>
      <c r="J53" s="148"/>
      <c r="K53" s="148"/>
      <c r="L53" s="148"/>
      <c r="M53" s="148"/>
      <c r="N53" s="148"/>
      <c r="O53" s="148"/>
      <c r="P53" s="148"/>
      <c r="Q53" s="148"/>
      <c r="R53" s="148"/>
      <c r="S53" s="148"/>
      <c r="T53" s="148"/>
      <c r="U53" s="148"/>
      <c r="V53" s="148"/>
      <c r="W53" s="148"/>
    </row>
    <row r="54" spans="1:23" ht="24" customHeight="1" x14ac:dyDescent="0.35">
      <c r="A54" s="149"/>
      <c r="B54" s="161"/>
      <c r="C54" s="162"/>
      <c r="D54" s="162"/>
      <c r="E54" s="148"/>
      <c r="F54" s="148"/>
      <c r="G54" s="148"/>
      <c r="H54" s="148"/>
      <c r="I54" s="148"/>
      <c r="J54" s="148"/>
      <c r="K54" s="148"/>
      <c r="L54" s="148"/>
      <c r="M54" s="148"/>
      <c r="N54" s="148"/>
      <c r="O54" s="148"/>
      <c r="P54" s="148"/>
      <c r="Q54" s="148"/>
      <c r="R54" s="148"/>
      <c r="S54" s="148"/>
      <c r="T54" s="148"/>
      <c r="U54" s="148"/>
      <c r="V54" s="148"/>
      <c r="W54" s="148"/>
    </row>
    <row r="55" spans="1:23" ht="24" customHeight="1" x14ac:dyDescent="0.35">
      <c r="A55" s="149"/>
      <c r="B55" s="161"/>
      <c r="C55" s="162"/>
      <c r="D55" s="162"/>
      <c r="E55" s="148"/>
      <c r="F55" s="148"/>
      <c r="G55" s="148"/>
      <c r="H55" s="148"/>
      <c r="I55" s="148"/>
      <c r="J55" s="148"/>
      <c r="K55" s="148"/>
      <c r="L55" s="148"/>
      <c r="M55" s="148"/>
      <c r="N55" s="148"/>
      <c r="O55" s="148"/>
      <c r="P55" s="148"/>
      <c r="Q55" s="148"/>
      <c r="R55" s="148"/>
      <c r="S55" s="148"/>
      <c r="T55" s="148"/>
      <c r="U55" s="148"/>
      <c r="V55" s="148"/>
      <c r="W55" s="148"/>
    </row>
    <row r="56" spans="1:23" ht="24" customHeight="1" x14ac:dyDescent="0.35">
      <c r="A56" s="149"/>
      <c r="B56" s="161"/>
      <c r="C56" s="162"/>
      <c r="D56" s="162"/>
      <c r="E56" s="148"/>
      <c r="F56" s="148"/>
      <c r="G56" s="148"/>
      <c r="H56" s="148"/>
      <c r="I56" s="148"/>
      <c r="J56" s="148"/>
      <c r="K56" s="148"/>
      <c r="L56" s="148"/>
      <c r="M56" s="148"/>
      <c r="N56" s="148"/>
      <c r="O56" s="148"/>
      <c r="P56" s="148"/>
      <c r="Q56" s="148"/>
      <c r="R56" s="148"/>
      <c r="S56" s="148"/>
      <c r="T56" s="148"/>
      <c r="U56" s="148"/>
      <c r="V56" s="148"/>
      <c r="W56" s="148"/>
    </row>
    <row r="57" spans="1:23" ht="24" customHeight="1" x14ac:dyDescent="0.35">
      <c r="A57" s="149"/>
      <c r="B57" s="161"/>
      <c r="C57" s="162"/>
      <c r="D57" s="162"/>
      <c r="E57" s="148"/>
      <c r="F57" s="148"/>
      <c r="G57" s="148"/>
      <c r="H57" s="148"/>
      <c r="I57" s="148"/>
      <c r="J57" s="148"/>
      <c r="K57" s="148"/>
      <c r="L57" s="148"/>
      <c r="M57" s="148"/>
      <c r="N57" s="148"/>
      <c r="O57" s="148"/>
      <c r="P57" s="148"/>
      <c r="Q57" s="148"/>
      <c r="R57" s="148"/>
      <c r="S57" s="148"/>
      <c r="T57" s="148"/>
      <c r="U57" s="148"/>
      <c r="V57" s="148"/>
      <c r="W57" s="148"/>
    </row>
    <row r="58" spans="1:23" ht="24" customHeight="1" x14ac:dyDescent="0.35">
      <c r="A58" s="149"/>
      <c r="B58" s="161"/>
      <c r="C58" s="162"/>
      <c r="D58" s="162"/>
      <c r="E58" s="148"/>
      <c r="F58" s="148"/>
      <c r="G58" s="148"/>
      <c r="H58" s="148"/>
      <c r="I58" s="148"/>
      <c r="J58" s="148"/>
      <c r="K58" s="148"/>
      <c r="L58" s="148"/>
      <c r="M58" s="148"/>
      <c r="N58" s="148"/>
      <c r="O58" s="148"/>
      <c r="P58" s="148"/>
      <c r="Q58" s="148"/>
      <c r="R58" s="148"/>
      <c r="S58" s="148"/>
      <c r="T58" s="148"/>
      <c r="U58" s="148"/>
      <c r="V58" s="148"/>
      <c r="W58" s="148"/>
    </row>
    <row r="59" spans="1:23" ht="24" customHeight="1" x14ac:dyDescent="0.35">
      <c r="A59" s="149"/>
      <c r="B59" s="161"/>
      <c r="C59" s="162"/>
      <c r="D59" s="162"/>
      <c r="E59" s="148"/>
      <c r="F59" s="148"/>
      <c r="G59" s="148"/>
      <c r="H59" s="148"/>
      <c r="I59" s="148"/>
      <c r="J59" s="148"/>
      <c r="K59" s="148"/>
      <c r="L59" s="148"/>
      <c r="M59" s="148"/>
      <c r="N59" s="148"/>
      <c r="O59" s="148"/>
      <c r="P59" s="148"/>
      <c r="Q59" s="148"/>
      <c r="R59" s="148"/>
      <c r="S59" s="148"/>
      <c r="T59" s="148"/>
      <c r="U59" s="148"/>
      <c r="V59" s="148"/>
      <c r="W59" s="148"/>
    </row>
    <row r="60" spans="1:23" ht="24" customHeight="1" x14ac:dyDescent="0.35">
      <c r="A60" s="149"/>
      <c r="B60" s="161"/>
      <c r="C60" s="162"/>
      <c r="D60" s="162"/>
      <c r="E60" s="148"/>
      <c r="F60" s="148"/>
      <c r="G60" s="148"/>
      <c r="H60" s="148"/>
      <c r="I60" s="148"/>
      <c r="J60" s="148"/>
      <c r="K60" s="148"/>
      <c r="L60" s="148"/>
      <c r="M60" s="148"/>
      <c r="N60" s="148"/>
      <c r="O60" s="148"/>
      <c r="P60" s="148"/>
      <c r="Q60" s="148"/>
      <c r="R60" s="148"/>
      <c r="S60" s="148"/>
      <c r="T60" s="148"/>
      <c r="U60" s="148"/>
      <c r="V60" s="148"/>
      <c r="W60" s="148"/>
    </row>
    <row r="61" spans="1:23" ht="24" customHeight="1" x14ac:dyDescent="0.35">
      <c r="A61" s="149"/>
      <c r="B61" s="161"/>
      <c r="C61" s="162"/>
      <c r="D61" s="162"/>
      <c r="E61" s="148"/>
      <c r="F61" s="148"/>
      <c r="G61" s="148"/>
      <c r="H61" s="148"/>
      <c r="I61" s="148"/>
      <c r="J61" s="148"/>
      <c r="K61" s="148"/>
      <c r="L61" s="148"/>
      <c r="M61" s="148"/>
      <c r="N61" s="148"/>
      <c r="O61" s="148"/>
      <c r="P61" s="148"/>
      <c r="Q61" s="148"/>
      <c r="R61" s="148"/>
      <c r="S61" s="148"/>
      <c r="T61" s="148"/>
      <c r="U61" s="148"/>
      <c r="V61" s="148"/>
      <c r="W61" s="148"/>
    </row>
    <row r="62" spans="1:23" ht="24" customHeight="1" x14ac:dyDescent="0.35">
      <c r="A62" s="149"/>
      <c r="B62" s="161"/>
      <c r="C62" s="162"/>
      <c r="D62" s="162"/>
      <c r="E62" s="148"/>
      <c r="F62" s="148"/>
      <c r="G62" s="148"/>
      <c r="H62" s="148"/>
      <c r="I62" s="148"/>
      <c r="J62" s="148"/>
      <c r="K62" s="148"/>
      <c r="L62" s="148"/>
      <c r="M62" s="148"/>
      <c r="N62" s="148"/>
      <c r="O62" s="148"/>
      <c r="P62" s="148"/>
      <c r="Q62" s="148"/>
      <c r="R62" s="148"/>
      <c r="S62" s="148"/>
      <c r="T62" s="148"/>
      <c r="U62" s="148"/>
      <c r="V62" s="148"/>
      <c r="W62" s="148"/>
    </row>
    <row r="63" spans="1:23" ht="24" customHeight="1" x14ac:dyDescent="0.35">
      <c r="A63" s="149"/>
      <c r="B63" s="161"/>
      <c r="C63" s="162"/>
      <c r="D63" s="162"/>
      <c r="E63" s="148"/>
      <c r="F63" s="148"/>
      <c r="G63" s="148"/>
      <c r="H63" s="148"/>
      <c r="I63" s="148"/>
      <c r="J63" s="148"/>
      <c r="K63" s="148"/>
      <c r="L63" s="148"/>
      <c r="M63" s="148"/>
      <c r="N63" s="148"/>
      <c r="O63" s="148"/>
      <c r="P63" s="148"/>
      <c r="Q63" s="148"/>
      <c r="R63" s="148"/>
      <c r="S63" s="148"/>
      <c r="T63" s="148"/>
      <c r="U63" s="148"/>
      <c r="V63" s="148"/>
      <c r="W63" s="148"/>
    </row>
    <row r="64" spans="1:23" ht="24" customHeight="1" x14ac:dyDescent="0.35">
      <c r="A64" s="149"/>
      <c r="B64" s="161"/>
      <c r="C64" s="162"/>
      <c r="D64" s="162"/>
      <c r="E64" s="148"/>
      <c r="F64" s="148"/>
      <c r="G64" s="148"/>
      <c r="H64" s="148"/>
      <c r="I64" s="148"/>
      <c r="J64" s="148"/>
      <c r="K64" s="148"/>
      <c r="L64" s="148"/>
      <c r="M64" s="148"/>
      <c r="N64" s="148"/>
      <c r="O64" s="148"/>
      <c r="P64" s="148"/>
      <c r="Q64" s="148"/>
      <c r="R64" s="148"/>
      <c r="S64" s="148"/>
      <c r="T64" s="148"/>
      <c r="U64" s="148"/>
      <c r="V64" s="148"/>
      <c r="W64" s="148"/>
    </row>
    <row r="65" spans="1:23" ht="24" customHeight="1" x14ac:dyDescent="0.35">
      <c r="A65" s="149"/>
      <c r="B65" s="161"/>
      <c r="C65" s="162"/>
      <c r="D65" s="162"/>
      <c r="E65" s="148"/>
      <c r="F65" s="148"/>
      <c r="G65" s="148"/>
      <c r="H65" s="148"/>
      <c r="I65" s="148"/>
      <c r="J65" s="148"/>
      <c r="K65" s="148"/>
      <c r="L65" s="148"/>
      <c r="M65" s="148"/>
      <c r="N65" s="148"/>
      <c r="O65" s="148"/>
      <c r="P65" s="148"/>
      <c r="Q65" s="148"/>
      <c r="R65" s="148"/>
      <c r="S65" s="148"/>
      <c r="T65" s="148"/>
      <c r="U65" s="148"/>
      <c r="V65" s="148"/>
      <c r="W65" s="148"/>
    </row>
    <row r="66" spans="1:23" ht="24" customHeight="1" x14ac:dyDescent="0.35">
      <c r="A66" s="149"/>
      <c r="B66" s="161"/>
      <c r="C66" s="162"/>
      <c r="D66" s="162"/>
      <c r="E66" s="148"/>
      <c r="F66" s="148"/>
      <c r="G66" s="148"/>
      <c r="H66" s="148"/>
      <c r="I66" s="148"/>
      <c r="J66" s="148"/>
      <c r="K66" s="148"/>
      <c r="L66" s="148"/>
      <c r="M66" s="148"/>
      <c r="N66" s="148"/>
      <c r="O66" s="148"/>
      <c r="P66" s="148"/>
      <c r="Q66" s="148"/>
      <c r="R66" s="148"/>
      <c r="S66" s="148"/>
      <c r="T66" s="148"/>
      <c r="U66" s="148"/>
      <c r="V66" s="148"/>
      <c r="W66" s="148"/>
    </row>
    <row r="67" spans="1:23" ht="24" customHeight="1" x14ac:dyDescent="0.35">
      <c r="A67" s="149"/>
      <c r="B67" s="161"/>
      <c r="C67" s="162"/>
      <c r="D67" s="162"/>
      <c r="E67" s="148"/>
      <c r="F67" s="148"/>
      <c r="G67" s="148"/>
      <c r="H67" s="148"/>
      <c r="I67" s="148"/>
      <c r="J67" s="148"/>
      <c r="K67" s="148"/>
      <c r="L67" s="148"/>
      <c r="M67" s="148"/>
      <c r="N67" s="148"/>
      <c r="O67" s="148"/>
      <c r="P67" s="148"/>
      <c r="Q67" s="148"/>
      <c r="R67" s="148"/>
      <c r="S67" s="148"/>
      <c r="T67" s="148"/>
      <c r="U67" s="148"/>
      <c r="V67" s="148"/>
      <c r="W67" s="148"/>
    </row>
    <row r="68" spans="1:23" ht="24" customHeight="1" x14ac:dyDescent="0.35">
      <c r="A68" s="149"/>
      <c r="B68" s="161"/>
      <c r="C68" s="162"/>
      <c r="D68" s="162"/>
      <c r="E68" s="148"/>
      <c r="F68" s="148"/>
      <c r="G68" s="148"/>
      <c r="H68" s="148"/>
      <c r="I68" s="148"/>
      <c r="J68" s="148"/>
      <c r="K68" s="148"/>
      <c r="L68" s="148"/>
      <c r="M68" s="148"/>
      <c r="N68" s="148"/>
      <c r="O68" s="148"/>
      <c r="P68" s="148"/>
      <c r="Q68" s="148"/>
      <c r="R68" s="148"/>
      <c r="S68" s="148"/>
      <c r="T68" s="148"/>
      <c r="U68" s="148"/>
      <c r="V68" s="148"/>
      <c r="W68" s="148"/>
    </row>
    <row r="69" spans="1:23" ht="24" customHeight="1" x14ac:dyDescent="0.35">
      <c r="A69" s="149"/>
      <c r="B69" s="161"/>
      <c r="C69" s="162"/>
      <c r="D69" s="162"/>
      <c r="E69" s="148"/>
      <c r="F69" s="148"/>
      <c r="G69" s="148"/>
      <c r="H69" s="148"/>
      <c r="I69" s="148"/>
      <c r="J69" s="148"/>
      <c r="K69" s="148"/>
      <c r="L69" s="148"/>
      <c r="M69" s="148"/>
      <c r="N69" s="148"/>
      <c r="O69" s="148"/>
      <c r="P69" s="148"/>
      <c r="Q69" s="148"/>
      <c r="R69" s="148"/>
      <c r="S69" s="148"/>
      <c r="T69" s="148"/>
      <c r="U69" s="148"/>
      <c r="V69" s="148"/>
      <c r="W69" s="148"/>
    </row>
    <row r="70" spans="1:23" ht="24" customHeight="1" x14ac:dyDescent="0.35">
      <c r="A70" s="149"/>
      <c r="B70" s="161"/>
      <c r="C70" s="162"/>
      <c r="D70" s="162"/>
      <c r="E70" s="148"/>
      <c r="F70" s="148"/>
      <c r="G70" s="148"/>
      <c r="H70" s="148"/>
      <c r="I70" s="148"/>
      <c r="J70" s="148"/>
      <c r="K70" s="148"/>
      <c r="L70" s="148"/>
      <c r="M70" s="148"/>
      <c r="N70" s="148"/>
      <c r="O70" s="148"/>
      <c r="P70" s="148"/>
      <c r="Q70" s="148"/>
      <c r="R70" s="148"/>
      <c r="S70" s="148"/>
      <c r="T70" s="148"/>
      <c r="U70" s="148"/>
      <c r="V70" s="148"/>
      <c r="W70" s="148"/>
    </row>
    <row r="71" spans="1:23" ht="24" customHeight="1" x14ac:dyDescent="0.35">
      <c r="A71" s="149"/>
      <c r="B71" s="161"/>
      <c r="C71" s="162"/>
      <c r="D71" s="162"/>
      <c r="E71" s="148"/>
      <c r="F71" s="148"/>
      <c r="G71" s="148"/>
      <c r="H71" s="148"/>
      <c r="I71" s="148"/>
      <c r="J71" s="148"/>
      <c r="K71" s="148"/>
      <c r="L71" s="148"/>
      <c r="M71" s="148"/>
      <c r="N71" s="148"/>
      <c r="O71" s="148"/>
      <c r="P71" s="148"/>
      <c r="Q71" s="148"/>
      <c r="R71" s="148"/>
      <c r="S71" s="148"/>
      <c r="T71" s="148"/>
      <c r="U71" s="148"/>
      <c r="V71" s="148"/>
      <c r="W71" s="148"/>
    </row>
    <row r="72" spans="1:23" ht="24" customHeight="1" x14ac:dyDescent="0.35">
      <c r="A72" s="149"/>
      <c r="B72" s="161"/>
      <c r="C72" s="162"/>
      <c r="D72" s="162"/>
      <c r="E72" s="148"/>
      <c r="F72" s="148"/>
      <c r="G72" s="148"/>
      <c r="H72" s="148"/>
      <c r="I72" s="148"/>
      <c r="J72" s="148"/>
      <c r="K72" s="148"/>
      <c r="L72" s="148"/>
      <c r="M72" s="148"/>
      <c r="N72" s="148"/>
      <c r="O72" s="148"/>
      <c r="P72" s="148"/>
      <c r="Q72" s="148"/>
      <c r="R72" s="148"/>
      <c r="S72" s="148"/>
      <c r="T72" s="148"/>
      <c r="U72" s="148"/>
      <c r="V72" s="148"/>
      <c r="W72" s="148"/>
    </row>
    <row r="73" spans="1:23" ht="24" customHeight="1" x14ac:dyDescent="0.35">
      <c r="A73" s="149"/>
      <c r="B73" s="161"/>
      <c r="C73" s="162"/>
      <c r="D73" s="162"/>
      <c r="E73" s="148"/>
      <c r="F73" s="148"/>
      <c r="G73" s="148"/>
      <c r="H73" s="148"/>
      <c r="I73" s="148"/>
      <c r="J73" s="148"/>
      <c r="K73" s="148"/>
      <c r="L73" s="148"/>
      <c r="M73" s="148"/>
      <c r="N73" s="148"/>
      <c r="O73" s="148"/>
      <c r="P73" s="148"/>
      <c r="Q73" s="148"/>
      <c r="R73" s="148"/>
      <c r="S73" s="148"/>
      <c r="T73" s="148"/>
      <c r="U73" s="148"/>
      <c r="V73" s="148"/>
      <c r="W73" s="148"/>
    </row>
    <row r="74" spans="1:23" ht="24" customHeight="1" x14ac:dyDescent="0.35">
      <c r="A74" s="149"/>
      <c r="B74" s="161"/>
      <c r="C74" s="162"/>
      <c r="D74" s="162"/>
      <c r="E74" s="148"/>
      <c r="F74" s="148"/>
      <c r="G74" s="148"/>
      <c r="H74" s="148"/>
      <c r="I74" s="148"/>
      <c r="J74" s="148"/>
      <c r="K74" s="148"/>
      <c r="L74" s="148"/>
      <c r="M74" s="148"/>
      <c r="N74" s="148"/>
      <c r="O74" s="148"/>
      <c r="P74" s="148"/>
      <c r="Q74" s="148"/>
      <c r="R74" s="148"/>
      <c r="S74" s="148"/>
      <c r="T74" s="148"/>
      <c r="U74" s="148"/>
      <c r="V74" s="148"/>
      <c r="W74" s="148"/>
    </row>
    <row r="75" spans="1:23" ht="24" customHeight="1" x14ac:dyDescent="0.35">
      <c r="A75" s="149"/>
      <c r="B75" s="161"/>
      <c r="C75" s="162"/>
      <c r="D75" s="162"/>
      <c r="E75" s="148"/>
      <c r="F75" s="148"/>
      <c r="G75" s="148"/>
      <c r="H75" s="148"/>
      <c r="I75" s="148"/>
      <c r="J75" s="148"/>
      <c r="K75" s="148"/>
      <c r="L75" s="148"/>
      <c r="M75" s="148"/>
      <c r="N75" s="148"/>
      <c r="O75" s="148"/>
      <c r="P75" s="148"/>
      <c r="Q75" s="148"/>
      <c r="R75" s="148"/>
      <c r="S75" s="148"/>
      <c r="T75" s="148"/>
      <c r="U75" s="148"/>
      <c r="V75" s="148"/>
      <c r="W75" s="148"/>
    </row>
    <row r="76" spans="1:23" ht="24" customHeight="1" x14ac:dyDescent="0.35">
      <c r="A76" s="149"/>
      <c r="B76" s="161"/>
      <c r="C76" s="162"/>
      <c r="D76" s="162"/>
      <c r="E76" s="148"/>
      <c r="F76" s="148"/>
      <c r="G76" s="148"/>
      <c r="H76" s="148"/>
      <c r="I76" s="148"/>
      <c r="J76" s="148"/>
      <c r="K76" s="148"/>
      <c r="L76" s="148"/>
      <c r="M76" s="148"/>
      <c r="N76" s="148"/>
      <c r="O76" s="148"/>
      <c r="P76" s="148"/>
      <c r="Q76" s="148"/>
      <c r="R76" s="148"/>
      <c r="S76" s="148"/>
      <c r="T76" s="148"/>
      <c r="U76" s="148"/>
      <c r="V76" s="148"/>
      <c r="W76" s="148"/>
    </row>
    <row r="77" spans="1:23" ht="24" customHeight="1" x14ac:dyDescent="0.35">
      <c r="A77" s="149"/>
      <c r="B77" s="161"/>
      <c r="C77" s="162"/>
      <c r="D77" s="162"/>
      <c r="E77" s="148"/>
      <c r="F77" s="148"/>
      <c r="G77" s="148"/>
      <c r="H77" s="148"/>
      <c r="I77" s="148"/>
      <c r="J77" s="148"/>
      <c r="K77" s="148"/>
      <c r="L77" s="148"/>
      <c r="M77" s="148"/>
      <c r="N77" s="148"/>
      <c r="O77" s="148"/>
      <c r="P77" s="148"/>
      <c r="Q77" s="148"/>
      <c r="R77" s="148"/>
      <c r="S77" s="148"/>
      <c r="T77" s="148"/>
      <c r="U77" s="148"/>
      <c r="V77" s="148"/>
      <c r="W77" s="148"/>
    </row>
    <row r="78" spans="1:23" ht="24" customHeight="1" x14ac:dyDescent="0.35">
      <c r="A78" s="149"/>
      <c r="B78" s="161"/>
      <c r="C78" s="162"/>
      <c r="D78" s="162"/>
      <c r="E78" s="148"/>
      <c r="F78" s="148"/>
      <c r="G78" s="148"/>
      <c r="H78" s="148"/>
      <c r="I78" s="148"/>
      <c r="J78" s="148"/>
      <c r="K78" s="148"/>
      <c r="L78" s="148"/>
      <c r="M78" s="148"/>
      <c r="N78" s="148"/>
      <c r="O78" s="148"/>
      <c r="P78" s="148"/>
      <c r="Q78" s="148"/>
      <c r="R78" s="148"/>
      <c r="S78" s="148"/>
      <c r="T78" s="148"/>
      <c r="U78" s="148"/>
      <c r="V78" s="148"/>
      <c r="W78" s="148"/>
    </row>
    <row r="79" spans="1:23" ht="24" customHeight="1" x14ac:dyDescent="0.35">
      <c r="A79" s="149"/>
      <c r="B79" s="161"/>
      <c r="C79" s="162"/>
      <c r="D79" s="162"/>
      <c r="E79" s="148"/>
      <c r="F79" s="148"/>
      <c r="G79" s="148"/>
      <c r="H79" s="148"/>
      <c r="I79" s="148"/>
      <c r="J79" s="148"/>
      <c r="K79" s="148"/>
      <c r="L79" s="148"/>
      <c r="M79" s="148"/>
      <c r="N79" s="148"/>
      <c r="O79" s="148"/>
      <c r="P79" s="148"/>
      <c r="Q79" s="148"/>
      <c r="R79" s="148"/>
      <c r="S79" s="148"/>
      <c r="T79" s="148"/>
      <c r="U79" s="148"/>
      <c r="V79" s="148"/>
      <c r="W79" s="148"/>
    </row>
    <row r="80" spans="1:23" ht="24" customHeight="1" x14ac:dyDescent="0.35">
      <c r="A80" s="149"/>
      <c r="B80" s="161"/>
      <c r="C80" s="162"/>
      <c r="D80" s="162"/>
      <c r="E80" s="148"/>
      <c r="F80" s="148"/>
      <c r="G80" s="148"/>
      <c r="H80" s="148"/>
      <c r="I80" s="148"/>
      <c r="J80" s="148"/>
      <c r="K80" s="148"/>
      <c r="L80" s="148"/>
      <c r="M80" s="148"/>
      <c r="N80" s="148"/>
      <c r="O80" s="148"/>
      <c r="P80" s="148"/>
      <c r="Q80" s="148"/>
      <c r="R80" s="148"/>
      <c r="S80" s="148"/>
      <c r="T80" s="148"/>
      <c r="U80" s="148"/>
      <c r="V80" s="148"/>
      <c r="W80" s="148"/>
    </row>
    <row r="81" spans="1:23" ht="24" customHeight="1" x14ac:dyDescent="0.35">
      <c r="A81" s="149"/>
      <c r="B81" s="161"/>
      <c r="C81" s="162"/>
      <c r="D81" s="162"/>
      <c r="E81" s="148"/>
      <c r="F81" s="148"/>
      <c r="G81" s="148"/>
      <c r="H81" s="148"/>
      <c r="I81" s="148"/>
      <c r="J81" s="148"/>
      <c r="K81" s="148"/>
      <c r="L81" s="148"/>
      <c r="M81" s="148"/>
      <c r="N81" s="148"/>
      <c r="O81" s="148"/>
      <c r="P81" s="148"/>
      <c r="Q81" s="148"/>
      <c r="R81" s="148"/>
      <c r="S81" s="148"/>
      <c r="T81" s="148"/>
      <c r="U81" s="148"/>
      <c r="V81" s="148"/>
      <c r="W81" s="148"/>
    </row>
    <row r="82" spans="1:23" ht="24" customHeight="1" x14ac:dyDescent="0.35">
      <c r="A82" s="149"/>
      <c r="B82" s="161"/>
      <c r="C82" s="162"/>
      <c r="D82" s="162"/>
      <c r="E82" s="148"/>
      <c r="F82" s="148"/>
      <c r="G82" s="148"/>
      <c r="H82" s="148"/>
      <c r="I82" s="148"/>
      <c r="J82" s="148"/>
      <c r="K82" s="148"/>
      <c r="L82" s="148"/>
      <c r="M82" s="148"/>
      <c r="N82" s="148"/>
      <c r="O82" s="148"/>
      <c r="P82" s="148"/>
      <c r="Q82" s="148"/>
      <c r="R82" s="148"/>
      <c r="S82" s="148"/>
      <c r="T82" s="148"/>
      <c r="U82" s="148"/>
      <c r="V82" s="148"/>
      <c r="W82" s="148"/>
    </row>
    <row r="83" spans="1:23" ht="24" customHeight="1" x14ac:dyDescent="0.35">
      <c r="A83" s="149"/>
      <c r="B83" s="161"/>
      <c r="C83" s="162"/>
      <c r="D83" s="162"/>
      <c r="E83" s="148"/>
      <c r="F83" s="148"/>
      <c r="G83" s="148"/>
      <c r="H83" s="148"/>
      <c r="I83" s="148"/>
      <c r="J83" s="148"/>
      <c r="K83" s="148"/>
      <c r="L83" s="148"/>
      <c r="M83" s="148"/>
      <c r="N83" s="148"/>
      <c r="O83" s="148"/>
      <c r="P83" s="148"/>
      <c r="Q83" s="148"/>
      <c r="R83" s="148"/>
      <c r="S83" s="148"/>
      <c r="T83" s="148"/>
      <c r="U83" s="148"/>
      <c r="V83" s="148"/>
      <c r="W83" s="148"/>
    </row>
    <row r="84" spans="1:23" ht="24" customHeight="1" x14ac:dyDescent="0.35">
      <c r="A84" s="149"/>
      <c r="B84" s="161"/>
      <c r="C84" s="162"/>
      <c r="D84" s="162"/>
      <c r="E84" s="148"/>
      <c r="F84" s="148"/>
      <c r="G84" s="148"/>
      <c r="H84" s="148"/>
      <c r="I84" s="148"/>
      <c r="J84" s="148"/>
      <c r="K84" s="148"/>
      <c r="L84" s="148"/>
      <c r="M84" s="148"/>
      <c r="N84" s="148"/>
      <c r="O84" s="148"/>
      <c r="P84" s="148"/>
      <c r="Q84" s="148"/>
      <c r="R84" s="148"/>
      <c r="S84" s="148"/>
      <c r="T84" s="148"/>
      <c r="U84" s="148"/>
      <c r="V84" s="148"/>
      <c r="W84" s="148"/>
    </row>
    <row r="85" spans="1:23" ht="24" customHeight="1" x14ac:dyDescent="0.35">
      <c r="A85" s="149"/>
      <c r="B85" s="161"/>
      <c r="C85" s="162"/>
      <c r="D85" s="162"/>
      <c r="E85" s="148"/>
      <c r="F85" s="148"/>
      <c r="G85" s="148"/>
      <c r="H85" s="148"/>
      <c r="I85" s="148"/>
      <c r="J85" s="148"/>
      <c r="K85" s="148"/>
      <c r="L85" s="148"/>
      <c r="M85" s="148"/>
      <c r="N85" s="148"/>
      <c r="O85" s="148"/>
      <c r="P85" s="148"/>
      <c r="Q85" s="148"/>
      <c r="R85" s="148"/>
      <c r="S85" s="148"/>
      <c r="T85" s="148"/>
      <c r="U85" s="148"/>
      <c r="V85" s="148"/>
      <c r="W85" s="148"/>
    </row>
    <row r="86" spans="1:23" ht="24" customHeight="1" x14ac:dyDescent="0.35">
      <c r="A86" s="149"/>
      <c r="B86" s="161"/>
      <c r="C86" s="162"/>
      <c r="D86" s="162"/>
      <c r="E86" s="148"/>
      <c r="F86" s="148"/>
      <c r="G86" s="148"/>
      <c r="H86" s="148"/>
      <c r="I86" s="148"/>
      <c r="J86" s="148"/>
      <c r="K86" s="148"/>
      <c r="L86" s="148"/>
      <c r="M86" s="148"/>
      <c r="N86" s="148"/>
      <c r="O86" s="148"/>
      <c r="P86" s="148"/>
      <c r="Q86" s="148"/>
      <c r="R86" s="148"/>
      <c r="S86" s="148"/>
      <c r="T86" s="148"/>
      <c r="U86" s="148"/>
      <c r="V86" s="148"/>
      <c r="W86" s="148"/>
    </row>
    <row r="87" spans="1:23" ht="24" customHeight="1" x14ac:dyDescent="0.35">
      <c r="A87" s="149"/>
      <c r="B87" s="161"/>
      <c r="C87" s="162"/>
      <c r="D87" s="162"/>
      <c r="E87" s="148"/>
      <c r="F87" s="148"/>
      <c r="G87" s="148"/>
      <c r="H87" s="148"/>
      <c r="I87" s="148"/>
      <c r="J87" s="148"/>
      <c r="K87" s="148"/>
      <c r="L87" s="148"/>
      <c r="M87" s="148"/>
      <c r="N87" s="148"/>
      <c r="O87" s="148"/>
      <c r="P87" s="148"/>
      <c r="Q87" s="148"/>
      <c r="R87" s="148"/>
      <c r="S87" s="148"/>
      <c r="T87" s="148"/>
      <c r="U87" s="148"/>
      <c r="V87" s="148"/>
      <c r="W87" s="148"/>
    </row>
    <row r="88" spans="1:23" ht="24" customHeight="1" x14ac:dyDescent="0.35">
      <c r="A88" s="149"/>
      <c r="B88" s="161"/>
      <c r="C88" s="162"/>
      <c r="D88" s="162"/>
      <c r="E88" s="148"/>
      <c r="F88" s="148"/>
      <c r="G88" s="148"/>
      <c r="H88" s="148"/>
      <c r="I88" s="148"/>
      <c r="J88" s="148"/>
      <c r="K88" s="148"/>
      <c r="L88" s="148"/>
      <c r="M88" s="148"/>
      <c r="N88" s="148"/>
      <c r="O88" s="148"/>
      <c r="P88" s="148"/>
      <c r="Q88" s="148"/>
      <c r="R88" s="148"/>
      <c r="S88" s="148"/>
      <c r="T88" s="148"/>
      <c r="U88" s="148"/>
      <c r="V88" s="148"/>
      <c r="W88" s="148"/>
    </row>
    <row r="89" spans="1:23" ht="24" customHeight="1" x14ac:dyDescent="0.35">
      <c r="A89" s="149"/>
      <c r="B89" s="161"/>
      <c r="C89" s="162"/>
      <c r="D89" s="162"/>
      <c r="E89" s="148"/>
      <c r="F89" s="148"/>
      <c r="G89" s="148"/>
      <c r="H89" s="148"/>
      <c r="I89" s="148"/>
      <c r="J89" s="148"/>
      <c r="K89" s="148"/>
      <c r="L89" s="148"/>
      <c r="M89" s="148"/>
      <c r="N89" s="148"/>
      <c r="O89" s="148"/>
      <c r="P89" s="148"/>
      <c r="Q89" s="148"/>
      <c r="R89" s="148"/>
      <c r="S89" s="148"/>
      <c r="T89" s="148"/>
      <c r="U89" s="148"/>
      <c r="V89" s="148"/>
      <c r="W89" s="148"/>
    </row>
    <row r="90" spans="1:23" ht="24" customHeight="1" x14ac:dyDescent="0.35">
      <c r="A90" s="149"/>
      <c r="B90" s="161"/>
      <c r="C90" s="162"/>
      <c r="D90" s="162"/>
      <c r="E90" s="148"/>
      <c r="F90" s="148"/>
      <c r="G90" s="148"/>
      <c r="H90" s="148"/>
      <c r="I90" s="148"/>
      <c r="J90" s="148"/>
      <c r="K90" s="148"/>
      <c r="L90" s="148"/>
      <c r="M90" s="148"/>
      <c r="N90" s="148"/>
      <c r="O90" s="148"/>
      <c r="P90" s="148"/>
      <c r="Q90" s="148"/>
      <c r="R90" s="148"/>
      <c r="S90" s="148"/>
      <c r="T90" s="148"/>
      <c r="U90" s="148"/>
      <c r="V90" s="148"/>
      <c r="W90" s="148"/>
    </row>
    <row r="91" spans="1:23" ht="24" customHeight="1" x14ac:dyDescent="0.35">
      <c r="A91" s="149"/>
      <c r="B91" s="161"/>
      <c r="C91" s="162"/>
      <c r="D91" s="162"/>
      <c r="E91" s="148"/>
      <c r="F91" s="148"/>
      <c r="G91" s="148"/>
      <c r="H91" s="148"/>
      <c r="I91" s="148"/>
      <c r="J91" s="148"/>
      <c r="K91" s="148"/>
      <c r="L91" s="148"/>
      <c r="M91" s="148"/>
      <c r="N91" s="148"/>
      <c r="O91" s="148"/>
      <c r="P91" s="148"/>
      <c r="Q91" s="148"/>
      <c r="R91" s="148"/>
      <c r="S91" s="148"/>
      <c r="T91" s="148"/>
      <c r="U91" s="148"/>
      <c r="V91" s="148"/>
      <c r="W91" s="148"/>
    </row>
    <row r="92" spans="1:23" ht="24" customHeight="1" x14ac:dyDescent="0.35">
      <c r="A92" s="149"/>
      <c r="B92" s="161"/>
      <c r="C92" s="162"/>
      <c r="D92" s="162"/>
      <c r="E92" s="148"/>
      <c r="F92" s="148"/>
      <c r="G92" s="148"/>
      <c r="H92" s="148"/>
      <c r="I92" s="148"/>
      <c r="J92" s="148"/>
      <c r="K92" s="148"/>
      <c r="L92" s="148"/>
      <c r="M92" s="148"/>
      <c r="N92" s="148"/>
      <c r="O92" s="148"/>
      <c r="P92" s="148"/>
      <c r="Q92" s="148"/>
      <c r="R92" s="148"/>
      <c r="S92" s="148"/>
      <c r="T92" s="148"/>
      <c r="U92" s="148"/>
      <c r="V92" s="148"/>
      <c r="W92" s="148"/>
    </row>
    <row r="93" spans="1:23" ht="24" customHeight="1" x14ac:dyDescent="0.35">
      <c r="A93" s="149"/>
      <c r="B93" s="161"/>
      <c r="C93" s="162"/>
      <c r="D93" s="162"/>
      <c r="E93" s="148"/>
      <c r="F93" s="148"/>
      <c r="G93" s="148"/>
      <c r="H93" s="148"/>
      <c r="I93" s="148"/>
      <c r="J93" s="148"/>
      <c r="K93" s="148"/>
      <c r="L93" s="148"/>
      <c r="M93" s="148"/>
      <c r="N93" s="148"/>
      <c r="O93" s="148"/>
      <c r="P93" s="148"/>
      <c r="Q93" s="148"/>
      <c r="R93" s="148"/>
      <c r="S93" s="148"/>
      <c r="T93" s="148"/>
      <c r="U93" s="148"/>
      <c r="V93" s="148"/>
      <c r="W93" s="148"/>
    </row>
    <row r="94" spans="1:23" ht="24" customHeight="1" x14ac:dyDescent="0.35">
      <c r="A94" s="149"/>
      <c r="B94" s="161"/>
      <c r="C94" s="162"/>
      <c r="D94" s="162"/>
      <c r="E94" s="148"/>
      <c r="F94" s="148"/>
      <c r="G94" s="148"/>
      <c r="H94" s="148"/>
      <c r="I94" s="148"/>
      <c r="J94" s="148"/>
      <c r="K94" s="148"/>
      <c r="L94" s="148"/>
      <c r="M94" s="148"/>
      <c r="N94" s="148"/>
      <c r="O94" s="148"/>
      <c r="P94" s="148"/>
      <c r="Q94" s="148"/>
      <c r="R94" s="148"/>
      <c r="S94" s="148"/>
      <c r="T94" s="148"/>
      <c r="U94" s="148"/>
      <c r="V94" s="148"/>
      <c r="W94" s="148"/>
    </row>
    <row r="95" spans="1:23" ht="24" customHeight="1" x14ac:dyDescent="0.35">
      <c r="A95" s="149"/>
      <c r="B95" s="161"/>
      <c r="C95" s="162"/>
      <c r="D95" s="162"/>
      <c r="E95" s="148"/>
      <c r="F95" s="148"/>
      <c r="G95" s="148"/>
      <c r="H95" s="148"/>
      <c r="I95" s="148"/>
      <c r="J95" s="148"/>
      <c r="K95" s="148"/>
      <c r="L95" s="148"/>
      <c r="M95" s="148"/>
      <c r="N95" s="148"/>
      <c r="O95" s="148"/>
      <c r="P95" s="148"/>
      <c r="Q95" s="148"/>
      <c r="R95" s="148"/>
      <c r="S95" s="148"/>
      <c r="T95" s="148"/>
      <c r="U95" s="148"/>
      <c r="V95" s="148"/>
      <c r="W95" s="148"/>
    </row>
    <row r="96" spans="1:23" ht="24" customHeight="1" x14ac:dyDescent="0.35">
      <c r="A96" s="149"/>
      <c r="B96" s="161"/>
      <c r="C96" s="162"/>
      <c r="D96" s="162"/>
      <c r="E96" s="148"/>
      <c r="F96" s="148"/>
      <c r="G96" s="148"/>
      <c r="H96" s="148"/>
      <c r="I96" s="148"/>
      <c r="J96" s="148"/>
      <c r="K96" s="148"/>
      <c r="L96" s="148"/>
      <c r="M96" s="148"/>
      <c r="N96" s="148"/>
      <c r="O96" s="148"/>
      <c r="P96" s="148"/>
      <c r="Q96" s="148"/>
      <c r="R96" s="148"/>
      <c r="S96" s="148"/>
      <c r="T96" s="148"/>
      <c r="U96" s="148"/>
      <c r="V96" s="148"/>
      <c r="W96" s="148"/>
    </row>
    <row r="97" spans="1:23" ht="24" customHeight="1" x14ac:dyDescent="0.35">
      <c r="A97" s="149"/>
      <c r="B97" s="161"/>
      <c r="C97" s="162"/>
      <c r="D97" s="162"/>
      <c r="E97" s="148"/>
      <c r="F97" s="148"/>
      <c r="G97" s="148"/>
      <c r="H97" s="148"/>
      <c r="I97" s="148"/>
      <c r="J97" s="148"/>
      <c r="K97" s="148"/>
      <c r="L97" s="148"/>
      <c r="M97" s="148"/>
      <c r="N97" s="148"/>
      <c r="O97" s="148"/>
      <c r="P97" s="148"/>
      <c r="Q97" s="148"/>
      <c r="R97" s="148"/>
      <c r="S97" s="148"/>
      <c r="T97" s="148"/>
      <c r="U97" s="148"/>
      <c r="V97" s="148"/>
      <c r="W97" s="148"/>
    </row>
    <row r="98" spans="1:23" ht="24" customHeight="1" x14ac:dyDescent="0.35">
      <c r="A98" s="149"/>
      <c r="B98" s="161"/>
      <c r="C98" s="162"/>
      <c r="D98" s="162"/>
      <c r="E98" s="148"/>
      <c r="F98" s="148"/>
      <c r="G98" s="148"/>
      <c r="H98" s="148"/>
      <c r="I98" s="148"/>
      <c r="J98" s="148"/>
      <c r="K98" s="148"/>
      <c r="L98" s="148"/>
      <c r="M98" s="148"/>
      <c r="N98" s="148"/>
      <c r="O98" s="148"/>
      <c r="P98" s="148"/>
      <c r="Q98" s="148"/>
      <c r="R98" s="148"/>
      <c r="S98" s="148"/>
      <c r="T98" s="148"/>
      <c r="U98" s="148"/>
      <c r="V98" s="148"/>
      <c r="W98" s="148"/>
    </row>
    <row r="99" spans="1:23" ht="24" customHeight="1" x14ac:dyDescent="0.35">
      <c r="A99" s="149"/>
      <c r="B99" s="161"/>
      <c r="C99" s="162"/>
      <c r="D99" s="162"/>
      <c r="E99" s="148"/>
      <c r="F99" s="148"/>
      <c r="G99" s="148"/>
      <c r="H99" s="148"/>
      <c r="I99" s="148"/>
      <c r="J99" s="148"/>
      <c r="K99" s="148"/>
      <c r="L99" s="148"/>
      <c r="M99" s="148"/>
      <c r="N99" s="148"/>
      <c r="O99" s="148"/>
      <c r="P99" s="148"/>
      <c r="Q99" s="148"/>
      <c r="R99" s="148"/>
      <c r="S99" s="148"/>
      <c r="T99" s="148"/>
      <c r="U99" s="148"/>
      <c r="V99" s="148"/>
      <c r="W99" s="148"/>
    </row>
    <row r="100" spans="1:23" ht="24" customHeight="1" x14ac:dyDescent="0.35">
      <c r="A100" s="149"/>
      <c r="B100" s="161"/>
      <c r="C100" s="162"/>
      <c r="D100" s="162"/>
      <c r="E100" s="148"/>
      <c r="F100" s="148"/>
      <c r="G100" s="148"/>
      <c r="H100" s="148"/>
      <c r="I100" s="148"/>
      <c r="J100" s="148"/>
      <c r="K100" s="148"/>
      <c r="L100" s="148"/>
      <c r="M100" s="148"/>
      <c r="N100" s="148"/>
      <c r="O100" s="148"/>
      <c r="P100" s="148"/>
      <c r="Q100" s="148"/>
      <c r="R100" s="148"/>
      <c r="S100" s="148"/>
      <c r="T100" s="148"/>
      <c r="U100" s="148"/>
      <c r="V100" s="148"/>
      <c r="W100" s="148"/>
    </row>
    <row r="101" spans="1:23" ht="24" customHeight="1" x14ac:dyDescent="0.35">
      <c r="A101" s="149"/>
      <c r="B101" s="161"/>
      <c r="C101" s="162"/>
      <c r="D101" s="162"/>
      <c r="E101" s="148"/>
      <c r="F101" s="148"/>
      <c r="G101" s="148"/>
      <c r="H101" s="148"/>
      <c r="I101" s="148"/>
      <c r="J101" s="148"/>
      <c r="K101" s="148"/>
      <c r="L101" s="148"/>
      <c r="M101" s="148"/>
      <c r="N101" s="148"/>
      <c r="O101" s="148"/>
      <c r="P101" s="148"/>
      <c r="Q101" s="148"/>
      <c r="R101" s="148"/>
      <c r="S101" s="148"/>
      <c r="T101" s="148"/>
      <c r="U101" s="148"/>
      <c r="V101" s="148"/>
      <c r="W101" s="148"/>
    </row>
    <row r="102" spans="1:23" ht="24" customHeight="1" x14ac:dyDescent="0.35">
      <c r="A102" s="149"/>
      <c r="B102" s="161"/>
      <c r="C102" s="162"/>
      <c r="D102" s="162"/>
      <c r="E102" s="148"/>
      <c r="F102" s="148"/>
      <c r="G102" s="148"/>
      <c r="H102" s="148"/>
      <c r="I102" s="148"/>
      <c r="J102" s="148"/>
      <c r="K102" s="148"/>
      <c r="L102" s="148"/>
      <c r="M102" s="148"/>
      <c r="N102" s="148"/>
      <c r="O102" s="148"/>
      <c r="P102" s="148"/>
      <c r="Q102" s="148"/>
      <c r="R102" s="148"/>
      <c r="S102" s="148"/>
      <c r="T102" s="148"/>
      <c r="U102" s="148"/>
      <c r="V102" s="148"/>
      <c r="W102" s="148"/>
    </row>
    <row r="103" spans="1:23" ht="24" customHeight="1" x14ac:dyDescent="0.35">
      <c r="A103" s="149"/>
      <c r="B103" s="161"/>
      <c r="C103" s="162"/>
      <c r="D103" s="162"/>
      <c r="E103" s="148"/>
      <c r="F103" s="148"/>
      <c r="G103" s="148"/>
      <c r="H103" s="148"/>
      <c r="I103" s="148"/>
      <c r="J103" s="148"/>
      <c r="K103" s="148"/>
      <c r="L103" s="148"/>
      <c r="M103" s="148"/>
      <c r="N103" s="148"/>
      <c r="O103" s="148"/>
      <c r="P103" s="148"/>
      <c r="Q103" s="148"/>
      <c r="R103" s="148"/>
      <c r="S103" s="148"/>
      <c r="T103" s="148"/>
      <c r="U103" s="148"/>
      <c r="V103" s="148"/>
      <c r="W103" s="148"/>
    </row>
    <row r="104" spans="1:23" ht="24" customHeight="1" x14ac:dyDescent="0.35">
      <c r="A104" s="149"/>
      <c r="B104" s="161"/>
      <c r="C104" s="162"/>
      <c r="D104" s="162"/>
      <c r="E104" s="148"/>
      <c r="F104" s="148"/>
      <c r="G104" s="148"/>
      <c r="H104" s="148"/>
      <c r="I104" s="148"/>
      <c r="J104" s="148"/>
      <c r="K104" s="148"/>
      <c r="L104" s="148"/>
      <c r="M104" s="148"/>
      <c r="N104" s="148"/>
      <c r="O104" s="148"/>
      <c r="P104" s="148"/>
      <c r="Q104" s="148"/>
      <c r="R104" s="148"/>
      <c r="S104" s="148"/>
      <c r="T104" s="148"/>
      <c r="U104" s="148"/>
      <c r="V104" s="148"/>
      <c r="W104" s="148"/>
    </row>
    <row r="105" spans="1:23" ht="24" customHeight="1" x14ac:dyDescent="0.35">
      <c r="A105" s="149"/>
      <c r="B105" s="161"/>
      <c r="C105" s="162"/>
      <c r="D105" s="162"/>
      <c r="E105" s="148"/>
      <c r="F105" s="148"/>
      <c r="G105" s="148"/>
      <c r="H105" s="148"/>
      <c r="I105" s="148"/>
      <c r="J105" s="148"/>
      <c r="K105" s="148"/>
      <c r="L105" s="148"/>
      <c r="M105" s="148"/>
      <c r="N105" s="148"/>
      <c r="O105" s="148"/>
      <c r="P105" s="148"/>
      <c r="Q105" s="148"/>
      <c r="R105" s="148"/>
      <c r="S105" s="148"/>
      <c r="T105" s="148"/>
      <c r="U105" s="148"/>
      <c r="V105" s="148"/>
      <c r="W105" s="148"/>
    </row>
    <row r="106" spans="1:23" ht="24" customHeight="1" x14ac:dyDescent="0.35">
      <c r="A106" s="149"/>
      <c r="B106" s="161"/>
      <c r="C106" s="162"/>
      <c r="D106" s="162"/>
      <c r="E106" s="148"/>
      <c r="F106" s="148"/>
      <c r="G106" s="148"/>
      <c r="H106" s="148"/>
      <c r="I106" s="148"/>
      <c r="J106" s="148"/>
      <c r="K106" s="148"/>
      <c r="L106" s="148"/>
      <c r="M106" s="148"/>
      <c r="N106" s="148"/>
      <c r="O106" s="148"/>
      <c r="P106" s="148"/>
      <c r="Q106" s="148"/>
      <c r="R106" s="148"/>
      <c r="S106" s="148"/>
      <c r="T106" s="148"/>
      <c r="U106" s="148"/>
      <c r="V106" s="148"/>
      <c r="W106" s="148"/>
    </row>
    <row r="107" spans="1:23" ht="24" customHeight="1" x14ac:dyDescent="0.35">
      <c r="A107" s="149"/>
      <c r="B107" s="161"/>
      <c r="C107" s="162"/>
      <c r="D107" s="162"/>
      <c r="E107" s="148"/>
      <c r="F107" s="148"/>
      <c r="G107" s="148"/>
      <c r="H107" s="148"/>
      <c r="I107" s="148"/>
      <c r="J107" s="148"/>
      <c r="K107" s="148"/>
      <c r="L107" s="148"/>
      <c r="M107" s="148"/>
      <c r="N107" s="148"/>
      <c r="O107" s="148"/>
      <c r="P107" s="148"/>
      <c r="Q107" s="148"/>
      <c r="R107" s="148"/>
      <c r="S107" s="148"/>
      <c r="T107" s="148"/>
      <c r="U107" s="148"/>
      <c r="V107" s="148"/>
      <c r="W107" s="148"/>
    </row>
    <row r="108" spans="1:23" ht="24" customHeight="1" x14ac:dyDescent="0.35">
      <c r="A108" s="149"/>
      <c r="B108" s="161"/>
      <c r="C108" s="162"/>
      <c r="D108" s="162"/>
      <c r="E108" s="148"/>
      <c r="F108" s="148"/>
      <c r="G108" s="148"/>
      <c r="H108" s="148"/>
      <c r="I108" s="148"/>
      <c r="J108" s="148"/>
      <c r="K108" s="148"/>
      <c r="L108" s="148"/>
      <c r="M108" s="148"/>
      <c r="N108" s="148"/>
      <c r="O108" s="148"/>
      <c r="P108" s="148"/>
      <c r="Q108" s="148"/>
      <c r="R108" s="148"/>
      <c r="S108" s="148"/>
      <c r="T108" s="148"/>
      <c r="U108" s="148"/>
      <c r="V108" s="148"/>
      <c r="W108" s="148"/>
    </row>
    <row r="109" spans="1:23" ht="24" customHeight="1" x14ac:dyDescent="0.35">
      <c r="A109" s="149"/>
      <c r="B109" s="161"/>
      <c r="C109" s="162"/>
      <c r="D109" s="162"/>
      <c r="E109" s="148"/>
      <c r="F109" s="148"/>
      <c r="G109" s="148"/>
      <c r="H109" s="148"/>
      <c r="I109" s="148"/>
      <c r="J109" s="148"/>
      <c r="K109" s="148"/>
      <c r="L109" s="148"/>
      <c r="M109" s="148"/>
      <c r="N109" s="148"/>
      <c r="O109" s="148"/>
      <c r="P109" s="148"/>
      <c r="Q109" s="148"/>
      <c r="R109" s="148"/>
      <c r="S109" s="148"/>
      <c r="T109" s="148"/>
      <c r="U109" s="148"/>
      <c r="V109" s="148"/>
      <c r="W109" s="148"/>
    </row>
    <row r="110" spans="1:23" ht="24" customHeight="1" x14ac:dyDescent="0.35">
      <c r="A110" s="149"/>
      <c r="B110" s="161"/>
      <c r="C110" s="162"/>
      <c r="D110" s="162"/>
      <c r="E110" s="148"/>
      <c r="F110" s="148"/>
      <c r="G110" s="148"/>
      <c r="H110" s="148"/>
      <c r="I110" s="148"/>
      <c r="J110" s="148"/>
      <c r="K110" s="148"/>
      <c r="L110" s="148"/>
      <c r="M110" s="148"/>
      <c r="N110" s="148"/>
      <c r="O110" s="148"/>
      <c r="P110" s="148"/>
      <c r="Q110" s="148"/>
      <c r="R110" s="148"/>
      <c r="S110" s="148"/>
      <c r="T110" s="148"/>
      <c r="U110" s="148"/>
      <c r="V110" s="148"/>
      <c r="W110" s="148"/>
    </row>
    <row r="111" spans="1:23" ht="24" customHeight="1" x14ac:dyDescent="0.35">
      <c r="A111" s="149"/>
      <c r="B111" s="161"/>
      <c r="C111" s="162"/>
      <c r="D111" s="162"/>
      <c r="E111" s="148"/>
      <c r="F111" s="148"/>
      <c r="G111" s="148"/>
      <c r="H111" s="148"/>
      <c r="I111" s="148"/>
      <c r="J111" s="148"/>
      <c r="K111" s="148"/>
      <c r="L111" s="148"/>
      <c r="M111" s="148"/>
      <c r="N111" s="148"/>
      <c r="O111" s="148"/>
      <c r="P111" s="148"/>
      <c r="Q111" s="148"/>
      <c r="R111" s="148"/>
      <c r="S111" s="148"/>
      <c r="T111" s="148"/>
      <c r="U111" s="148"/>
      <c r="V111" s="148"/>
      <c r="W111" s="148"/>
    </row>
    <row r="112" spans="1:23" ht="24" customHeight="1" x14ac:dyDescent="0.35">
      <c r="A112" s="149"/>
      <c r="B112" s="161"/>
      <c r="C112" s="162"/>
      <c r="D112" s="162"/>
      <c r="E112" s="148"/>
      <c r="F112" s="148"/>
      <c r="G112" s="148"/>
      <c r="H112" s="148"/>
      <c r="I112" s="148"/>
      <c r="J112" s="148"/>
      <c r="K112" s="148"/>
      <c r="L112" s="148"/>
      <c r="M112" s="148"/>
      <c r="N112" s="148"/>
      <c r="O112" s="148"/>
      <c r="P112" s="148"/>
      <c r="Q112" s="148"/>
      <c r="R112" s="148"/>
      <c r="S112" s="148"/>
      <c r="T112" s="148"/>
      <c r="U112" s="148"/>
      <c r="V112" s="148"/>
      <c r="W112" s="148"/>
    </row>
    <row r="113" spans="1:23" ht="24" customHeight="1" x14ac:dyDescent="0.35">
      <c r="A113" s="149"/>
      <c r="B113" s="161"/>
      <c r="C113" s="162"/>
      <c r="D113" s="162"/>
      <c r="E113" s="148"/>
      <c r="F113" s="148"/>
      <c r="G113" s="148"/>
      <c r="H113" s="148"/>
      <c r="I113" s="148"/>
      <c r="J113" s="148"/>
      <c r="K113" s="148"/>
      <c r="L113" s="148"/>
      <c r="M113" s="148"/>
      <c r="N113" s="148"/>
      <c r="O113" s="148"/>
      <c r="P113" s="148"/>
      <c r="Q113" s="148"/>
      <c r="R113" s="148"/>
      <c r="S113" s="148"/>
      <c r="T113" s="148"/>
      <c r="U113" s="148"/>
      <c r="V113" s="148"/>
      <c r="W113" s="148"/>
    </row>
    <row r="114" spans="1:23" ht="24" customHeight="1" x14ac:dyDescent="0.35">
      <c r="A114" s="149"/>
      <c r="B114" s="161"/>
      <c r="C114" s="162"/>
      <c r="D114" s="162"/>
      <c r="E114" s="148"/>
      <c r="F114" s="148"/>
      <c r="G114" s="148"/>
      <c r="H114" s="148"/>
      <c r="I114" s="148"/>
      <c r="J114" s="148"/>
      <c r="K114" s="148"/>
      <c r="L114" s="148"/>
      <c r="M114" s="148"/>
      <c r="N114" s="148"/>
      <c r="O114" s="148"/>
      <c r="P114" s="148"/>
      <c r="Q114" s="148"/>
      <c r="R114" s="148"/>
      <c r="S114" s="148"/>
      <c r="T114" s="148"/>
      <c r="U114" s="148"/>
      <c r="V114" s="148"/>
      <c r="W114" s="148"/>
    </row>
    <row r="115" spans="1:23" ht="24" customHeight="1" x14ac:dyDescent="0.35">
      <c r="A115" s="149"/>
      <c r="B115" s="161"/>
      <c r="C115" s="162"/>
      <c r="D115" s="162"/>
      <c r="E115" s="148"/>
      <c r="F115" s="148"/>
      <c r="G115" s="148"/>
      <c r="H115" s="148"/>
      <c r="I115" s="148"/>
      <c r="J115" s="148"/>
      <c r="K115" s="148"/>
      <c r="L115" s="148"/>
      <c r="M115" s="148"/>
      <c r="N115" s="148"/>
      <c r="O115" s="148"/>
      <c r="P115" s="148"/>
      <c r="Q115" s="148"/>
      <c r="R115" s="148"/>
      <c r="S115" s="148"/>
      <c r="T115" s="148"/>
      <c r="U115" s="148"/>
      <c r="V115" s="148"/>
      <c r="W115" s="148"/>
    </row>
    <row r="116" spans="1:23" ht="24" customHeight="1" x14ac:dyDescent="0.35">
      <c r="A116" s="149"/>
      <c r="B116" s="161"/>
      <c r="C116" s="162"/>
      <c r="D116" s="162"/>
      <c r="E116" s="148"/>
      <c r="F116" s="148"/>
      <c r="G116" s="148"/>
      <c r="H116" s="148"/>
      <c r="I116" s="148"/>
      <c r="J116" s="148"/>
      <c r="K116" s="148"/>
      <c r="L116" s="148"/>
      <c r="M116" s="148"/>
      <c r="N116" s="148"/>
      <c r="O116" s="148"/>
      <c r="P116" s="148"/>
      <c r="Q116" s="148"/>
      <c r="R116" s="148"/>
      <c r="S116" s="148"/>
      <c r="T116" s="148"/>
      <c r="U116" s="148"/>
      <c r="V116" s="148"/>
      <c r="W116" s="148"/>
    </row>
    <row r="117" spans="1:23" ht="24" customHeight="1" x14ac:dyDescent="0.35">
      <c r="A117" s="149"/>
      <c r="B117" s="161"/>
      <c r="C117" s="162"/>
      <c r="D117" s="162"/>
      <c r="E117" s="148"/>
      <c r="F117" s="148"/>
      <c r="G117" s="148"/>
      <c r="H117" s="148"/>
      <c r="I117" s="148"/>
      <c r="J117" s="148"/>
      <c r="K117" s="148"/>
      <c r="L117" s="148"/>
      <c r="M117" s="148"/>
      <c r="N117" s="148"/>
      <c r="O117" s="148"/>
      <c r="P117" s="148"/>
      <c r="Q117" s="148"/>
      <c r="R117" s="148"/>
      <c r="S117" s="148"/>
      <c r="T117" s="148"/>
      <c r="U117" s="148"/>
      <c r="V117" s="148"/>
      <c r="W117" s="148"/>
    </row>
    <row r="118" spans="1:23" ht="24" customHeight="1" x14ac:dyDescent="0.35">
      <c r="A118" s="149"/>
      <c r="B118" s="161"/>
      <c r="C118" s="162"/>
      <c r="D118" s="162"/>
      <c r="E118" s="148"/>
      <c r="F118" s="148"/>
      <c r="G118" s="148"/>
      <c r="H118" s="148"/>
      <c r="I118" s="148"/>
      <c r="J118" s="148"/>
      <c r="K118" s="148"/>
      <c r="L118" s="148"/>
      <c r="M118" s="148"/>
      <c r="N118" s="148"/>
      <c r="O118" s="148"/>
      <c r="P118" s="148"/>
      <c r="Q118" s="148"/>
      <c r="R118" s="148"/>
      <c r="S118" s="148"/>
      <c r="T118" s="148"/>
      <c r="U118" s="148"/>
      <c r="V118" s="148"/>
      <c r="W118" s="148"/>
    </row>
    <row r="119" spans="1:23" ht="24" customHeight="1" x14ac:dyDescent="0.35">
      <c r="A119" s="149"/>
      <c r="B119" s="161"/>
      <c r="C119" s="162"/>
      <c r="D119" s="162"/>
      <c r="E119" s="148"/>
      <c r="F119" s="148"/>
      <c r="G119" s="148"/>
      <c r="H119" s="148"/>
      <c r="I119" s="148"/>
      <c r="J119" s="148"/>
      <c r="K119" s="148"/>
      <c r="L119" s="148"/>
      <c r="M119" s="148"/>
      <c r="N119" s="148"/>
      <c r="O119" s="148"/>
      <c r="P119" s="148"/>
      <c r="Q119" s="148"/>
      <c r="R119" s="148"/>
      <c r="S119" s="148"/>
      <c r="T119" s="148"/>
      <c r="U119" s="148"/>
      <c r="V119" s="148"/>
      <c r="W119" s="148"/>
    </row>
    <row r="120" spans="1:23" ht="24" customHeight="1" x14ac:dyDescent="0.35">
      <c r="A120" s="149"/>
      <c r="B120" s="161"/>
      <c r="C120" s="162"/>
      <c r="D120" s="162"/>
      <c r="E120" s="148"/>
      <c r="F120" s="148"/>
      <c r="G120" s="148"/>
      <c r="H120" s="148"/>
      <c r="I120" s="148"/>
      <c r="J120" s="148"/>
      <c r="K120" s="148"/>
      <c r="L120" s="148"/>
      <c r="M120" s="148"/>
      <c r="N120" s="148"/>
      <c r="O120" s="148"/>
      <c r="P120" s="148"/>
      <c r="Q120" s="148"/>
      <c r="R120" s="148"/>
      <c r="S120" s="148"/>
      <c r="T120" s="148"/>
      <c r="U120" s="148"/>
      <c r="V120" s="148"/>
      <c r="W120" s="148"/>
    </row>
    <row r="121" spans="1:23" ht="24" customHeight="1" x14ac:dyDescent="0.35">
      <c r="A121" s="149"/>
      <c r="B121" s="161"/>
      <c r="C121" s="162"/>
      <c r="D121" s="162"/>
      <c r="E121" s="148"/>
      <c r="F121" s="148"/>
      <c r="G121" s="148"/>
      <c r="H121" s="148"/>
      <c r="I121" s="148"/>
      <c r="J121" s="148"/>
      <c r="K121" s="148"/>
      <c r="L121" s="148"/>
      <c r="M121" s="148"/>
      <c r="N121" s="148"/>
      <c r="O121" s="148"/>
      <c r="P121" s="148"/>
      <c r="Q121" s="148"/>
      <c r="R121" s="148"/>
      <c r="S121" s="148"/>
      <c r="T121" s="148"/>
      <c r="U121" s="148"/>
      <c r="V121" s="148"/>
      <c r="W121" s="148"/>
    </row>
    <row r="122" spans="1:23" ht="24" customHeight="1" x14ac:dyDescent="0.35">
      <c r="A122" s="149"/>
      <c r="B122" s="161"/>
      <c r="C122" s="162"/>
      <c r="D122" s="162"/>
      <c r="E122" s="148"/>
      <c r="F122" s="148"/>
      <c r="G122" s="148"/>
      <c r="H122" s="148"/>
      <c r="I122" s="148"/>
      <c r="J122" s="148"/>
      <c r="K122" s="148"/>
      <c r="L122" s="148"/>
      <c r="M122" s="148"/>
      <c r="N122" s="148"/>
      <c r="O122" s="148"/>
      <c r="P122" s="148"/>
      <c r="Q122" s="148"/>
      <c r="R122" s="148"/>
      <c r="S122" s="148"/>
      <c r="T122" s="148"/>
      <c r="U122" s="148"/>
      <c r="V122" s="148"/>
      <c r="W122" s="148"/>
    </row>
    <row r="123" spans="1:23" ht="24" customHeight="1" x14ac:dyDescent="0.35">
      <c r="A123" s="149"/>
      <c r="B123" s="161"/>
      <c r="C123" s="162"/>
      <c r="D123" s="162"/>
      <c r="E123" s="148"/>
      <c r="F123" s="148"/>
      <c r="G123" s="148"/>
      <c r="H123" s="148"/>
      <c r="I123" s="148"/>
      <c r="J123" s="148"/>
      <c r="K123" s="148"/>
      <c r="L123" s="148"/>
      <c r="M123" s="148"/>
      <c r="N123" s="148"/>
      <c r="O123" s="148"/>
      <c r="P123" s="148"/>
      <c r="Q123" s="148"/>
      <c r="R123" s="148"/>
      <c r="S123" s="148"/>
      <c r="T123" s="148"/>
      <c r="U123" s="148"/>
      <c r="V123" s="148"/>
      <c r="W123" s="148"/>
    </row>
    <row r="124" spans="1:23" ht="24" customHeight="1" x14ac:dyDescent="0.35">
      <c r="A124" s="149"/>
      <c r="B124" s="161"/>
      <c r="C124" s="162"/>
      <c r="D124" s="162"/>
      <c r="E124" s="148"/>
      <c r="F124" s="148"/>
      <c r="G124" s="148"/>
      <c r="H124" s="148"/>
      <c r="I124" s="148"/>
      <c r="J124" s="148"/>
      <c r="K124" s="148"/>
      <c r="L124" s="148"/>
      <c r="M124" s="148"/>
      <c r="N124" s="148"/>
      <c r="O124" s="148"/>
      <c r="P124" s="148"/>
      <c r="Q124" s="148"/>
      <c r="R124" s="148"/>
      <c r="S124" s="148"/>
      <c r="T124" s="148"/>
      <c r="U124" s="148"/>
      <c r="V124" s="148"/>
      <c r="W124" s="148"/>
    </row>
    <row r="125" spans="1:23" ht="24" customHeight="1" x14ac:dyDescent="0.35">
      <c r="A125" s="149"/>
      <c r="B125" s="161"/>
      <c r="C125" s="162"/>
      <c r="D125" s="162"/>
      <c r="E125" s="148"/>
      <c r="F125" s="148"/>
      <c r="G125" s="148"/>
      <c r="H125" s="148"/>
      <c r="I125" s="148"/>
      <c r="J125" s="148"/>
      <c r="K125" s="148"/>
      <c r="L125" s="148"/>
      <c r="M125" s="148"/>
      <c r="N125" s="148"/>
      <c r="O125" s="148"/>
      <c r="P125" s="148"/>
      <c r="Q125" s="148"/>
      <c r="R125" s="148"/>
      <c r="S125" s="148"/>
      <c r="T125" s="148"/>
      <c r="U125" s="148"/>
      <c r="V125" s="148"/>
      <c r="W125" s="148"/>
    </row>
    <row r="126" spans="1:23" ht="24" customHeight="1" x14ac:dyDescent="0.35">
      <c r="A126" s="149"/>
      <c r="B126" s="161"/>
      <c r="C126" s="162"/>
      <c r="D126" s="162"/>
      <c r="E126" s="148"/>
      <c r="F126" s="148"/>
      <c r="G126" s="148"/>
      <c r="H126" s="148"/>
      <c r="I126" s="148"/>
      <c r="J126" s="148"/>
      <c r="K126" s="148"/>
      <c r="L126" s="148"/>
      <c r="M126" s="148"/>
      <c r="N126" s="148"/>
      <c r="O126" s="148"/>
      <c r="P126" s="148"/>
      <c r="Q126" s="148"/>
      <c r="R126" s="148"/>
      <c r="S126" s="148"/>
      <c r="T126" s="148"/>
      <c r="U126" s="148"/>
      <c r="V126" s="148"/>
      <c r="W126" s="148"/>
    </row>
    <row r="127" spans="1:23" ht="24" customHeight="1" x14ac:dyDescent="0.35">
      <c r="A127" s="149"/>
      <c r="B127" s="161"/>
      <c r="C127" s="162"/>
      <c r="D127" s="162"/>
      <c r="E127" s="148"/>
      <c r="F127" s="148"/>
      <c r="G127" s="148"/>
      <c r="H127" s="148"/>
      <c r="I127" s="148"/>
      <c r="J127" s="148"/>
      <c r="K127" s="148"/>
      <c r="L127" s="148"/>
      <c r="M127" s="148"/>
      <c r="N127" s="148"/>
      <c r="O127" s="148"/>
      <c r="P127" s="148"/>
      <c r="Q127" s="148"/>
      <c r="R127" s="148"/>
      <c r="S127" s="148"/>
      <c r="T127" s="148"/>
      <c r="U127" s="148"/>
      <c r="V127" s="148"/>
      <c r="W127" s="148"/>
    </row>
    <row r="128" spans="1:23" ht="24" customHeight="1" x14ac:dyDescent="0.35">
      <c r="A128" s="149"/>
      <c r="B128" s="161"/>
      <c r="C128" s="162"/>
      <c r="D128" s="162"/>
      <c r="E128" s="148"/>
      <c r="F128" s="148"/>
      <c r="G128" s="148"/>
      <c r="H128" s="148"/>
      <c r="I128" s="148"/>
      <c r="J128" s="148"/>
      <c r="K128" s="148"/>
      <c r="L128" s="148"/>
      <c r="M128" s="148"/>
      <c r="N128" s="148"/>
      <c r="O128" s="148"/>
      <c r="P128" s="148"/>
      <c r="Q128" s="148"/>
      <c r="R128" s="148"/>
      <c r="S128" s="148"/>
      <c r="T128" s="148"/>
      <c r="U128" s="148"/>
      <c r="V128" s="148"/>
      <c r="W128" s="148"/>
    </row>
    <row r="129" spans="1:23" ht="24" customHeight="1" x14ac:dyDescent="0.35">
      <c r="A129" s="149"/>
      <c r="B129" s="161"/>
      <c r="C129" s="162"/>
      <c r="D129" s="162"/>
      <c r="E129" s="148"/>
      <c r="F129" s="148"/>
      <c r="G129" s="148"/>
      <c r="H129" s="148"/>
      <c r="I129" s="148"/>
      <c r="J129" s="148"/>
      <c r="K129" s="148"/>
      <c r="L129" s="148"/>
      <c r="M129" s="148"/>
      <c r="N129" s="148"/>
      <c r="O129" s="148"/>
      <c r="P129" s="148"/>
      <c r="Q129" s="148"/>
      <c r="R129" s="148"/>
      <c r="S129" s="148"/>
      <c r="T129" s="148"/>
      <c r="U129" s="148"/>
      <c r="V129" s="148"/>
      <c r="W129" s="148"/>
    </row>
    <row r="130" spans="1:23" ht="24" customHeight="1" x14ac:dyDescent="0.35">
      <c r="A130" s="149"/>
      <c r="B130" s="161"/>
      <c r="C130" s="162"/>
      <c r="D130" s="162"/>
      <c r="E130" s="148"/>
      <c r="F130" s="148"/>
      <c r="G130" s="148"/>
      <c r="H130" s="148"/>
      <c r="I130" s="148"/>
      <c r="J130" s="148"/>
      <c r="K130" s="148"/>
      <c r="L130" s="148"/>
      <c r="M130" s="148"/>
      <c r="N130" s="148"/>
      <c r="O130" s="148"/>
      <c r="P130" s="148"/>
      <c r="Q130" s="148"/>
      <c r="R130" s="148"/>
      <c r="S130" s="148"/>
      <c r="T130" s="148"/>
      <c r="U130" s="148"/>
      <c r="V130" s="148"/>
      <c r="W130" s="148"/>
    </row>
    <row r="131" spans="1:23" ht="24" customHeight="1" x14ac:dyDescent="0.35">
      <c r="A131" s="149"/>
      <c r="B131" s="161"/>
      <c r="C131" s="162"/>
      <c r="D131" s="162"/>
      <c r="E131" s="148"/>
      <c r="F131" s="148"/>
      <c r="G131" s="148"/>
      <c r="H131" s="148"/>
      <c r="I131" s="148"/>
      <c r="J131" s="148"/>
      <c r="K131" s="148"/>
      <c r="L131" s="148"/>
      <c r="M131" s="148"/>
      <c r="N131" s="148"/>
      <c r="O131" s="148"/>
      <c r="P131" s="148"/>
      <c r="Q131" s="148"/>
      <c r="R131" s="148"/>
      <c r="S131" s="148"/>
      <c r="T131" s="148"/>
      <c r="U131" s="148"/>
      <c r="V131" s="148"/>
      <c r="W131" s="148"/>
    </row>
    <row r="132" spans="1:23" ht="24" customHeight="1" x14ac:dyDescent="0.35">
      <c r="A132" s="149"/>
      <c r="B132" s="161"/>
      <c r="C132" s="162"/>
      <c r="D132" s="162"/>
      <c r="E132" s="148"/>
      <c r="F132" s="148"/>
      <c r="G132" s="148"/>
      <c r="H132" s="148"/>
      <c r="I132" s="148"/>
      <c r="J132" s="148"/>
      <c r="K132" s="148"/>
      <c r="L132" s="148"/>
      <c r="M132" s="148"/>
      <c r="N132" s="148"/>
      <c r="O132" s="148"/>
      <c r="P132" s="148"/>
      <c r="Q132" s="148"/>
      <c r="R132" s="148"/>
      <c r="S132" s="148"/>
      <c r="T132" s="148"/>
      <c r="U132" s="148"/>
      <c r="V132" s="148"/>
      <c r="W132" s="148"/>
    </row>
    <row r="133" spans="1:23" ht="24" customHeight="1" x14ac:dyDescent="0.35">
      <c r="A133" s="149"/>
      <c r="B133" s="161"/>
      <c r="C133" s="162"/>
      <c r="D133" s="162"/>
      <c r="E133" s="148"/>
      <c r="F133" s="148"/>
      <c r="G133" s="148"/>
      <c r="H133" s="148"/>
      <c r="I133" s="148"/>
      <c r="J133" s="148"/>
      <c r="K133" s="148"/>
      <c r="L133" s="148"/>
      <c r="M133" s="148"/>
      <c r="N133" s="148"/>
      <c r="O133" s="148"/>
      <c r="P133" s="148"/>
      <c r="Q133" s="148"/>
      <c r="R133" s="148"/>
      <c r="S133" s="148"/>
      <c r="T133" s="148"/>
      <c r="U133" s="148"/>
      <c r="V133" s="148"/>
      <c r="W133" s="148"/>
    </row>
    <row r="134" spans="1:23" ht="24" customHeight="1" x14ac:dyDescent="0.35">
      <c r="A134" s="149"/>
      <c r="B134" s="161"/>
      <c r="C134" s="162"/>
      <c r="D134" s="162"/>
      <c r="E134" s="148"/>
      <c r="F134" s="148"/>
      <c r="G134" s="148"/>
      <c r="H134" s="148"/>
      <c r="I134" s="148"/>
      <c r="J134" s="148"/>
      <c r="K134" s="148"/>
      <c r="L134" s="148"/>
      <c r="M134" s="148"/>
      <c r="N134" s="148"/>
      <c r="O134" s="148"/>
      <c r="P134" s="148"/>
      <c r="Q134" s="148"/>
      <c r="R134" s="148"/>
      <c r="S134" s="148"/>
      <c r="T134" s="148"/>
      <c r="U134" s="148"/>
      <c r="V134" s="148"/>
      <c r="W134" s="148"/>
    </row>
    <row r="135" spans="1:23" ht="24" customHeight="1" x14ac:dyDescent="0.35">
      <c r="A135" s="149"/>
      <c r="B135" s="161"/>
      <c r="C135" s="162"/>
      <c r="D135" s="162"/>
      <c r="E135" s="148"/>
      <c r="F135" s="148"/>
      <c r="G135" s="148"/>
      <c r="H135" s="148"/>
      <c r="I135" s="148"/>
      <c r="J135" s="148"/>
      <c r="K135" s="148"/>
      <c r="L135" s="148"/>
      <c r="M135" s="148"/>
      <c r="N135" s="148"/>
      <c r="O135" s="148"/>
      <c r="P135" s="148"/>
      <c r="Q135" s="148"/>
      <c r="R135" s="148"/>
      <c r="S135" s="148"/>
      <c r="T135" s="148"/>
      <c r="U135" s="148"/>
      <c r="V135" s="148"/>
      <c r="W135" s="148"/>
    </row>
    <row r="136" spans="1:23" ht="24" customHeight="1" x14ac:dyDescent="0.35">
      <c r="A136" s="149"/>
      <c r="B136" s="161"/>
      <c r="C136" s="162"/>
      <c r="D136" s="162"/>
      <c r="E136" s="148"/>
      <c r="F136" s="148"/>
      <c r="G136" s="148"/>
      <c r="H136" s="148"/>
      <c r="I136" s="148"/>
      <c r="J136" s="148"/>
      <c r="K136" s="148"/>
      <c r="L136" s="148"/>
      <c r="M136" s="148"/>
      <c r="N136" s="148"/>
      <c r="O136" s="148"/>
      <c r="P136" s="148"/>
      <c r="Q136" s="148"/>
      <c r="R136" s="148"/>
      <c r="S136" s="148"/>
      <c r="T136" s="148"/>
      <c r="U136" s="148"/>
      <c r="V136" s="148"/>
      <c r="W136" s="148"/>
    </row>
    <row r="137" spans="1:23" ht="24" customHeight="1" x14ac:dyDescent="0.35">
      <c r="A137" s="149"/>
      <c r="B137" s="161"/>
      <c r="C137" s="162"/>
      <c r="D137" s="162"/>
      <c r="E137" s="148"/>
      <c r="F137" s="148"/>
      <c r="G137" s="148"/>
      <c r="H137" s="148"/>
      <c r="I137" s="148"/>
      <c r="J137" s="148"/>
      <c r="K137" s="148"/>
      <c r="L137" s="148"/>
      <c r="M137" s="148"/>
      <c r="N137" s="148"/>
      <c r="O137" s="148"/>
      <c r="P137" s="148"/>
      <c r="Q137" s="148"/>
      <c r="R137" s="148"/>
      <c r="S137" s="148"/>
      <c r="T137" s="148"/>
      <c r="U137" s="148"/>
      <c r="V137" s="148"/>
      <c r="W137" s="148"/>
    </row>
    <row r="138" spans="1:23" ht="24" customHeight="1" x14ac:dyDescent="0.35">
      <c r="A138" s="149"/>
      <c r="B138" s="161"/>
      <c r="C138" s="162"/>
      <c r="D138" s="162"/>
      <c r="E138" s="148"/>
      <c r="F138" s="148"/>
      <c r="G138" s="148"/>
      <c r="H138" s="148"/>
      <c r="I138" s="148"/>
      <c r="J138" s="148"/>
      <c r="K138" s="148"/>
      <c r="L138" s="148"/>
      <c r="M138" s="148"/>
      <c r="N138" s="148"/>
      <c r="O138" s="148"/>
      <c r="P138" s="148"/>
      <c r="Q138" s="148"/>
      <c r="R138" s="148"/>
      <c r="S138" s="148"/>
      <c r="T138" s="148"/>
      <c r="U138" s="148"/>
      <c r="V138" s="148"/>
      <c r="W138" s="148"/>
    </row>
    <row r="139" spans="1:23" ht="24" customHeight="1" x14ac:dyDescent="0.35">
      <c r="A139" s="149"/>
      <c r="B139" s="161"/>
      <c r="C139" s="162"/>
      <c r="D139" s="162"/>
      <c r="E139" s="148"/>
      <c r="F139" s="148"/>
      <c r="G139" s="148"/>
      <c r="H139" s="148"/>
      <c r="I139" s="148"/>
      <c r="J139" s="148"/>
      <c r="K139" s="148"/>
      <c r="L139" s="148"/>
      <c r="M139" s="148"/>
      <c r="N139" s="148"/>
      <c r="O139" s="148"/>
      <c r="P139" s="148"/>
      <c r="Q139" s="148"/>
      <c r="R139" s="148"/>
      <c r="S139" s="148"/>
      <c r="T139" s="148"/>
      <c r="U139" s="148"/>
      <c r="V139" s="148"/>
      <c r="W139" s="148"/>
    </row>
    <row r="140" spans="1:23" ht="24" customHeight="1" x14ac:dyDescent="0.35">
      <c r="A140" s="149"/>
      <c r="B140" s="161"/>
      <c r="C140" s="162"/>
      <c r="D140" s="162"/>
      <c r="E140" s="148"/>
      <c r="F140" s="148"/>
      <c r="G140" s="148"/>
      <c r="H140" s="148"/>
      <c r="I140" s="148"/>
      <c r="J140" s="148"/>
      <c r="K140" s="148"/>
      <c r="L140" s="148"/>
      <c r="M140" s="148"/>
      <c r="N140" s="148"/>
      <c r="O140" s="148"/>
      <c r="P140" s="148"/>
      <c r="Q140" s="148"/>
      <c r="R140" s="148"/>
      <c r="S140" s="148"/>
      <c r="T140" s="148"/>
      <c r="U140" s="148"/>
      <c r="V140" s="148"/>
      <c r="W140" s="148"/>
    </row>
    <row r="141" spans="1:23" ht="24" customHeight="1" x14ac:dyDescent="0.35">
      <c r="A141" s="149"/>
      <c r="B141" s="161"/>
      <c r="C141" s="162"/>
      <c r="D141" s="162"/>
      <c r="E141" s="148"/>
      <c r="F141" s="148"/>
      <c r="G141" s="148"/>
      <c r="H141" s="148"/>
      <c r="I141" s="148"/>
      <c r="J141" s="148"/>
      <c r="K141" s="148"/>
      <c r="L141" s="148"/>
      <c r="M141" s="148"/>
      <c r="N141" s="148"/>
      <c r="O141" s="148"/>
      <c r="P141" s="148"/>
      <c r="Q141" s="148"/>
      <c r="R141" s="148"/>
      <c r="S141" s="148"/>
      <c r="T141" s="148"/>
      <c r="U141" s="148"/>
      <c r="V141" s="148"/>
      <c r="W141" s="148"/>
    </row>
    <row r="142" spans="1:23" ht="24" customHeight="1" x14ac:dyDescent="0.35">
      <c r="A142" s="149"/>
      <c r="B142" s="161"/>
      <c r="C142" s="162"/>
      <c r="D142" s="162"/>
      <c r="E142" s="148"/>
      <c r="F142" s="148"/>
      <c r="G142" s="148"/>
      <c r="H142" s="148"/>
      <c r="I142" s="148"/>
      <c r="J142" s="148"/>
      <c r="K142" s="148"/>
      <c r="L142" s="148"/>
      <c r="M142" s="148"/>
      <c r="N142" s="148"/>
      <c r="O142" s="148"/>
      <c r="P142" s="148"/>
      <c r="Q142" s="148"/>
      <c r="R142" s="148"/>
      <c r="S142" s="148"/>
      <c r="T142" s="148"/>
      <c r="U142" s="148"/>
      <c r="V142" s="148"/>
      <c r="W142" s="148"/>
    </row>
    <row r="143" spans="1:23" ht="24" customHeight="1" x14ac:dyDescent="0.35">
      <c r="A143" s="149"/>
      <c r="B143" s="161"/>
      <c r="C143" s="162"/>
      <c r="D143" s="162"/>
      <c r="E143" s="148"/>
      <c r="F143" s="148"/>
      <c r="G143" s="148"/>
      <c r="H143" s="148"/>
      <c r="I143" s="148"/>
      <c r="J143" s="148"/>
      <c r="K143" s="148"/>
      <c r="L143" s="148"/>
      <c r="M143" s="148"/>
      <c r="N143" s="148"/>
      <c r="O143" s="148"/>
      <c r="P143" s="148"/>
      <c r="Q143" s="148"/>
      <c r="R143" s="148"/>
      <c r="S143" s="148"/>
      <c r="T143" s="148"/>
      <c r="U143" s="148"/>
      <c r="V143" s="148"/>
      <c r="W143" s="148"/>
    </row>
    <row r="144" spans="1:23" ht="24" customHeight="1" x14ac:dyDescent="0.35">
      <c r="A144" s="149"/>
      <c r="B144" s="161"/>
      <c r="C144" s="162"/>
      <c r="D144" s="162"/>
      <c r="E144" s="148"/>
      <c r="F144" s="148"/>
      <c r="G144" s="148"/>
      <c r="H144" s="148"/>
      <c r="I144" s="148"/>
      <c r="J144" s="148"/>
      <c r="K144" s="148"/>
      <c r="L144" s="148"/>
      <c r="M144" s="148"/>
      <c r="N144" s="148"/>
      <c r="O144" s="148"/>
      <c r="P144" s="148"/>
      <c r="Q144" s="148"/>
      <c r="R144" s="148"/>
      <c r="S144" s="148"/>
      <c r="T144" s="148"/>
      <c r="U144" s="148"/>
      <c r="V144" s="148"/>
      <c r="W144" s="148"/>
    </row>
    <row r="145" spans="1:23" ht="24" customHeight="1" x14ac:dyDescent="0.35">
      <c r="A145" s="149"/>
      <c r="B145" s="161"/>
      <c r="C145" s="162"/>
      <c r="D145" s="162"/>
      <c r="E145" s="148"/>
      <c r="F145" s="148"/>
      <c r="G145" s="148"/>
      <c r="H145" s="148"/>
      <c r="I145" s="148"/>
      <c r="J145" s="148"/>
      <c r="K145" s="148"/>
      <c r="L145" s="148"/>
      <c r="M145" s="148"/>
      <c r="N145" s="148"/>
      <c r="O145" s="148"/>
      <c r="P145" s="148"/>
      <c r="Q145" s="148"/>
      <c r="R145" s="148"/>
      <c r="S145" s="148"/>
      <c r="T145" s="148"/>
      <c r="U145" s="148"/>
      <c r="V145" s="148"/>
      <c r="W145" s="148"/>
    </row>
    <row r="146" spans="1:23" ht="24" customHeight="1" x14ac:dyDescent="0.35">
      <c r="A146" s="149"/>
      <c r="B146" s="161"/>
      <c r="C146" s="162"/>
      <c r="D146" s="162"/>
      <c r="E146" s="148"/>
      <c r="F146" s="148"/>
      <c r="G146" s="148"/>
      <c r="H146" s="148"/>
      <c r="I146" s="148"/>
      <c r="J146" s="148"/>
      <c r="K146" s="148"/>
      <c r="L146" s="148"/>
      <c r="M146" s="148"/>
      <c r="N146" s="148"/>
      <c r="O146" s="148"/>
      <c r="P146" s="148"/>
      <c r="Q146" s="148"/>
      <c r="R146" s="148"/>
      <c r="S146" s="148"/>
      <c r="T146" s="148"/>
      <c r="U146" s="148"/>
      <c r="V146" s="148"/>
      <c r="W146" s="148"/>
    </row>
    <row r="147" spans="1:23" ht="24" customHeight="1" x14ac:dyDescent="0.35">
      <c r="A147" s="149"/>
      <c r="B147" s="161"/>
      <c r="C147" s="162"/>
      <c r="D147" s="162"/>
      <c r="E147" s="148"/>
      <c r="F147" s="148"/>
      <c r="G147" s="148"/>
      <c r="H147" s="148"/>
      <c r="I147" s="148"/>
      <c r="J147" s="148"/>
      <c r="K147" s="148"/>
      <c r="L147" s="148"/>
      <c r="M147" s="148"/>
      <c r="N147" s="148"/>
      <c r="O147" s="148"/>
      <c r="P147" s="148"/>
      <c r="Q147" s="148"/>
      <c r="R147" s="148"/>
      <c r="S147" s="148"/>
      <c r="T147" s="148"/>
      <c r="U147" s="148"/>
      <c r="V147" s="148"/>
      <c r="W147" s="148"/>
    </row>
    <row r="148" spans="1:23" ht="24" customHeight="1" x14ac:dyDescent="0.35">
      <c r="A148" s="149"/>
      <c r="B148" s="161"/>
      <c r="C148" s="162"/>
      <c r="D148" s="162"/>
      <c r="E148" s="148"/>
      <c r="F148" s="148"/>
      <c r="G148" s="148"/>
      <c r="H148" s="148"/>
      <c r="I148" s="148"/>
      <c r="J148" s="148"/>
      <c r="K148" s="148"/>
      <c r="L148" s="148"/>
      <c r="M148" s="148"/>
      <c r="N148" s="148"/>
      <c r="O148" s="148"/>
      <c r="P148" s="148"/>
      <c r="Q148" s="148"/>
      <c r="R148" s="148"/>
      <c r="S148" s="148"/>
      <c r="T148" s="148"/>
      <c r="U148" s="148"/>
      <c r="V148" s="148"/>
      <c r="W148" s="148"/>
    </row>
    <row r="149" spans="1:23" ht="24" customHeight="1" x14ac:dyDescent="0.35">
      <c r="A149" s="149"/>
      <c r="B149" s="161"/>
      <c r="C149" s="162"/>
      <c r="D149" s="162"/>
      <c r="E149" s="148"/>
      <c r="F149" s="148"/>
      <c r="G149" s="148"/>
      <c r="H149" s="148"/>
      <c r="I149" s="148"/>
      <c r="J149" s="148"/>
      <c r="K149" s="148"/>
      <c r="L149" s="148"/>
      <c r="M149" s="148"/>
      <c r="N149" s="148"/>
      <c r="O149" s="148"/>
      <c r="P149" s="148"/>
      <c r="Q149" s="148"/>
      <c r="R149" s="148"/>
      <c r="S149" s="148"/>
      <c r="T149" s="148"/>
      <c r="U149" s="148"/>
      <c r="V149" s="148"/>
      <c r="W149" s="148"/>
    </row>
    <row r="150" spans="1:23" ht="24" customHeight="1" x14ac:dyDescent="0.35">
      <c r="A150" s="149"/>
      <c r="B150" s="161"/>
      <c r="C150" s="162"/>
      <c r="D150" s="162"/>
      <c r="E150" s="148"/>
      <c r="F150" s="148"/>
      <c r="G150" s="148"/>
      <c r="H150" s="148"/>
      <c r="I150" s="148"/>
      <c r="J150" s="148"/>
      <c r="K150" s="148"/>
      <c r="L150" s="148"/>
      <c r="M150" s="148"/>
      <c r="N150" s="148"/>
      <c r="O150" s="148"/>
      <c r="P150" s="148"/>
      <c r="Q150" s="148"/>
      <c r="R150" s="148"/>
      <c r="S150" s="148"/>
      <c r="T150" s="148"/>
      <c r="U150" s="148"/>
      <c r="V150" s="148"/>
      <c r="W150" s="148"/>
    </row>
    <row r="151" spans="1:23" ht="24" customHeight="1" x14ac:dyDescent="0.35">
      <c r="A151" s="149"/>
      <c r="B151" s="161"/>
      <c r="C151" s="162"/>
      <c r="D151" s="162"/>
      <c r="E151" s="148"/>
      <c r="F151" s="148"/>
      <c r="G151" s="148"/>
      <c r="H151" s="148"/>
      <c r="I151" s="148"/>
      <c r="J151" s="148"/>
      <c r="K151" s="148"/>
      <c r="L151" s="148"/>
      <c r="M151" s="148"/>
      <c r="N151" s="148"/>
      <c r="O151" s="148"/>
      <c r="P151" s="148"/>
      <c r="Q151" s="148"/>
      <c r="R151" s="148"/>
      <c r="S151" s="148"/>
      <c r="T151" s="148"/>
      <c r="U151" s="148"/>
      <c r="V151" s="148"/>
      <c r="W151" s="148"/>
    </row>
    <row r="152" spans="1:23" ht="24" customHeight="1" x14ac:dyDescent="0.35">
      <c r="A152" s="149"/>
      <c r="B152" s="161"/>
      <c r="C152" s="162"/>
      <c r="D152" s="162"/>
      <c r="E152" s="148"/>
      <c r="F152" s="148"/>
      <c r="G152" s="148"/>
      <c r="H152" s="148"/>
      <c r="I152" s="148"/>
      <c r="J152" s="148"/>
      <c r="K152" s="148"/>
      <c r="L152" s="148"/>
      <c r="M152" s="148"/>
      <c r="N152" s="148"/>
      <c r="O152" s="148"/>
      <c r="P152" s="148"/>
      <c r="Q152" s="148"/>
      <c r="R152" s="148"/>
      <c r="S152" s="148"/>
      <c r="T152" s="148"/>
      <c r="U152" s="148"/>
      <c r="V152" s="148"/>
      <c r="W152" s="148"/>
    </row>
    <row r="153" spans="1:23" ht="24" customHeight="1" x14ac:dyDescent="0.35">
      <c r="A153" s="149"/>
      <c r="B153" s="161"/>
      <c r="C153" s="162"/>
      <c r="D153" s="162"/>
      <c r="E153" s="148"/>
      <c r="F153" s="148"/>
      <c r="G153" s="148"/>
      <c r="H153" s="148"/>
      <c r="I153" s="148"/>
      <c r="J153" s="148"/>
      <c r="K153" s="148"/>
      <c r="L153" s="148"/>
      <c r="M153" s="148"/>
      <c r="N153" s="148"/>
      <c r="O153" s="148"/>
      <c r="P153" s="148"/>
      <c r="Q153" s="148"/>
      <c r="R153" s="148"/>
      <c r="S153" s="148"/>
      <c r="T153" s="148"/>
      <c r="U153" s="148"/>
      <c r="V153" s="148"/>
      <c r="W153" s="148"/>
    </row>
    <row r="154" spans="1:23" ht="24" customHeight="1" x14ac:dyDescent="0.35">
      <c r="A154" s="149"/>
      <c r="B154" s="161"/>
      <c r="C154" s="162"/>
      <c r="D154" s="162"/>
      <c r="E154" s="148"/>
      <c r="F154" s="148"/>
      <c r="G154" s="148"/>
      <c r="H154" s="148"/>
      <c r="I154" s="148"/>
      <c r="J154" s="148"/>
      <c r="K154" s="148"/>
      <c r="L154" s="148"/>
      <c r="M154" s="148"/>
      <c r="N154" s="148"/>
      <c r="O154" s="148"/>
      <c r="P154" s="148"/>
      <c r="Q154" s="148"/>
      <c r="R154" s="148"/>
      <c r="S154" s="148"/>
      <c r="T154" s="148"/>
      <c r="U154" s="148"/>
      <c r="V154" s="148"/>
      <c r="W154" s="148"/>
    </row>
    <row r="155" spans="1:23" ht="24" customHeight="1" x14ac:dyDescent="0.35">
      <c r="A155" s="149"/>
      <c r="B155" s="161"/>
      <c r="C155" s="162"/>
      <c r="D155" s="162"/>
      <c r="E155" s="148"/>
      <c r="F155" s="148"/>
      <c r="G155" s="148"/>
      <c r="H155" s="148"/>
      <c r="I155" s="148"/>
      <c r="J155" s="148"/>
      <c r="K155" s="148"/>
      <c r="L155" s="148"/>
      <c r="M155" s="148"/>
      <c r="N155" s="148"/>
      <c r="O155" s="148"/>
      <c r="P155" s="148"/>
      <c r="Q155" s="148"/>
      <c r="R155" s="148"/>
      <c r="S155" s="148"/>
      <c r="T155" s="148"/>
      <c r="U155" s="148"/>
      <c r="V155" s="148"/>
      <c r="W155" s="148"/>
    </row>
    <row r="156" spans="1:23" ht="24" customHeight="1" x14ac:dyDescent="0.35">
      <c r="A156" s="149"/>
      <c r="B156" s="161"/>
      <c r="C156" s="162"/>
      <c r="D156" s="162"/>
      <c r="E156" s="148"/>
      <c r="F156" s="148"/>
      <c r="G156" s="148"/>
      <c r="H156" s="148"/>
      <c r="I156" s="148"/>
      <c r="J156" s="148"/>
      <c r="K156" s="148"/>
      <c r="L156" s="148"/>
      <c r="M156" s="148"/>
      <c r="N156" s="148"/>
      <c r="O156" s="148"/>
      <c r="P156" s="148"/>
      <c r="Q156" s="148"/>
      <c r="R156" s="148"/>
      <c r="S156" s="148"/>
      <c r="T156" s="148"/>
      <c r="U156" s="148"/>
      <c r="V156" s="148"/>
      <c r="W156" s="148"/>
    </row>
    <row r="157" spans="1:23" ht="24" customHeight="1" x14ac:dyDescent="0.35">
      <c r="A157" s="149"/>
      <c r="B157" s="161"/>
      <c r="C157" s="162"/>
      <c r="D157" s="162"/>
      <c r="E157" s="148"/>
      <c r="F157" s="148"/>
      <c r="G157" s="148"/>
      <c r="H157" s="148"/>
      <c r="I157" s="148"/>
      <c r="J157" s="148"/>
      <c r="K157" s="148"/>
      <c r="L157" s="148"/>
      <c r="M157" s="148"/>
      <c r="N157" s="148"/>
      <c r="O157" s="148"/>
      <c r="P157" s="148"/>
      <c r="Q157" s="148"/>
      <c r="R157" s="148"/>
      <c r="S157" s="148"/>
      <c r="T157" s="148"/>
      <c r="U157" s="148"/>
      <c r="V157" s="148"/>
      <c r="W157" s="148"/>
    </row>
    <row r="158" spans="1:23" ht="24" customHeight="1" x14ac:dyDescent="0.35">
      <c r="A158" s="149"/>
      <c r="B158" s="161"/>
      <c r="C158" s="162"/>
      <c r="D158" s="162"/>
      <c r="E158" s="148"/>
      <c r="F158" s="148"/>
      <c r="G158" s="148"/>
      <c r="H158" s="148"/>
      <c r="I158" s="148"/>
      <c r="J158" s="148"/>
      <c r="K158" s="148"/>
      <c r="L158" s="148"/>
      <c r="M158" s="148"/>
      <c r="N158" s="148"/>
      <c r="O158" s="148"/>
      <c r="P158" s="148"/>
      <c r="Q158" s="148"/>
      <c r="R158" s="148"/>
      <c r="S158" s="148"/>
      <c r="T158" s="148"/>
      <c r="U158" s="148"/>
      <c r="V158" s="148"/>
      <c r="W158" s="148"/>
    </row>
    <row r="159" spans="1:23" ht="24" customHeight="1" x14ac:dyDescent="0.35">
      <c r="A159" s="149"/>
      <c r="B159" s="161"/>
      <c r="C159" s="162"/>
      <c r="D159" s="162"/>
      <c r="E159" s="148"/>
      <c r="F159" s="148"/>
      <c r="G159" s="148"/>
      <c r="H159" s="148"/>
      <c r="I159" s="148"/>
      <c r="J159" s="148"/>
      <c r="K159" s="148"/>
      <c r="L159" s="148"/>
      <c r="M159" s="148"/>
      <c r="N159" s="148"/>
      <c r="O159" s="148"/>
      <c r="P159" s="148"/>
      <c r="Q159" s="148"/>
      <c r="R159" s="148"/>
      <c r="S159" s="148"/>
      <c r="T159" s="148"/>
      <c r="U159" s="148"/>
      <c r="V159" s="148"/>
      <c r="W159" s="148"/>
    </row>
    <row r="160" spans="1:23" ht="24" customHeight="1" x14ac:dyDescent="0.35">
      <c r="A160" s="149"/>
      <c r="B160" s="161"/>
      <c r="C160" s="162"/>
      <c r="D160" s="162"/>
      <c r="E160" s="148"/>
      <c r="F160" s="148"/>
      <c r="G160" s="148"/>
      <c r="H160" s="148"/>
      <c r="I160" s="148"/>
      <c r="J160" s="148"/>
      <c r="K160" s="148"/>
      <c r="L160" s="148"/>
      <c r="M160" s="148"/>
      <c r="N160" s="148"/>
      <c r="O160" s="148"/>
      <c r="P160" s="148"/>
      <c r="Q160" s="148"/>
      <c r="R160" s="148"/>
      <c r="S160" s="148"/>
      <c r="T160" s="148"/>
      <c r="U160" s="148"/>
      <c r="V160" s="148"/>
      <c r="W160" s="148"/>
    </row>
    <row r="161" spans="1:23" ht="24" customHeight="1" x14ac:dyDescent="0.35">
      <c r="A161" s="149"/>
      <c r="B161" s="161"/>
      <c r="C161" s="162"/>
      <c r="D161" s="162"/>
      <c r="E161" s="148"/>
      <c r="F161" s="148"/>
      <c r="G161" s="148"/>
      <c r="H161" s="148"/>
      <c r="I161" s="148"/>
      <c r="J161" s="148"/>
      <c r="K161" s="148"/>
      <c r="L161" s="148"/>
      <c r="M161" s="148"/>
      <c r="N161" s="148"/>
      <c r="O161" s="148"/>
      <c r="P161" s="148"/>
      <c r="Q161" s="148"/>
      <c r="R161" s="148"/>
      <c r="S161" s="148"/>
      <c r="T161" s="148"/>
      <c r="U161" s="148"/>
      <c r="V161" s="148"/>
      <c r="W161" s="148"/>
    </row>
    <row r="162" spans="1:23" ht="24" customHeight="1" x14ac:dyDescent="0.35">
      <c r="A162" s="149"/>
      <c r="B162" s="161"/>
      <c r="C162" s="162"/>
      <c r="D162" s="162"/>
      <c r="E162" s="148"/>
      <c r="F162" s="148"/>
      <c r="G162" s="148"/>
      <c r="H162" s="148"/>
      <c r="I162" s="148"/>
      <c r="J162" s="148"/>
      <c r="K162" s="148"/>
      <c r="L162" s="148"/>
      <c r="M162" s="148"/>
      <c r="N162" s="148"/>
      <c r="O162" s="148"/>
      <c r="P162" s="148"/>
      <c r="Q162" s="148"/>
      <c r="R162" s="148"/>
      <c r="S162" s="148"/>
      <c r="T162" s="148"/>
      <c r="U162" s="148"/>
      <c r="V162" s="148"/>
      <c r="W162" s="148"/>
    </row>
    <row r="163" spans="1:23" ht="24" customHeight="1" x14ac:dyDescent="0.35">
      <c r="A163" s="149"/>
      <c r="B163" s="161"/>
      <c r="C163" s="162"/>
      <c r="D163" s="162"/>
      <c r="E163" s="148"/>
      <c r="F163" s="148"/>
      <c r="G163" s="148"/>
      <c r="H163" s="148"/>
      <c r="I163" s="148"/>
      <c r="J163" s="148"/>
      <c r="K163" s="148"/>
      <c r="L163" s="148"/>
      <c r="M163" s="148"/>
      <c r="N163" s="148"/>
      <c r="O163" s="148"/>
      <c r="P163" s="148"/>
      <c r="Q163" s="148"/>
      <c r="R163" s="148"/>
      <c r="S163" s="148"/>
      <c r="T163" s="148"/>
      <c r="U163" s="148"/>
      <c r="V163" s="148"/>
      <c r="W163" s="148"/>
    </row>
    <row r="164" spans="1:23" ht="24" customHeight="1" x14ac:dyDescent="0.35">
      <c r="A164" s="149"/>
      <c r="B164" s="161"/>
      <c r="C164" s="162"/>
      <c r="D164" s="162"/>
      <c r="E164" s="148"/>
      <c r="F164" s="148"/>
      <c r="G164" s="148"/>
      <c r="H164" s="148"/>
      <c r="I164" s="148"/>
      <c r="J164" s="148"/>
      <c r="K164" s="148"/>
      <c r="L164" s="148"/>
      <c r="M164" s="148"/>
      <c r="N164" s="148"/>
      <c r="O164" s="148"/>
      <c r="P164" s="148"/>
      <c r="Q164" s="148"/>
      <c r="R164" s="148"/>
      <c r="S164" s="148"/>
      <c r="T164" s="148"/>
      <c r="U164" s="148"/>
      <c r="V164" s="148"/>
      <c r="W164" s="148"/>
    </row>
    <row r="165" spans="1:23" ht="24" customHeight="1" x14ac:dyDescent="0.35">
      <c r="A165" s="149"/>
      <c r="B165" s="161"/>
      <c r="C165" s="162"/>
      <c r="D165" s="162"/>
      <c r="E165" s="148"/>
      <c r="F165" s="148"/>
      <c r="G165" s="148"/>
      <c r="H165" s="148"/>
      <c r="I165" s="148"/>
      <c r="J165" s="148"/>
      <c r="K165" s="148"/>
      <c r="L165" s="148"/>
      <c r="M165" s="148"/>
      <c r="N165" s="148"/>
      <c r="O165" s="148"/>
      <c r="P165" s="148"/>
      <c r="Q165" s="148"/>
      <c r="R165" s="148"/>
      <c r="S165" s="148"/>
      <c r="T165" s="148"/>
      <c r="U165" s="148"/>
      <c r="V165" s="148"/>
      <c r="W165" s="148"/>
    </row>
    <row r="166" spans="1:23" ht="24" customHeight="1" x14ac:dyDescent="0.35">
      <c r="A166" s="149"/>
      <c r="B166" s="161"/>
      <c r="C166" s="162"/>
      <c r="D166" s="162"/>
      <c r="E166" s="148"/>
      <c r="F166" s="148"/>
      <c r="G166" s="148"/>
      <c r="H166" s="148"/>
      <c r="I166" s="148"/>
      <c r="J166" s="148"/>
      <c r="K166" s="148"/>
      <c r="L166" s="148"/>
      <c r="M166" s="148"/>
      <c r="N166" s="148"/>
      <c r="O166" s="148"/>
      <c r="P166" s="148"/>
      <c r="Q166" s="148"/>
      <c r="R166" s="148"/>
      <c r="S166" s="148"/>
      <c r="T166" s="148"/>
      <c r="U166" s="148"/>
      <c r="V166" s="148"/>
      <c r="W166" s="148"/>
    </row>
    <row r="167" spans="1:23" ht="24" customHeight="1" x14ac:dyDescent="0.35">
      <c r="A167" s="149"/>
      <c r="B167" s="161"/>
      <c r="C167" s="162"/>
      <c r="D167" s="162"/>
      <c r="E167" s="148"/>
      <c r="F167" s="148"/>
      <c r="G167" s="148"/>
      <c r="H167" s="148"/>
      <c r="I167" s="148"/>
      <c r="J167" s="148"/>
      <c r="K167" s="148"/>
      <c r="L167" s="148"/>
      <c r="M167" s="148"/>
      <c r="N167" s="148"/>
      <c r="O167" s="148"/>
      <c r="P167" s="148"/>
      <c r="Q167" s="148"/>
      <c r="R167" s="148"/>
      <c r="S167" s="148"/>
      <c r="T167" s="148"/>
      <c r="U167" s="148"/>
      <c r="V167" s="148"/>
      <c r="W167" s="148"/>
    </row>
    <row r="168" spans="1:23" ht="24" customHeight="1" x14ac:dyDescent="0.35">
      <c r="A168" s="149"/>
      <c r="B168" s="161"/>
      <c r="C168" s="162"/>
      <c r="D168" s="162"/>
      <c r="E168" s="148"/>
      <c r="F168" s="148"/>
      <c r="G168" s="148"/>
      <c r="H168" s="148"/>
      <c r="I168" s="148"/>
      <c r="J168" s="148"/>
      <c r="K168" s="148"/>
      <c r="L168" s="148"/>
      <c r="M168" s="148"/>
      <c r="N168" s="148"/>
      <c r="O168" s="148"/>
      <c r="P168" s="148"/>
      <c r="Q168" s="148"/>
      <c r="R168" s="148"/>
      <c r="S168" s="148"/>
      <c r="T168" s="148"/>
      <c r="U168" s="148"/>
      <c r="V168" s="148"/>
      <c r="W168" s="148"/>
    </row>
    <row r="169" spans="1:23" ht="24" customHeight="1" x14ac:dyDescent="0.35">
      <c r="A169" s="149"/>
      <c r="B169" s="161"/>
      <c r="C169" s="162"/>
      <c r="D169" s="162"/>
      <c r="E169" s="148"/>
      <c r="F169" s="148"/>
      <c r="G169" s="148"/>
      <c r="H169" s="148"/>
      <c r="I169" s="148"/>
      <c r="J169" s="148"/>
      <c r="K169" s="148"/>
      <c r="L169" s="148"/>
      <c r="M169" s="148"/>
      <c r="N169" s="148"/>
      <c r="O169" s="148"/>
      <c r="P169" s="148"/>
      <c r="Q169" s="148"/>
      <c r="R169" s="148"/>
      <c r="S169" s="148"/>
      <c r="T169" s="148"/>
      <c r="U169" s="148"/>
      <c r="V169" s="148"/>
      <c r="W169" s="148"/>
    </row>
    <row r="170" spans="1:23" ht="24" customHeight="1" x14ac:dyDescent="0.35">
      <c r="A170" s="149"/>
      <c r="B170" s="161"/>
      <c r="C170" s="162"/>
      <c r="D170" s="162"/>
      <c r="E170" s="148"/>
      <c r="F170" s="148"/>
      <c r="G170" s="148"/>
      <c r="H170" s="148"/>
      <c r="I170" s="148"/>
      <c r="J170" s="148"/>
      <c r="K170" s="148"/>
      <c r="L170" s="148"/>
      <c r="M170" s="148"/>
      <c r="N170" s="148"/>
      <c r="O170" s="148"/>
      <c r="P170" s="148"/>
      <c r="Q170" s="148"/>
      <c r="R170" s="148"/>
      <c r="S170" s="148"/>
      <c r="T170" s="148"/>
      <c r="U170" s="148"/>
      <c r="V170" s="148"/>
      <c r="W170" s="148"/>
    </row>
    <row r="171" spans="1:23" ht="24" customHeight="1" x14ac:dyDescent="0.35">
      <c r="A171" s="149"/>
      <c r="B171" s="161"/>
      <c r="C171" s="162"/>
      <c r="D171" s="162"/>
      <c r="E171" s="148"/>
      <c r="F171" s="148"/>
      <c r="G171" s="148"/>
      <c r="H171" s="148"/>
      <c r="I171" s="148"/>
      <c r="J171" s="148"/>
      <c r="K171" s="148"/>
      <c r="L171" s="148"/>
      <c r="M171" s="148"/>
      <c r="N171" s="148"/>
      <c r="O171" s="148"/>
      <c r="P171" s="148"/>
      <c r="Q171" s="148"/>
      <c r="R171" s="148"/>
      <c r="S171" s="148"/>
      <c r="T171" s="148"/>
      <c r="U171" s="148"/>
      <c r="V171" s="148"/>
      <c r="W171" s="148"/>
    </row>
    <row r="172" spans="1:23" ht="24" customHeight="1" x14ac:dyDescent="0.35">
      <c r="A172" s="149"/>
      <c r="B172" s="161"/>
      <c r="C172" s="162"/>
      <c r="D172" s="162"/>
      <c r="E172" s="148"/>
      <c r="F172" s="148"/>
      <c r="G172" s="148"/>
      <c r="H172" s="148"/>
      <c r="I172" s="148"/>
      <c r="J172" s="148"/>
      <c r="K172" s="148"/>
      <c r="L172" s="148"/>
      <c r="M172" s="148"/>
      <c r="N172" s="148"/>
      <c r="O172" s="148"/>
      <c r="P172" s="148"/>
      <c r="Q172" s="148"/>
      <c r="R172" s="148"/>
      <c r="S172" s="148"/>
      <c r="T172" s="148"/>
      <c r="U172" s="148"/>
      <c r="V172" s="148"/>
      <c r="W172" s="148"/>
    </row>
    <row r="173" spans="1:23" ht="24" customHeight="1" x14ac:dyDescent="0.35">
      <c r="A173" s="149"/>
      <c r="B173" s="161"/>
      <c r="C173" s="162"/>
      <c r="D173" s="162"/>
      <c r="E173" s="148"/>
      <c r="F173" s="148"/>
      <c r="G173" s="148"/>
      <c r="H173" s="148"/>
      <c r="I173" s="148"/>
      <c r="J173" s="148"/>
      <c r="K173" s="148"/>
      <c r="L173" s="148"/>
      <c r="M173" s="148"/>
      <c r="N173" s="148"/>
      <c r="O173" s="148"/>
      <c r="P173" s="148"/>
      <c r="Q173" s="148"/>
      <c r="R173" s="148"/>
      <c r="S173" s="148"/>
      <c r="T173" s="148"/>
      <c r="U173" s="148"/>
      <c r="V173" s="148"/>
      <c r="W173" s="148"/>
    </row>
    <row r="174" spans="1:23" ht="24" customHeight="1" x14ac:dyDescent="0.35">
      <c r="A174" s="149"/>
      <c r="B174" s="161"/>
      <c r="C174" s="162"/>
      <c r="D174" s="162"/>
      <c r="E174" s="148"/>
      <c r="F174" s="148"/>
      <c r="G174" s="148"/>
      <c r="H174" s="148"/>
      <c r="I174" s="148"/>
      <c r="J174" s="148"/>
      <c r="K174" s="148"/>
      <c r="L174" s="148"/>
      <c r="M174" s="148"/>
      <c r="N174" s="148"/>
      <c r="O174" s="148"/>
      <c r="P174" s="148"/>
      <c r="Q174" s="148"/>
      <c r="R174" s="148"/>
      <c r="S174" s="148"/>
      <c r="T174" s="148"/>
      <c r="U174" s="148"/>
      <c r="V174" s="148"/>
      <c r="W174" s="148"/>
    </row>
    <row r="175" spans="1:23" ht="24" customHeight="1" x14ac:dyDescent="0.35">
      <c r="A175" s="149"/>
      <c r="B175" s="161"/>
      <c r="C175" s="162"/>
      <c r="D175" s="162"/>
      <c r="E175" s="148"/>
      <c r="F175" s="148"/>
      <c r="G175" s="148"/>
      <c r="H175" s="148"/>
      <c r="I175" s="148"/>
      <c r="J175" s="148"/>
      <c r="K175" s="148"/>
      <c r="L175" s="148"/>
      <c r="M175" s="148"/>
      <c r="N175" s="148"/>
      <c r="O175" s="148"/>
      <c r="P175" s="148"/>
      <c r="Q175" s="148"/>
      <c r="R175" s="148"/>
      <c r="S175" s="148"/>
      <c r="T175" s="148"/>
      <c r="U175" s="148"/>
      <c r="V175" s="148"/>
      <c r="W175" s="148"/>
    </row>
    <row r="176" spans="1:23" ht="24" customHeight="1" x14ac:dyDescent="0.35">
      <c r="A176" s="149"/>
      <c r="B176" s="161"/>
      <c r="C176" s="162"/>
      <c r="D176" s="162"/>
      <c r="E176" s="148"/>
      <c r="F176" s="148"/>
      <c r="G176" s="148"/>
      <c r="H176" s="148"/>
      <c r="I176" s="148"/>
      <c r="J176" s="148"/>
      <c r="K176" s="148"/>
      <c r="L176" s="148"/>
      <c r="M176" s="148"/>
      <c r="N176" s="148"/>
      <c r="O176" s="148"/>
      <c r="P176" s="148"/>
      <c r="Q176" s="148"/>
      <c r="R176" s="148"/>
      <c r="S176" s="148"/>
      <c r="T176" s="148"/>
      <c r="U176" s="148"/>
      <c r="V176" s="148"/>
      <c r="W176" s="148"/>
    </row>
    <row r="177" spans="1:23" ht="24" customHeight="1" x14ac:dyDescent="0.35">
      <c r="A177" s="149"/>
      <c r="B177" s="161"/>
      <c r="C177" s="162"/>
      <c r="D177" s="162"/>
      <c r="E177" s="148"/>
      <c r="F177" s="148"/>
      <c r="G177" s="148"/>
      <c r="H177" s="148"/>
      <c r="I177" s="148"/>
      <c r="J177" s="148"/>
      <c r="K177" s="148"/>
      <c r="L177" s="148"/>
      <c r="M177" s="148"/>
      <c r="N177" s="148"/>
      <c r="O177" s="148"/>
      <c r="P177" s="148"/>
      <c r="Q177" s="148"/>
      <c r="R177" s="148"/>
      <c r="S177" s="148"/>
      <c r="T177" s="148"/>
      <c r="U177" s="148"/>
      <c r="V177" s="148"/>
      <c r="W177" s="148"/>
    </row>
    <row r="178" spans="1:23" ht="24" customHeight="1" x14ac:dyDescent="0.35">
      <c r="A178" s="149"/>
      <c r="B178" s="161"/>
      <c r="C178" s="162"/>
      <c r="D178" s="162"/>
      <c r="E178" s="148"/>
      <c r="F178" s="148"/>
      <c r="G178" s="148"/>
      <c r="H178" s="148"/>
      <c r="I178" s="148"/>
      <c r="J178" s="148"/>
      <c r="K178" s="148"/>
      <c r="L178" s="148"/>
      <c r="M178" s="148"/>
      <c r="N178" s="148"/>
      <c r="O178" s="148"/>
      <c r="P178" s="148"/>
      <c r="Q178" s="148"/>
      <c r="R178" s="148"/>
      <c r="S178" s="148"/>
      <c r="T178" s="148"/>
      <c r="U178" s="148"/>
      <c r="V178" s="148"/>
      <c r="W178" s="148"/>
    </row>
    <row r="179" spans="1:23" ht="24" customHeight="1" x14ac:dyDescent="0.35">
      <c r="A179" s="149"/>
      <c r="B179" s="161"/>
      <c r="C179" s="162"/>
      <c r="D179" s="162"/>
      <c r="E179" s="148"/>
      <c r="F179" s="148"/>
      <c r="G179" s="148"/>
      <c r="H179" s="148"/>
      <c r="I179" s="148"/>
      <c r="J179" s="148"/>
      <c r="K179" s="148"/>
      <c r="L179" s="148"/>
      <c r="M179" s="148"/>
      <c r="N179" s="148"/>
      <c r="O179" s="148"/>
      <c r="P179" s="148"/>
      <c r="Q179" s="148"/>
      <c r="R179" s="148"/>
      <c r="S179" s="148"/>
      <c r="T179" s="148"/>
      <c r="U179" s="148"/>
      <c r="V179" s="148"/>
      <c r="W179" s="148"/>
    </row>
    <row r="180" spans="1:23" ht="24" customHeight="1" x14ac:dyDescent="0.35">
      <c r="A180" s="149"/>
      <c r="B180" s="161"/>
      <c r="C180" s="162"/>
      <c r="D180" s="162"/>
      <c r="E180" s="148"/>
      <c r="F180" s="148"/>
      <c r="G180" s="148"/>
      <c r="H180" s="148"/>
      <c r="I180" s="148"/>
      <c r="J180" s="148"/>
      <c r="K180" s="148"/>
      <c r="L180" s="148"/>
      <c r="M180" s="148"/>
      <c r="N180" s="148"/>
      <c r="O180" s="148"/>
      <c r="P180" s="148"/>
      <c r="Q180" s="148"/>
      <c r="R180" s="148"/>
      <c r="S180" s="148"/>
      <c r="T180" s="148"/>
      <c r="U180" s="148"/>
      <c r="V180" s="148"/>
      <c r="W180" s="148"/>
    </row>
    <row r="181" spans="1:23" ht="24" customHeight="1" x14ac:dyDescent="0.35">
      <c r="A181" s="149"/>
      <c r="B181" s="161"/>
      <c r="C181" s="162"/>
      <c r="D181" s="162"/>
      <c r="E181" s="148"/>
      <c r="F181" s="148"/>
      <c r="G181" s="148"/>
      <c r="H181" s="148"/>
      <c r="I181" s="148"/>
      <c r="J181" s="148"/>
      <c r="K181" s="148"/>
      <c r="L181" s="148"/>
      <c r="M181" s="148"/>
      <c r="N181" s="148"/>
      <c r="O181" s="148"/>
      <c r="P181" s="148"/>
      <c r="Q181" s="148"/>
      <c r="R181" s="148"/>
      <c r="S181" s="148"/>
      <c r="T181" s="148"/>
      <c r="U181" s="148"/>
      <c r="V181" s="148"/>
      <c r="W181" s="148"/>
    </row>
    <row r="182" spans="1:23" ht="24" customHeight="1" x14ac:dyDescent="0.35">
      <c r="A182" s="149"/>
      <c r="B182" s="161"/>
      <c r="C182" s="162"/>
      <c r="D182" s="162"/>
      <c r="E182" s="148"/>
      <c r="F182" s="148"/>
      <c r="G182" s="148"/>
      <c r="H182" s="148"/>
      <c r="I182" s="148"/>
      <c r="J182" s="148"/>
      <c r="K182" s="148"/>
      <c r="L182" s="148"/>
      <c r="M182" s="148"/>
      <c r="N182" s="148"/>
      <c r="O182" s="148"/>
      <c r="P182" s="148"/>
      <c r="Q182" s="148"/>
      <c r="R182" s="148"/>
      <c r="S182" s="148"/>
      <c r="T182" s="148"/>
      <c r="U182" s="148"/>
      <c r="V182" s="148"/>
      <c r="W182" s="148"/>
    </row>
    <row r="183" spans="1:23" ht="24" customHeight="1" x14ac:dyDescent="0.35">
      <c r="A183" s="149"/>
      <c r="B183" s="161"/>
      <c r="C183" s="162"/>
      <c r="D183" s="162"/>
      <c r="E183" s="148"/>
      <c r="F183" s="148"/>
      <c r="G183" s="148"/>
      <c r="H183" s="148"/>
      <c r="I183" s="148"/>
      <c r="J183" s="148"/>
      <c r="K183" s="148"/>
      <c r="L183" s="148"/>
      <c r="M183" s="148"/>
      <c r="N183" s="148"/>
      <c r="O183" s="148"/>
      <c r="P183" s="148"/>
      <c r="Q183" s="148"/>
      <c r="R183" s="148"/>
      <c r="S183" s="148"/>
      <c r="T183" s="148"/>
      <c r="U183" s="148"/>
      <c r="V183" s="148"/>
      <c r="W183" s="148"/>
    </row>
    <row r="184" spans="1:23" ht="24" customHeight="1" x14ac:dyDescent="0.35">
      <c r="A184" s="149"/>
      <c r="B184" s="161"/>
      <c r="C184" s="162"/>
      <c r="D184" s="162"/>
      <c r="E184" s="148"/>
      <c r="F184" s="148"/>
      <c r="G184" s="148"/>
      <c r="H184" s="148"/>
      <c r="I184" s="148"/>
      <c r="J184" s="148"/>
      <c r="K184" s="148"/>
      <c r="L184" s="148"/>
      <c r="M184" s="148"/>
      <c r="N184" s="148"/>
      <c r="O184" s="148"/>
      <c r="P184" s="148"/>
      <c r="Q184" s="148"/>
      <c r="R184" s="148"/>
      <c r="S184" s="148"/>
      <c r="T184" s="148"/>
      <c r="U184" s="148"/>
      <c r="V184" s="148"/>
      <c r="W184" s="148"/>
    </row>
    <row r="185" spans="1:23" ht="24" customHeight="1" x14ac:dyDescent="0.35">
      <c r="A185" s="149"/>
      <c r="B185" s="161"/>
      <c r="C185" s="162"/>
      <c r="D185" s="162"/>
      <c r="E185" s="148"/>
      <c r="F185" s="148"/>
      <c r="G185" s="148"/>
      <c r="H185" s="148"/>
      <c r="I185" s="148"/>
      <c r="J185" s="148"/>
      <c r="K185" s="148"/>
      <c r="L185" s="148"/>
      <c r="M185" s="148"/>
      <c r="N185" s="148"/>
      <c r="O185" s="148"/>
      <c r="P185" s="148"/>
      <c r="Q185" s="148"/>
      <c r="R185" s="148"/>
      <c r="S185" s="148"/>
      <c r="T185" s="148"/>
      <c r="U185" s="148"/>
      <c r="V185" s="148"/>
      <c r="W185" s="148"/>
    </row>
    <row r="186" spans="1:23" ht="24" customHeight="1" x14ac:dyDescent="0.35">
      <c r="A186" s="149"/>
      <c r="B186" s="161"/>
      <c r="C186" s="162"/>
      <c r="D186" s="162"/>
      <c r="E186" s="148"/>
      <c r="F186" s="148"/>
      <c r="G186" s="148"/>
      <c r="H186" s="148"/>
      <c r="I186" s="148"/>
      <c r="J186" s="148"/>
      <c r="K186" s="148"/>
      <c r="L186" s="148"/>
      <c r="M186" s="148"/>
      <c r="N186" s="148"/>
      <c r="O186" s="148"/>
      <c r="P186" s="148"/>
      <c r="Q186" s="148"/>
      <c r="R186" s="148"/>
      <c r="S186" s="148"/>
      <c r="T186" s="148"/>
      <c r="U186" s="148"/>
      <c r="V186" s="148"/>
      <c r="W186" s="148"/>
    </row>
    <row r="187" spans="1:23" ht="24" customHeight="1" x14ac:dyDescent="0.35">
      <c r="A187" s="149"/>
      <c r="B187" s="161"/>
      <c r="C187" s="162"/>
      <c r="D187" s="162"/>
      <c r="E187" s="148"/>
      <c r="F187" s="148"/>
      <c r="G187" s="148"/>
      <c r="H187" s="148"/>
      <c r="I187" s="148"/>
      <c r="J187" s="148"/>
      <c r="K187" s="148"/>
      <c r="L187" s="148"/>
      <c r="M187" s="148"/>
      <c r="N187" s="148"/>
      <c r="O187" s="148"/>
      <c r="P187" s="148"/>
      <c r="Q187" s="148"/>
      <c r="R187" s="148"/>
      <c r="S187" s="148"/>
      <c r="T187" s="148"/>
      <c r="U187" s="148"/>
      <c r="V187" s="148"/>
      <c r="W187" s="148"/>
    </row>
    <row r="188" spans="1:23" ht="24" customHeight="1" x14ac:dyDescent="0.35">
      <c r="A188" s="149"/>
      <c r="B188" s="161"/>
      <c r="C188" s="162"/>
      <c r="D188" s="162"/>
      <c r="E188" s="148"/>
      <c r="F188" s="148"/>
      <c r="G188" s="148"/>
      <c r="H188" s="148"/>
      <c r="I188" s="148"/>
      <c r="J188" s="148"/>
      <c r="K188" s="148"/>
      <c r="L188" s="148"/>
      <c r="M188" s="148"/>
      <c r="N188" s="148"/>
      <c r="O188" s="148"/>
      <c r="P188" s="148"/>
      <c r="Q188" s="148"/>
      <c r="R188" s="148"/>
      <c r="S188" s="148"/>
      <c r="T188" s="148"/>
      <c r="U188" s="148"/>
      <c r="V188" s="148"/>
      <c r="W188" s="148"/>
    </row>
    <row r="189" spans="1:23" ht="24" customHeight="1" x14ac:dyDescent="0.35">
      <c r="A189" s="149"/>
      <c r="B189" s="161"/>
      <c r="C189" s="162"/>
      <c r="D189" s="162"/>
      <c r="E189" s="148"/>
      <c r="F189" s="148"/>
      <c r="G189" s="148"/>
      <c r="H189" s="148"/>
      <c r="I189" s="148"/>
      <c r="J189" s="148"/>
      <c r="K189" s="148"/>
      <c r="L189" s="148"/>
      <c r="M189" s="148"/>
      <c r="N189" s="148"/>
      <c r="O189" s="148"/>
      <c r="P189" s="148"/>
      <c r="Q189" s="148"/>
      <c r="R189" s="148"/>
      <c r="S189" s="148"/>
      <c r="T189" s="148"/>
      <c r="U189" s="148"/>
      <c r="V189" s="148"/>
      <c r="W189" s="148"/>
    </row>
    <row r="190" spans="1:23" ht="24" customHeight="1" x14ac:dyDescent="0.35">
      <c r="A190" s="149"/>
      <c r="B190" s="161"/>
      <c r="C190" s="162"/>
      <c r="D190" s="162"/>
      <c r="E190" s="148"/>
      <c r="F190" s="148"/>
      <c r="G190" s="148"/>
      <c r="H190" s="148"/>
      <c r="I190" s="148"/>
      <c r="J190" s="148"/>
      <c r="K190" s="148"/>
      <c r="L190" s="148"/>
      <c r="M190" s="148"/>
      <c r="N190" s="148"/>
      <c r="O190" s="148"/>
      <c r="P190" s="148"/>
      <c r="Q190" s="148"/>
      <c r="R190" s="148"/>
      <c r="S190" s="148"/>
      <c r="T190" s="148"/>
      <c r="U190" s="148"/>
      <c r="V190" s="148"/>
      <c r="W190" s="148"/>
    </row>
    <row r="191" spans="1:23" ht="24" customHeight="1" x14ac:dyDescent="0.35">
      <c r="A191" s="149"/>
      <c r="B191" s="161"/>
      <c r="C191" s="162"/>
      <c r="D191" s="162"/>
      <c r="E191" s="148"/>
      <c r="F191" s="148"/>
      <c r="G191" s="148"/>
      <c r="H191" s="148"/>
      <c r="I191" s="148"/>
      <c r="J191" s="148"/>
      <c r="K191" s="148"/>
      <c r="L191" s="148"/>
      <c r="M191" s="148"/>
      <c r="N191" s="148"/>
      <c r="O191" s="148"/>
      <c r="P191" s="148"/>
      <c r="Q191" s="148"/>
      <c r="R191" s="148"/>
      <c r="S191" s="148"/>
      <c r="T191" s="148"/>
      <c r="U191" s="148"/>
      <c r="V191" s="148"/>
      <c r="W191" s="148"/>
    </row>
    <row r="192" spans="1:23" ht="24" customHeight="1" x14ac:dyDescent="0.35">
      <c r="A192" s="149"/>
      <c r="B192" s="161"/>
      <c r="C192" s="162"/>
      <c r="D192" s="162"/>
      <c r="E192" s="148"/>
      <c r="F192" s="148"/>
      <c r="G192" s="148"/>
      <c r="H192" s="148"/>
      <c r="I192" s="148"/>
      <c r="J192" s="148"/>
      <c r="K192" s="148"/>
      <c r="L192" s="148"/>
      <c r="M192" s="148"/>
      <c r="N192" s="148"/>
      <c r="O192" s="148"/>
      <c r="P192" s="148"/>
      <c r="Q192" s="148"/>
      <c r="R192" s="148"/>
      <c r="S192" s="148"/>
      <c r="T192" s="148"/>
      <c r="U192" s="148"/>
      <c r="V192" s="148"/>
      <c r="W192" s="148"/>
    </row>
    <row r="193" spans="1:23" ht="24" customHeight="1" x14ac:dyDescent="0.35">
      <c r="A193" s="149"/>
      <c r="B193" s="161"/>
      <c r="C193" s="162"/>
      <c r="D193" s="162"/>
      <c r="E193" s="148"/>
      <c r="F193" s="148"/>
      <c r="G193" s="148"/>
      <c r="H193" s="148"/>
      <c r="I193" s="148"/>
      <c r="J193" s="148"/>
      <c r="K193" s="148"/>
      <c r="L193" s="148"/>
      <c r="M193" s="148"/>
      <c r="N193" s="148"/>
      <c r="O193" s="148"/>
      <c r="P193" s="148"/>
      <c r="Q193" s="148"/>
      <c r="R193" s="148"/>
      <c r="S193" s="148"/>
      <c r="T193" s="148"/>
      <c r="U193" s="148"/>
      <c r="V193" s="148"/>
      <c r="W193" s="148"/>
    </row>
    <row r="194" spans="1:23" ht="24" customHeight="1" x14ac:dyDescent="0.35">
      <c r="A194" s="149"/>
      <c r="B194" s="161"/>
      <c r="C194" s="162"/>
      <c r="D194" s="162"/>
      <c r="E194" s="148"/>
      <c r="F194" s="148"/>
      <c r="G194" s="148"/>
      <c r="H194" s="148"/>
      <c r="I194" s="148"/>
      <c r="J194" s="148"/>
      <c r="K194" s="148"/>
      <c r="L194" s="148"/>
      <c r="M194" s="148"/>
      <c r="N194" s="148"/>
      <c r="O194" s="148"/>
      <c r="P194" s="148"/>
      <c r="Q194" s="148"/>
      <c r="R194" s="148"/>
      <c r="S194" s="148"/>
      <c r="T194" s="148"/>
      <c r="U194" s="148"/>
      <c r="V194" s="148"/>
      <c r="W194" s="148"/>
    </row>
    <row r="195" spans="1:23" ht="24" customHeight="1" x14ac:dyDescent="0.35">
      <c r="A195" s="149"/>
      <c r="B195" s="161"/>
      <c r="C195" s="162"/>
      <c r="D195" s="162"/>
      <c r="E195" s="148"/>
      <c r="F195" s="148"/>
      <c r="G195" s="148"/>
      <c r="H195" s="148"/>
      <c r="I195" s="148"/>
      <c r="J195" s="148"/>
      <c r="K195" s="148"/>
      <c r="L195" s="148"/>
      <c r="M195" s="148"/>
      <c r="N195" s="148"/>
      <c r="O195" s="148"/>
      <c r="P195" s="148"/>
      <c r="Q195" s="148"/>
      <c r="R195" s="148"/>
      <c r="S195" s="148"/>
      <c r="T195" s="148"/>
      <c r="U195" s="148"/>
      <c r="V195" s="148"/>
      <c r="W195" s="148"/>
    </row>
    <row r="196" spans="1:23" ht="24" customHeight="1" x14ac:dyDescent="0.35">
      <c r="A196" s="149"/>
      <c r="B196" s="161"/>
      <c r="C196" s="162"/>
      <c r="D196" s="162"/>
      <c r="E196" s="148"/>
      <c r="F196" s="148"/>
      <c r="G196" s="148"/>
      <c r="H196" s="148"/>
      <c r="I196" s="148"/>
      <c r="J196" s="148"/>
      <c r="K196" s="148"/>
      <c r="L196" s="148"/>
      <c r="M196" s="148"/>
      <c r="N196" s="148"/>
      <c r="O196" s="148"/>
      <c r="P196" s="148"/>
      <c r="Q196" s="148"/>
      <c r="R196" s="148"/>
      <c r="S196" s="148"/>
      <c r="T196" s="148"/>
      <c r="U196" s="148"/>
      <c r="V196" s="148"/>
      <c r="W196" s="148"/>
    </row>
    <row r="197" spans="1:23" ht="24" customHeight="1" x14ac:dyDescent="0.35">
      <c r="A197" s="149"/>
      <c r="B197" s="161"/>
      <c r="C197" s="162"/>
      <c r="D197" s="162"/>
      <c r="E197" s="148"/>
      <c r="F197" s="148"/>
      <c r="G197" s="148"/>
      <c r="H197" s="148"/>
      <c r="I197" s="148"/>
      <c r="J197" s="148"/>
      <c r="K197" s="148"/>
      <c r="L197" s="148"/>
      <c r="M197" s="148"/>
      <c r="N197" s="148"/>
      <c r="O197" s="148"/>
      <c r="P197" s="148"/>
      <c r="Q197" s="148"/>
      <c r="R197" s="148"/>
      <c r="S197" s="148"/>
      <c r="T197" s="148"/>
      <c r="U197" s="148"/>
      <c r="V197" s="148"/>
      <c r="W197" s="148"/>
    </row>
    <row r="198" spans="1:23" ht="24" customHeight="1" x14ac:dyDescent="0.35">
      <c r="A198" s="149"/>
      <c r="B198" s="161"/>
      <c r="C198" s="162"/>
      <c r="D198" s="162"/>
      <c r="E198" s="148"/>
      <c r="F198" s="148"/>
      <c r="G198" s="148"/>
      <c r="H198" s="148"/>
      <c r="I198" s="148"/>
      <c r="J198" s="148"/>
      <c r="K198" s="148"/>
      <c r="L198" s="148"/>
      <c r="M198" s="148"/>
      <c r="N198" s="148"/>
      <c r="O198" s="148"/>
      <c r="P198" s="148"/>
      <c r="Q198" s="148"/>
      <c r="R198" s="148"/>
      <c r="S198" s="148"/>
      <c r="T198" s="148"/>
      <c r="U198" s="148"/>
      <c r="V198" s="148"/>
      <c r="W198" s="148"/>
    </row>
    <row r="199" spans="1:23" ht="24" customHeight="1" x14ac:dyDescent="0.35">
      <c r="A199" s="149"/>
      <c r="B199" s="161"/>
      <c r="C199" s="162"/>
      <c r="D199" s="162"/>
      <c r="E199" s="148"/>
      <c r="F199" s="148"/>
      <c r="G199" s="148"/>
      <c r="H199" s="148"/>
      <c r="I199" s="148"/>
      <c r="J199" s="148"/>
      <c r="K199" s="148"/>
      <c r="L199" s="148"/>
      <c r="M199" s="148"/>
      <c r="N199" s="148"/>
      <c r="O199" s="148"/>
      <c r="P199" s="148"/>
      <c r="Q199" s="148"/>
      <c r="R199" s="148"/>
      <c r="S199" s="148"/>
      <c r="T199" s="148"/>
      <c r="U199" s="148"/>
      <c r="V199" s="148"/>
      <c r="W199" s="148"/>
    </row>
    <row r="200" spans="1:23" ht="24" customHeight="1" x14ac:dyDescent="0.35">
      <c r="A200" s="149"/>
      <c r="B200" s="161"/>
      <c r="C200" s="162"/>
      <c r="D200" s="162"/>
      <c r="E200" s="148"/>
      <c r="F200" s="148"/>
      <c r="G200" s="148"/>
      <c r="H200" s="148"/>
      <c r="I200" s="148"/>
      <c r="J200" s="148"/>
      <c r="K200" s="148"/>
      <c r="L200" s="148"/>
      <c r="M200" s="148"/>
      <c r="N200" s="148"/>
      <c r="O200" s="148"/>
      <c r="P200" s="148"/>
      <c r="Q200" s="148"/>
      <c r="R200" s="148"/>
      <c r="S200" s="148"/>
      <c r="T200" s="148"/>
      <c r="U200" s="148"/>
      <c r="V200" s="148"/>
      <c r="W200" s="148"/>
    </row>
    <row r="201" spans="1:23" ht="24" customHeight="1" x14ac:dyDescent="0.35">
      <c r="A201" s="149"/>
      <c r="B201" s="161"/>
      <c r="C201" s="162"/>
      <c r="D201" s="162"/>
      <c r="E201" s="148"/>
      <c r="F201" s="148"/>
      <c r="G201" s="148"/>
      <c r="H201" s="148"/>
      <c r="I201" s="148"/>
      <c r="J201" s="148"/>
      <c r="K201" s="148"/>
      <c r="L201" s="148"/>
      <c r="M201" s="148"/>
      <c r="N201" s="148"/>
      <c r="O201" s="148"/>
      <c r="P201" s="148"/>
      <c r="Q201" s="148"/>
      <c r="R201" s="148"/>
      <c r="S201" s="148"/>
      <c r="T201" s="148"/>
      <c r="U201" s="148"/>
      <c r="V201" s="148"/>
      <c r="W201" s="148"/>
    </row>
    <row r="202" spans="1:23" ht="24" customHeight="1" x14ac:dyDescent="0.35">
      <c r="A202" s="149"/>
      <c r="B202" s="161"/>
      <c r="C202" s="162"/>
      <c r="D202" s="162"/>
      <c r="E202" s="148"/>
      <c r="F202" s="148"/>
      <c r="G202" s="148"/>
      <c r="H202" s="148"/>
      <c r="I202" s="148"/>
      <c r="J202" s="148"/>
      <c r="K202" s="148"/>
      <c r="L202" s="148"/>
      <c r="M202" s="148"/>
      <c r="N202" s="148"/>
      <c r="O202" s="148"/>
      <c r="P202" s="148"/>
      <c r="Q202" s="148"/>
      <c r="R202" s="148"/>
      <c r="S202" s="148"/>
      <c r="T202" s="148"/>
      <c r="U202" s="148"/>
      <c r="V202" s="148"/>
      <c r="W202" s="148"/>
    </row>
    <row r="203" spans="1:23" ht="24" customHeight="1" x14ac:dyDescent="0.35">
      <c r="A203" s="149"/>
      <c r="B203" s="161"/>
      <c r="C203" s="162"/>
      <c r="D203" s="162"/>
      <c r="E203" s="148"/>
      <c r="F203" s="148"/>
      <c r="G203" s="148"/>
      <c r="H203" s="148"/>
      <c r="I203" s="148"/>
      <c r="J203" s="148"/>
      <c r="K203" s="148"/>
      <c r="L203" s="148"/>
      <c r="M203" s="148"/>
      <c r="N203" s="148"/>
      <c r="O203" s="148"/>
      <c r="P203" s="148"/>
      <c r="Q203" s="148"/>
      <c r="R203" s="148"/>
      <c r="S203" s="148"/>
      <c r="T203" s="148"/>
      <c r="U203" s="148"/>
      <c r="V203" s="148"/>
      <c r="W203" s="148"/>
    </row>
    <row r="204" spans="1:23" ht="24" customHeight="1" x14ac:dyDescent="0.35">
      <c r="A204" s="149"/>
      <c r="B204" s="161"/>
      <c r="C204" s="162"/>
      <c r="D204" s="162"/>
      <c r="E204" s="148"/>
      <c r="F204" s="148"/>
      <c r="G204" s="148"/>
      <c r="H204" s="148"/>
      <c r="I204" s="148"/>
      <c r="J204" s="148"/>
      <c r="K204" s="148"/>
      <c r="L204" s="148"/>
      <c r="M204" s="148"/>
      <c r="N204" s="148"/>
      <c r="O204" s="148"/>
      <c r="P204" s="148"/>
      <c r="Q204" s="148"/>
      <c r="R204" s="148"/>
      <c r="S204" s="148"/>
      <c r="T204" s="148"/>
      <c r="U204" s="148"/>
      <c r="V204" s="148"/>
      <c r="W204" s="148"/>
    </row>
    <row r="205" spans="1:23" ht="24" customHeight="1" x14ac:dyDescent="0.35">
      <c r="A205" s="149"/>
      <c r="B205" s="161"/>
      <c r="C205" s="162"/>
      <c r="D205" s="162"/>
      <c r="E205" s="148"/>
      <c r="F205" s="148"/>
      <c r="G205" s="148"/>
      <c r="H205" s="148"/>
      <c r="I205" s="148"/>
      <c r="J205" s="148"/>
      <c r="K205" s="148"/>
      <c r="L205" s="148"/>
      <c r="M205" s="148"/>
      <c r="N205" s="148"/>
      <c r="O205" s="148"/>
      <c r="P205" s="148"/>
      <c r="Q205" s="148"/>
      <c r="R205" s="148"/>
      <c r="S205" s="148"/>
      <c r="T205" s="148"/>
      <c r="U205" s="148"/>
      <c r="V205" s="148"/>
      <c r="W205" s="148"/>
    </row>
    <row r="206" spans="1:23" ht="24" customHeight="1" x14ac:dyDescent="0.35">
      <c r="A206" s="149"/>
      <c r="B206" s="161"/>
      <c r="C206" s="162"/>
      <c r="D206" s="162"/>
      <c r="E206" s="148"/>
      <c r="F206" s="148"/>
      <c r="G206" s="148"/>
      <c r="H206" s="148"/>
      <c r="I206" s="148"/>
      <c r="J206" s="148"/>
      <c r="K206" s="148"/>
      <c r="L206" s="148"/>
      <c r="M206" s="148"/>
      <c r="N206" s="148"/>
      <c r="O206" s="148"/>
      <c r="P206" s="148"/>
      <c r="Q206" s="148"/>
      <c r="R206" s="148"/>
      <c r="S206" s="148"/>
      <c r="T206" s="148"/>
      <c r="U206" s="148"/>
      <c r="V206" s="148"/>
      <c r="W206" s="148"/>
    </row>
    <row r="207" spans="1:23" ht="24" customHeight="1" x14ac:dyDescent="0.35">
      <c r="A207" s="149"/>
      <c r="B207" s="161"/>
      <c r="C207" s="162"/>
      <c r="D207" s="162"/>
      <c r="E207" s="148"/>
      <c r="F207" s="148"/>
      <c r="G207" s="148"/>
      <c r="H207" s="148"/>
      <c r="I207" s="148"/>
      <c r="J207" s="148"/>
      <c r="K207" s="148"/>
      <c r="L207" s="148"/>
      <c r="M207" s="148"/>
      <c r="N207" s="148"/>
      <c r="O207" s="148"/>
      <c r="P207" s="148"/>
      <c r="Q207" s="148"/>
      <c r="R207" s="148"/>
      <c r="S207" s="148"/>
      <c r="T207" s="148"/>
      <c r="U207" s="148"/>
      <c r="V207" s="148"/>
      <c r="W207" s="148"/>
    </row>
    <row r="208" spans="1:23" ht="24" customHeight="1" x14ac:dyDescent="0.35">
      <c r="A208" s="149"/>
      <c r="B208" s="161"/>
      <c r="C208" s="162"/>
      <c r="D208" s="162"/>
      <c r="E208" s="148"/>
      <c r="F208" s="148"/>
      <c r="G208" s="148"/>
      <c r="H208" s="148"/>
      <c r="I208" s="148"/>
      <c r="J208" s="148"/>
      <c r="K208" s="148"/>
      <c r="L208" s="148"/>
      <c r="M208" s="148"/>
      <c r="N208" s="148"/>
      <c r="O208" s="148"/>
      <c r="P208" s="148"/>
      <c r="Q208" s="148"/>
      <c r="R208" s="148"/>
      <c r="S208" s="148"/>
      <c r="T208" s="148"/>
      <c r="U208" s="148"/>
      <c r="V208" s="148"/>
      <c r="W208" s="148"/>
    </row>
    <row r="209" spans="1:23" ht="24" customHeight="1" x14ac:dyDescent="0.35">
      <c r="A209" s="149"/>
      <c r="B209" s="161"/>
      <c r="C209" s="162"/>
      <c r="D209" s="162"/>
      <c r="E209" s="148"/>
      <c r="F209" s="148"/>
      <c r="G209" s="148"/>
      <c r="H209" s="148"/>
      <c r="I209" s="148"/>
      <c r="J209" s="148"/>
      <c r="K209" s="148"/>
      <c r="L209" s="148"/>
      <c r="M209" s="148"/>
      <c r="N209" s="148"/>
      <c r="O209" s="148"/>
      <c r="P209" s="148"/>
      <c r="Q209" s="148"/>
      <c r="R209" s="148"/>
      <c r="S209" s="148"/>
      <c r="T209" s="148"/>
      <c r="U209" s="148"/>
      <c r="V209" s="148"/>
      <c r="W209" s="148"/>
    </row>
    <row r="210" spans="1:23" ht="24" customHeight="1" x14ac:dyDescent="0.35">
      <c r="A210" s="149"/>
      <c r="B210" s="161"/>
      <c r="C210" s="162"/>
      <c r="D210" s="162"/>
      <c r="E210" s="148"/>
      <c r="F210" s="148"/>
      <c r="G210" s="148"/>
      <c r="H210" s="148"/>
      <c r="I210" s="148"/>
      <c r="J210" s="148"/>
      <c r="K210" s="148"/>
      <c r="L210" s="148"/>
      <c r="M210" s="148"/>
      <c r="N210" s="148"/>
      <c r="O210" s="148"/>
      <c r="P210" s="148"/>
      <c r="Q210" s="148"/>
      <c r="R210" s="148"/>
      <c r="S210" s="148"/>
      <c r="T210" s="148"/>
      <c r="U210" s="148"/>
      <c r="V210" s="148"/>
      <c r="W210" s="148"/>
    </row>
    <row r="211" spans="1:23" ht="24" customHeight="1" x14ac:dyDescent="0.35">
      <c r="A211" s="149"/>
      <c r="B211" s="161"/>
      <c r="C211" s="162"/>
      <c r="D211" s="162"/>
      <c r="E211" s="148"/>
      <c r="F211" s="148"/>
      <c r="G211" s="148"/>
      <c r="H211" s="148"/>
      <c r="I211" s="148"/>
      <c r="J211" s="148"/>
      <c r="K211" s="148"/>
      <c r="L211" s="148"/>
      <c r="M211" s="148"/>
      <c r="N211" s="148"/>
      <c r="O211" s="148"/>
      <c r="P211" s="148"/>
      <c r="Q211" s="148"/>
      <c r="R211" s="148"/>
      <c r="S211" s="148"/>
      <c r="T211" s="148"/>
      <c r="U211" s="148"/>
      <c r="V211" s="148"/>
      <c r="W211" s="148"/>
    </row>
    <row r="212" spans="1:23" ht="24" customHeight="1" x14ac:dyDescent="0.35">
      <c r="A212" s="149"/>
      <c r="B212" s="161"/>
      <c r="C212" s="162"/>
      <c r="D212" s="162"/>
      <c r="E212" s="148"/>
      <c r="F212" s="148"/>
      <c r="G212" s="148"/>
      <c r="H212" s="148"/>
      <c r="I212" s="148"/>
      <c r="J212" s="148"/>
      <c r="K212" s="148"/>
      <c r="L212" s="148"/>
      <c r="M212" s="148"/>
      <c r="N212" s="148"/>
      <c r="O212" s="148"/>
      <c r="P212" s="148"/>
      <c r="Q212" s="148"/>
      <c r="R212" s="148"/>
      <c r="S212" s="148"/>
      <c r="T212" s="148"/>
      <c r="U212" s="148"/>
      <c r="V212" s="148"/>
      <c r="W212" s="148"/>
    </row>
    <row r="213" spans="1:23" ht="24" customHeight="1" x14ac:dyDescent="0.35">
      <c r="A213" s="149"/>
      <c r="B213" s="161"/>
      <c r="C213" s="162"/>
      <c r="D213" s="162"/>
      <c r="E213" s="148"/>
      <c r="F213" s="148"/>
      <c r="G213" s="148"/>
      <c r="H213" s="148"/>
      <c r="I213" s="148"/>
      <c r="J213" s="148"/>
      <c r="K213" s="148"/>
      <c r="L213" s="148"/>
      <c r="M213" s="148"/>
      <c r="N213" s="148"/>
      <c r="O213" s="148"/>
      <c r="P213" s="148"/>
      <c r="Q213" s="148"/>
      <c r="R213" s="148"/>
      <c r="S213" s="148"/>
      <c r="T213" s="148"/>
      <c r="U213" s="148"/>
      <c r="V213" s="148"/>
      <c r="W213" s="148"/>
    </row>
    <row r="214" spans="1:23" ht="24" customHeight="1" x14ac:dyDescent="0.35">
      <c r="A214" s="149"/>
      <c r="B214" s="161"/>
      <c r="C214" s="162"/>
      <c r="D214" s="162"/>
      <c r="E214" s="148"/>
      <c r="F214" s="148"/>
      <c r="G214" s="148"/>
      <c r="H214" s="148"/>
      <c r="I214" s="148"/>
      <c r="J214" s="148"/>
      <c r="K214" s="148"/>
      <c r="L214" s="148"/>
      <c r="M214" s="148"/>
      <c r="N214" s="148"/>
      <c r="O214" s="148"/>
      <c r="P214" s="148"/>
      <c r="Q214" s="148"/>
      <c r="R214" s="148"/>
      <c r="S214" s="148"/>
      <c r="T214" s="148"/>
      <c r="U214" s="148"/>
      <c r="V214" s="148"/>
      <c r="W214" s="148"/>
    </row>
    <row r="215" spans="1:23" ht="24" customHeight="1" x14ac:dyDescent="0.35">
      <c r="A215" s="149"/>
      <c r="B215" s="161"/>
      <c r="C215" s="162"/>
      <c r="D215" s="162"/>
      <c r="E215" s="148"/>
      <c r="F215" s="148"/>
      <c r="G215" s="148"/>
      <c r="H215" s="148"/>
      <c r="I215" s="148"/>
      <c r="J215" s="148"/>
      <c r="K215" s="148"/>
      <c r="L215" s="148"/>
      <c r="M215" s="148"/>
      <c r="N215" s="148"/>
      <c r="O215" s="148"/>
      <c r="P215" s="148"/>
      <c r="Q215" s="148"/>
      <c r="R215" s="148"/>
      <c r="S215" s="148"/>
      <c r="T215" s="148"/>
      <c r="U215" s="148"/>
      <c r="V215" s="148"/>
      <c r="W215" s="148"/>
    </row>
    <row r="216" spans="1:23" ht="24" customHeight="1" x14ac:dyDescent="0.35">
      <c r="A216" s="149"/>
      <c r="B216" s="161"/>
      <c r="C216" s="162"/>
      <c r="D216" s="162"/>
      <c r="E216" s="148"/>
      <c r="F216" s="148"/>
      <c r="G216" s="148"/>
      <c r="H216" s="148"/>
      <c r="I216" s="148"/>
      <c r="J216" s="148"/>
      <c r="K216" s="148"/>
      <c r="L216" s="148"/>
      <c r="M216" s="148"/>
      <c r="N216" s="148"/>
      <c r="O216" s="148"/>
      <c r="P216" s="148"/>
      <c r="Q216" s="148"/>
      <c r="R216" s="148"/>
      <c r="S216" s="148"/>
      <c r="T216" s="148"/>
      <c r="U216" s="148"/>
      <c r="V216" s="148"/>
      <c r="W216" s="148"/>
    </row>
    <row r="217" spans="1:23" ht="24" customHeight="1" x14ac:dyDescent="0.35">
      <c r="A217" s="149"/>
      <c r="B217" s="161"/>
      <c r="C217" s="162"/>
      <c r="D217" s="162"/>
      <c r="E217" s="148"/>
      <c r="F217" s="148"/>
      <c r="G217" s="148"/>
      <c r="H217" s="148"/>
      <c r="I217" s="148"/>
      <c r="J217" s="148"/>
      <c r="K217" s="148"/>
      <c r="L217" s="148"/>
      <c r="M217" s="148"/>
      <c r="N217" s="148"/>
      <c r="O217" s="148"/>
      <c r="P217" s="148"/>
      <c r="Q217" s="148"/>
      <c r="R217" s="148"/>
      <c r="S217" s="148"/>
      <c r="T217" s="148"/>
      <c r="U217" s="148"/>
      <c r="V217" s="148"/>
      <c r="W217" s="148"/>
    </row>
    <row r="218" spans="1:23" ht="24" customHeight="1" x14ac:dyDescent="0.35">
      <c r="A218" s="149"/>
      <c r="B218" s="161"/>
      <c r="C218" s="162"/>
      <c r="D218" s="162"/>
      <c r="E218" s="148"/>
      <c r="F218" s="148"/>
      <c r="G218" s="148"/>
      <c r="H218" s="148"/>
      <c r="I218" s="148"/>
      <c r="J218" s="148"/>
      <c r="K218" s="148"/>
      <c r="L218" s="148"/>
      <c r="M218" s="148"/>
      <c r="N218" s="148"/>
      <c r="O218" s="148"/>
      <c r="P218" s="148"/>
      <c r="Q218" s="148"/>
      <c r="R218" s="148"/>
      <c r="S218" s="148"/>
      <c r="T218" s="148"/>
      <c r="U218" s="148"/>
      <c r="V218" s="148"/>
      <c r="W218" s="148"/>
    </row>
    <row r="219" spans="1:23" ht="24" customHeight="1" x14ac:dyDescent="0.35">
      <c r="A219" s="149"/>
      <c r="B219" s="161"/>
      <c r="C219" s="162"/>
      <c r="D219" s="162"/>
      <c r="E219" s="148"/>
      <c r="F219" s="148"/>
      <c r="G219" s="148"/>
      <c r="H219" s="148"/>
      <c r="I219" s="148"/>
      <c r="J219" s="148"/>
      <c r="K219" s="148"/>
      <c r="L219" s="148"/>
      <c r="M219" s="148"/>
      <c r="N219" s="148"/>
      <c r="O219" s="148"/>
      <c r="P219" s="148"/>
      <c r="Q219" s="148"/>
      <c r="R219" s="148"/>
      <c r="S219" s="148"/>
      <c r="T219" s="148"/>
      <c r="U219" s="148"/>
      <c r="V219" s="148"/>
      <c r="W219" s="148"/>
    </row>
    <row r="220" spans="1:23" ht="24" customHeight="1" x14ac:dyDescent="0.35">
      <c r="A220" s="149"/>
      <c r="B220" s="161"/>
      <c r="C220" s="162"/>
      <c r="D220" s="162"/>
      <c r="E220" s="148"/>
      <c r="F220" s="148"/>
      <c r="G220" s="148"/>
      <c r="H220" s="148"/>
      <c r="I220" s="148"/>
      <c r="J220" s="148"/>
      <c r="K220" s="148"/>
      <c r="L220" s="148"/>
      <c r="M220" s="148"/>
      <c r="N220" s="148"/>
      <c r="O220" s="148"/>
      <c r="P220" s="148"/>
      <c r="Q220" s="148"/>
      <c r="R220" s="148"/>
      <c r="S220" s="148"/>
      <c r="T220" s="148"/>
      <c r="U220" s="148"/>
      <c r="V220" s="148"/>
      <c r="W220" s="148"/>
    </row>
    <row r="221" spans="1:23" ht="24" customHeight="1" x14ac:dyDescent="0.35">
      <c r="A221" s="149"/>
      <c r="B221" s="161"/>
      <c r="C221" s="162"/>
      <c r="D221" s="162"/>
      <c r="E221" s="148"/>
      <c r="F221" s="148"/>
      <c r="G221" s="148"/>
      <c r="H221" s="148"/>
      <c r="I221" s="148"/>
      <c r="J221" s="148"/>
      <c r="K221" s="148"/>
      <c r="L221" s="148"/>
      <c r="M221" s="148"/>
      <c r="N221" s="148"/>
      <c r="O221" s="148"/>
      <c r="P221" s="148"/>
      <c r="Q221" s="148"/>
      <c r="R221" s="148"/>
      <c r="S221" s="148"/>
      <c r="T221" s="148"/>
      <c r="U221" s="148"/>
      <c r="V221" s="148"/>
      <c r="W221" s="148"/>
    </row>
    <row r="222" spans="1:23" ht="24" customHeight="1" x14ac:dyDescent="0.35">
      <c r="A222" s="149"/>
      <c r="B222" s="161"/>
      <c r="C222" s="162"/>
      <c r="D222" s="162"/>
      <c r="E222" s="148"/>
      <c r="F222" s="148"/>
      <c r="G222" s="148"/>
      <c r="H222" s="148"/>
      <c r="I222" s="148"/>
      <c r="J222" s="148"/>
      <c r="K222" s="148"/>
      <c r="L222" s="148"/>
      <c r="M222" s="148"/>
      <c r="N222" s="148"/>
      <c r="O222" s="148"/>
      <c r="P222" s="148"/>
      <c r="Q222" s="148"/>
      <c r="R222" s="148"/>
      <c r="S222" s="148"/>
      <c r="T222" s="148"/>
      <c r="U222" s="148"/>
      <c r="V222" s="148"/>
      <c r="W222" s="148"/>
    </row>
    <row r="223" spans="1:23" ht="24" customHeight="1" x14ac:dyDescent="0.35">
      <c r="A223" s="149"/>
      <c r="B223" s="161"/>
      <c r="C223" s="162"/>
      <c r="D223" s="162"/>
      <c r="E223" s="148"/>
      <c r="F223" s="148"/>
      <c r="G223" s="148"/>
      <c r="H223" s="148"/>
      <c r="I223" s="148"/>
      <c r="J223" s="148"/>
      <c r="K223" s="148"/>
      <c r="L223" s="148"/>
      <c r="M223" s="148"/>
      <c r="N223" s="148"/>
      <c r="O223" s="148"/>
      <c r="P223" s="148"/>
      <c r="Q223" s="148"/>
      <c r="R223" s="148"/>
      <c r="S223" s="148"/>
      <c r="T223" s="148"/>
      <c r="U223" s="148"/>
      <c r="V223" s="148"/>
      <c r="W223" s="148"/>
    </row>
    <row r="224" spans="1:23" ht="24" customHeight="1" x14ac:dyDescent="0.35">
      <c r="A224" s="149"/>
      <c r="B224" s="161"/>
      <c r="C224" s="162"/>
      <c r="D224" s="162"/>
      <c r="E224" s="148"/>
      <c r="F224" s="148"/>
      <c r="G224" s="148"/>
      <c r="H224" s="148"/>
      <c r="I224" s="148"/>
      <c r="J224" s="148"/>
      <c r="K224" s="148"/>
      <c r="L224" s="148"/>
      <c r="M224" s="148"/>
      <c r="N224" s="148"/>
      <c r="O224" s="148"/>
      <c r="P224" s="148"/>
      <c r="Q224" s="148"/>
      <c r="R224" s="148"/>
      <c r="S224" s="148"/>
      <c r="T224" s="148"/>
      <c r="U224" s="148"/>
      <c r="V224" s="148"/>
      <c r="W224" s="148"/>
    </row>
    <row r="225" spans="1:23" ht="24" customHeight="1" x14ac:dyDescent="0.35">
      <c r="A225" s="149"/>
      <c r="B225" s="161"/>
      <c r="C225" s="162"/>
      <c r="D225" s="162"/>
      <c r="E225" s="148"/>
      <c r="F225" s="148"/>
      <c r="G225" s="148"/>
      <c r="H225" s="148"/>
      <c r="I225" s="148"/>
      <c r="J225" s="148"/>
      <c r="K225" s="148"/>
      <c r="L225" s="148"/>
      <c r="M225" s="148"/>
      <c r="N225" s="148"/>
      <c r="O225" s="148"/>
      <c r="P225" s="148"/>
      <c r="Q225" s="148"/>
      <c r="R225" s="148"/>
      <c r="S225" s="148"/>
      <c r="T225" s="148"/>
      <c r="U225" s="148"/>
      <c r="V225" s="148"/>
      <c r="W225" s="148"/>
    </row>
    <row r="226" spans="1:23" ht="24" customHeight="1" x14ac:dyDescent="0.35">
      <c r="A226" s="149"/>
      <c r="B226" s="161"/>
      <c r="C226" s="162"/>
      <c r="D226" s="162"/>
      <c r="E226" s="148"/>
      <c r="F226" s="148"/>
      <c r="G226" s="148"/>
      <c r="H226" s="148"/>
      <c r="I226" s="148"/>
      <c r="J226" s="148"/>
      <c r="K226" s="148"/>
      <c r="L226" s="148"/>
      <c r="M226" s="148"/>
      <c r="N226" s="148"/>
      <c r="O226" s="148"/>
      <c r="P226" s="148"/>
      <c r="Q226" s="148"/>
      <c r="R226" s="148"/>
      <c r="S226" s="148"/>
      <c r="T226" s="148"/>
      <c r="U226" s="148"/>
      <c r="V226" s="148"/>
      <c r="W226" s="148"/>
    </row>
    <row r="227" spans="1:23" ht="24" customHeight="1" x14ac:dyDescent="0.35">
      <c r="A227" s="149"/>
      <c r="B227" s="161"/>
      <c r="C227" s="162"/>
      <c r="D227" s="162"/>
      <c r="E227" s="148"/>
      <c r="F227" s="148"/>
      <c r="G227" s="148"/>
      <c r="H227" s="148"/>
      <c r="I227" s="148"/>
      <c r="J227" s="148"/>
      <c r="K227" s="148"/>
      <c r="L227" s="148"/>
      <c r="M227" s="148"/>
      <c r="N227" s="148"/>
      <c r="O227" s="148"/>
      <c r="P227" s="148"/>
      <c r="Q227" s="148"/>
      <c r="R227" s="148"/>
      <c r="S227" s="148"/>
      <c r="T227" s="148"/>
      <c r="U227" s="148"/>
      <c r="V227" s="148"/>
      <c r="W227" s="148"/>
    </row>
    <row r="228" spans="1:23" ht="24" customHeight="1" x14ac:dyDescent="0.35">
      <c r="A228" s="149"/>
      <c r="B228" s="161"/>
      <c r="C228" s="162"/>
      <c r="D228" s="162"/>
      <c r="E228" s="148"/>
      <c r="F228" s="148"/>
      <c r="G228" s="148"/>
      <c r="H228" s="148"/>
      <c r="I228" s="148"/>
      <c r="J228" s="148"/>
      <c r="K228" s="148"/>
      <c r="L228" s="148"/>
      <c r="M228" s="148"/>
      <c r="N228" s="148"/>
      <c r="O228" s="148"/>
      <c r="P228" s="148"/>
      <c r="Q228" s="148"/>
      <c r="R228" s="148"/>
      <c r="S228" s="148"/>
      <c r="T228" s="148"/>
      <c r="U228" s="148"/>
      <c r="V228" s="148"/>
      <c r="W228" s="148"/>
    </row>
    <row r="229" spans="1:23" ht="24" customHeight="1" x14ac:dyDescent="0.35">
      <c r="A229" s="149"/>
      <c r="B229" s="161"/>
      <c r="C229" s="162"/>
      <c r="D229" s="162"/>
      <c r="E229" s="148"/>
      <c r="F229" s="148"/>
      <c r="G229" s="148"/>
      <c r="H229" s="148"/>
      <c r="I229" s="148"/>
      <c r="J229" s="148"/>
      <c r="K229" s="148"/>
      <c r="L229" s="148"/>
      <c r="M229" s="148"/>
      <c r="N229" s="148"/>
      <c r="O229" s="148"/>
      <c r="P229" s="148"/>
      <c r="Q229" s="148"/>
      <c r="R229" s="148"/>
      <c r="S229" s="148"/>
      <c r="T229" s="148"/>
      <c r="U229" s="148"/>
      <c r="V229" s="148"/>
      <c r="W229" s="148"/>
    </row>
    <row r="230" spans="1:23" ht="24" customHeight="1" x14ac:dyDescent="0.35">
      <c r="A230" s="149"/>
      <c r="B230" s="161"/>
      <c r="C230" s="162"/>
      <c r="D230" s="162"/>
      <c r="E230" s="148"/>
      <c r="F230" s="148"/>
      <c r="G230" s="148"/>
      <c r="H230" s="148"/>
      <c r="I230" s="148"/>
      <c r="J230" s="148"/>
      <c r="K230" s="148"/>
      <c r="L230" s="148"/>
      <c r="M230" s="148"/>
      <c r="N230" s="148"/>
      <c r="O230" s="148"/>
      <c r="P230" s="148"/>
      <c r="Q230" s="148"/>
      <c r="R230" s="148"/>
      <c r="S230" s="148"/>
      <c r="T230" s="148"/>
      <c r="U230" s="148"/>
      <c r="V230" s="148"/>
      <c r="W230" s="148"/>
    </row>
    <row r="231" spans="1:23" ht="15.75" customHeight="1" x14ac:dyDescent="0.2"/>
    <row r="232" spans="1:23" ht="15.75" customHeight="1" x14ac:dyDescent="0.2"/>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C2"/>
  </mergeCells>
  <pageMargins left="0.25" right="0.25" top="0.75" bottom="0.75" header="0" footer="0"/>
  <pageSetup scale="5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738030"/>
  </sheetPr>
  <dimension ref="A1:X1000"/>
  <sheetViews>
    <sheetView workbookViewId="0"/>
  </sheetViews>
  <sheetFormatPr baseColWidth="10" defaultColWidth="12.625" defaultRowHeight="15" customHeight="1" x14ac:dyDescent="0.2"/>
  <cols>
    <col min="1" max="2" width="3.25" customWidth="1"/>
    <col min="3" max="3" width="28.125" customWidth="1"/>
    <col min="4" max="4" width="196" customWidth="1"/>
    <col min="5" max="5" width="3.125" customWidth="1"/>
    <col min="6" max="6" width="10" customWidth="1"/>
    <col min="7" max="24" width="9.375" customWidth="1"/>
  </cols>
  <sheetData>
    <row r="1" spans="1:24" ht="44.25" customHeight="1" x14ac:dyDescent="0.35">
      <c r="C1" s="760" t="s">
        <v>637</v>
      </c>
      <c r="D1" s="517"/>
      <c r="E1" s="163"/>
      <c r="G1" s="164"/>
      <c r="H1" s="164"/>
      <c r="I1" s="164"/>
      <c r="J1" s="164"/>
      <c r="K1" s="164"/>
      <c r="L1" s="164"/>
      <c r="M1" s="164"/>
      <c r="N1" s="164"/>
      <c r="O1" s="164"/>
      <c r="P1" s="164"/>
      <c r="Q1" s="164"/>
      <c r="R1" s="164"/>
      <c r="S1" s="164"/>
      <c r="T1" s="164"/>
      <c r="U1" s="164"/>
      <c r="V1" s="164"/>
      <c r="W1" s="164"/>
      <c r="X1" s="164"/>
    </row>
    <row r="2" spans="1:24" ht="14.25" customHeight="1" x14ac:dyDescent="0.2">
      <c r="G2" s="164"/>
      <c r="H2" s="164"/>
      <c r="I2" s="164"/>
      <c r="J2" s="164"/>
      <c r="K2" s="164"/>
      <c r="L2" s="164"/>
      <c r="M2" s="164"/>
      <c r="N2" s="164"/>
      <c r="O2" s="164"/>
      <c r="P2" s="164"/>
      <c r="Q2" s="164"/>
      <c r="R2" s="164"/>
      <c r="S2" s="164"/>
      <c r="T2" s="164"/>
      <c r="U2" s="164"/>
      <c r="V2" s="164"/>
      <c r="W2" s="164"/>
      <c r="X2" s="164"/>
    </row>
    <row r="3" spans="1:24" ht="14.25" customHeight="1" x14ac:dyDescent="0.25">
      <c r="C3" s="165" t="s">
        <v>638</v>
      </c>
      <c r="D3" s="166"/>
      <c r="G3" s="164"/>
      <c r="H3" s="164"/>
      <c r="I3" s="164"/>
      <c r="J3" s="164"/>
      <c r="K3" s="164"/>
      <c r="L3" s="164"/>
      <c r="M3" s="164"/>
      <c r="N3" s="164"/>
      <c r="O3" s="164"/>
      <c r="P3" s="164"/>
      <c r="Q3" s="164"/>
      <c r="R3" s="164"/>
      <c r="S3" s="164"/>
      <c r="T3" s="164"/>
      <c r="U3" s="164"/>
      <c r="V3" s="164"/>
      <c r="W3" s="164"/>
      <c r="X3" s="164"/>
    </row>
    <row r="4" spans="1:24" ht="14.25" customHeight="1" x14ac:dyDescent="0.25">
      <c r="C4" s="167"/>
      <c r="G4" s="164"/>
      <c r="H4" s="164"/>
      <c r="I4" s="164"/>
      <c r="J4" s="164"/>
      <c r="K4" s="164"/>
      <c r="L4" s="164"/>
      <c r="M4" s="164"/>
      <c r="N4" s="164"/>
      <c r="O4" s="164"/>
      <c r="P4" s="164"/>
      <c r="Q4" s="164"/>
      <c r="R4" s="164"/>
      <c r="S4" s="164"/>
      <c r="T4" s="164"/>
      <c r="U4" s="164"/>
      <c r="V4" s="164"/>
      <c r="W4" s="164"/>
      <c r="X4" s="164"/>
    </row>
    <row r="5" spans="1:24" ht="14.25" customHeight="1" x14ac:dyDescent="0.2">
      <c r="B5" s="168">
        <v>1</v>
      </c>
      <c r="C5" s="758" t="s">
        <v>639</v>
      </c>
      <c r="D5" s="513"/>
      <c r="E5" s="169"/>
      <c r="G5" s="164"/>
      <c r="H5" s="164"/>
      <c r="I5" s="164"/>
      <c r="J5" s="164"/>
      <c r="K5" s="164"/>
      <c r="L5" s="164"/>
      <c r="M5" s="164"/>
      <c r="N5" s="164"/>
      <c r="O5" s="164"/>
      <c r="P5" s="164"/>
      <c r="Q5" s="164"/>
      <c r="R5" s="164"/>
      <c r="S5" s="164"/>
      <c r="T5" s="164"/>
      <c r="U5" s="164"/>
      <c r="V5" s="164"/>
      <c r="W5" s="164"/>
      <c r="X5" s="164"/>
    </row>
    <row r="6" spans="1:24" ht="14.25" customHeight="1" x14ac:dyDescent="0.2">
      <c r="B6" s="168">
        <v>2</v>
      </c>
      <c r="C6" s="758" t="s">
        <v>640</v>
      </c>
      <c r="D6" s="513"/>
      <c r="E6" s="169"/>
      <c r="G6" s="164"/>
      <c r="H6" s="164"/>
      <c r="I6" s="164"/>
      <c r="J6" s="164"/>
      <c r="K6" s="164"/>
      <c r="L6" s="164"/>
      <c r="M6" s="164"/>
      <c r="N6" s="164"/>
      <c r="O6" s="164"/>
      <c r="P6" s="164"/>
      <c r="Q6" s="164"/>
      <c r="R6" s="164"/>
      <c r="S6" s="164"/>
      <c r="T6" s="164"/>
      <c r="U6" s="164"/>
      <c r="V6" s="164"/>
      <c r="W6" s="164"/>
      <c r="X6" s="164"/>
    </row>
    <row r="7" spans="1:24" ht="14.25" customHeight="1" x14ac:dyDescent="0.2">
      <c r="B7" s="168">
        <v>3</v>
      </c>
      <c r="C7" s="758" t="s">
        <v>641</v>
      </c>
      <c r="D7" s="513"/>
      <c r="E7" s="169"/>
      <c r="G7" s="164"/>
      <c r="H7" s="164"/>
      <c r="I7" s="164"/>
      <c r="J7" s="164"/>
      <c r="K7" s="164"/>
      <c r="L7" s="164"/>
      <c r="M7" s="164"/>
      <c r="N7" s="164"/>
      <c r="O7" s="164"/>
      <c r="P7" s="164"/>
      <c r="Q7" s="164"/>
      <c r="R7" s="164"/>
      <c r="S7" s="164"/>
      <c r="T7" s="164"/>
      <c r="U7" s="164"/>
      <c r="V7" s="164"/>
      <c r="W7" s="164"/>
      <c r="X7" s="164"/>
    </row>
    <row r="8" spans="1:24" ht="14.25" customHeight="1" x14ac:dyDescent="0.2">
      <c r="B8" s="168">
        <v>4</v>
      </c>
      <c r="C8" s="758" t="s">
        <v>642</v>
      </c>
      <c r="D8" s="513"/>
      <c r="E8" s="169"/>
      <c r="G8" s="164"/>
      <c r="H8" s="164"/>
      <c r="I8" s="164"/>
      <c r="J8" s="164"/>
      <c r="K8" s="164"/>
      <c r="L8" s="164"/>
      <c r="M8" s="164"/>
      <c r="N8" s="164"/>
      <c r="O8" s="164"/>
      <c r="P8" s="164"/>
      <c r="Q8" s="164"/>
      <c r="R8" s="164"/>
      <c r="S8" s="164"/>
      <c r="T8" s="164"/>
      <c r="U8" s="164"/>
      <c r="V8" s="164"/>
      <c r="W8" s="164"/>
      <c r="X8" s="164"/>
    </row>
    <row r="9" spans="1:24" ht="45" customHeight="1" x14ac:dyDescent="0.2">
      <c r="B9" s="168">
        <v>5</v>
      </c>
      <c r="C9" s="758" t="s">
        <v>643</v>
      </c>
      <c r="D9" s="513"/>
      <c r="E9" s="169"/>
      <c r="G9" s="164"/>
      <c r="H9" s="164"/>
      <c r="I9" s="164"/>
      <c r="J9" s="164"/>
      <c r="K9" s="164"/>
      <c r="L9" s="164"/>
      <c r="M9" s="164"/>
      <c r="N9" s="164"/>
      <c r="O9" s="164"/>
      <c r="P9" s="164"/>
      <c r="Q9" s="164"/>
      <c r="R9" s="164"/>
      <c r="S9" s="164"/>
      <c r="T9" s="164"/>
      <c r="U9" s="164"/>
      <c r="V9" s="164"/>
      <c r="W9" s="164"/>
      <c r="X9" s="164"/>
    </row>
    <row r="10" spans="1:24" ht="12.75" customHeight="1" x14ac:dyDescent="0.2">
      <c r="B10" s="168">
        <v>6</v>
      </c>
      <c r="C10" s="758" t="s">
        <v>644</v>
      </c>
      <c r="D10" s="513"/>
      <c r="E10" s="169"/>
      <c r="G10" s="164"/>
      <c r="H10" s="164"/>
      <c r="I10" s="164"/>
      <c r="J10" s="164"/>
      <c r="K10" s="164"/>
      <c r="L10" s="164"/>
      <c r="M10" s="164"/>
      <c r="N10" s="164"/>
      <c r="O10" s="164"/>
      <c r="P10" s="164"/>
      <c r="Q10" s="164"/>
      <c r="R10" s="164"/>
      <c r="S10" s="164"/>
      <c r="T10" s="164"/>
      <c r="U10" s="164"/>
      <c r="V10" s="164"/>
      <c r="W10" s="164"/>
      <c r="X10" s="164"/>
    </row>
    <row r="11" spans="1:24" ht="31.5" customHeight="1" x14ac:dyDescent="0.2">
      <c r="B11" s="168">
        <v>7</v>
      </c>
      <c r="C11" s="758" t="s">
        <v>645</v>
      </c>
      <c r="D11" s="513"/>
      <c r="E11" s="169"/>
      <c r="G11" s="164"/>
      <c r="H11" s="164"/>
      <c r="I11" s="164"/>
      <c r="J11" s="164"/>
      <c r="K11" s="164"/>
      <c r="L11" s="164"/>
      <c r="M11" s="164"/>
      <c r="N11" s="164"/>
      <c r="O11" s="164"/>
      <c r="P11" s="164"/>
      <c r="Q11" s="164"/>
      <c r="R11" s="164"/>
      <c r="S11" s="164"/>
      <c r="T11" s="164"/>
      <c r="U11" s="164"/>
      <c r="V11" s="164"/>
      <c r="W11" s="164"/>
      <c r="X11" s="164"/>
    </row>
    <row r="12" spans="1:24" ht="9.75" customHeight="1" x14ac:dyDescent="0.3">
      <c r="B12" s="168">
        <v>8</v>
      </c>
      <c r="C12" s="170" t="s">
        <v>646</v>
      </c>
      <c r="D12" s="170"/>
      <c r="G12" s="164"/>
      <c r="H12" s="164"/>
      <c r="I12" s="164"/>
      <c r="J12" s="164"/>
      <c r="K12" s="164"/>
      <c r="L12" s="164"/>
      <c r="M12" s="164"/>
      <c r="N12" s="164"/>
      <c r="O12" s="164"/>
      <c r="P12" s="164"/>
      <c r="Q12" s="164"/>
      <c r="R12" s="164"/>
      <c r="S12" s="164"/>
      <c r="T12" s="164"/>
      <c r="U12" s="164"/>
      <c r="V12" s="164"/>
      <c r="W12" s="164"/>
      <c r="X12" s="164"/>
    </row>
    <row r="13" spans="1:24" ht="15.75" customHeight="1" x14ac:dyDescent="0.3">
      <c r="B13" s="168">
        <v>9</v>
      </c>
      <c r="C13" s="170" t="s">
        <v>647</v>
      </c>
      <c r="D13" s="170"/>
      <c r="G13" s="164"/>
      <c r="H13" s="164"/>
      <c r="I13" s="164"/>
      <c r="J13" s="164"/>
      <c r="K13" s="164"/>
      <c r="L13" s="164"/>
      <c r="M13" s="164"/>
      <c r="N13" s="164"/>
      <c r="O13" s="164"/>
      <c r="P13" s="164"/>
      <c r="Q13" s="164"/>
      <c r="R13" s="164"/>
      <c r="S13" s="164"/>
      <c r="T13" s="164"/>
      <c r="U13" s="164"/>
      <c r="V13" s="164"/>
      <c r="W13" s="164"/>
      <c r="X13" s="164"/>
    </row>
    <row r="14" spans="1:24" ht="15.75" customHeight="1" x14ac:dyDescent="0.2">
      <c r="B14" s="168">
        <v>10</v>
      </c>
      <c r="C14" s="759" t="s">
        <v>648</v>
      </c>
      <c r="D14" s="513"/>
      <c r="E14" s="171"/>
      <c r="G14" s="164"/>
      <c r="H14" s="164"/>
      <c r="I14" s="164"/>
      <c r="J14" s="164"/>
      <c r="K14" s="164"/>
      <c r="L14" s="164"/>
      <c r="M14" s="164"/>
      <c r="N14" s="164"/>
      <c r="O14" s="164"/>
      <c r="P14" s="164"/>
      <c r="Q14" s="164"/>
      <c r="R14" s="164"/>
      <c r="S14" s="164"/>
      <c r="T14" s="164"/>
      <c r="U14" s="164"/>
      <c r="V14" s="164"/>
      <c r="W14" s="164"/>
      <c r="X14" s="164"/>
    </row>
    <row r="15" spans="1:24" ht="13.5" customHeight="1" x14ac:dyDescent="0.2">
      <c r="A15" s="172"/>
      <c r="B15" s="168">
        <v>11</v>
      </c>
      <c r="C15" s="759" t="s">
        <v>649</v>
      </c>
      <c r="D15" s="513"/>
      <c r="E15" s="172"/>
      <c r="G15" s="164"/>
      <c r="H15" s="164"/>
      <c r="I15" s="164"/>
      <c r="J15" s="164"/>
      <c r="K15" s="164"/>
      <c r="L15" s="164"/>
      <c r="M15" s="164"/>
      <c r="N15" s="164"/>
      <c r="O15" s="164"/>
      <c r="P15" s="164"/>
      <c r="Q15" s="164"/>
      <c r="R15" s="164"/>
      <c r="S15" s="164"/>
      <c r="T15" s="164"/>
      <c r="U15" s="164"/>
      <c r="V15" s="164"/>
      <c r="W15" s="164"/>
      <c r="X15" s="164"/>
    </row>
    <row r="16" spans="1:24" ht="15.75" customHeight="1" x14ac:dyDescent="0.2">
      <c r="A16" s="173"/>
      <c r="B16" s="168">
        <v>12</v>
      </c>
      <c r="C16" s="759" t="s">
        <v>650</v>
      </c>
      <c r="D16" s="513"/>
      <c r="E16" s="172"/>
      <c r="F16" s="173"/>
      <c r="G16" s="164"/>
      <c r="H16" s="164"/>
      <c r="I16" s="164"/>
      <c r="J16" s="164"/>
      <c r="K16" s="164"/>
      <c r="L16" s="164"/>
      <c r="M16" s="164"/>
      <c r="N16" s="164"/>
      <c r="O16" s="164"/>
      <c r="P16" s="164"/>
      <c r="Q16" s="164"/>
      <c r="R16" s="164"/>
      <c r="S16" s="164"/>
      <c r="T16" s="164"/>
      <c r="U16" s="164"/>
      <c r="V16" s="164"/>
      <c r="W16" s="164"/>
      <c r="X16" s="164"/>
    </row>
    <row r="17" spans="1:24" ht="15.75" customHeight="1" x14ac:dyDescent="0.2">
      <c r="A17" s="173"/>
      <c r="B17" s="173"/>
      <c r="C17" s="173"/>
      <c r="D17" s="173"/>
      <c r="E17" s="174"/>
      <c r="F17" s="173"/>
      <c r="G17" s="164"/>
      <c r="H17" s="164"/>
      <c r="I17" s="164"/>
      <c r="J17" s="164"/>
      <c r="K17" s="164"/>
      <c r="L17" s="164"/>
      <c r="M17" s="164"/>
      <c r="N17" s="164"/>
      <c r="O17" s="164"/>
      <c r="P17" s="164"/>
      <c r="Q17" s="164"/>
      <c r="R17" s="164"/>
      <c r="S17" s="164"/>
      <c r="T17" s="164"/>
      <c r="U17" s="164"/>
      <c r="V17" s="164"/>
      <c r="W17" s="164"/>
      <c r="X17" s="164"/>
    </row>
    <row r="18" spans="1:24" ht="13.5" customHeight="1" x14ac:dyDescent="0.2">
      <c r="G18" s="164"/>
      <c r="H18" s="164"/>
      <c r="I18" s="164"/>
      <c r="J18" s="164"/>
      <c r="K18" s="164"/>
      <c r="L18" s="164"/>
      <c r="M18" s="164"/>
      <c r="N18" s="164"/>
      <c r="O18" s="164"/>
      <c r="P18" s="164"/>
      <c r="Q18" s="164"/>
      <c r="R18" s="164"/>
      <c r="S18" s="164"/>
      <c r="T18" s="164"/>
      <c r="U18" s="164"/>
      <c r="V18" s="164"/>
      <c r="W18" s="164"/>
      <c r="X18" s="164"/>
    </row>
    <row r="19" spans="1:24" ht="15" customHeight="1" x14ac:dyDescent="0.2">
      <c r="A19" s="175"/>
      <c r="B19" s="175"/>
      <c r="C19" s="176" t="s">
        <v>651</v>
      </c>
      <c r="D19" s="176" t="s">
        <v>652</v>
      </c>
      <c r="E19" s="177"/>
      <c r="F19" s="175"/>
      <c r="G19" s="164"/>
      <c r="H19" s="164"/>
      <c r="I19" s="164"/>
      <c r="J19" s="164"/>
      <c r="K19" s="164"/>
      <c r="L19" s="164"/>
      <c r="M19" s="164"/>
      <c r="N19" s="164"/>
      <c r="O19" s="164"/>
      <c r="P19" s="164"/>
      <c r="Q19" s="164"/>
      <c r="R19" s="164"/>
      <c r="S19" s="164"/>
      <c r="T19" s="164"/>
      <c r="U19" s="164"/>
      <c r="V19" s="164"/>
      <c r="W19" s="164"/>
      <c r="X19" s="164"/>
    </row>
    <row r="20" spans="1:24" ht="147.75" customHeight="1" x14ac:dyDescent="0.2">
      <c r="C20" s="178" t="s">
        <v>653</v>
      </c>
      <c r="D20" s="179" t="s">
        <v>654</v>
      </c>
      <c r="E20" s="171"/>
      <c r="G20" s="164"/>
      <c r="H20" s="164"/>
      <c r="I20" s="164"/>
      <c r="J20" s="164"/>
      <c r="K20" s="164"/>
      <c r="L20" s="164"/>
      <c r="M20" s="164"/>
      <c r="N20" s="164"/>
      <c r="O20" s="164"/>
      <c r="P20" s="164"/>
      <c r="Q20" s="164"/>
      <c r="R20" s="164"/>
      <c r="S20" s="164"/>
      <c r="T20" s="164"/>
      <c r="U20" s="164"/>
      <c r="V20" s="164"/>
      <c r="W20" s="164"/>
      <c r="X20" s="164"/>
    </row>
    <row r="21" spans="1:24" ht="195" customHeight="1" x14ac:dyDescent="0.2">
      <c r="C21" s="178" t="s">
        <v>655</v>
      </c>
      <c r="D21" s="179" t="s">
        <v>656</v>
      </c>
      <c r="E21" s="171"/>
      <c r="G21" s="164"/>
      <c r="H21" s="164"/>
      <c r="I21" s="164"/>
      <c r="J21" s="164"/>
      <c r="K21" s="164"/>
      <c r="L21" s="164"/>
      <c r="M21" s="164"/>
      <c r="N21" s="164"/>
      <c r="O21" s="164"/>
      <c r="P21" s="164"/>
      <c r="Q21" s="164"/>
      <c r="R21" s="164"/>
      <c r="S21" s="164"/>
      <c r="T21" s="164"/>
      <c r="U21" s="164"/>
      <c r="V21" s="164"/>
      <c r="W21" s="164"/>
      <c r="X21" s="164"/>
    </row>
    <row r="22" spans="1:24" ht="245.25" customHeight="1" x14ac:dyDescent="0.2">
      <c r="C22" s="178" t="s">
        <v>657</v>
      </c>
      <c r="D22" s="179" t="s">
        <v>658</v>
      </c>
      <c r="E22" s="171"/>
      <c r="G22" s="164"/>
      <c r="H22" s="164"/>
      <c r="I22" s="164"/>
      <c r="J22" s="164"/>
      <c r="K22" s="164"/>
      <c r="L22" s="164"/>
      <c r="M22" s="164"/>
      <c r="N22" s="164"/>
      <c r="O22" s="164"/>
      <c r="P22" s="164"/>
      <c r="Q22" s="164"/>
      <c r="R22" s="164"/>
      <c r="S22" s="164"/>
      <c r="T22" s="164"/>
      <c r="U22" s="164"/>
      <c r="V22" s="164"/>
      <c r="W22" s="164"/>
      <c r="X22" s="164"/>
    </row>
    <row r="23" spans="1:24" ht="324.75" customHeight="1" x14ac:dyDescent="0.2">
      <c r="C23" s="180" t="s">
        <v>659</v>
      </c>
      <c r="D23" s="179" t="s">
        <v>660</v>
      </c>
      <c r="E23" s="171"/>
      <c r="G23" s="164"/>
      <c r="H23" s="164"/>
      <c r="I23" s="164"/>
      <c r="J23" s="164"/>
      <c r="K23" s="164"/>
      <c r="L23" s="164"/>
      <c r="M23" s="164"/>
      <c r="N23" s="164"/>
      <c r="O23" s="164"/>
      <c r="P23" s="164"/>
      <c r="Q23" s="164"/>
      <c r="R23" s="164"/>
      <c r="S23" s="164"/>
      <c r="T23" s="164"/>
      <c r="U23" s="164"/>
      <c r="V23" s="164"/>
      <c r="W23" s="164"/>
      <c r="X23" s="164"/>
    </row>
    <row r="24" spans="1:24" ht="202.5" customHeight="1" x14ac:dyDescent="0.2">
      <c r="C24" s="178" t="s">
        <v>661</v>
      </c>
      <c r="D24" s="179" t="s">
        <v>662</v>
      </c>
      <c r="E24" s="171"/>
      <c r="G24" s="164"/>
      <c r="H24" s="164"/>
      <c r="I24" s="164"/>
      <c r="J24" s="164"/>
      <c r="K24" s="164"/>
      <c r="L24" s="164"/>
      <c r="M24" s="164"/>
      <c r="N24" s="164"/>
      <c r="O24" s="164"/>
      <c r="P24" s="164"/>
      <c r="Q24" s="164"/>
      <c r="R24" s="164"/>
      <c r="S24" s="164"/>
      <c r="T24" s="164"/>
      <c r="U24" s="164"/>
      <c r="V24" s="164"/>
      <c r="W24" s="164"/>
      <c r="X24" s="164"/>
    </row>
    <row r="25" spans="1:24" ht="386.25" customHeight="1" x14ac:dyDescent="0.2">
      <c r="C25" s="180" t="s">
        <v>663</v>
      </c>
      <c r="D25" s="179" t="s">
        <v>664</v>
      </c>
      <c r="E25" s="171"/>
      <c r="G25" s="181"/>
      <c r="H25" s="181"/>
      <c r="I25" s="181"/>
      <c r="J25" s="181"/>
      <c r="K25" s="181"/>
      <c r="L25" s="181"/>
      <c r="M25" s="181"/>
      <c r="N25" s="181"/>
      <c r="O25" s="181"/>
      <c r="P25" s="181"/>
      <c r="Q25" s="181"/>
      <c r="R25" s="181"/>
      <c r="S25" s="181"/>
      <c r="T25" s="181"/>
      <c r="U25" s="181"/>
      <c r="V25" s="181"/>
      <c r="W25" s="181"/>
      <c r="X25" s="181"/>
    </row>
    <row r="26" spans="1:24" ht="14.25" customHeight="1" x14ac:dyDescent="0.2">
      <c r="C26" s="180" t="s">
        <v>665</v>
      </c>
      <c r="D26" s="182" t="s">
        <v>666</v>
      </c>
      <c r="E26" s="183"/>
      <c r="G26" s="184"/>
      <c r="H26" s="184"/>
      <c r="I26" s="184"/>
      <c r="J26" s="184"/>
      <c r="K26" s="184"/>
      <c r="L26" s="184"/>
      <c r="M26" s="184"/>
      <c r="N26" s="184"/>
      <c r="O26" s="184"/>
      <c r="P26" s="184"/>
      <c r="Q26" s="184"/>
      <c r="R26" s="184"/>
      <c r="S26" s="184"/>
      <c r="T26" s="184"/>
      <c r="U26" s="184"/>
      <c r="V26" s="184"/>
      <c r="W26" s="184"/>
      <c r="X26" s="184"/>
    </row>
    <row r="27" spans="1:24" ht="187.5" customHeight="1" x14ac:dyDescent="0.2">
      <c r="C27" s="185" t="s">
        <v>667</v>
      </c>
      <c r="D27" s="183" t="s">
        <v>668</v>
      </c>
      <c r="E27" s="183"/>
      <c r="G27" s="164"/>
      <c r="H27" s="164"/>
      <c r="I27" s="164"/>
      <c r="J27" s="164"/>
      <c r="K27" s="164"/>
      <c r="L27" s="164"/>
      <c r="M27" s="164"/>
      <c r="N27" s="164"/>
      <c r="O27" s="164"/>
      <c r="P27" s="164"/>
      <c r="Q27" s="164"/>
      <c r="R27" s="164"/>
      <c r="S27" s="164"/>
      <c r="T27" s="164"/>
      <c r="U27" s="164"/>
      <c r="V27" s="164"/>
      <c r="W27" s="164"/>
      <c r="X27" s="164"/>
    </row>
    <row r="28" spans="1:24" ht="231.75" customHeight="1" x14ac:dyDescent="0.2">
      <c r="C28" s="186"/>
      <c r="G28" s="164"/>
      <c r="H28" s="164"/>
      <c r="I28" s="164"/>
      <c r="J28" s="164"/>
      <c r="K28" s="164"/>
      <c r="L28" s="164"/>
      <c r="M28" s="164"/>
      <c r="N28" s="164"/>
      <c r="O28" s="164"/>
      <c r="P28" s="164"/>
      <c r="Q28" s="164"/>
      <c r="R28" s="164"/>
      <c r="S28" s="164"/>
      <c r="T28" s="164"/>
      <c r="U28" s="164"/>
      <c r="V28" s="164"/>
      <c r="W28" s="164"/>
      <c r="X28" s="164"/>
    </row>
    <row r="29" spans="1:24" ht="369.75" customHeight="1" x14ac:dyDescent="0.2">
      <c r="C29" s="187"/>
      <c r="D29" s="164"/>
      <c r="G29" s="164"/>
      <c r="H29" s="164"/>
      <c r="I29" s="164"/>
      <c r="J29" s="164"/>
      <c r="K29" s="164"/>
      <c r="L29" s="164"/>
      <c r="M29" s="164"/>
      <c r="N29" s="164"/>
      <c r="O29" s="164"/>
      <c r="P29" s="164"/>
      <c r="Q29" s="164"/>
      <c r="R29" s="164"/>
      <c r="S29" s="164"/>
      <c r="T29" s="164"/>
      <c r="U29" s="164"/>
      <c r="V29" s="164"/>
      <c r="W29" s="164"/>
      <c r="X29" s="164"/>
    </row>
    <row r="30" spans="1:24" ht="100.5" customHeight="1" x14ac:dyDescent="0.2">
      <c r="A30" s="164"/>
      <c r="B30" s="164"/>
      <c r="C30" s="187"/>
      <c r="D30" s="164"/>
      <c r="E30" s="164"/>
      <c r="F30" s="164"/>
      <c r="G30" s="164"/>
      <c r="H30" s="164"/>
      <c r="I30" s="164"/>
      <c r="J30" s="164"/>
      <c r="K30" s="164"/>
      <c r="L30" s="164"/>
      <c r="M30" s="164"/>
      <c r="N30" s="164"/>
      <c r="O30" s="164"/>
      <c r="P30" s="164"/>
      <c r="Q30" s="164"/>
      <c r="R30" s="164"/>
      <c r="S30" s="164"/>
      <c r="T30" s="164"/>
      <c r="U30" s="164"/>
      <c r="V30" s="164"/>
      <c r="W30" s="164"/>
      <c r="X30" s="164"/>
    </row>
    <row r="31" spans="1:24" ht="409.5" customHeight="1" x14ac:dyDescent="0.2">
      <c r="A31" s="164"/>
      <c r="B31" s="164"/>
      <c r="C31" s="187"/>
      <c r="D31" s="164"/>
      <c r="E31" s="164"/>
      <c r="F31" s="164"/>
      <c r="G31" s="164"/>
      <c r="H31" s="164"/>
      <c r="I31" s="164"/>
      <c r="J31" s="164"/>
      <c r="K31" s="164"/>
      <c r="L31" s="164"/>
      <c r="M31" s="164"/>
      <c r="N31" s="164"/>
      <c r="O31" s="164"/>
      <c r="P31" s="164"/>
      <c r="Q31" s="164"/>
      <c r="R31" s="164"/>
      <c r="S31" s="164"/>
      <c r="T31" s="164"/>
      <c r="U31" s="164"/>
      <c r="V31" s="164"/>
      <c r="W31" s="164"/>
      <c r="X31" s="164"/>
    </row>
    <row r="32" spans="1:24" ht="182.25" customHeight="1" x14ac:dyDescent="0.2">
      <c r="A32" s="164"/>
      <c r="B32" s="164"/>
      <c r="C32" s="187"/>
      <c r="D32" s="164"/>
      <c r="E32" s="164"/>
      <c r="F32" s="164"/>
      <c r="G32" s="164"/>
      <c r="H32" s="164"/>
      <c r="I32" s="164"/>
      <c r="J32" s="164"/>
      <c r="K32" s="164"/>
      <c r="L32" s="164"/>
      <c r="M32" s="164"/>
      <c r="N32" s="164"/>
      <c r="O32" s="164"/>
      <c r="P32" s="164"/>
      <c r="Q32" s="164"/>
      <c r="R32" s="164"/>
      <c r="S32" s="164"/>
      <c r="T32" s="164"/>
      <c r="U32" s="164"/>
      <c r="V32" s="164"/>
      <c r="W32" s="164"/>
      <c r="X32" s="164"/>
    </row>
    <row r="33" spans="1:24" ht="409.5" customHeight="1" x14ac:dyDescent="0.2">
      <c r="A33" s="164"/>
      <c r="B33" s="164"/>
      <c r="C33" s="187"/>
      <c r="D33" s="164"/>
      <c r="E33" s="164"/>
      <c r="F33" s="164"/>
      <c r="G33" s="164"/>
      <c r="H33" s="164"/>
      <c r="I33" s="164"/>
      <c r="J33" s="164"/>
      <c r="K33" s="164"/>
      <c r="L33" s="164"/>
      <c r="M33" s="164"/>
      <c r="N33" s="164"/>
      <c r="O33" s="164"/>
      <c r="P33" s="164"/>
      <c r="Q33" s="164"/>
      <c r="R33" s="164"/>
      <c r="S33" s="164"/>
      <c r="T33" s="164"/>
      <c r="U33" s="164"/>
      <c r="V33" s="164"/>
      <c r="W33" s="164"/>
      <c r="X33" s="164"/>
    </row>
    <row r="34" spans="1:24" ht="127.5" customHeight="1" x14ac:dyDescent="0.2">
      <c r="A34" s="164"/>
      <c r="B34" s="164"/>
      <c r="C34" s="187"/>
      <c r="D34" s="164"/>
      <c r="E34" s="164"/>
      <c r="F34" s="164"/>
      <c r="G34" s="164"/>
      <c r="H34" s="164"/>
      <c r="I34" s="164"/>
      <c r="J34" s="164"/>
      <c r="K34" s="164"/>
      <c r="L34" s="164"/>
      <c r="M34" s="164"/>
      <c r="N34" s="164"/>
      <c r="O34" s="164"/>
      <c r="P34" s="164"/>
      <c r="Q34" s="164"/>
      <c r="R34" s="164"/>
      <c r="S34" s="164"/>
      <c r="T34" s="164"/>
      <c r="U34" s="164"/>
      <c r="V34" s="164"/>
      <c r="W34" s="164"/>
      <c r="X34" s="164"/>
    </row>
    <row r="35" spans="1:24" ht="311.25" customHeight="1" x14ac:dyDescent="0.2">
      <c r="A35" s="164"/>
      <c r="B35" s="164"/>
      <c r="C35" s="187"/>
      <c r="D35" s="164"/>
      <c r="E35" s="164"/>
      <c r="F35" s="164"/>
      <c r="G35" s="164"/>
      <c r="H35" s="164"/>
      <c r="I35" s="164"/>
      <c r="J35" s="164"/>
      <c r="K35" s="164"/>
      <c r="L35" s="164"/>
      <c r="M35" s="164"/>
      <c r="N35" s="164"/>
      <c r="O35" s="164"/>
      <c r="P35" s="164"/>
      <c r="Q35" s="164"/>
      <c r="R35" s="164"/>
      <c r="S35" s="164"/>
      <c r="T35" s="164"/>
      <c r="U35" s="164"/>
      <c r="V35" s="164"/>
      <c r="W35" s="164"/>
      <c r="X35" s="164"/>
    </row>
    <row r="36" spans="1:24" ht="14.25" customHeight="1" x14ac:dyDescent="0.2">
      <c r="A36" s="164"/>
      <c r="B36" s="164"/>
      <c r="C36" s="187"/>
      <c r="D36" s="164"/>
      <c r="E36" s="164"/>
      <c r="F36" s="164"/>
      <c r="G36" s="164"/>
      <c r="H36" s="164"/>
      <c r="I36" s="164"/>
      <c r="J36" s="164"/>
      <c r="K36" s="164"/>
      <c r="L36" s="164"/>
      <c r="M36" s="164"/>
      <c r="N36" s="164"/>
      <c r="O36" s="164"/>
      <c r="P36" s="164"/>
      <c r="Q36" s="164"/>
      <c r="R36" s="164"/>
      <c r="S36" s="164"/>
      <c r="T36" s="164"/>
      <c r="U36" s="164"/>
      <c r="V36" s="164"/>
      <c r="W36" s="164"/>
      <c r="X36" s="164"/>
    </row>
    <row r="37" spans="1:24" ht="14.25" customHeight="1" x14ac:dyDescent="0.2">
      <c r="A37" s="164"/>
      <c r="B37" s="164"/>
      <c r="C37" s="187"/>
      <c r="D37" s="164"/>
      <c r="E37" s="164"/>
      <c r="F37" s="164"/>
      <c r="G37" s="164"/>
      <c r="H37" s="164"/>
      <c r="I37" s="164"/>
      <c r="J37" s="164"/>
      <c r="K37" s="164"/>
      <c r="L37" s="164"/>
      <c r="M37" s="164"/>
      <c r="N37" s="164"/>
      <c r="O37" s="164"/>
      <c r="P37" s="164"/>
      <c r="Q37" s="164"/>
      <c r="R37" s="164"/>
      <c r="S37" s="164"/>
      <c r="T37" s="164"/>
      <c r="U37" s="164"/>
      <c r="V37" s="164"/>
      <c r="W37" s="164"/>
      <c r="X37" s="164"/>
    </row>
    <row r="38" spans="1:24" ht="14.25" customHeight="1" x14ac:dyDescent="0.2">
      <c r="A38" s="164"/>
      <c r="B38" s="164"/>
      <c r="C38" s="187"/>
      <c r="D38" s="164"/>
      <c r="E38" s="164"/>
      <c r="F38" s="164"/>
      <c r="G38" s="164"/>
      <c r="H38" s="164"/>
      <c r="I38" s="164"/>
      <c r="J38" s="164"/>
      <c r="K38" s="164"/>
      <c r="L38" s="164"/>
      <c r="M38" s="164"/>
      <c r="N38" s="164"/>
      <c r="O38" s="164"/>
      <c r="P38" s="164"/>
      <c r="Q38" s="164"/>
      <c r="R38" s="164"/>
      <c r="S38" s="164"/>
      <c r="T38" s="164"/>
      <c r="U38" s="164"/>
      <c r="V38" s="164"/>
      <c r="W38" s="164"/>
      <c r="X38" s="164"/>
    </row>
    <row r="39" spans="1:24" ht="14.25" customHeight="1" x14ac:dyDescent="0.2">
      <c r="A39" s="164"/>
      <c r="B39" s="164"/>
      <c r="C39" s="187"/>
      <c r="D39" s="164"/>
      <c r="E39" s="164"/>
      <c r="F39" s="164"/>
      <c r="G39" s="164"/>
      <c r="H39" s="164"/>
      <c r="I39" s="164"/>
      <c r="J39" s="164"/>
      <c r="K39" s="164"/>
      <c r="L39" s="164"/>
      <c r="M39" s="164"/>
      <c r="N39" s="164"/>
      <c r="O39" s="164"/>
      <c r="P39" s="164"/>
      <c r="Q39" s="164"/>
      <c r="R39" s="164"/>
      <c r="S39" s="164"/>
      <c r="T39" s="164"/>
      <c r="U39" s="164"/>
      <c r="V39" s="164"/>
      <c r="W39" s="164"/>
      <c r="X39" s="164"/>
    </row>
    <row r="40" spans="1:24" ht="14.25" customHeight="1" x14ac:dyDescent="0.2">
      <c r="A40" s="164"/>
      <c r="B40" s="164"/>
      <c r="C40" s="187"/>
      <c r="D40" s="164"/>
      <c r="E40" s="164"/>
      <c r="F40" s="164"/>
      <c r="G40" s="164"/>
      <c r="H40" s="164"/>
      <c r="I40" s="164"/>
      <c r="J40" s="164"/>
      <c r="K40" s="164"/>
      <c r="L40" s="164"/>
      <c r="M40" s="164"/>
      <c r="N40" s="164"/>
      <c r="O40" s="164"/>
      <c r="P40" s="164"/>
      <c r="Q40" s="164"/>
      <c r="R40" s="164"/>
      <c r="S40" s="164"/>
      <c r="T40" s="164"/>
      <c r="U40" s="164"/>
      <c r="V40" s="164"/>
      <c r="W40" s="164"/>
      <c r="X40" s="164"/>
    </row>
    <row r="41" spans="1:24" ht="14.25" customHeight="1" x14ac:dyDescent="0.2">
      <c r="A41" s="164"/>
      <c r="B41" s="164"/>
      <c r="C41" s="187"/>
      <c r="D41" s="164"/>
      <c r="E41" s="164"/>
      <c r="F41" s="164"/>
      <c r="G41" s="164"/>
      <c r="H41" s="164"/>
      <c r="I41" s="164"/>
      <c r="J41" s="164"/>
      <c r="K41" s="164"/>
      <c r="L41" s="164"/>
      <c r="M41" s="164"/>
      <c r="N41" s="164"/>
      <c r="O41" s="164"/>
      <c r="P41" s="164"/>
      <c r="Q41" s="164"/>
      <c r="R41" s="164"/>
      <c r="S41" s="164"/>
      <c r="T41" s="164"/>
      <c r="U41" s="164"/>
      <c r="V41" s="164"/>
      <c r="W41" s="164"/>
      <c r="X41" s="164"/>
    </row>
    <row r="42" spans="1:24" ht="14.25" customHeight="1" x14ac:dyDescent="0.2">
      <c r="A42" s="164"/>
      <c r="B42" s="164"/>
      <c r="C42" s="187"/>
      <c r="D42" s="164"/>
      <c r="E42" s="164"/>
      <c r="F42" s="164"/>
      <c r="G42" s="164"/>
      <c r="H42" s="164"/>
      <c r="I42" s="164"/>
      <c r="J42" s="164"/>
      <c r="K42" s="164"/>
      <c r="L42" s="164"/>
      <c r="M42" s="164"/>
      <c r="N42" s="164"/>
      <c r="O42" s="164"/>
      <c r="P42" s="164"/>
      <c r="Q42" s="164"/>
      <c r="R42" s="164"/>
      <c r="S42" s="164"/>
      <c r="T42" s="164"/>
      <c r="U42" s="164"/>
      <c r="V42" s="164"/>
      <c r="W42" s="164"/>
      <c r="X42" s="164"/>
    </row>
    <row r="43" spans="1:24" ht="14.25" customHeight="1" x14ac:dyDescent="0.2">
      <c r="A43" s="164"/>
      <c r="B43" s="164"/>
      <c r="C43" s="187"/>
      <c r="D43" s="164"/>
      <c r="E43" s="164"/>
      <c r="F43" s="164"/>
      <c r="G43" s="164"/>
      <c r="H43" s="164"/>
      <c r="I43" s="164"/>
      <c r="J43" s="164"/>
      <c r="K43" s="164"/>
      <c r="L43" s="164"/>
      <c r="M43" s="164"/>
      <c r="N43" s="164"/>
      <c r="O43" s="164"/>
      <c r="P43" s="164"/>
      <c r="Q43" s="164"/>
      <c r="R43" s="164"/>
      <c r="S43" s="164"/>
      <c r="T43" s="164"/>
      <c r="U43" s="164"/>
      <c r="V43" s="164"/>
      <c r="W43" s="164"/>
      <c r="X43" s="164"/>
    </row>
    <row r="44" spans="1:24" ht="14.25" customHeight="1" x14ac:dyDescent="0.2">
      <c r="A44" s="164"/>
      <c r="B44" s="164"/>
      <c r="C44" s="187"/>
      <c r="D44" s="164"/>
      <c r="E44" s="164"/>
      <c r="F44" s="164"/>
      <c r="G44" s="164"/>
      <c r="H44" s="164"/>
      <c r="I44" s="164"/>
      <c r="J44" s="164"/>
      <c r="K44" s="164"/>
      <c r="L44" s="164"/>
      <c r="M44" s="164"/>
      <c r="N44" s="164"/>
      <c r="O44" s="164"/>
      <c r="P44" s="164"/>
      <c r="Q44" s="164"/>
      <c r="R44" s="164"/>
      <c r="S44" s="164"/>
      <c r="T44" s="164"/>
      <c r="U44" s="164"/>
      <c r="V44" s="164"/>
      <c r="W44" s="164"/>
      <c r="X44" s="164"/>
    </row>
    <row r="45" spans="1:24" ht="14.25" customHeight="1" x14ac:dyDescent="0.2">
      <c r="A45" s="164"/>
      <c r="B45" s="164"/>
      <c r="C45" s="187"/>
      <c r="D45" s="164"/>
      <c r="E45" s="164"/>
      <c r="F45" s="164"/>
      <c r="G45" s="164"/>
      <c r="H45" s="164"/>
      <c r="I45" s="164"/>
      <c r="J45" s="164"/>
      <c r="K45" s="164"/>
      <c r="L45" s="164"/>
      <c r="M45" s="164"/>
      <c r="N45" s="164"/>
      <c r="O45" s="164"/>
      <c r="P45" s="164"/>
      <c r="Q45" s="164"/>
      <c r="R45" s="164"/>
      <c r="S45" s="164"/>
      <c r="T45" s="164"/>
      <c r="U45" s="164"/>
      <c r="V45" s="164"/>
      <c r="W45" s="164"/>
      <c r="X45" s="164"/>
    </row>
    <row r="46" spans="1:24" ht="14.25" customHeight="1" x14ac:dyDescent="0.2">
      <c r="A46" s="164"/>
      <c r="B46" s="164"/>
      <c r="C46" s="187"/>
      <c r="D46" s="164"/>
      <c r="E46" s="164"/>
      <c r="F46" s="164"/>
      <c r="G46" s="164"/>
      <c r="H46" s="164"/>
      <c r="I46" s="164"/>
      <c r="J46" s="164"/>
      <c r="K46" s="164"/>
      <c r="L46" s="164"/>
      <c r="M46" s="164"/>
      <c r="N46" s="164"/>
      <c r="O46" s="164"/>
      <c r="P46" s="164"/>
      <c r="Q46" s="164"/>
      <c r="R46" s="164"/>
      <c r="S46" s="164"/>
      <c r="T46" s="164"/>
      <c r="U46" s="164"/>
      <c r="V46" s="164"/>
      <c r="W46" s="164"/>
      <c r="X46" s="164"/>
    </row>
    <row r="47" spans="1:24" ht="14.25" customHeight="1" x14ac:dyDescent="0.2">
      <c r="A47" s="164"/>
      <c r="B47" s="164"/>
      <c r="C47" s="187"/>
      <c r="D47" s="164"/>
      <c r="E47" s="164"/>
      <c r="F47" s="164"/>
      <c r="G47" s="164"/>
      <c r="H47" s="164"/>
      <c r="I47" s="164"/>
      <c r="J47" s="164"/>
      <c r="K47" s="164"/>
      <c r="L47" s="164"/>
      <c r="M47" s="164"/>
      <c r="N47" s="164"/>
      <c r="O47" s="164"/>
      <c r="P47" s="164"/>
      <c r="Q47" s="164"/>
      <c r="R47" s="164"/>
      <c r="S47" s="164"/>
      <c r="T47" s="164"/>
      <c r="U47" s="164"/>
      <c r="V47" s="164"/>
      <c r="W47" s="164"/>
      <c r="X47" s="164"/>
    </row>
    <row r="48" spans="1:24" ht="14.25" customHeight="1" x14ac:dyDescent="0.2">
      <c r="A48" s="164"/>
      <c r="B48" s="164"/>
      <c r="C48" s="187"/>
      <c r="D48" s="164"/>
      <c r="E48" s="164"/>
      <c r="F48" s="164"/>
      <c r="G48" s="164"/>
      <c r="H48" s="164"/>
      <c r="I48" s="164"/>
      <c r="J48" s="164"/>
      <c r="K48" s="164"/>
      <c r="L48" s="164"/>
      <c r="M48" s="164"/>
      <c r="N48" s="164"/>
      <c r="O48" s="164"/>
      <c r="P48" s="164"/>
      <c r="Q48" s="164"/>
      <c r="R48" s="164"/>
      <c r="S48" s="164"/>
      <c r="T48" s="164"/>
      <c r="U48" s="164"/>
      <c r="V48" s="164"/>
      <c r="W48" s="164"/>
      <c r="X48" s="164"/>
    </row>
    <row r="49" spans="1:24" ht="14.25" customHeight="1" x14ac:dyDescent="0.2">
      <c r="A49" s="164"/>
      <c r="B49" s="164"/>
      <c r="C49" s="187"/>
      <c r="D49" s="164"/>
      <c r="E49" s="164"/>
      <c r="F49" s="164"/>
      <c r="G49" s="164"/>
      <c r="H49" s="164"/>
      <c r="I49" s="164"/>
      <c r="J49" s="164"/>
      <c r="K49" s="164"/>
      <c r="L49" s="164"/>
      <c r="M49" s="164"/>
      <c r="N49" s="164"/>
      <c r="O49" s="164"/>
      <c r="P49" s="164"/>
      <c r="Q49" s="164"/>
      <c r="R49" s="164"/>
      <c r="S49" s="164"/>
      <c r="T49" s="164"/>
      <c r="U49" s="164"/>
      <c r="V49" s="164"/>
      <c r="W49" s="164"/>
      <c r="X49" s="164"/>
    </row>
    <row r="50" spans="1:24" ht="14.25" customHeight="1" x14ac:dyDescent="0.2">
      <c r="A50" s="164"/>
      <c r="B50" s="164"/>
      <c r="C50" s="187"/>
      <c r="D50" s="164"/>
      <c r="E50" s="164"/>
      <c r="F50" s="164"/>
      <c r="G50" s="164"/>
      <c r="H50" s="164"/>
      <c r="I50" s="164"/>
      <c r="J50" s="164"/>
      <c r="K50" s="164"/>
      <c r="L50" s="164"/>
      <c r="M50" s="164"/>
      <c r="N50" s="164"/>
      <c r="O50" s="164"/>
      <c r="P50" s="164"/>
      <c r="Q50" s="164"/>
      <c r="R50" s="164"/>
      <c r="S50" s="164"/>
      <c r="T50" s="164"/>
      <c r="U50" s="164"/>
      <c r="V50" s="164"/>
      <c r="W50" s="164"/>
      <c r="X50" s="164"/>
    </row>
    <row r="51" spans="1:24" ht="14.25" customHeight="1" x14ac:dyDescent="0.2">
      <c r="A51" s="164"/>
      <c r="B51" s="164"/>
      <c r="C51" s="187"/>
      <c r="D51" s="164"/>
      <c r="E51" s="164"/>
      <c r="F51" s="164"/>
      <c r="G51" s="164"/>
      <c r="H51" s="164"/>
      <c r="I51" s="164"/>
      <c r="J51" s="164"/>
      <c r="K51" s="164"/>
      <c r="L51" s="164"/>
      <c r="M51" s="164"/>
      <c r="N51" s="164"/>
      <c r="O51" s="164"/>
      <c r="P51" s="164"/>
      <c r="Q51" s="164"/>
      <c r="R51" s="164"/>
      <c r="S51" s="164"/>
      <c r="T51" s="164"/>
      <c r="U51" s="164"/>
      <c r="V51" s="164"/>
      <c r="W51" s="164"/>
      <c r="X51" s="164"/>
    </row>
    <row r="52" spans="1:24" ht="14.25" customHeight="1" x14ac:dyDescent="0.2">
      <c r="A52" s="164"/>
      <c r="B52" s="164"/>
      <c r="C52" s="187"/>
      <c r="D52" s="164"/>
      <c r="E52" s="164"/>
      <c r="F52" s="164"/>
      <c r="G52" s="164"/>
      <c r="H52" s="164"/>
      <c r="I52" s="164"/>
      <c r="J52" s="164"/>
      <c r="K52" s="164"/>
      <c r="L52" s="164"/>
      <c r="M52" s="164"/>
      <c r="N52" s="164"/>
      <c r="O52" s="164"/>
      <c r="P52" s="164"/>
      <c r="Q52" s="164"/>
      <c r="R52" s="164"/>
      <c r="S52" s="164"/>
      <c r="T52" s="164"/>
      <c r="U52" s="164"/>
      <c r="V52" s="164"/>
      <c r="W52" s="164"/>
      <c r="X52" s="164"/>
    </row>
    <row r="53" spans="1:24" ht="14.25" customHeight="1" x14ac:dyDescent="0.2">
      <c r="A53" s="164"/>
      <c r="B53" s="164"/>
      <c r="C53" s="187"/>
      <c r="D53" s="164"/>
      <c r="E53" s="164"/>
      <c r="F53" s="164"/>
      <c r="G53" s="164"/>
      <c r="H53" s="164"/>
      <c r="I53" s="164"/>
      <c r="J53" s="164"/>
      <c r="K53" s="164"/>
      <c r="L53" s="164"/>
      <c r="M53" s="164"/>
      <c r="N53" s="164"/>
      <c r="O53" s="164"/>
      <c r="P53" s="164"/>
      <c r="Q53" s="164"/>
      <c r="R53" s="164"/>
      <c r="S53" s="164"/>
      <c r="T53" s="164"/>
      <c r="U53" s="164"/>
      <c r="V53" s="164"/>
      <c r="W53" s="164"/>
      <c r="X53" s="164"/>
    </row>
    <row r="54" spans="1:24" ht="14.25" customHeight="1" x14ac:dyDescent="0.2">
      <c r="A54" s="164"/>
      <c r="B54" s="164"/>
      <c r="C54" s="187"/>
      <c r="D54" s="164"/>
      <c r="E54" s="164"/>
      <c r="F54" s="164"/>
      <c r="G54" s="164"/>
      <c r="H54" s="164"/>
      <c r="I54" s="164"/>
      <c r="J54" s="164"/>
      <c r="K54" s="164"/>
      <c r="L54" s="164"/>
      <c r="M54" s="164"/>
      <c r="N54" s="164"/>
      <c r="O54" s="164"/>
      <c r="P54" s="164"/>
      <c r="Q54" s="164"/>
      <c r="R54" s="164"/>
      <c r="S54" s="164"/>
      <c r="T54" s="164"/>
      <c r="U54" s="164"/>
      <c r="V54" s="164"/>
      <c r="W54" s="164"/>
      <c r="X54" s="164"/>
    </row>
    <row r="55" spans="1:24" ht="14.25" customHeight="1" x14ac:dyDescent="0.2">
      <c r="A55" s="164"/>
      <c r="B55" s="164"/>
      <c r="C55" s="187"/>
      <c r="D55" s="164"/>
      <c r="E55" s="164"/>
      <c r="F55" s="164"/>
      <c r="G55" s="164"/>
      <c r="H55" s="164"/>
      <c r="I55" s="164"/>
      <c r="J55" s="164"/>
      <c r="K55" s="164"/>
      <c r="L55" s="164"/>
      <c r="M55" s="164"/>
      <c r="N55" s="164"/>
      <c r="O55" s="164"/>
      <c r="P55" s="164"/>
      <c r="Q55" s="164"/>
      <c r="R55" s="164"/>
      <c r="S55" s="164"/>
      <c r="T55" s="164"/>
      <c r="U55" s="164"/>
      <c r="V55" s="164"/>
      <c r="W55" s="164"/>
      <c r="X55" s="164"/>
    </row>
    <row r="56" spans="1:24" ht="14.25" customHeight="1" x14ac:dyDescent="0.2">
      <c r="A56" s="164"/>
      <c r="B56" s="164"/>
      <c r="C56" s="187"/>
      <c r="D56" s="164"/>
      <c r="E56" s="164"/>
      <c r="F56" s="164"/>
      <c r="G56" s="164"/>
      <c r="H56" s="164"/>
      <c r="I56" s="164"/>
      <c r="J56" s="164"/>
      <c r="K56" s="164"/>
      <c r="L56" s="164"/>
      <c r="M56" s="164"/>
      <c r="N56" s="164"/>
      <c r="O56" s="164"/>
      <c r="P56" s="164"/>
      <c r="Q56" s="164"/>
      <c r="R56" s="164"/>
      <c r="S56" s="164"/>
      <c r="T56" s="164"/>
      <c r="U56" s="164"/>
      <c r="V56" s="164"/>
      <c r="W56" s="164"/>
      <c r="X56" s="164"/>
    </row>
    <row r="57" spans="1:24" ht="14.25" customHeight="1" x14ac:dyDescent="0.2">
      <c r="A57" s="164"/>
      <c r="B57" s="164"/>
      <c r="C57" s="187"/>
      <c r="D57" s="164"/>
      <c r="E57" s="164"/>
      <c r="F57" s="164"/>
      <c r="G57" s="164"/>
      <c r="H57" s="164"/>
      <c r="I57" s="164"/>
      <c r="J57" s="164"/>
      <c r="K57" s="164"/>
      <c r="L57" s="164"/>
      <c r="M57" s="164"/>
      <c r="N57" s="164"/>
      <c r="O57" s="164"/>
      <c r="P57" s="164"/>
      <c r="Q57" s="164"/>
      <c r="R57" s="164"/>
      <c r="S57" s="164"/>
      <c r="T57" s="164"/>
      <c r="U57" s="164"/>
      <c r="V57" s="164"/>
      <c r="W57" s="164"/>
      <c r="X57" s="164"/>
    </row>
    <row r="58" spans="1:24" ht="14.25" customHeight="1" x14ac:dyDescent="0.2">
      <c r="A58" s="164"/>
      <c r="B58" s="164"/>
      <c r="C58" s="187"/>
      <c r="D58" s="164"/>
      <c r="E58" s="164"/>
      <c r="F58" s="164"/>
      <c r="G58" s="164"/>
      <c r="H58" s="164"/>
      <c r="I58" s="164"/>
      <c r="J58" s="164"/>
      <c r="K58" s="164"/>
      <c r="L58" s="164"/>
      <c r="M58" s="164"/>
      <c r="N58" s="164"/>
      <c r="O58" s="164"/>
      <c r="P58" s="164"/>
      <c r="Q58" s="164"/>
      <c r="R58" s="164"/>
      <c r="S58" s="164"/>
      <c r="T58" s="164"/>
      <c r="U58" s="164"/>
      <c r="V58" s="164"/>
      <c r="W58" s="164"/>
      <c r="X58" s="164"/>
    </row>
    <row r="59" spans="1:24" ht="14.25" customHeight="1" x14ac:dyDescent="0.2">
      <c r="A59" s="164"/>
      <c r="B59" s="164"/>
      <c r="C59" s="187"/>
      <c r="D59" s="164"/>
      <c r="E59" s="164"/>
      <c r="F59" s="164"/>
      <c r="G59" s="164"/>
      <c r="H59" s="164"/>
      <c r="I59" s="164"/>
      <c r="J59" s="164"/>
      <c r="K59" s="164"/>
      <c r="L59" s="164"/>
      <c r="M59" s="164"/>
      <c r="N59" s="164"/>
      <c r="O59" s="164"/>
      <c r="P59" s="164"/>
      <c r="Q59" s="164"/>
      <c r="R59" s="164"/>
      <c r="S59" s="164"/>
      <c r="T59" s="164"/>
      <c r="U59" s="164"/>
      <c r="V59" s="164"/>
      <c r="W59" s="164"/>
      <c r="X59" s="164"/>
    </row>
    <row r="60" spans="1:24" ht="14.25" customHeight="1" x14ac:dyDescent="0.2">
      <c r="A60" s="164"/>
      <c r="B60" s="164"/>
      <c r="C60" s="187"/>
      <c r="D60" s="164"/>
      <c r="E60" s="164"/>
      <c r="F60" s="164"/>
      <c r="G60" s="164"/>
      <c r="H60" s="164"/>
      <c r="I60" s="164"/>
      <c r="J60" s="164"/>
      <c r="K60" s="164"/>
      <c r="L60" s="164"/>
      <c r="M60" s="164"/>
      <c r="N60" s="164"/>
      <c r="O60" s="164"/>
      <c r="P60" s="164"/>
      <c r="Q60" s="164"/>
      <c r="R60" s="164"/>
      <c r="S60" s="164"/>
      <c r="T60" s="164"/>
      <c r="U60" s="164"/>
      <c r="V60" s="164"/>
      <c r="W60" s="164"/>
      <c r="X60" s="164"/>
    </row>
    <row r="61" spans="1:24" ht="14.25" customHeight="1" x14ac:dyDescent="0.2">
      <c r="A61" s="164"/>
      <c r="B61" s="164"/>
      <c r="C61" s="187"/>
      <c r="D61" s="164"/>
      <c r="E61" s="164"/>
      <c r="F61" s="164"/>
      <c r="G61" s="164"/>
      <c r="H61" s="164"/>
      <c r="I61" s="164"/>
      <c r="J61" s="164"/>
      <c r="K61" s="164"/>
      <c r="L61" s="164"/>
      <c r="M61" s="164"/>
      <c r="N61" s="164"/>
      <c r="O61" s="164"/>
      <c r="P61" s="164"/>
      <c r="Q61" s="164"/>
      <c r="R61" s="164"/>
      <c r="S61" s="164"/>
      <c r="T61" s="164"/>
      <c r="U61" s="164"/>
      <c r="V61" s="164"/>
      <c r="W61" s="164"/>
      <c r="X61" s="164"/>
    </row>
    <row r="62" spans="1:24" ht="14.25" customHeight="1" x14ac:dyDescent="0.2">
      <c r="A62" s="164"/>
      <c r="B62" s="164"/>
      <c r="C62" s="187"/>
      <c r="D62" s="164"/>
      <c r="E62" s="164"/>
      <c r="F62" s="164"/>
      <c r="G62" s="164"/>
      <c r="H62" s="164"/>
      <c r="I62" s="164"/>
      <c r="J62" s="164"/>
      <c r="K62" s="164"/>
      <c r="L62" s="164"/>
      <c r="M62" s="164"/>
      <c r="N62" s="164"/>
      <c r="O62" s="164"/>
      <c r="P62" s="164"/>
      <c r="Q62" s="164"/>
      <c r="R62" s="164"/>
      <c r="S62" s="164"/>
      <c r="T62" s="164"/>
      <c r="U62" s="164"/>
      <c r="V62" s="164"/>
      <c r="W62" s="164"/>
      <c r="X62" s="164"/>
    </row>
    <row r="63" spans="1:24" ht="14.25" customHeight="1" x14ac:dyDescent="0.2">
      <c r="A63" s="164"/>
      <c r="B63" s="164"/>
      <c r="C63" s="187"/>
      <c r="D63" s="164"/>
      <c r="E63" s="164"/>
      <c r="F63" s="164"/>
      <c r="G63" s="164"/>
      <c r="H63" s="164"/>
      <c r="I63" s="164"/>
      <c r="J63" s="164"/>
      <c r="K63" s="164"/>
      <c r="L63" s="164"/>
      <c r="M63" s="164"/>
      <c r="N63" s="164"/>
      <c r="O63" s="164"/>
      <c r="P63" s="164"/>
      <c r="Q63" s="164"/>
      <c r="R63" s="164"/>
      <c r="S63" s="164"/>
      <c r="T63" s="164"/>
      <c r="U63" s="164"/>
      <c r="V63" s="164"/>
      <c r="W63" s="164"/>
      <c r="X63" s="164"/>
    </row>
    <row r="64" spans="1:24" ht="14.25" customHeight="1" x14ac:dyDescent="0.2">
      <c r="A64" s="164"/>
      <c r="B64" s="164"/>
      <c r="C64" s="187"/>
      <c r="D64" s="164"/>
      <c r="E64" s="164"/>
      <c r="F64" s="164"/>
      <c r="G64" s="164"/>
      <c r="H64" s="164"/>
      <c r="I64" s="164"/>
      <c r="J64" s="164"/>
      <c r="K64" s="164"/>
      <c r="L64" s="164"/>
      <c r="M64" s="164"/>
      <c r="N64" s="164"/>
      <c r="O64" s="164"/>
      <c r="P64" s="164"/>
      <c r="Q64" s="164"/>
      <c r="R64" s="164"/>
      <c r="S64" s="164"/>
      <c r="T64" s="164"/>
      <c r="U64" s="164"/>
      <c r="V64" s="164"/>
      <c r="W64" s="164"/>
      <c r="X64" s="164"/>
    </row>
    <row r="65" spans="1:24" ht="14.25" customHeight="1" x14ac:dyDescent="0.2">
      <c r="A65" s="164"/>
      <c r="B65" s="164"/>
      <c r="C65" s="187"/>
      <c r="D65" s="164"/>
      <c r="E65" s="164"/>
      <c r="F65" s="164"/>
      <c r="G65" s="164"/>
      <c r="H65" s="164"/>
      <c r="I65" s="164"/>
      <c r="J65" s="164"/>
      <c r="K65" s="164"/>
      <c r="L65" s="164"/>
      <c r="M65" s="164"/>
      <c r="N65" s="164"/>
      <c r="O65" s="164"/>
      <c r="P65" s="164"/>
      <c r="Q65" s="164"/>
      <c r="R65" s="164"/>
      <c r="S65" s="164"/>
      <c r="T65" s="164"/>
      <c r="U65" s="164"/>
      <c r="V65" s="164"/>
      <c r="W65" s="164"/>
      <c r="X65" s="164"/>
    </row>
    <row r="66" spans="1:24" ht="14.25" customHeight="1" x14ac:dyDescent="0.2">
      <c r="A66" s="164"/>
      <c r="B66" s="164"/>
      <c r="C66" s="187"/>
      <c r="D66" s="164"/>
      <c r="E66" s="164"/>
      <c r="F66" s="164"/>
      <c r="G66" s="164"/>
      <c r="H66" s="164"/>
      <c r="I66" s="164"/>
      <c r="J66" s="164"/>
      <c r="K66" s="164"/>
      <c r="L66" s="164"/>
      <c r="M66" s="164"/>
      <c r="N66" s="164"/>
      <c r="O66" s="164"/>
      <c r="P66" s="164"/>
      <c r="Q66" s="164"/>
      <c r="R66" s="164"/>
      <c r="S66" s="164"/>
      <c r="T66" s="164"/>
      <c r="U66" s="164"/>
      <c r="V66" s="164"/>
      <c r="W66" s="164"/>
      <c r="X66" s="164"/>
    </row>
    <row r="67" spans="1:24" ht="14.25" customHeight="1" x14ac:dyDescent="0.2">
      <c r="A67" s="164"/>
      <c r="B67" s="164"/>
      <c r="C67" s="187"/>
      <c r="D67" s="164"/>
      <c r="E67" s="164"/>
      <c r="F67" s="164"/>
      <c r="G67" s="164"/>
      <c r="H67" s="164"/>
      <c r="I67" s="164"/>
      <c r="J67" s="164"/>
      <c r="K67" s="164"/>
      <c r="L67" s="164"/>
      <c r="M67" s="164"/>
      <c r="N67" s="164"/>
      <c r="O67" s="164"/>
      <c r="P67" s="164"/>
      <c r="Q67" s="164"/>
      <c r="R67" s="164"/>
      <c r="S67" s="164"/>
      <c r="T67" s="164"/>
      <c r="U67" s="164"/>
      <c r="V67" s="164"/>
      <c r="W67" s="164"/>
      <c r="X67" s="164"/>
    </row>
    <row r="68" spans="1:24" ht="14.25" customHeight="1" x14ac:dyDescent="0.2">
      <c r="A68" s="164"/>
      <c r="B68" s="164"/>
      <c r="C68" s="187"/>
      <c r="D68" s="164"/>
      <c r="E68" s="164"/>
      <c r="F68" s="164"/>
      <c r="G68" s="164"/>
      <c r="H68" s="164"/>
      <c r="I68" s="164"/>
      <c r="J68" s="164"/>
      <c r="K68" s="164"/>
      <c r="L68" s="164"/>
      <c r="M68" s="164"/>
      <c r="N68" s="164"/>
      <c r="O68" s="164"/>
      <c r="P68" s="164"/>
      <c r="Q68" s="164"/>
      <c r="R68" s="164"/>
      <c r="S68" s="164"/>
      <c r="T68" s="164"/>
      <c r="U68" s="164"/>
      <c r="V68" s="164"/>
      <c r="W68" s="164"/>
      <c r="X68" s="164"/>
    </row>
    <row r="69" spans="1:24" ht="14.25" customHeight="1" x14ac:dyDescent="0.2">
      <c r="A69" s="164"/>
      <c r="B69" s="164"/>
      <c r="C69" s="187"/>
      <c r="D69" s="164"/>
      <c r="E69" s="164"/>
      <c r="F69" s="164"/>
      <c r="G69" s="164"/>
      <c r="H69" s="164"/>
      <c r="I69" s="164"/>
      <c r="J69" s="164"/>
      <c r="K69" s="164"/>
      <c r="L69" s="164"/>
      <c r="M69" s="164"/>
      <c r="N69" s="164"/>
      <c r="O69" s="164"/>
      <c r="P69" s="164"/>
      <c r="Q69" s="164"/>
      <c r="R69" s="164"/>
      <c r="S69" s="164"/>
      <c r="T69" s="164"/>
      <c r="U69" s="164"/>
      <c r="V69" s="164"/>
      <c r="W69" s="164"/>
      <c r="X69" s="164"/>
    </row>
    <row r="70" spans="1:24" ht="14.25" customHeight="1" x14ac:dyDescent="0.2">
      <c r="A70" s="164"/>
      <c r="B70" s="164"/>
      <c r="C70" s="187"/>
      <c r="D70" s="164"/>
      <c r="E70" s="164"/>
      <c r="F70" s="164"/>
      <c r="G70" s="164"/>
      <c r="H70" s="164"/>
      <c r="I70" s="164"/>
      <c r="J70" s="164"/>
      <c r="K70" s="164"/>
      <c r="L70" s="164"/>
      <c r="M70" s="164"/>
      <c r="N70" s="164"/>
      <c r="O70" s="164"/>
      <c r="P70" s="164"/>
      <c r="Q70" s="164"/>
      <c r="R70" s="164"/>
      <c r="S70" s="164"/>
      <c r="T70" s="164"/>
      <c r="U70" s="164"/>
      <c r="V70" s="164"/>
      <c r="W70" s="164"/>
      <c r="X70" s="164"/>
    </row>
    <row r="71" spans="1:24" ht="14.25" customHeight="1" x14ac:dyDescent="0.2">
      <c r="A71" s="164"/>
      <c r="B71" s="164"/>
      <c r="C71" s="187"/>
      <c r="D71" s="164"/>
      <c r="E71" s="164"/>
      <c r="F71" s="164"/>
      <c r="G71" s="164"/>
      <c r="H71" s="164"/>
      <c r="I71" s="164"/>
      <c r="J71" s="164"/>
      <c r="K71" s="164"/>
      <c r="L71" s="164"/>
      <c r="M71" s="164"/>
      <c r="N71" s="164"/>
      <c r="O71" s="164"/>
      <c r="P71" s="164"/>
      <c r="Q71" s="164"/>
      <c r="R71" s="164"/>
      <c r="S71" s="164"/>
      <c r="T71" s="164"/>
      <c r="U71" s="164"/>
      <c r="V71" s="164"/>
      <c r="W71" s="164"/>
      <c r="X71" s="164"/>
    </row>
    <row r="72" spans="1:24" ht="14.25" customHeight="1" x14ac:dyDescent="0.2">
      <c r="A72" s="164"/>
      <c r="B72" s="164"/>
      <c r="C72" s="187"/>
      <c r="D72" s="164"/>
      <c r="E72" s="164"/>
      <c r="F72" s="164"/>
      <c r="G72" s="164"/>
      <c r="H72" s="164"/>
      <c r="I72" s="164"/>
      <c r="J72" s="164"/>
      <c r="K72" s="164"/>
      <c r="L72" s="164"/>
      <c r="M72" s="164"/>
      <c r="N72" s="164"/>
      <c r="O72" s="164"/>
      <c r="P72" s="164"/>
      <c r="Q72" s="164"/>
      <c r="R72" s="164"/>
      <c r="S72" s="164"/>
      <c r="T72" s="164"/>
      <c r="U72" s="164"/>
      <c r="V72" s="164"/>
      <c r="W72" s="164"/>
      <c r="X72" s="164"/>
    </row>
    <row r="73" spans="1:24" ht="14.25" customHeight="1" x14ac:dyDescent="0.2">
      <c r="A73" s="164"/>
      <c r="B73" s="164"/>
      <c r="C73" s="187"/>
      <c r="D73" s="164"/>
      <c r="E73" s="164"/>
      <c r="F73" s="164"/>
      <c r="G73" s="164"/>
      <c r="H73" s="164"/>
      <c r="I73" s="164"/>
      <c r="J73" s="164"/>
      <c r="K73" s="164"/>
      <c r="L73" s="164"/>
      <c r="M73" s="164"/>
      <c r="N73" s="164"/>
      <c r="O73" s="164"/>
      <c r="P73" s="164"/>
      <c r="Q73" s="164"/>
      <c r="R73" s="164"/>
      <c r="S73" s="164"/>
      <c r="T73" s="164"/>
      <c r="U73" s="164"/>
      <c r="V73" s="164"/>
      <c r="W73" s="164"/>
      <c r="X73" s="164"/>
    </row>
    <row r="74" spans="1:24" ht="14.25" customHeight="1" x14ac:dyDescent="0.2">
      <c r="A74" s="164"/>
      <c r="B74" s="164"/>
      <c r="C74" s="187"/>
      <c r="D74" s="164"/>
      <c r="E74" s="164"/>
      <c r="F74" s="164"/>
      <c r="G74" s="164"/>
      <c r="H74" s="164"/>
      <c r="I74" s="164"/>
      <c r="J74" s="164"/>
      <c r="K74" s="164"/>
      <c r="L74" s="164"/>
      <c r="M74" s="164"/>
      <c r="N74" s="164"/>
      <c r="O74" s="164"/>
      <c r="P74" s="164"/>
      <c r="Q74" s="164"/>
      <c r="R74" s="164"/>
      <c r="S74" s="164"/>
      <c r="T74" s="164"/>
      <c r="U74" s="164"/>
      <c r="V74" s="164"/>
      <c r="W74" s="164"/>
      <c r="X74" s="164"/>
    </row>
    <row r="75" spans="1:24" ht="14.25" customHeight="1" x14ac:dyDescent="0.2">
      <c r="A75" s="164"/>
      <c r="B75" s="164"/>
      <c r="C75" s="187"/>
      <c r="D75" s="164"/>
      <c r="E75" s="164"/>
      <c r="F75" s="164"/>
      <c r="G75" s="164"/>
      <c r="H75" s="164"/>
      <c r="I75" s="164"/>
      <c r="J75" s="164"/>
      <c r="K75" s="164"/>
      <c r="L75" s="164"/>
      <c r="M75" s="164"/>
      <c r="N75" s="164"/>
      <c r="O75" s="164"/>
      <c r="P75" s="164"/>
      <c r="Q75" s="164"/>
      <c r="R75" s="164"/>
      <c r="S75" s="164"/>
      <c r="T75" s="164"/>
      <c r="U75" s="164"/>
      <c r="V75" s="164"/>
      <c r="W75" s="164"/>
      <c r="X75" s="164"/>
    </row>
    <row r="76" spans="1:24" ht="14.25" customHeight="1" x14ac:dyDescent="0.2">
      <c r="A76" s="164"/>
      <c r="B76" s="164"/>
      <c r="C76" s="187"/>
      <c r="D76" s="164"/>
      <c r="E76" s="164"/>
      <c r="F76" s="164"/>
      <c r="G76" s="164"/>
      <c r="H76" s="164"/>
      <c r="I76" s="164"/>
      <c r="J76" s="164"/>
      <c r="K76" s="164"/>
      <c r="L76" s="164"/>
      <c r="M76" s="164"/>
      <c r="N76" s="164"/>
      <c r="O76" s="164"/>
      <c r="P76" s="164"/>
      <c r="Q76" s="164"/>
      <c r="R76" s="164"/>
      <c r="S76" s="164"/>
      <c r="T76" s="164"/>
      <c r="U76" s="164"/>
      <c r="V76" s="164"/>
      <c r="W76" s="164"/>
      <c r="X76" s="164"/>
    </row>
    <row r="77" spans="1:24" ht="14.25" customHeight="1" x14ac:dyDescent="0.2">
      <c r="A77" s="164"/>
      <c r="B77" s="164"/>
      <c r="C77" s="187"/>
      <c r="D77" s="164"/>
      <c r="E77" s="164"/>
      <c r="F77" s="164"/>
      <c r="G77" s="164"/>
      <c r="H77" s="164"/>
      <c r="I77" s="164"/>
      <c r="J77" s="164"/>
      <c r="K77" s="164"/>
      <c r="L77" s="164"/>
      <c r="M77" s="164"/>
      <c r="N77" s="164"/>
      <c r="O77" s="164"/>
      <c r="P77" s="164"/>
      <c r="Q77" s="164"/>
      <c r="R77" s="164"/>
      <c r="S77" s="164"/>
      <c r="T77" s="164"/>
      <c r="U77" s="164"/>
      <c r="V77" s="164"/>
      <c r="W77" s="164"/>
      <c r="X77" s="164"/>
    </row>
    <row r="78" spans="1:24" ht="14.25" customHeight="1" x14ac:dyDescent="0.2">
      <c r="A78" s="164"/>
      <c r="B78" s="164"/>
      <c r="C78" s="187"/>
      <c r="D78" s="164"/>
      <c r="E78" s="164"/>
      <c r="F78" s="164"/>
      <c r="G78" s="164"/>
      <c r="H78" s="164"/>
      <c r="I78" s="164"/>
      <c r="J78" s="164"/>
      <c r="K78" s="164"/>
      <c r="L78" s="164"/>
      <c r="M78" s="164"/>
      <c r="N78" s="164"/>
      <c r="O78" s="164"/>
      <c r="P78" s="164"/>
      <c r="Q78" s="164"/>
      <c r="R78" s="164"/>
      <c r="S78" s="164"/>
      <c r="T78" s="164"/>
      <c r="U78" s="164"/>
      <c r="V78" s="164"/>
      <c r="W78" s="164"/>
      <c r="X78" s="164"/>
    </row>
    <row r="79" spans="1:24" ht="14.25" customHeight="1" x14ac:dyDescent="0.2">
      <c r="A79" s="164"/>
      <c r="B79" s="164"/>
      <c r="C79" s="187"/>
      <c r="D79" s="164"/>
      <c r="E79" s="164"/>
      <c r="F79" s="164"/>
      <c r="G79" s="164"/>
      <c r="H79" s="164"/>
      <c r="I79" s="164"/>
      <c r="J79" s="164"/>
      <c r="K79" s="164"/>
      <c r="L79" s="164"/>
      <c r="M79" s="164"/>
      <c r="N79" s="164"/>
      <c r="O79" s="164"/>
      <c r="P79" s="164"/>
      <c r="Q79" s="164"/>
      <c r="R79" s="164"/>
      <c r="S79" s="164"/>
      <c r="T79" s="164"/>
      <c r="U79" s="164"/>
      <c r="V79" s="164"/>
      <c r="W79" s="164"/>
      <c r="X79" s="164"/>
    </row>
    <row r="80" spans="1:24" ht="14.25" customHeight="1" x14ac:dyDescent="0.2">
      <c r="A80" s="164"/>
      <c r="B80" s="164"/>
      <c r="C80" s="187"/>
      <c r="D80" s="164"/>
      <c r="E80" s="164"/>
      <c r="F80" s="164"/>
      <c r="G80" s="164"/>
      <c r="H80" s="164"/>
      <c r="I80" s="164"/>
      <c r="J80" s="164"/>
      <c r="K80" s="164"/>
      <c r="L80" s="164"/>
      <c r="M80" s="164"/>
      <c r="N80" s="164"/>
      <c r="O80" s="164"/>
      <c r="P80" s="164"/>
      <c r="Q80" s="164"/>
      <c r="R80" s="164"/>
      <c r="S80" s="164"/>
      <c r="T80" s="164"/>
      <c r="U80" s="164"/>
      <c r="V80" s="164"/>
      <c r="W80" s="164"/>
      <c r="X80" s="164"/>
    </row>
    <row r="81" spans="1:24" ht="14.25" customHeight="1" x14ac:dyDescent="0.2">
      <c r="A81" s="164"/>
      <c r="B81" s="164"/>
      <c r="C81" s="187"/>
      <c r="D81" s="164"/>
      <c r="E81" s="164"/>
      <c r="F81" s="164"/>
      <c r="G81" s="164"/>
      <c r="H81" s="164"/>
      <c r="I81" s="164"/>
      <c r="J81" s="164"/>
      <c r="K81" s="164"/>
      <c r="L81" s="164"/>
      <c r="M81" s="164"/>
      <c r="N81" s="164"/>
      <c r="O81" s="164"/>
      <c r="P81" s="164"/>
      <c r="Q81" s="164"/>
      <c r="R81" s="164"/>
      <c r="S81" s="164"/>
      <c r="T81" s="164"/>
      <c r="U81" s="164"/>
      <c r="V81" s="164"/>
      <c r="W81" s="164"/>
      <c r="X81" s="164"/>
    </row>
    <row r="82" spans="1:24" ht="14.25" customHeight="1" x14ac:dyDescent="0.2">
      <c r="A82" s="164"/>
      <c r="B82" s="164"/>
      <c r="C82" s="187"/>
      <c r="D82" s="164"/>
      <c r="E82" s="164"/>
      <c r="F82" s="164"/>
      <c r="G82" s="164"/>
      <c r="H82" s="164"/>
      <c r="I82" s="164"/>
      <c r="J82" s="164"/>
      <c r="K82" s="164"/>
      <c r="L82" s="164"/>
      <c r="M82" s="164"/>
      <c r="N82" s="164"/>
      <c r="O82" s="164"/>
      <c r="P82" s="164"/>
      <c r="Q82" s="164"/>
      <c r="R82" s="164"/>
      <c r="S82" s="164"/>
      <c r="T82" s="164"/>
      <c r="U82" s="164"/>
      <c r="V82" s="164"/>
      <c r="W82" s="164"/>
      <c r="X82" s="164"/>
    </row>
    <row r="83" spans="1:24" ht="14.25" customHeight="1" x14ac:dyDescent="0.2">
      <c r="A83" s="164"/>
      <c r="B83" s="164"/>
      <c r="C83" s="187"/>
      <c r="D83" s="164"/>
      <c r="E83" s="164"/>
      <c r="F83" s="164"/>
      <c r="G83" s="164"/>
      <c r="H83" s="164"/>
      <c r="I83" s="164"/>
      <c r="J83" s="164"/>
      <c r="K83" s="164"/>
      <c r="L83" s="164"/>
      <c r="M83" s="164"/>
      <c r="N83" s="164"/>
      <c r="O83" s="164"/>
      <c r="P83" s="164"/>
      <c r="Q83" s="164"/>
      <c r="R83" s="164"/>
      <c r="S83" s="164"/>
      <c r="T83" s="164"/>
      <c r="U83" s="164"/>
      <c r="V83" s="164"/>
      <c r="W83" s="164"/>
      <c r="X83" s="164"/>
    </row>
    <row r="84" spans="1:24" ht="14.25" customHeight="1" x14ac:dyDescent="0.2">
      <c r="A84" s="164"/>
      <c r="B84" s="164"/>
      <c r="C84" s="187"/>
      <c r="D84" s="164"/>
      <c r="E84" s="164"/>
      <c r="F84" s="164"/>
      <c r="G84" s="164"/>
      <c r="H84" s="164"/>
      <c r="I84" s="164"/>
      <c r="J84" s="164"/>
      <c r="K84" s="164"/>
      <c r="L84" s="164"/>
      <c r="M84" s="164"/>
      <c r="N84" s="164"/>
      <c r="O84" s="164"/>
      <c r="P84" s="164"/>
      <c r="Q84" s="164"/>
      <c r="R84" s="164"/>
      <c r="S84" s="164"/>
      <c r="T84" s="164"/>
      <c r="U84" s="164"/>
      <c r="V84" s="164"/>
      <c r="W84" s="164"/>
      <c r="X84" s="164"/>
    </row>
    <row r="85" spans="1:24" ht="14.25" customHeight="1" x14ac:dyDescent="0.2">
      <c r="A85" s="164"/>
      <c r="B85" s="164"/>
      <c r="C85" s="187"/>
      <c r="D85" s="164"/>
      <c r="E85" s="164"/>
      <c r="F85" s="164"/>
      <c r="G85" s="164"/>
      <c r="H85" s="164"/>
      <c r="I85" s="164"/>
      <c r="J85" s="164"/>
      <c r="K85" s="164"/>
      <c r="L85" s="164"/>
      <c r="M85" s="164"/>
      <c r="N85" s="164"/>
      <c r="O85" s="164"/>
      <c r="P85" s="164"/>
      <c r="Q85" s="164"/>
      <c r="R85" s="164"/>
      <c r="S85" s="164"/>
      <c r="T85" s="164"/>
      <c r="U85" s="164"/>
      <c r="V85" s="164"/>
      <c r="W85" s="164"/>
      <c r="X85" s="164"/>
    </row>
    <row r="86" spans="1:24" ht="14.25" customHeight="1" x14ac:dyDescent="0.2">
      <c r="A86" s="164"/>
      <c r="B86" s="164"/>
      <c r="C86" s="187"/>
      <c r="D86" s="164"/>
      <c r="E86" s="164"/>
      <c r="F86" s="164"/>
      <c r="G86" s="164"/>
      <c r="H86" s="164"/>
      <c r="I86" s="164"/>
      <c r="J86" s="164"/>
      <c r="K86" s="164"/>
      <c r="L86" s="164"/>
      <c r="M86" s="164"/>
      <c r="N86" s="164"/>
      <c r="O86" s="164"/>
      <c r="P86" s="164"/>
      <c r="Q86" s="164"/>
      <c r="R86" s="164"/>
      <c r="S86" s="164"/>
      <c r="T86" s="164"/>
      <c r="U86" s="164"/>
      <c r="V86" s="164"/>
      <c r="W86" s="164"/>
      <c r="X86" s="164"/>
    </row>
    <row r="87" spans="1:24" ht="14.25" customHeight="1" x14ac:dyDescent="0.2">
      <c r="A87" s="164"/>
      <c r="B87" s="164"/>
      <c r="C87" s="187"/>
      <c r="D87" s="164"/>
      <c r="E87" s="164"/>
      <c r="F87" s="164"/>
      <c r="G87" s="164"/>
      <c r="H87" s="164"/>
      <c r="I87" s="164"/>
      <c r="J87" s="164"/>
      <c r="K87" s="164"/>
      <c r="L87" s="164"/>
      <c r="M87" s="164"/>
      <c r="N87" s="164"/>
      <c r="O87" s="164"/>
      <c r="P87" s="164"/>
      <c r="Q87" s="164"/>
      <c r="R87" s="164"/>
      <c r="S87" s="164"/>
      <c r="T87" s="164"/>
      <c r="U87" s="164"/>
      <c r="V87" s="164"/>
      <c r="W87" s="164"/>
      <c r="X87" s="164"/>
    </row>
    <row r="88" spans="1:24" ht="14.25" customHeight="1" x14ac:dyDescent="0.2">
      <c r="A88" s="164"/>
      <c r="B88" s="164"/>
      <c r="C88" s="187"/>
      <c r="D88" s="164"/>
      <c r="E88" s="164"/>
      <c r="F88" s="164"/>
      <c r="G88" s="164"/>
      <c r="H88" s="164"/>
      <c r="I88" s="164"/>
      <c r="J88" s="164"/>
      <c r="K88" s="164"/>
      <c r="L88" s="164"/>
      <c r="M88" s="164"/>
      <c r="N88" s="164"/>
      <c r="O88" s="164"/>
      <c r="P88" s="164"/>
      <c r="Q88" s="164"/>
      <c r="R88" s="164"/>
      <c r="S88" s="164"/>
      <c r="T88" s="164"/>
      <c r="U88" s="164"/>
      <c r="V88" s="164"/>
      <c r="W88" s="164"/>
      <c r="X88" s="164"/>
    </row>
    <row r="89" spans="1:24" ht="14.25" customHeight="1" x14ac:dyDescent="0.2">
      <c r="A89" s="164"/>
      <c r="B89" s="164"/>
      <c r="C89" s="187"/>
      <c r="D89" s="164"/>
      <c r="E89" s="164"/>
      <c r="F89" s="164"/>
      <c r="G89" s="164"/>
      <c r="H89" s="164"/>
      <c r="I89" s="164"/>
      <c r="J89" s="164"/>
      <c r="K89" s="164"/>
      <c r="L89" s="164"/>
      <c r="M89" s="164"/>
      <c r="N89" s="164"/>
      <c r="O89" s="164"/>
      <c r="P89" s="164"/>
      <c r="Q89" s="164"/>
      <c r="R89" s="164"/>
      <c r="S89" s="164"/>
      <c r="T89" s="164"/>
      <c r="U89" s="164"/>
      <c r="V89" s="164"/>
      <c r="W89" s="164"/>
      <c r="X89" s="164"/>
    </row>
    <row r="90" spans="1:24" ht="14.25" customHeight="1" x14ac:dyDescent="0.2">
      <c r="A90" s="164"/>
      <c r="B90" s="164"/>
      <c r="C90" s="187"/>
      <c r="D90" s="164"/>
      <c r="E90" s="164"/>
      <c r="F90" s="164"/>
      <c r="G90" s="164"/>
      <c r="H90" s="164"/>
      <c r="I90" s="164"/>
      <c r="J90" s="164"/>
      <c r="K90" s="164"/>
      <c r="L90" s="164"/>
      <c r="M90" s="164"/>
      <c r="N90" s="164"/>
      <c r="O90" s="164"/>
      <c r="P90" s="164"/>
      <c r="Q90" s="164"/>
      <c r="R90" s="164"/>
      <c r="S90" s="164"/>
      <c r="T90" s="164"/>
      <c r="U90" s="164"/>
      <c r="V90" s="164"/>
      <c r="W90" s="164"/>
      <c r="X90" s="164"/>
    </row>
    <row r="91" spans="1:24" ht="14.25" customHeight="1" x14ac:dyDescent="0.2">
      <c r="A91" s="164"/>
      <c r="B91" s="164"/>
      <c r="C91" s="187"/>
      <c r="D91" s="164"/>
      <c r="E91" s="164"/>
      <c r="F91" s="164"/>
      <c r="G91" s="164"/>
      <c r="H91" s="164"/>
      <c r="I91" s="164"/>
      <c r="J91" s="164"/>
      <c r="K91" s="164"/>
      <c r="L91" s="164"/>
      <c r="M91" s="164"/>
      <c r="N91" s="164"/>
      <c r="O91" s="164"/>
      <c r="P91" s="164"/>
      <c r="Q91" s="164"/>
      <c r="R91" s="164"/>
      <c r="S91" s="164"/>
      <c r="T91" s="164"/>
      <c r="U91" s="164"/>
      <c r="V91" s="164"/>
      <c r="W91" s="164"/>
      <c r="X91" s="164"/>
    </row>
    <row r="92" spans="1:24" ht="14.25" customHeight="1" x14ac:dyDescent="0.2">
      <c r="A92" s="164"/>
      <c r="B92" s="164"/>
      <c r="C92" s="187"/>
      <c r="D92" s="164"/>
      <c r="E92" s="164"/>
      <c r="F92" s="164"/>
      <c r="G92" s="164"/>
      <c r="H92" s="164"/>
      <c r="I92" s="164"/>
      <c r="J92" s="164"/>
      <c r="K92" s="164"/>
      <c r="L92" s="164"/>
      <c r="M92" s="164"/>
      <c r="N92" s="164"/>
      <c r="O92" s="164"/>
      <c r="P92" s="164"/>
      <c r="Q92" s="164"/>
      <c r="R92" s="164"/>
      <c r="S92" s="164"/>
      <c r="T92" s="164"/>
      <c r="U92" s="164"/>
      <c r="V92" s="164"/>
      <c r="W92" s="164"/>
      <c r="X92" s="164"/>
    </row>
    <row r="93" spans="1:24" ht="14.25" customHeight="1" x14ac:dyDescent="0.2">
      <c r="A93" s="164"/>
      <c r="B93" s="164"/>
      <c r="C93" s="187"/>
      <c r="D93" s="164"/>
      <c r="E93" s="164"/>
      <c r="F93" s="164"/>
      <c r="G93" s="164"/>
      <c r="H93" s="164"/>
      <c r="I93" s="164"/>
      <c r="J93" s="164"/>
      <c r="K93" s="164"/>
      <c r="L93" s="164"/>
      <c r="M93" s="164"/>
      <c r="N93" s="164"/>
      <c r="O93" s="164"/>
      <c r="P93" s="164"/>
      <c r="Q93" s="164"/>
      <c r="R93" s="164"/>
      <c r="S93" s="164"/>
      <c r="T93" s="164"/>
      <c r="U93" s="164"/>
      <c r="V93" s="164"/>
      <c r="W93" s="164"/>
      <c r="X93" s="164"/>
    </row>
    <row r="94" spans="1:24" ht="14.25" customHeight="1" x14ac:dyDescent="0.2">
      <c r="A94" s="164"/>
      <c r="B94" s="164"/>
      <c r="C94" s="187"/>
      <c r="D94" s="164"/>
      <c r="E94" s="164"/>
      <c r="F94" s="164"/>
      <c r="G94" s="164"/>
      <c r="H94" s="164"/>
      <c r="I94" s="164"/>
      <c r="J94" s="164"/>
      <c r="K94" s="164"/>
      <c r="L94" s="164"/>
      <c r="M94" s="164"/>
      <c r="N94" s="164"/>
      <c r="O94" s="164"/>
      <c r="P94" s="164"/>
      <c r="Q94" s="164"/>
      <c r="R94" s="164"/>
      <c r="S94" s="164"/>
      <c r="T94" s="164"/>
      <c r="U94" s="164"/>
      <c r="V94" s="164"/>
      <c r="W94" s="164"/>
      <c r="X94" s="164"/>
    </row>
    <row r="95" spans="1:24" ht="14.25" customHeight="1" x14ac:dyDescent="0.2">
      <c r="A95" s="164"/>
      <c r="B95" s="164"/>
      <c r="C95" s="187"/>
      <c r="D95" s="164"/>
      <c r="E95" s="164"/>
      <c r="F95" s="164"/>
      <c r="G95" s="164"/>
      <c r="H95" s="164"/>
      <c r="I95" s="164"/>
      <c r="J95" s="164"/>
      <c r="K95" s="164"/>
      <c r="L95" s="164"/>
      <c r="M95" s="164"/>
      <c r="N95" s="164"/>
      <c r="O95" s="164"/>
      <c r="P95" s="164"/>
      <c r="Q95" s="164"/>
      <c r="R95" s="164"/>
      <c r="S95" s="164"/>
      <c r="T95" s="164"/>
      <c r="U95" s="164"/>
      <c r="V95" s="164"/>
      <c r="W95" s="164"/>
      <c r="X95" s="164"/>
    </row>
    <row r="96" spans="1:24" ht="14.25" customHeight="1" x14ac:dyDescent="0.2">
      <c r="A96" s="164"/>
      <c r="B96" s="164"/>
      <c r="C96" s="187"/>
      <c r="D96" s="164"/>
      <c r="E96" s="164"/>
      <c r="F96" s="164"/>
      <c r="G96" s="164"/>
      <c r="H96" s="164"/>
      <c r="I96" s="164"/>
      <c r="J96" s="164"/>
      <c r="K96" s="164"/>
      <c r="L96" s="164"/>
      <c r="M96" s="164"/>
      <c r="N96" s="164"/>
      <c r="O96" s="164"/>
      <c r="P96" s="164"/>
      <c r="Q96" s="164"/>
      <c r="R96" s="164"/>
      <c r="S96" s="164"/>
      <c r="T96" s="164"/>
      <c r="U96" s="164"/>
      <c r="V96" s="164"/>
      <c r="W96" s="164"/>
      <c r="X96" s="164"/>
    </row>
    <row r="97" spans="1:24" ht="14.25" customHeight="1" x14ac:dyDescent="0.2">
      <c r="A97" s="164"/>
      <c r="B97" s="164"/>
      <c r="C97" s="187"/>
      <c r="D97" s="164"/>
      <c r="E97" s="164"/>
      <c r="F97" s="164"/>
      <c r="G97" s="164"/>
      <c r="H97" s="164"/>
      <c r="I97" s="164"/>
      <c r="J97" s="164"/>
      <c r="K97" s="164"/>
      <c r="L97" s="164"/>
      <c r="M97" s="164"/>
      <c r="N97" s="164"/>
      <c r="O97" s="164"/>
      <c r="P97" s="164"/>
      <c r="Q97" s="164"/>
      <c r="R97" s="164"/>
      <c r="S97" s="164"/>
      <c r="T97" s="164"/>
      <c r="U97" s="164"/>
      <c r="V97" s="164"/>
      <c r="W97" s="164"/>
      <c r="X97" s="164"/>
    </row>
    <row r="98" spans="1:24" ht="14.25" customHeight="1" x14ac:dyDescent="0.2">
      <c r="A98" s="164"/>
      <c r="B98" s="164"/>
      <c r="C98" s="187"/>
      <c r="D98" s="164"/>
      <c r="E98" s="164"/>
      <c r="F98" s="164"/>
      <c r="G98" s="164"/>
      <c r="H98" s="164"/>
      <c r="I98" s="164"/>
      <c r="J98" s="164"/>
      <c r="K98" s="164"/>
      <c r="L98" s="164"/>
      <c r="M98" s="164"/>
      <c r="N98" s="164"/>
      <c r="O98" s="164"/>
      <c r="P98" s="164"/>
      <c r="Q98" s="164"/>
      <c r="R98" s="164"/>
      <c r="S98" s="164"/>
      <c r="T98" s="164"/>
      <c r="U98" s="164"/>
      <c r="V98" s="164"/>
      <c r="W98" s="164"/>
      <c r="X98" s="164"/>
    </row>
    <row r="99" spans="1:24" ht="14.25" customHeight="1" x14ac:dyDescent="0.2">
      <c r="A99" s="164"/>
      <c r="B99" s="164"/>
      <c r="C99" s="187"/>
      <c r="D99" s="164"/>
      <c r="E99" s="164"/>
      <c r="F99" s="164"/>
      <c r="G99" s="164"/>
      <c r="H99" s="164"/>
      <c r="I99" s="164"/>
      <c r="J99" s="164"/>
      <c r="K99" s="164"/>
      <c r="L99" s="164"/>
      <c r="M99" s="164"/>
      <c r="N99" s="164"/>
      <c r="O99" s="164"/>
      <c r="P99" s="164"/>
      <c r="Q99" s="164"/>
      <c r="R99" s="164"/>
      <c r="S99" s="164"/>
      <c r="T99" s="164"/>
      <c r="U99" s="164"/>
      <c r="V99" s="164"/>
      <c r="W99" s="164"/>
      <c r="X99" s="164"/>
    </row>
    <row r="100" spans="1:24" ht="14.25" customHeight="1" x14ac:dyDescent="0.2">
      <c r="A100" s="164"/>
      <c r="B100" s="164"/>
      <c r="C100" s="187"/>
      <c r="D100" s="164"/>
      <c r="E100" s="164"/>
      <c r="F100" s="164"/>
      <c r="G100" s="164"/>
      <c r="H100" s="164"/>
      <c r="I100" s="164"/>
      <c r="J100" s="164"/>
      <c r="K100" s="164"/>
      <c r="L100" s="164"/>
      <c r="M100" s="164"/>
      <c r="N100" s="164"/>
      <c r="O100" s="164"/>
      <c r="P100" s="164"/>
      <c r="Q100" s="164"/>
      <c r="R100" s="164"/>
      <c r="S100" s="164"/>
      <c r="T100" s="164"/>
      <c r="U100" s="164"/>
      <c r="V100" s="164"/>
      <c r="W100" s="164"/>
      <c r="X100" s="164"/>
    </row>
    <row r="101" spans="1:24" ht="14.25" customHeight="1" x14ac:dyDescent="0.2">
      <c r="A101" s="164"/>
      <c r="B101" s="164"/>
      <c r="C101" s="187"/>
      <c r="D101" s="164"/>
      <c r="E101" s="164"/>
      <c r="F101" s="164"/>
      <c r="G101" s="164"/>
      <c r="H101" s="164"/>
      <c r="I101" s="164"/>
      <c r="J101" s="164"/>
      <c r="K101" s="164"/>
      <c r="L101" s="164"/>
      <c r="M101" s="164"/>
      <c r="N101" s="164"/>
      <c r="O101" s="164"/>
      <c r="P101" s="164"/>
      <c r="Q101" s="164"/>
      <c r="R101" s="164"/>
      <c r="S101" s="164"/>
      <c r="T101" s="164"/>
      <c r="U101" s="164"/>
      <c r="V101" s="164"/>
      <c r="W101" s="164"/>
      <c r="X101" s="164"/>
    </row>
    <row r="102" spans="1:24" ht="14.25" customHeight="1" x14ac:dyDescent="0.2">
      <c r="A102" s="164"/>
      <c r="B102" s="164"/>
      <c r="C102" s="187"/>
      <c r="D102" s="164"/>
      <c r="E102" s="164"/>
      <c r="F102" s="164"/>
      <c r="G102" s="164"/>
      <c r="H102" s="164"/>
      <c r="I102" s="164"/>
      <c r="J102" s="164"/>
      <c r="K102" s="164"/>
      <c r="L102" s="164"/>
      <c r="M102" s="164"/>
      <c r="N102" s="164"/>
      <c r="O102" s="164"/>
      <c r="P102" s="164"/>
      <c r="Q102" s="164"/>
      <c r="R102" s="164"/>
      <c r="S102" s="164"/>
      <c r="T102" s="164"/>
      <c r="U102" s="164"/>
      <c r="V102" s="164"/>
      <c r="W102" s="164"/>
      <c r="X102" s="164"/>
    </row>
    <row r="103" spans="1:24" ht="14.25" customHeight="1" x14ac:dyDescent="0.2">
      <c r="A103" s="164"/>
      <c r="B103" s="164"/>
      <c r="C103" s="187"/>
      <c r="D103" s="164"/>
      <c r="E103" s="164"/>
      <c r="F103" s="164"/>
      <c r="G103" s="164"/>
      <c r="H103" s="164"/>
      <c r="I103" s="164"/>
      <c r="J103" s="164"/>
      <c r="K103" s="164"/>
      <c r="L103" s="164"/>
      <c r="M103" s="164"/>
      <c r="N103" s="164"/>
      <c r="O103" s="164"/>
      <c r="P103" s="164"/>
      <c r="Q103" s="164"/>
      <c r="R103" s="164"/>
      <c r="S103" s="164"/>
      <c r="T103" s="164"/>
      <c r="U103" s="164"/>
      <c r="V103" s="164"/>
      <c r="W103" s="164"/>
      <c r="X103" s="164"/>
    </row>
    <row r="104" spans="1:24" ht="14.25" customHeight="1" x14ac:dyDescent="0.2">
      <c r="A104" s="164"/>
      <c r="B104" s="164"/>
      <c r="C104" s="187"/>
      <c r="D104" s="164"/>
      <c r="E104" s="164"/>
      <c r="F104" s="164"/>
      <c r="G104" s="164"/>
      <c r="H104" s="164"/>
      <c r="I104" s="164"/>
      <c r="J104" s="164"/>
      <c r="K104" s="164"/>
      <c r="L104" s="164"/>
      <c r="M104" s="164"/>
      <c r="N104" s="164"/>
      <c r="O104" s="164"/>
      <c r="P104" s="164"/>
      <c r="Q104" s="164"/>
      <c r="R104" s="164"/>
      <c r="S104" s="164"/>
      <c r="T104" s="164"/>
      <c r="U104" s="164"/>
      <c r="V104" s="164"/>
      <c r="W104" s="164"/>
      <c r="X104" s="164"/>
    </row>
    <row r="105" spans="1:24" ht="14.25" customHeight="1" x14ac:dyDescent="0.2">
      <c r="A105" s="164"/>
      <c r="B105" s="164"/>
      <c r="C105" s="187"/>
      <c r="D105" s="164"/>
      <c r="E105" s="164"/>
      <c r="F105" s="164"/>
      <c r="G105" s="164"/>
      <c r="H105" s="164"/>
      <c r="I105" s="164"/>
      <c r="J105" s="164"/>
      <c r="K105" s="164"/>
      <c r="L105" s="164"/>
      <c r="M105" s="164"/>
      <c r="N105" s="164"/>
      <c r="O105" s="164"/>
      <c r="P105" s="164"/>
      <c r="Q105" s="164"/>
      <c r="R105" s="164"/>
      <c r="S105" s="164"/>
      <c r="T105" s="164"/>
      <c r="U105" s="164"/>
      <c r="V105" s="164"/>
      <c r="W105" s="164"/>
      <c r="X105" s="164"/>
    </row>
    <row r="106" spans="1:24" ht="14.25" customHeight="1" x14ac:dyDescent="0.2">
      <c r="A106" s="164"/>
      <c r="B106" s="164"/>
      <c r="C106" s="187"/>
      <c r="D106" s="164"/>
      <c r="E106" s="164"/>
      <c r="F106" s="164"/>
      <c r="G106" s="164"/>
      <c r="H106" s="164"/>
      <c r="I106" s="164"/>
      <c r="J106" s="164"/>
      <c r="K106" s="164"/>
      <c r="L106" s="164"/>
      <c r="M106" s="164"/>
      <c r="N106" s="164"/>
      <c r="O106" s="164"/>
      <c r="P106" s="164"/>
      <c r="Q106" s="164"/>
      <c r="R106" s="164"/>
      <c r="S106" s="164"/>
      <c r="T106" s="164"/>
      <c r="U106" s="164"/>
      <c r="V106" s="164"/>
      <c r="W106" s="164"/>
      <c r="X106" s="164"/>
    </row>
    <row r="107" spans="1:24" ht="14.25" customHeight="1" x14ac:dyDescent="0.2">
      <c r="A107" s="164"/>
      <c r="B107" s="164"/>
      <c r="C107" s="187"/>
      <c r="D107" s="164"/>
      <c r="E107" s="164"/>
      <c r="F107" s="164"/>
      <c r="G107" s="164"/>
      <c r="H107" s="164"/>
      <c r="I107" s="164"/>
      <c r="J107" s="164"/>
      <c r="K107" s="164"/>
      <c r="L107" s="164"/>
      <c r="M107" s="164"/>
      <c r="N107" s="164"/>
      <c r="O107" s="164"/>
      <c r="P107" s="164"/>
      <c r="Q107" s="164"/>
      <c r="R107" s="164"/>
      <c r="S107" s="164"/>
      <c r="T107" s="164"/>
      <c r="U107" s="164"/>
      <c r="V107" s="164"/>
      <c r="W107" s="164"/>
      <c r="X107" s="164"/>
    </row>
    <row r="108" spans="1:24" ht="14.25" customHeight="1" x14ac:dyDescent="0.2">
      <c r="A108" s="164"/>
      <c r="B108" s="164"/>
      <c r="C108" s="187"/>
      <c r="D108" s="164"/>
      <c r="E108" s="164"/>
      <c r="F108" s="164"/>
      <c r="G108" s="164"/>
      <c r="H108" s="164"/>
      <c r="I108" s="164"/>
      <c r="J108" s="164"/>
      <c r="K108" s="164"/>
      <c r="L108" s="164"/>
      <c r="M108" s="164"/>
      <c r="N108" s="164"/>
      <c r="O108" s="164"/>
      <c r="P108" s="164"/>
      <c r="Q108" s="164"/>
      <c r="R108" s="164"/>
      <c r="S108" s="164"/>
      <c r="T108" s="164"/>
      <c r="U108" s="164"/>
      <c r="V108" s="164"/>
      <c r="W108" s="164"/>
      <c r="X108" s="164"/>
    </row>
    <row r="109" spans="1:24" ht="14.25" customHeight="1" x14ac:dyDescent="0.2">
      <c r="A109" s="164"/>
      <c r="B109" s="164"/>
      <c r="C109" s="187"/>
      <c r="D109" s="164"/>
      <c r="E109" s="164"/>
      <c r="F109" s="164"/>
      <c r="G109" s="164"/>
      <c r="H109" s="164"/>
      <c r="I109" s="164"/>
      <c r="J109" s="164"/>
      <c r="K109" s="164"/>
      <c r="L109" s="164"/>
      <c r="M109" s="164"/>
      <c r="N109" s="164"/>
      <c r="O109" s="164"/>
      <c r="P109" s="164"/>
      <c r="Q109" s="164"/>
      <c r="R109" s="164"/>
      <c r="S109" s="164"/>
      <c r="T109" s="164"/>
      <c r="U109" s="164"/>
      <c r="V109" s="164"/>
      <c r="W109" s="164"/>
      <c r="X109" s="164"/>
    </row>
    <row r="110" spans="1:24" ht="14.25" customHeight="1" x14ac:dyDescent="0.2">
      <c r="A110" s="164"/>
      <c r="B110" s="164"/>
      <c r="C110" s="187"/>
      <c r="D110" s="164"/>
      <c r="E110" s="164"/>
      <c r="F110" s="164"/>
      <c r="G110" s="164"/>
      <c r="H110" s="164"/>
      <c r="I110" s="164"/>
      <c r="J110" s="164"/>
      <c r="K110" s="164"/>
      <c r="L110" s="164"/>
      <c r="M110" s="164"/>
      <c r="N110" s="164"/>
      <c r="O110" s="164"/>
      <c r="P110" s="164"/>
      <c r="Q110" s="164"/>
      <c r="R110" s="164"/>
      <c r="S110" s="164"/>
      <c r="T110" s="164"/>
      <c r="U110" s="164"/>
      <c r="V110" s="164"/>
      <c r="W110" s="164"/>
      <c r="X110" s="164"/>
    </row>
    <row r="111" spans="1:24" ht="14.25" customHeight="1" x14ac:dyDescent="0.2">
      <c r="A111" s="164"/>
      <c r="B111" s="164"/>
      <c r="C111" s="187"/>
      <c r="D111" s="164"/>
      <c r="E111" s="164"/>
      <c r="F111" s="164"/>
      <c r="G111" s="164"/>
      <c r="H111" s="164"/>
      <c r="I111" s="164"/>
      <c r="J111" s="164"/>
      <c r="K111" s="164"/>
      <c r="L111" s="164"/>
      <c r="M111" s="164"/>
      <c r="N111" s="164"/>
      <c r="O111" s="164"/>
      <c r="P111" s="164"/>
      <c r="Q111" s="164"/>
      <c r="R111" s="164"/>
      <c r="S111" s="164"/>
      <c r="T111" s="164"/>
      <c r="U111" s="164"/>
      <c r="V111" s="164"/>
      <c r="W111" s="164"/>
      <c r="X111" s="164"/>
    </row>
    <row r="112" spans="1:24" ht="14.25" customHeight="1" x14ac:dyDescent="0.2">
      <c r="A112" s="164"/>
      <c r="B112" s="164"/>
      <c r="C112" s="187"/>
      <c r="D112" s="164"/>
      <c r="E112" s="164"/>
      <c r="F112" s="164"/>
      <c r="G112" s="164"/>
      <c r="H112" s="164"/>
      <c r="I112" s="164"/>
      <c r="J112" s="164"/>
      <c r="K112" s="164"/>
      <c r="L112" s="164"/>
      <c r="M112" s="164"/>
      <c r="N112" s="164"/>
      <c r="O112" s="164"/>
      <c r="P112" s="164"/>
      <c r="Q112" s="164"/>
      <c r="R112" s="164"/>
      <c r="S112" s="164"/>
      <c r="T112" s="164"/>
      <c r="U112" s="164"/>
      <c r="V112" s="164"/>
      <c r="W112" s="164"/>
      <c r="X112" s="164"/>
    </row>
    <row r="113" spans="1:24" ht="14.25" customHeight="1" x14ac:dyDescent="0.2">
      <c r="A113" s="164"/>
      <c r="B113" s="164"/>
      <c r="C113" s="187"/>
      <c r="D113" s="164"/>
      <c r="E113" s="164"/>
      <c r="F113" s="164"/>
      <c r="G113" s="164"/>
      <c r="H113" s="164"/>
      <c r="I113" s="164"/>
      <c r="J113" s="164"/>
      <c r="K113" s="164"/>
      <c r="L113" s="164"/>
      <c r="M113" s="164"/>
      <c r="N113" s="164"/>
      <c r="O113" s="164"/>
      <c r="P113" s="164"/>
      <c r="Q113" s="164"/>
      <c r="R113" s="164"/>
      <c r="S113" s="164"/>
      <c r="T113" s="164"/>
      <c r="U113" s="164"/>
      <c r="V113" s="164"/>
      <c r="W113" s="164"/>
      <c r="X113" s="164"/>
    </row>
    <row r="114" spans="1:24" ht="14.25" customHeight="1" x14ac:dyDescent="0.2">
      <c r="A114" s="164"/>
      <c r="B114" s="164"/>
      <c r="C114" s="187"/>
      <c r="D114" s="164"/>
      <c r="E114" s="164"/>
      <c r="F114" s="164"/>
      <c r="G114" s="164"/>
      <c r="H114" s="164"/>
      <c r="I114" s="164"/>
      <c r="J114" s="164"/>
      <c r="K114" s="164"/>
      <c r="L114" s="164"/>
      <c r="M114" s="164"/>
      <c r="N114" s="164"/>
      <c r="O114" s="164"/>
      <c r="P114" s="164"/>
      <c r="Q114" s="164"/>
      <c r="R114" s="164"/>
      <c r="S114" s="164"/>
      <c r="T114" s="164"/>
      <c r="U114" s="164"/>
      <c r="V114" s="164"/>
      <c r="W114" s="164"/>
      <c r="X114" s="164"/>
    </row>
    <row r="115" spans="1:24" ht="14.25" customHeight="1" x14ac:dyDescent="0.2">
      <c r="A115" s="164"/>
      <c r="B115" s="164"/>
      <c r="C115" s="187"/>
      <c r="D115" s="164"/>
      <c r="E115" s="164"/>
      <c r="F115" s="164"/>
      <c r="G115" s="164"/>
      <c r="H115" s="164"/>
      <c r="I115" s="164"/>
      <c r="J115" s="164"/>
      <c r="K115" s="164"/>
      <c r="L115" s="164"/>
      <c r="M115" s="164"/>
      <c r="N115" s="164"/>
      <c r="O115" s="164"/>
      <c r="P115" s="164"/>
      <c r="Q115" s="164"/>
      <c r="R115" s="164"/>
      <c r="S115" s="164"/>
      <c r="T115" s="164"/>
      <c r="U115" s="164"/>
      <c r="V115" s="164"/>
      <c r="W115" s="164"/>
      <c r="X115" s="164"/>
    </row>
    <row r="116" spans="1:24" ht="14.25" customHeight="1" x14ac:dyDescent="0.2">
      <c r="A116" s="164"/>
      <c r="B116" s="164"/>
      <c r="C116" s="187"/>
      <c r="D116" s="164"/>
      <c r="E116" s="164"/>
      <c r="F116" s="164"/>
      <c r="G116" s="164"/>
      <c r="H116" s="164"/>
      <c r="I116" s="164"/>
      <c r="J116" s="164"/>
      <c r="K116" s="164"/>
      <c r="L116" s="164"/>
      <c r="M116" s="164"/>
      <c r="N116" s="164"/>
      <c r="O116" s="164"/>
      <c r="P116" s="164"/>
      <c r="Q116" s="164"/>
      <c r="R116" s="164"/>
      <c r="S116" s="164"/>
      <c r="T116" s="164"/>
      <c r="U116" s="164"/>
      <c r="V116" s="164"/>
      <c r="W116" s="164"/>
      <c r="X116" s="164"/>
    </row>
    <row r="117" spans="1:24" ht="14.25" customHeight="1" x14ac:dyDescent="0.2">
      <c r="A117" s="164"/>
      <c r="B117" s="164"/>
      <c r="C117" s="187"/>
      <c r="D117" s="164"/>
      <c r="E117" s="164"/>
      <c r="F117" s="164"/>
      <c r="G117" s="164"/>
      <c r="H117" s="164"/>
      <c r="I117" s="164"/>
      <c r="J117" s="164"/>
      <c r="K117" s="164"/>
      <c r="L117" s="164"/>
      <c r="M117" s="164"/>
      <c r="N117" s="164"/>
      <c r="O117" s="164"/>
      <c r="P117" s="164"/>
      <c r="Q117" s="164"/>
      <c r="R117" s="164"/>
      <c r="S117" s="164"/>
      <c r="T117" s="164"/>
      <c r="U117" s="164"/>
      <c r="V117" s="164"/>
      <c r="W117" s="164"/>
      <c r="X117" s="164"/>
    </row>
    <row r="118" spans="1:24" ht="14.25" customHeight="1" x14ac:dyDescent="0.2">
      <c r="A118" s="164"/>
      <c r="B118" s="164"/>
      <c r="C118" s="187"/>
      <c r="D118" s="164"/>
      <c r="E118" s="164"/>
      <c r="F118" s="164"/>
      <c r="G118" s="164"/>
      <c r="H118" s="164"/>
      <c r="I118" s="164"/>
      <c r="J118" s="164"/>
      <c r="K118" s="164"/>
      <c r="L118" s="164"/>
      <c r="M118" s="164"/>
      <c r="N118" s="164"/>
      <c r="O118" s="164"/>
      <c r="P118" s="164"/>
      <c r="Q118" s="164"/>
      <c r="R118" s="164"/>
      <c r="S118" s="164"/>
      <c r="T118" s="164"/>
      <c r="U118" s="164"/>
      <c r="V118" s="164"/>
      <c r="W118" s="164"/>
      <c r="X118" s="164"/>
    </row>
    <row r="119" spans="1:24" ht="14.25" customHeight="1" x14ac:dyDescent="0.2">
      <c r="A119" s="164"/>
      <c r="B119" s="164"/>
      <c r="C119" s="187"/>
      <c r="D119" s="164"/>
      <c r="E119" s="164"/>
      <c r="F119" s="164"/>
      <c r="G119" s="164"/>
      <c r="H119" s="164"/>
      <c r="I119" s="164"/>
      <c r="J119" s="164"/>
      <c r="K119" s="164"/>
      <c r="L119" s="164"/>
      <c r="M119" s="164"/>
      <c r="N119" s="164"/>
      <c r="O119" s="164"/>
      <c r="P119" s="164"/>
      <c r="Q119" s="164"/>
      <c r="R119" s="164"/>
      <c r="S119" s="164"/>
      <c r="T119" s="164"/>
      <c r="U119" s="164"/>
      <c r="V119" s="164"/>
      <c r="W119" s="164"/>
      <c r="X119" s="164"/>
    </row>
    <row r="120" spans="1:24" ht="14.25" customHeight="1" x14ac:dyDescent="0.2">
      <c r="A120" s="164"/>
      <c r="B120" s="164"/>
      <c r="C120" s="187"/>
      <c r="D120" s="164"/>
      <c r="E120" s="164"/>
      <c r="F120" s="164"/>
      <c r="G120" s="164"/>
      <c r="H120" s="164"/>
      <c r="I120" s="164"/>
      <c r="J120" s="164"/>
      <c r="K120" s="164"/>
      <c r="L120" s="164"/>
      <c r="M120" s="164"/>
      <c r="N120" s="164"/>
      <c r="O120" s="164"/>
      <c r="P120" s="164"/>
      <c r="Q120" s="164"/>
      <c r="R120" s="164"/>
      <c r="S120" s="164"/>
      <c r="T120" s="164"/>
      <c r="U120" s="164"/>
      <c r="V120" s="164"/>
      <c r="W120" s="164"/>
      <c r="X120" s="164"/>
    </row>
    <row r="121" spans="1:24" ht="14.25" customHeight="1" x14ac:dyDescent="0.2">
      <c r="A121" s="164"/>
      <c r="B121" s="164"/>
      <c r="C121" s="187"/>
      <c r="D121" s="164"/>
      <c r="E121" s="164"/>
      <c r="F121" s="164"/>
      <c r="G121" s="164"/>
      <c r="H121" s="164"/>
      <c r="I121" s="164"/>
      <c r="J121" s="164"/>
      <c r="K121" s="164"/>
      <c r="L121" s="164"/>
      <c r="M121" s="164"/>
      <c r="N121" s="164"/>
      <c r="O121" s="164"/>
      <c r="P121" s="164"/>
      <c r="Q121" s="164"/>
      <c r="R121" s="164"/>
      <c r="S121" s="164"/>
      <c r="T121" s="164"/>
      <c r="U121" s="164"/>
      <c r="V121" s="164"/>
      <c r="W121" s="164"/>
      <c r="X121" s="164"/>
    </row>
    <row r="122" spans="1:24" ht="14.25" customHeight="1" x14ac:dyDescent="0.2">
      <c r="A122" s="164"/>
      <c r="B122" s="164"/>
      <c r="C122" s="187"/>
      <c r="D122" s="164"/>
      <c r="E122" s="164"/>
      <c r="F122" s="164"/>
      <c r="G122" s="164"/>
      <c r="H122" s="164"/>
      <c r="I122" s="164"/>
      <c r="J122" s="164"/>
      <c r="K122" s="164"/>
      <c r="L122" s="164"/>
      <c r="M122" s="164"/>
      <c r="N122" s="164"/>
      <c r="O122" s="164"/>
      <c r="P122" s="164"/>
      <c r="Q122" s="164"/>
      <c r="R122" s="164"/>
      <c r="S122" s="164"/>
      <c r="T122" s="164"/>
      <c r="U122" s="164"/>
      <c r="V122" s="164"/>
      <c r="W122" s="164"/>
      <c r="X122" s="164"/>
    </row>
    <row r="123" spans="1:24" ht="14.25" customHeight="1" x14ac:dyDescent="0.2">
      <c r="A123" s="164"/>
      <c r="B123" s="164"/>
      <c r="C123" s="187"/>
      <c r="D123" s="164"/>
      <c r="E123" s="164"/>
      <c r="F123" s="164"/>
      <c r="G123" s="164"/>
      <c r="H123" s="164"/>
      <c r="I123" s="164"/>
      <c r="J123" s="164"/>
      <c r="K123" s="164"/>
      <c r="L123" s="164"/>
      <c r="M123" s="164"/>
      <c r="N123" s="164"/>
      <c r="O123" s="164"/>
      <c r="P123" s="164"/>
      <c r="Q123" s="164"/>
      <c r="R123" s="164"/>
      <c r="S123" s="164"/>
      <c r="T123" s="164"/>
      <c r="U123" s="164"/>
      <c r="V123" s="164"/>
      <c r="W123" s="164"/>
      <c r="X123" s="164"/>
    </row>
    <row r="124" spans="1:24" ht="14.25" customHeight="1" x14ac:dyDescent="0.2">
      <c r="A124" s="164"/>
      <c r="B124" s="164"/>
      <c r="C124" s="187"/>
      <c r="D124" s="164"/>
      <c r="E124" s="164"/>
      <c r="F124" s="164"/>
      <c r="G124" s="164"/>
      <c r="H124" s="164"/>
      <c r="I124" s="164"/>
      <c r="J124" s="164"/>
      <c r="K124" s="164"/>
      <c r="L124" s="164"/>
      <c r="M124" s="164"/>
      <c r="N124" s="164"/>
      <c r="O124" s="164"/>
      <c r="P124" s="164"/>
      <c r="Q124" s="164"/>
      <c r="R124" s="164"/>
      <c r="S124" s="164"/>
      <c r="T124" s="164"/>
      <c r="U124" s="164"/>
      <c r="V124" s="164"/>
      <c r="W124" s="164"/>
      <c r="X124" s="164"/>
    </row>
    <row r="125" spans="1:24" ht="14.25" customHeight="1" x14ac:dyDescent="0.2">
      <c r="A125" s="164"/>
      <c r="B125" s="164"/>
      <c r="C125" s="187"/>
      <c r="D125" s="164"/>
      <c r="E125" s="164"/>
      <c r="F125" s="164"/>
      <c r="G125" s="164"/>
      <c r="H125" s="164"/>
      <c r="I125" s="164"/>
      <c r="J125" s="164"/>
      <c r="K125" s="164"/>
      <c r="L125" s="164"/>
      <c r="M125" s="164"/>
      <c r="N125" s="164"/>
      <c r="O125" s="164"/>
      <c r="P125" s="164"/>
      <c r="Q125" s="164"/>
      <c r="R125" s="164"/>
      <c r="S125" s="164"/>
      <c r="T125" s="164"/>
      <c r="U125" s="164"/>
      <c r="V125" s="164"/>
      <c r="W125" s="164"/>
      <c r="X125" s="164"/>
    </row>
    <row r="126" spans="1:24" ht="14.25" customHeight="1" x14ac:dyDescent="0.2">
      <c r="A126" s="164"/>
      <c r="B126" s="164"/>
      <c r="C126" s="187"/>
      <c r="D126" s="164"/>
      <c r="E126" s="164"/>
      <c r="F126" s="164"/>
      <c r="G126" s="164"/>
      <c r="H126" s="164"/>
      <c r="I126" s="164"/>
      <c r="J126" s="164"/>
      <c r="K126" s="164"/>
      <c r="L126" s="164"/>
      <c r="M126" s="164"/>
      <c r="N126" s="164"/>
      <c r="O126" s="164"/>
      <c r="P126" s="164"/>
      <c r="Q126" s="164"/>
      <c r="R126" s="164"/>
      <c r="S126" s="164"/>
      <c r="T126" s="164"/>
      <c r="U126" s="164"/>
      <c r="V126" s="164"/>
      <c r="W126" s="164"/>
      <c r="X126" s="164"/>
    </row>
    <row r="127" spans="1:24" ht="14.25" customHeight="1" x14ac:dyDescent="0.2">
      <c r="A127" s="164"/>
      <c r="B127" s="164"/>
      <c r="C127" s="187"/>
      <c r="D127" s="164"/>
      <c r="E127" s="164"/>
      <c r="F127" s="164"/>
      <c r="G127" s="164"/>
      <c r="H127" s="164"/>
      <c r="I127" s="164"/>
      <c r="J127" s="164"/>
      <c r="K127" s="164"/>
      <c r="L127" s="164"/>
      <c r="M127" s="164"/>
      <c r="N127" s="164"/>
      <c r="O127" s="164"/>
      <c r="P127" s="164"/>
      <c r="Q127" s="164"/>
      <c r="R127" s="164"/>
      <c r="S127" s="164"/>
      <c r="T127" s="164"/>
      <c r="U127" s="164"/>
      <c r="V127" s="164"/>
      <c r="W127" s="164"/>
      <c r="X127" s="164"/>
    </row>
    <row r="128" spans="1:24" ht="14.25" customHeight="1" x14ac:dyDescent="0.2">
      <c r="A128" s="164"/>
      <c r="B128" s="164"/>
      <c r="C128" s="187"/>
      <c r="D128" s="164"/>
      <c r="E128" s="164"/>
      <c r="F128" s="164"/>
      <c r="G128" s="164"/>
      <c r="H128" s="164"/>
      <c r="I128" s="164"/>
      <c r="J128" s="164"/>
      <c r="K128" s="164"/>
      <c r="L128" s="164"/>
      <c r="M128" s="164"/>
      <c r="N128" s="164"/>
      <c r="O128" s="164"/>
      <c r="P128" s="164"/>
      <c r="Q128" s="164"/>
      <c r="R128" s="164"/>
      <c r="S128" s="164"/>
      <c r="T128" s="164"/>
      <c r="U128" s="164"/>
      <c r="V128" s="164"/>
      <c r="W128" s="164"/>
      <c r="X128" s="164"/>
    </row>
    <row r="129" spans="1:24" ht="14.25" customHeight="1" x14ac:dyDescent="0.2">
      <c r="A129" s="164"/>
      <c r="B129" s="164"/>
      <c r="C129" s="187"/>
      <c r="D129" s="164"/>
      <c r="E129" s="164"/>
      <c r="F129" s="164"/>
      <c r="G129" s="164"/>
      <c r="H129" s="164"/>
      <c r="I129" s="164"/>
      <c r="J129" s="164"/>
      <c r="K129" s="164"/>
      <c r="L129" s="164"/>
      <c r="M129" s="164"/>
      <c r="N129" s="164"/>
      <c r="O129" s="164"/>
      <c r="P129" s="164"/>
      <c r="Q129" s="164"/>
      <c r="R129" s="164"/>
      <c r="S129" s="164"/>
      <c r="T129" s="164"/>
      <c r="U129" s="164"/>
      <c r="V129" s="164"/>
      <c r="W129" s="164"/>
      <c r="X129" s="164"/>
    </row>
    <row r="130" spans="1:24" ht="14.25" customHeight="1" x14ac:dyDescent="0.2">
      <c r="A130" s="164"/>
      <c r="B130" s="164"/>
      <c r="C130" s="187"/>
      <c r="D130" s="164"/>
      <c r="E130" s="164"/>
      <c r="F130" s="164"/>
      <c r="G130" s="164"/>
      <c r="H130" s="164"/>
      <c r="I130" s="164"/>
      <c r="J130" s="164"/>
      <c r="K130" s="164"/>
      <c r="L130" s="164"/>
      <c r="M130" s="164"/>
      <c r="N130" s="164"/>
      <c r="O130" s="164"/>
      <c r="P130" s="164"/>
      <c r="Q130" s="164"/>
      <c r="R130" s="164"/>
      <c r="S130" s="164"/>
      <c r="T130" s="164"/>
      <c r="U130" s="164"/>
      <c r="V130" s="164"/>
      <c r="W130" s="164"/>
      <c r="X130" s="164"/>
    </row>
    <row r="131" spans="1:24" ht="14.25" customHeight="1" x14ac:dyDescent="0.2">
      <c r="A131" s="164"/>
      <c r="B131" s="164"/>
      <c r="C131" s="187"/>
      <c r="D131" s="164"/>
      <c r="E131" s="164"/>
      <c r="F131" s="164"/>
      <c r="G131" s="164"/>
      <c r="H131" s="164"/>
      <c r="I131" s="164"/>
      <c r="J131" s="164"/>
      <c r="K131" s="164"/>
      <c r="L131" s="164"/>
      <c r="M131" s="164"/>
      <c r="N131" s="164"/>
      <c r="O131" s="164"/>
      <c r="P131" s="164"/>
      <c r="Q131" s="164"/>
      <c r="R131" s="164"/>
      <c r="S131" s="164"/>
      <c r="T131" s="164"/>
      <c r="U131" s="164"/>
      <c r="V131" s="164"/>
      <c r="W131" s="164"/>
      <c r="X131" s="164"/>
    </row>
    <row r="132" spans="1:24" ht="14.25" customHeight="1" x14ac:dyDescent="0.2">
      <c r="A132" s="164"/>
      <c r="B132" s="164"/>
      <c r="C132" s="187"/>
      <c r="D132" s="164"/>
      <c r="E132" s="164"/>
      <c r="F132" s="164"/>
      <c r="G132" s="164"/>
      <c r="H132" s="164"/>
      <c r="I132" s="164"/>
      <c r="J132" s="164"/>
      <c r="K132" s="164"/>
      <c r="L132" s="164"/>
      <c r="M132" s="164"/>
      <c r="N132" s="164"/>
      <c r="O132" s="164"/>
      <c r="P132" s="164"/>
      <c r="Q132" s="164"/>
      <c r="R132" s="164"/>
      <c r="S132" s="164"/>
      <c r="T132" s="164"/>
      <c r="U132" s="164"/>
      <c r="V132" s="164"/>
      <c r="W132" s="164"/>
      <c r="X132" s="164"/>
    </row>
    <row r="133" spans="1:24" ht="14.25" customHeight="1" x14ac:dyDescent="0.2">
      <c r="A133" s="164"/>
      <c r="B133" s="164"/>
      <c r="C133" s="187"/>
      <c r="D133" s="164"/>
      <c r="E133" s="164"/>
      <c r="F133" s="164"/>
      <c r="G133" s="164"/>
      <c r="H133" s="164"/>
      <c r="I133" s="164"/>
      <c r="J133" s="164"/>
      <c r="K133" s="164"/>
      <c r="L133" s="164"/>
      <c r="M133" s="164"/>
      <c r="N133" s="164"/>
      <c r="O133" s="164"/>
      <c r="P133" s="164"/>
      <c r="Q133" s="164"/>
      <c r="R133" s="164"/>
      <c r="S133" s="164"/>
      <c r="T133" s="164"/>
      <c r="U133" s="164"/>
      <c r="V133" s="164"/>
      <c r="W133" s="164"/>
      <c r="X133" s="164"/>
    </row>
    <row r="134" spans="1:24" ht="14.25" customHeight="1" x14ac:dyDescent="0.2">
      <c r="A134" s="164"/>
      <c r="B134" s="164"/>
      <c r="C134" s="187"/>
      <c r="D134" s="164"/>
      <c r="E134" s="164"/>
      <c r="F134" s="164"/>
      <c r="G134" s="164"/>
      <c r="H134" s="164"/>
      <c r="I134" s="164"/>
      <c r="J134" s="164"/>
      <c r="K134" s="164"/>
      <c r="L134" s="164"/>
      <c r="M134" s="164"/>
      <c r="N134" s="164"/>
      <c r="O134" s="164"/>
      <c r="P134" s="164"/>
      <c r="Q134" s="164"/>
      <c r="R134" s="164"/>
      <c r="S134" s="164"/>
      <c r="T134" s="164"/>
      <c r="U134" s="164"/>
      <c r="V134" s="164"/>
      <c r="W134" s="164"/>
      <c r="X134" s="164"/>
    </row>
    <row r="135" spans="1:24" ht="14.25" customHeight="1" x14ac:dyDescent="0.2">
      <c r="A135" s="164"/>
      <c r="B135" s="164"/>
      <c r="C135" s="187"/>
      <c r="D135" s="164"/>
      <c r="E135" s="164"/>
      <c r="F135" s="164"/>
      <c r="G135" s="164"/>
      <c r="H135" s="164"/>
      <c r="I135" s="164"/>
      <c r="J135" s="164"/>
      <c r="K135" s="164"/>
      <c r="L135" s="164"/>
      <c r="M135" s="164"/>
      <c r="N135" s="164"/>
      <c r="O135" s="164"/>
      <c r="P135" s="164"/>
      <c r="Q135" s="164"/>
      <c r="R135" s="164"/>
      <c r="S135" s="164"/>
      <c r="T135" s="164"/>
      <c r="U135" s="164"/>
      <c r="V135" s="164"/>
      <c r="W135" s="164"/>
      <c r="X135" s="164"/>
    </row>
    <row r="136" spans="1:24" ht="14.25" customHeight="1" x14ac:dyDescent="0.2">
      <c r="A136" s="164"/>
      <c r="B136" s="164"/>
      <c r="C136" s="187"/>
      <c r="D136" s="164"/>
      <c r="E136" s="164"/>
      <c r="F136" s="164"/>
      <c r="G136" s="164"/>
      <c r="H136" s="164"/>
      <c r="I136" s="164"/>
      <c r="J136" s="164"/>
      <c r="K136" s="164"/>
      <c r="L136" s="164"/>
      <c r="M136" s="164"/>
      <c r="N136" s="164"/>
      <c r="O136" s="164"/>
      <c r="P136" s="164"/>
      <c r="Q136" s="164"/>
      <c r="R136" s="164"/>
      <c r="S136" s="164"/>
      <c r="T136" s="164"/>
      <c r="U136" s="164"/>
      <c r="V136" s="164"/>
      <c r="W136" s="164"/>
      <c r="X136" s="164"/>
    </row>
    <row r="137" spans="1:24" ht="14.25" customHeight="1" x14ac:dyDescent="0.2">
      <c r="A137" s="164"/>
      <c r="B137" s="164"/>
      <c r="C137" s="187"/>
      <c r="D137" s="164"/>
      <c r="E137" s="164"/>
      <c r="F137" s="164"/>
      <c r="G137" s="164"/>
      <c r="H137" s="164"/>
      <c r="I137" s="164"/>
      <c r="J137" s="164"/>
      <c r="K137" s="164"/>
      <c r="L137" s="164"/>
      <c r="M137" s="164"/>
      <c r="N137" s="164"/>
      <c r="O137" s="164"/>
      <c r="P137" s="164"/>
      <c r="Q137" s="164"/>
      <c r="R137" s="164"/>
      <c r="S137" s="164"/>
      <c r="T137" s="164"/>
      <c r="U137" s="164"/>
      <c r="V137" s="164"/>
      <c r="W137" s="164"/>
      <c r="X137" s="164"/>
    </row>
    <row r="138" spans="1:24" ht="14.25" customHeight="1" x14ac:dyDescent="0.2">
      <c r="A138" s="164"/>
      <c r="B138" s="164"/>
      <c r="C138" s="187"/>
      <c r="D138" s="164"/>
      <c r="E138" s="164"/>
      <c r="F138" s="164"/>
      <c r="G138" s="164"/>
      <c r="H138" s="164"/>
      <c r="I138" s="164"/>
      <c r="J138" s="164"/>
      <c r="K138" s="164"/>
      <c r="L138" s="164"/>
      <c r="M138" s="164"/>
      <c r="N138" s="164"/>
      <c r="O138" s="164"/>
      <c r="P138" s="164"/>
      <c r="Q138" s="164"/>
      <c r="R138" s="164"/>
      <c r="S138" s="164"/>
      <c r="T138" s="164"/>
      <c r="U138" s="164"/>
      <c r="V138" s="164"/>
      <c r="W138" s="164"/>
      <c r="X138" s="164"/>
    </row>
    <row r="139" spans="1:24" ht="14.25" customHeight="1" x14ac:dyDescent="0.2">
      <c r="A139" s="164"/>
      <c r="B139" s="164"/>
      <c r="C139" s="187"/>
      <c r="D139" s="164"/>
      <c r="E139" s="164"/>
      <c r="F139" s="164"/>
      <c r="G139" s="164"/>
      <c r="H139" s="164"/>
      <c r="I139" s="164"/>
      <c r="J139" s="164"/>
      <c r="K139" s="164"/>
      <c r="L139" s="164"/>
      <c r="M139" s="164"/>
      <c r="N139" s="164"/>
      <c r="O139" s="164"/>
      <c r="P139" s="164"/>
      <c r="Q139" s="164"/>
      <c r="R139" s="164"/>
      <c r="S139" s="164"/>
      <c r="T139" s="164"/>
      <c r="U139" s="164"/>
      <c r="V139" s="164"/>
      <c r="W139" s="164"/>
      <c r="X139" s="164"/>
    </row>
    <row r="140" spans="1:24" ht="14.25" customHeight="1" x14ac:dyDescent="0.2">
      <c r="A140" s="164"/>
      <c r="B140" s="164"/>
      <c r="C140" s="187"/>
      <c r="D140" s="164"/>
      <c r="E140" s="164"/>
      <c r="F140" s="164"/>
      <c r="G140" s="164"/>
      <c r="H140" s="164"/>
      <c r="I140" s="164"/>
      <c r="J140" s="164"/>
      <c r="K140" s="164"/>
      <c r="L140" s="164"/>
      <c r="M140" s="164"/>
      <c r="N140" s="164"/>
      <c r="O140" s="164"/>
      <c r="P140" s="164"/>
      <c r="Q140" s="164"/>
      <c r="R140" s="164"/>
      <c r="S140" s="164"/>
      <c r="T140" s="164"/>
      <c r="U140" s="164"/>
      <c r="V140" s="164"/>
      <c r="W140" s="164"/>
      <c r="X140" s="164"/>
    </row>
    <row r="141" spans="1:24" ht="14.25" customHeight="1" x14ac:dyDescent="0.2">
      <c r="A141" s="164"/>
      <c r="B141" s="164"/>
      <c r="C141" s="187"/>
      <c r="D141" s="164"/>
      <c r="E141" s="164"/>
      <c r="F141" s="164"/>
      <c r="G141" s="164"/>
      <c r="H141" s="164"/>
      <c r="I141" s="164"/>
      <c r="J141" s="164"/>
      <c r="K141" s="164"/>
      <c r="L141" s="164"/>
      <c r="M141" s="164"/>
      <c r="N141" s="164"/>
      <c r="O141" s="164"/>
      <c r="P141" s="164"/>
      <c r="Q141" s="164"/>
      <c r="R141" s="164"/>
      <c r="S141" s="164"/>
      <c r="T141" s="164"/>
      <c r="U141" s="164"/>
      <c r="V141" s="164"/>
      <c r="W141" s="164"/>
      <c r="X141" s="164"/>
    </row>
    <row r="142" spans="1:24" ht="14.25" customHeight="1" x14ac:dyDescent="0.2">
      <c r="A142" s="164"/>
      <c r="B142" s="164"/>
      <c r="C142" s="187"/>
      <c r="D142" s="164"/>
      <c r="E142" s="164"/>
      <c r="F142" s="164"/>
      <c r="G142" s="164"/>
      <c r="H142" s="164"/>
      <c r="I142" s="164"/>
      <c r="J142" s="164"/>
      <c r="K142" s="164"/>
      <c r="L142" s="164"/>
      <c r="M142" s="164"/>
      <c r="N142" s="164"/>
      <c r="O142" s="164"/>
      <c r="P142" s="164"/>
      <c r="Q142" s="164"/>
      <c r="R142" s="164"/>
      <c r="S142" s="164"/>
      <c r="T142" s="164"/>
      <c r="U142" s="164"/>
      <c r="V142" s="164"/>
      <c r="W142" s="164"/>
      <c r="X142" s="164"/>
    </row>
    <row r="143" spans="1:24" ht="14.25" customHeight="1" x14ac:dyDescent="0.2">
      <c r="A143" s="164"/>
      <c r="B143" s="164"/>
      <c r="C143" s="187"/>
      <c r="D143" s="164"/>
      <c r="E143" s="164"/>
      <c r="F143" s="164"/>
      <c r="G143" s="164"/>
      <c r="H143" s="164"/>
      <c r="I143" s="164"/>
      <c r="J143" s="164"/>
      <c r="K143" s="164"/>
      <c r="L143" s="164"/>
      <c r="M143" s="164"/>
      <c r="N143" s="164"/>
      <c r="O143" s="164"/>
      <c r="P143" s="164"/>
      <c r="Q143" s="164"/>
      <c r="R143" s="164"/>
      <c r="S143" s="164"/>
      <c r="T143" s="164"/>
      <c r="U143" s="164"/>
      <c r="V143" s="164"/>
      <c r="W143" s="164"/>
      <c r="X143" s="164"/>
    </row>
    <row r="144" spans="1:24" ht="14.25" customHeight="1" x14ac:dyDescent="0.2">
      <c r="A144" s="164"/>
      <c r="B144" s="164"/>
      <c r="C144" s="187"/>
      <c r="D144" s="164"/>
      <c r="E144" s="164"/>
      <c r="F144" s="164"/>
      <c r="G144" s="164"/>
      <c r="H144" s="164"/>
      <c r="I144" s="164"/>
      <c r="J144" s="164"/>
      <c r="K144" s="164"/>
      <c r="L144" s="164"/>
      <c r="M144" s="164"/>
      <c r="N144" s="164"/>
      <c r="O144" s="164"/>
      <c r="P144" s="164"/>
      <c r="Q144" s="164"/>
      <c r="R144" s="164"/>
      <c r="S144" s="164"/>
      <c r="T144" s="164"/>
      <c r="U144" s="164"/>
      <c r="V144" s="164"/>
      <c r="W144" s="164"/>
      <c r="X144" s="164"/>
    </row>
    <row r="145" spans="1:24" ht="14.25" customHeight="1" x14ac:dyDescent="0.2">
      <c r="A145" s="164"/>
      <c r="B145" s="164"/>
      <c r="C145" s="187"/>
      <c r="D145" s="164"/>
      <c r="E145" s="164"/>
      <c r="F145" s="164"/>
      <c r="G145" s="164"/>
      <c r="H145" s="164"/>
      <c r="I145" s="164"/>
      <c r="J145" s="164"/>
      <c r="K145" s="164"/>
      <c r="L145" s="164"/>
      <c r="M145" s="164"/>
      <c r="N145" s="164"/>
      <c r="O145" s="164"/>
      <c r="P145" s="164"/>
      <c r="Q145" s="164"/>
      <c r="R145" s="164"/>
      <c r="S145" s="164"/>
      <c r="T145" s="164"/>
      <c r="U145" s="164"/>
      <c r="V145" s="164"/>
      <c r="W145" s="164"/>
      <c r="X145" s="164"/>
    </row>
    <row r="146" spans="1:24" ht="14.25" customHeight="1" x14ac:dyDescent="0.2">
      <c r="A146" s="164"/>
      <c r="B146" s="164"/>
      <c r="C146" s="187"/>
      <c r="D146" s="164"/>
      <c r="E146" s="164"/>
      <c r="F146" s="164"/>
      <c r="G146" s="164"/>
      <c r="H146" s="164"/>
      <c r="I146" s="164"/>
      <c r="J146" s="164"/>
      <c r="K146" s="164"/>
      <c r="L146" s="164"/>
      <c r="M146" s="164"/>
      <c r="N146" s="164"/>
      <c r="O146" s="164"/>
      <c r="P146" s="164"/>
      <c r="Q146" s="164"/>
      <c r="R146" s="164"/>
      <c r="S146" s="164"/>
      <c r="T146" s="164"/>
      <c r="U146" s="164"/>
      <c r="V146" s="164"/>
      <c r="W146" s="164"/>
      <c r="X146" s="164"/>
    </row>
    <row r="147" spans="1:24" ht="14.25" customHeight="1" x14ac:dyDescent="0.2">
      <c r="A147" s="164"/>
      <c r="B147" s="164"/>
      <c r="C147" s="187"/>
      <c r="D147" s="164"/>
      <c r="E147" s="164"/>
      <c r="F147" s="164"/>
      <c r="G147" s="164"/>
      <c r="H147" s="164"/>
      <c r="I147" s="164"/>
      <c r="J147" s="164"/>
      <c r="K147" s="164"/>
      <c r="L147" s="164"/>
      <c r="M147" s="164"/>
      <c r="N147" s="164"/>
      <c r="O147" s="164"/>
      <c r="P147" s="164"/>
      <c r="Q147" s="164"/>
      <c r="R147" s="164"/>
      <c r="S147" s="164"/>
      <c r="T147" s="164"/>
      <c r="U147" s="164"/>
      <c r="V147" s="164"/>
      <c r="W147" s="164"/>
      <c r="X147" s="164"/>
    </row>
    <row r="148" spans="1:24" ht="14.25" customHeight="1" x14ac:dyDescent="0.2">
      <c r="A148" s="164"/>
      <c r="B148" s="164"/>
      <c r="C148" s="187"/>
      <c r="D148" s="164"/>
      <c r="E148" s="164"/>
      <c r="F148" s="164"/>
      <c r="G148" s="164"/>
      <c r="H148" s="164"/>
      <c r="I148" s="164"/>
      <c r="J148" s="164"/>
      <c r="K148" s="164"/>
      <c r="L148" s="164"/>
      <c r="M148" s="164"/>
      <c r="N148" s="164"/>
      <c r="O148" s="164"/>
      <c r="P148" s="164"/>
      <c r="Q148" s="164"/>
      <c r="R148" s="164"/>
      <c r="S148" s="164"/>
      <c r="T148" s="164"/>
      <c r="U148" s="164"/>
      <c r="V148" s="164"/>
      <c r="W148" s="164"/>
      <c r="X148" s="164"/>
    </row>
    <row r="149" spans="1:24" ht="14.25" customHeight="1" x14ac:dyDescent="0.2">
      <c r="A149" s="164"/>
      <c r="B149" s="164"/>
      <c r="C149" s="187"/>
      <c r="D149" s="164"/>
      <c r="E149" s="164"/>
      <c r="F149" s="164"/>
      <c r="G149" s="164"/>
      <c r="H149" s="164"/>
      <c r="I149" s="164"/>
      <c r="J149" s="164"/>
      <c r="K149" s="164"/>
      <c r="L149" s="164"/>
      <c r="M149" s="164"/>
      <c r="N149" s="164"/>
      <c r="O149" s="164"/>
      <c r="P149" s="164"/>
      <c r="Q149" s="164"/>
      <c r="R149" s="164"/>
      <c r="S149" s="164"/>
      <c r="T149" s="164"/>
      <c r="U149" s="164"/>
      <c r="V149" s="164"/>
      <c r="W149" s="164"/>
      <c r="X149" s="164"/>
    </row>
    <row r="150" spans="1:24" ht="14.25" customHeight="1" x14ac:dyDescent="0.2">
      <c r="A150" s="164"/>
      <c r="B150" s="164"/>
      <c r="C150" s="187"/>
      <c r="D150" s="164"/>
      <c r="E150" s="164"/>
      <c r="F150" s="164"/>
      <c r="G150" s="164"/>
      <c r="H150" s="164"/>
      <c r="I150" s="164"/>
      <c r="J150" s="164"/>
      <c r="K150" s="164"/>
      <c r="L150" s="164"/>
      <c r="M150" s="164"/>
      <c r="N150" s="164"/>
      <c r="O150" s="164"/>
      <c r="P150" s="164"/>
      <c r="Q150" s="164"/>
      <c r="R150" s="164"/>
      <c r="S150" s="164"/>
      <c r="T150" s="164"/>
      <c r="U150" s="164"/>
      <c r="V150" s="164"/>
      <c r="W150" s="164"/>
      <c r="X150" s="164"/>
    </row>
    <row r="151" spans="1:24" ht="14.25" customHeight="1" x14ac:dyDescent="0.2">
      <c r="A151" s="164"/>
      <c r="B151" s="164"/>
      <c r="C151" s="187"/>
      <c r="D151" s="164"/>
      <c r="E151" s="164"/>
      <c r="F151" s="164"/>
      <c r="G151" s="164"/>
      <c r="H151" s="164"/>
      <c r="I151" s="164"/>
      <c r="J151" s="164"/>
      <c r="K151" s="164"/>
      <c r="L151" s="164"/>
      <c r="M151" s="164"/>
      <c r="N151" s="164"/>
      <c r="O151" s="164"/>
      <c r="P151" s="164"/>
      <c r="Q151" s="164"/>
      <c r="R151" s="164"/>
      <c r="S151" s="164"/>
      <c r="T151" s="164"/>
      <c r="U151" s="164"/>
      <c r="V151" s="164"/>
      <c r="W151" s="164"/>
      <c r="X151" s="164"/>
    </row>
    <row r="152" spans="1:24" ht="14.25" customHeight="1" x14ac:dyDescent="0.2">
      <c r="A152" s="164"/>
      <c r="B152" s="164"/>
      <c r="C152" s="187"/>
      <c r="D152" s="164"/>
      <c r="E152" s="164"/>
      <c r="F152" s="164"/>
      <c r="G152" s="164"/>
      <c r="H152" s="164"/>
      <c r="I152" s="164"/>
      <c r="J152" s="164"/>
      <c r="K152" s="164"/>
      <c r="L152" s="164"/>
      <c r="M152" s="164"/>
      <c r="N152" s="164"/>
      <c r="O152" s="164"/>
      <c r="P152" s="164"/>
      <c r="Q152" s="164"/>
      <c r="R152" s="164"/>
      <c r="S152" s="164"/>
      <c r="T152" s="164"/>
      <c r="U152" s="164"/>
      <c r="V152" s="164"/>
      <c r="W152" s="164"/>
      <c r="X152" s="164"/>
    </row>
    <row r="153" spans="1:24" ht="14.25" customHeight="1" x14ac:dyDescent="0.2">
      <c r="A153" s="164"/>
      <c r="B153" s="164"/>
      <c r="C153" s="187"/>
      <c r="D153" s="164"/>
      <c r="E153" s="164"/>
      <c r="F153" s="164"/>
      <c r="G153" s="164"/>
      <c r="H153" s="164"/>
      <c r="I153" s="164"/>
      <c r="J153" s="164"/>
      <c r="K153" s="164"/>
      <c r="L153" s="164"/>
      <c r="M153" s="164"/>
      <c r="N153" s="164"/>
      <c r="O153" s="164"/>
      <c r="P153" s="164"/>
      <c r="Q153" s="164"/>
      <c r="R153" s="164"/>
      <c r="S153" s="164"/>
      <c r="T153" s="164"/>
      <c r="U153" s="164"/>
      <c r="V153" s="164"/>
      <c r="W153" s="164"/>
      <c r="X153" s="164"/>
    </row>
    <row r="154" spans="1:24" ht="14.25" customHeight="1" x14ac:dyDescent="0.2">
      <c r="A154" s="164"/>
      <c r="B154" s="164"/>
      <c r="C154" s="187"/>
      <c r="D154" s="164"/>
      <c r="E154" s="164"/>
      <c r="F154" s="164"/>
      <c r="G154" s="164"/>
      <c r="H154" s="164"/>
      <c r="I154" s="164"/>
      <c r="J154" s="164"/>
      <c r="K154" s="164"/>
      <c r="L154" s="164"/>
      <c r="M154" s="164"/>
      <c r="N154" s="164"/>
      <c r="O154" s="164"/>
      <c r="P154" s="164"/>
      <c r="Q154" s="164"/>
      <c r="R154" s="164"/>
      <c r="S154" s="164"/>
      <c r="T154" s="164"/>
      <c r="U154" s="164"/>
      <c r="V154" s="164"/>
      <c r="W154" s="164"/>
      <c r="X154" s="164"/>
    </row>
    <row r="155" spans="1:24" ht="14.25" customHeight="1" x14ac:dyDescent="0.2">
      <c r="A155" s="164"/>
      <c r="B155" s="164"/>
      <c r="C155" s="187"/>
      <c r="D155" s="164"/>
      <c r="E155" s="164"/>
      <c r="F155" s="164"/>
      <c r="G155" s="164"/>
      <c r="H155" s="164"/>
      <c r="I155" s="164"/>
      <c r="J155" s="164"/>
      <c r="K155" s="164"/>
      <c r="L155" s="164"/>
      <c r="M155" s="164"/>
      <c r="N155" s="164"/>
      <c r="O155" s="164"/>
      <c r="P155" s="164"/>
      <c r="Q155" s="164"/>
      <c r="R155" s="164"/>
      <c r="S155" s="164"/>
      <c r="T155" s="164"/>
      <c r="U155" s="164"/>
      <c r="V155" s="164"/>
      <c r="W155" s="164"/>
      <c r="X155" s="164"/>
    </row>
    <row r="156" spans="1:24" ht="14.25" customHeight="1" x14ac:dyDescent="0.2">
      <c r="A156" s="164"/>
      <c r="B156" s="164"/>
      <c r="C156" s="187"/>
      <c r="D156" s="164"/>
      <c r="E156" s="164"/>
      <c r="F156" s="164"/>
      <c r="G156" s="164"/>
      <c r="H156" s="164"/>
      <c r="I156" s="164"/>
      <c r="J156" s="164"/>
      <c r="K156" s="164"/>
      <c r="L156" s="164"/>
      <c r="M156" s="164"/>
      <c r="N156" s="164"/>
      <c r="O156" s="164"/>
      <c r="P156" s="164"/>
      <c r="Q156" s="164"/>
      <c r="R156" s="164"/>
      <c r="S156" s="164"/>
      <c r="T156" s="164"/>
      <c r="U156" s="164"/>
      <c r="V156" s="164"/>
      <c r="W156" s="164"/>
      <c r="X156" s="164"/>
    </row>
    <row r="157" spans="1:24" ht="14.25" customHeight="1" x14ac:dyDescent="0.2">
      <c r="A157" s="164"/>
      <c r="B157" s="164"/>
      <c r="C157" s="187"/>
      <c r="D157" s="164"/>
      <c r="E157" s="164"/>
      <c r="F157" s="164"/>
      <c r="G157" s="164"/>
      <c r="H157" s="164"/>
      <c r="I157" s="164"/>
      <c r="J157" s="164"/>
      <c r="K157" s="164"/>
      <c r="L157" s="164"/>
      <c r="M157" s="164"/>
      <c r="N157" s="164"/>
      <c r="O157" s="164"/>
      <c r="P157" s="164"/>
      <c r="Q157" s="164"/>
      <c r="R157" s="164"/>
      <c r="S157" s="164"/>
      <c r="T157" s="164"/>
      <c r="U157" s="164"/>
      <c r="V157" s="164"/>
      <c r="W157" s="164"/>
      <c r="X157" s="164"/>
    </row>
    <row r="158" spans="1:24" ht="14.25" customHeight="1" x14ac:dyDescent="0.2">
      <c r="A158" s="164"/>
      <c r="B158" s="164"/>
      <c r="C158" s="187"/>
      <c r="D158" s="164"/>
      <c r="E158" s="164"/>
      <c r="F158" s="164"/>
      <c r="G158" s="164"/>
      <c r="H158" s="164"/>
      <c r="I158" s="164"/>
      <c r="J158" s="164"/>
      <c r="K158" s="164"/>
      <c r="L158" s="164"/>
      <c r="M158" s="164"/>
      <c r="N158" s="164"/>
      <c r="O158" s="164"/>
      <c r="P158" s="164"/>
      <c r="Q158" s="164"/>
      <c r="R158" s="164"/>
      <c r="S158" s="164"/>
      <c r="T158" s="164"/>
      <c r="U158" s="164"/>
      <c r="V158" s="164"/>
      <c r="W158" s="164"/>
      <c r="X158" s="164"/>
    </row>
    <row r="159" spans="1:24" ht="14.25" customHeight="1" x14ac:dyDescent="0.2">
      <c r="A159" s="164"/>
      <c r="B159" s="164"/>
      <c r="C159" s="187"/>
      <c r="D159" s="164"/>
      <c r="E159" s="164"/>
      <c r="F159" s="164"/>
      <c r="G159" s="164"/>
      <c r="H159" s="164"/>
      <c r="I159" s="164"/>
      <c r="J159" s="164"/>
      <c r="K159" s="164"/>
      <c r="L159" s="164"/>
      <c r="M159" s="164"/>
      <c r="N159" s="164"/>
      <c r="O159" s="164"/>
      <c r="P159" s="164"/>
      <c r="Q159" s="164"/>
      <c r="R159" s="164"/>
      <c r="S159" s="164"/>
      <c r="T159" s="164"/>
      <c r="U159" s="164"/>
      <c r="V159" s="164"/>
      <c r="W159" s="164"/>
      <c r="X159" s="164"/>
    </row>
    <row r="160" spans="1:24" ht="14.25" customHeight="1" x14ac:dyDescent="0.2">
      <c r="A160" s="164"/>
      <c r="B160" s="164"/>
      <c r="C160" s="187"/>
      <c r="D160" s="164"/>
      <c r="E160" s="164"/>
      <c r="F160" s="164"/>
      <c r="G160" s="164"/>
      <c r="H160" s="164"/>
      <c r="I160" s="164"/>
      <c r="J160" s="164"/>
      <c r="K160" s="164"/>
      <c r="L160" s="164"/>
      <c r="M160" s="164"/>
      <c r="N160" s="164"/>
      <c r="O160" s="164"/>
      <c r="P160" s="164"/>
      <c r="Q160" s="164"/>
      <c r="R160" s="164"/>
      <c r="S160" s="164"/>
      <c r="T160" s="164"/>
      <c r="U160" s="164"/>
      <c r="V160" s="164"/>
      <c r="W160" s="164"/>
      <c r="X160" s="164"/>
    </row>
    <row r="161" spans="1:24" ht="14.25" customHeight="1" x14ac:dyDescent="0.2">
      <c r="A161" s="164"/>
      <c r="B161" s="164"/>
      <c r="C161" s="187"/>
      <c r="D161" s="164"/>
      <c r="E161" s="164"/>
      <c r="F161" s="164"/>
      <c r="G161" s="164"/>
      <c r="H161" s="164"/>
      <c r="I161" s="164"/>
      <c r="J161" s="164"/>
      <c r="K161" s="164"/>
      <c r="L161" s="164"/>
      <c r="M161" s="164"/>
      <c r="N161" s="164"/>
      <c r="O161" s="164"/>
      <c r="P161" s="164"/>
      <c r="Q161" s="164"/>
      <c r="R161" s="164"/>
      <c r="S161" s="164"/>
      <c r="T161" s="164"/>
      <c r="U161" s="164"/>
      <c r="V161" s="164"/>
      <c r="W161" s="164"/>
      <c r="X161" s="164"/>
    </row>
    <row r="162" spans="1:24" ht="14.25" customHeight="1" x14ac:dyDescent="0.2">
      <c r="A162" s="164"/>
      <c r="B162" s="164"/>
      <c r="C162" s="187"/>
      <c r="D162" s="164"/>
      <c r="E162" s="164"/>
      <c r="F162" s="164"/>
      <c r="G162" s="164"/>
      <c r="H162" s="164"/>
      <c r="I162" s="164"/>
      <c r="J162" s="164"/>
      <c r="K162" s="164"/>
      <c r="L162" s="164"/>
      <c r="M162" s="164"/>
      <c r="N162" s="164"/>
      <c r="O162" s="164"/>
      <c r="P162" s="164"/>
      <c r="Q162" s="164"/>
      <c r="R162" s="164"/>
      <c r="S162" s="164"/>
      <c r="T162" s="164"/>
      <c r="U162" s="164"/>
      <c r="V162" s="164"/>
      <c r="W162" s="164"/>
      <c r="X162" s="164"/>
    </row>
    <row r="163" spans="1:24" ht="14.25" customHeight="1" x14ac:dyDescent="0.2">
      <c r="A163" s="164"/>
      <c r="B163" s="164"/>
      <c r="C163" s="187"/>
      <c r="D163" s="164"/>
      <c r="E163" s="164"/>
      <c r="F163" s="164"/>
      <c r="G163" s="164"/>
      <c r="H163" s="164"/>
      <c r="I163" s="164"/>
      <c r="J163" s="164"/>
      <c r="K163" s="164"/>
      <c r="L163" s="164"/>
      <c r="M163" s="164"/>
      <c r="N163" s="164"/>
      <c r="O163" s="164"/>
      <c r="P163" s="164"/>
      <c r="Q163" s="164"/>
      <c r="R163" s="164"/>
      <c r="S163" s="164"/>
      <c r="T163" s="164"/>
      <c r="U163" s="164"/>
      <c r="V163" s="164"/>
      <c r="W163" s="164"/>
      <c r="X163" s="164"/>
    </row>
    <row r="164" spans="1:24" ht="14.25" customHeight="1" x14ac:dyDescent="0.2">
      <c r="A164" s="164"/>
      <c r="B164" s="164"/>
      <c r="C164" s="187"/>
      <c r="D164" s="164"/>
      <c r="E164" s="164"/>
      <c r="F164" s="164"/>
      <c r="G164" s="164"/>
      <c r="H164" s="164"/>
      <c r="I164" s="164"/>
      <c r="J164" s="164"/>
      <c r="K164" s="164"/>
      <c r="L164" s="164"/>
      <c r="M164" s="164"/>
      <c r="N164" s="164"/>
      <c r="O164" s="164"/>
      <c r="P164" s="164"/>
      <c r="Q164" s="164"/>
      <c r="R164" s="164"/>
      <c r="S164" s="164"/>
      <c r="T164" s="164"/>
      <c r="U164" s="164"/>
      <c r="V164" s="164"/>
      <c r="W164" s="164"/>
      <c r="X164" s="164"/>
    </row>
    <row r="165" spans="1:24" ht="14.25" customHeight="1" x14ac:dyDescent="0.2">
      <c r="A165" s="164"/>
      <c r="B165" s="164"/>
      <c r="C165" s="187"/>
      <c r="D165" s="164"/>
      <c r="E165" s="164"/>
      <c r="F165" s="164"/>
      <c r="G165" s="164"/>
      <c r="H165" s="164"/>
      <c r="I165" s="164"/>
      <c r="J165" s="164"/>
      <c r="K165" s="164"/>
      <c r="L165" s="164"/>
      <c r="M165" s="164"/>
      <c r="N165" s="164"/>
      <c r="O165" s="164"/>
      <c r="P165" s="164"/>
      <c r="Q165" s="164"/>
      <c r="R165" s="164"/>
      <c r="S165" s="164"/>
      <c r="T165" s="164"/>
      <c r="U165" s="164"/>
      <c r="V165" s="164"/>
      <c r="W165" s="164"/>
      <c r="X165" s="164"/>
    </row>
    <row r="166" spans="1:24" ht="14.25" customHeight="1" x14ac:dyDescent="0.2">
      <c r="A166" s="164"/>
      <c r="B166" s="164"/>
      <c r="C166" s="187"/>
      <c r="D166" s="164"/>
      <c r="E166" s="164"/>
      <c r="F166" s="164"/>
      <c r="G166" s="164"/>
      <c r="H166" s="164"/>
      <c r="I166" s="164"/>
      <c r="J166" s="164"/>
      <c r="K166" s="164"/>
      <c r="L166" s="164"/>
      <c r="M166" s="164"/>
      <c r="N166" s="164"/>
      <c r="O166" s="164"/>
      <c r="P166" s="164"/>
      <c r="Q166" s="164"/>
      <c r="R166" s="164"/>
      <c r="S166" s="164"/>
      <c r="T166" s="164"/>
      <c r="U166" s="164"/>
      <c r="V166" s="164"/>
      <c r="W166" s="164"/>
      <c r="X166" s="164"/>
    </row>
    <row r="167" spans="1:24" ht="14.25" customHeight="1" x14ac:dyDescent="0.2">
      <c r="A167" s="164"/>
      <c r="B167" s="164"/>
      <c r="C167" s="187"/>
      <c r="D167" s="164"/>
      <c r="E167" s="164"/>
      <c r="F167" s="164"/>
      <c r="G167" s="164"/>
      <c r="H167" s="164"/>
      <c r="I167" s="164"/>
      <c r="J167" s="164"/>
      <c r="K167" s="164"/>
      <c r="L167" s="164"/>
      <c r="M167" s="164"/>
      <c r="N167" s="164"/>
      <c r="O167" s="164"/>
      <c r="P167" s="164"/>
      <c r="Q167" s="164"/>
      <c r="R167" s="164"/>
      <c r="S167" s="164"/>
      <c r="T167" s="164"/>
      <c r="U167" s="164"/>
      <c r="V167" s="164"/>
      <c r="W167" s="164"/>
      <c r="X167" s="164"/>
    </row>
    <row r="168" spans="1:24" ht="14.25" customHeight="1" x14ac:dyDescent="0.2">
      <c r="A168" s="164"/>
      <c r="B168" s="164"/>
      <c r="C168" s="187"/>
      <c r="D168" s="164"/>
      <c r="E168" s="164"/>
      <c r="F168" s="164"/>
      <c r="G168" s="164"/>
      <c r="H168" s="164"/>
      <c r="I168" s="164"/>
      <c r="J168" s="164"/>
      <c r="K168" s="164"/>
      <c r="L168" s="164"/>
      <c r="M168" s="164"/>
      <c r="N168" s="164"/>
      <c r="O168" s="164"/>
      <c r="P168" s="164"/>
      <c r="Q168" s="164"/>
      <c r="R168" s="164"/>
      <c r="S168" s="164"/>
      <c r="T168" s="164"/>
      <c r="U168" s="164"/>
      <c r="V168" s="164"/>
      <c r="W168" s="164"/>
      <c r="X168" s="164"/>
    </row>
    <row r="169" spans="1:24" ht="14.25" customHeight="1" x14ac:dyDescent="0.2">
      <c r="A169" s="164"/>
      <c r="B169" s="164"/>
      <c r="C169" s="187"/>
      <c r="D169" s="164"/>
      <c r="E169" s="164"/>
      <c r="F169" s="164"/>
      <c r="G169" s="164"/>
      <c r="H169" s="164"/>
      <c r="I169" s="164"/>
      <c r="J169" s="164"/>
      <c r="K169" s="164"/>
      <c r="L169" s="164"/>
      <c r="M169" s="164"/>
      <c r="N169" s="164"/>
      <c r="O169" s="164"/>
      <c r="P169" s="164"/>
      <c r="Q169" s="164"/>
      <c r="R169" s="164"/>
      <c r="S169" s="164"/>
      <c r="T169" s="164"/>
      <c r="U169" s="164"/>
      <c r="V169" s="164"/>
      <c r="W169" s="164"/>
      <c r="X169" s="164"/>
    </row>
    <row r="170" spans="1:24" ht="14.25" customHeight="1" x14ac:dyDescent="0.2">
      <c r="A170" s="164"/>
      <c r="B170" s="164"/>
      <c r="C170" s="187"/>
      <c r="D170" s="164"/>
      <c r="E170" s="164"/>
      <c r="F170" s="164"/>
      <c r="G170" s="164"/>
      <c r="H170" s="164"/>
      <c r="I170" s="164"/>
      <c r="J170" s="164"/>
      <c r="K170" s="164"/>
      <c r="L170" s="164"/>
      <c r="M170" s="164"/>
      <c r="N170" s="164"/>
      <c r="O170" s="164"/>
      <c r="P170" s="164"/>
      <c r="Q170" s="164"/>
      <c r="R170" s="164"/>
      <c r="S170" s="164"/>
      <c r="T170" s="164"/>
      <c r="U170" s="164"/>
      <c r="V170" s="164"/>
      <c r="W170" s="164"/>
      <c r="X170" s="164"/>
    </row>
    <row r="171" spans="1:24" ht="14.25" customHeight="1" x14ac:dyDescent="0.2">
      <c r="A171" s="164"/>
      <c r="B171" s="164"/>
      <c r="C171" s="187"/>
      <c r="D171" s="164"/>
      <c r="E171" s="164"/>
      <c r="F171" s="164"/>
      <c r="G171" s="164"/>
      <c r="H171" s="164"/>
      <c r="I171" s="164"/>
      <c r="J171" s="164"/>
      <c r="K171" s="164"/>
      <c r="L171" s="164"/>
      <c r="M171" s="164"/>
      <c r="N171" s="164"/>
      <c r="O171" s="164"/>
      <c r="P171" s="164"/>
      <c r="Q171" s="164"/>
      <c r="R171" s="164"/>
      <c r="S171" s="164"/>
      <c r="T171" s="164"/>
      <c r="U171" s="164"/>
      <c r="V171" s="164"/>
      <c r="W171" s="164"/>
      <c r="X171" s="164"/>
    </row>
    <row r="172" spans="1:24" ht="14.25" customHeight="1" x14ac:dyDescent="0.2">
      <c r="A172" s="164"/>
      <c r="B172" s="164"/>
      <c r="C172" s="187"/>
      <c r="D172" s="164"/>
      <c r="E172" s="164"/>
      <c r="F172" s="164"/>
      <c r="G172" s="164"/>
      <c r="H172" s="164"/>
      <c r="I172" s="164"/>
      <c r="J172" s="164"/>
      <c r="K172" s="164"/>
      <c r="L172" s="164"/>
      <c r="M172" s="164"/>
      <c r="N172" s="164"/>
      <c r="O172" s="164"/>
      <c r="P172" s="164"/>
      <c r="Q172" s="164"/>
      <c r="R172" s="164"/>
      <c r="S172" s="164"/>
      <c r="T172" s="164"/>
      <c r="U172" s="164"/>
      <c r="V172" s="164"/>
      <c r="W172" s="164"/>
      <c r="X172" s="164"/>
    </row>
    <row r="173" spans="1:24" ht="14.25" customHeight="1" x14ac:dyDescent="0.2">
      <c r="A173" s="164"/>
      <c r="B173" s="164"/>
      <c r="C173" s="187"/>
      <c r="D173" s="164"/>
      <c r="E173" s="164"/>
      <c r="F173" s="164"/>
      <c r="G173" s="164"/>
      <c r="H173" s="164"/>
      <c r="I173" s="164"/>
      <c r="J173" s="164"/>
      <c r="K173" s="164"/>
      <c r="L173" s="164"/>
      <c r="M173" s="164"/>
      <c r="N173" s="164"/>
      <c r="O173" s="164"/>
      <c r="P173" s="164"/>
      <c r="Q173" s="164"/>
      <c r="R173" s="164"/>
      <c r="S173" s="164"/>
      <c r="T173" s="164"/>
      <c r="U173" s="164"/>
      <c r="V173" s="164"/>
      <c r="W173" s="164"/>
      <c r="X173" s="164"/>
    </row>
    <row r="174" spans="1:24" ht="14.25" customHeight="1" x14ac:dyDescent="0.2">
      <c r="A174" s="164"/>
      <c r="B174" s="164"/>
      <c r="C174" s="187"/>
      <c r="D174" s="164"/>
      <c r="E174" s="164"/>
      <c r="F174" s="164"/>
      <c r="G174" s="164"/>
      <c r="H174" s="164"/>
      <c r="I174" s="164"/>
      <c r="J174" s="164"/>
      <c r="K174" s="164"/>
      <c r="L174" s="164"/>
      <c r="M174" s="164"/>
      <c r="N174" s="164"/>
      <c r="O174" s="164"/>
      <c r="P174" s="164"/>
      <c r="Q174" s="164"/>
      <c r="R174" s="164"/>
      <c r="S174" s="164"/>
      <c r="T174" s="164"/>
      <c r="U174" s="164"/>
      <c r="V174" s="164"/>
      <c r="W174" s="164"/>
      <c r="X174" s="164"/>
    </row>
    <row r="175" spans="1:24" ht="14.25" customHeight="1" x14ac:dyDescent="0.2">
      <c r="A175" s="164"/>
      <c r="B175" s="164"/>
      <c r="C175" s="187"/>
      <c r="D175" s="164"/>
      <c r="E175" s="164"/>
      <c r="F175" s="164"/>
      <c r="G175" s="164"/>
      <c r="H175" s="164"/>
      <c r="I175" s="164"/>
      <c r="J175" s="164"/>
      <c r="K175" s="164"/>
      <c r="L175" s="164"/>
      <c r="M175" s="164"/>
      <c r="N175" s="164"/>
      <c r="O175" s="164"/>
      <c r="P175" s="164"/>
      <c r="Q175" s="164"/>
      <c r="R175" s="164"/>
      <c r="S175" s="164"/>
      <c r="T175" s="164"/>
      <c r="U175" s="164"/>
      <c r="V175" s="164"/>
      <c r="W175" s="164"/>
      <c r="X175" s="164"/>
    </row>
    <row r="176" spans="1:24" ht="14.25" customHeight="1" x14ac:dyDescent="0.2">
      <c r="A176" s="164"/>
      <c r="B176" s="164"/>
      <c r="C176" s="187"/>
      <c r="D176" s="164"/>
      <c r="E176" s="164"/>
      <c r="F176" s="164"/>
      <c r="G176" s="164"/>
      <c r="H176" s="164"/>
      <c r="I176" s="164"/>
      <c r="J176" s="164"/>
      <c r="K176" s="164"/>
      <c r="L176" s="164"/>
      <c r="M176" s="164"/>
      <c r="N176" s="164"/>
      <c r="O176" s="164"/>
      <c r="P176" s="164"/>
      <c r="Q176" s="164"/>
      <c r="R176" s="164"/>
      <c r="S176" s="164"/>
      <c r="T176" s="164"/>
      <c r="U176" s="164"/>
      <c r="V176" s="164"/>
      <c r="W176" s="164"/>
      <c r="X176" s="164"/>
    </row>
    <row r="177" spans="1:24" ht="14.25" customHeight="1" x14ac:dyDescent="0.2">
      <c r="A177" s="164"/>
      <c r="B177" s="164"/>
      <c r="C177" s="187"/>
      <c r="D177" s="164"/>
      <c r="E177" s="164"/>
      <c r="F177" s="164"/>
      <c r="G177" s="164"/>
      <c r="H177" s="164"/>
      <c r="I177" s="164"/>
      <c r="J177" s="164"/>
      <c r="K177" s="164"/>
      <c r="L177" s="164"/>
      <c r="M177" s="164"/>
      <c r="N177" s="164"/>
      <c r="O177" s="164"/>
      <c r="P177" s="164"/>
      <c r="Q177" s="164"/>
      <c r="R177" s="164"/>
      <c r="S177" s="164"/>
      <c r="T177" s="164"/>
      <c r="U177" s="164"/>
      <c r="V177" s="164"/>
      <c r="W177" s="164"/>
      <c r="X177" s="164"/>
    </row>
    <row r="178" spans="1:24" ht="14.25" customHeight="1" x14ac:dyDescent="0.2">
      <c r="A178" s="164"/>
      <c r="B178" s="164"/>
      <c r="C178" s="187"/>
      <c r="D178" s="164"/>
      <c r="E178" s="164"/>
      <c r="F178" s="164"/>
      <c r="G178" s="164"/>
      <c r="H178" s="164"/>
      <c r="I178" s="164"/>
      <c r="J178" s="164"/>
      <c r="K178" s="164"/>
      <c r="L178" s="164"/>
      <c r="M178" s="164"/>
      <c r="N178" s="164"/>
      <c r="O178" s="164"/>
      <c r="P178" s="164"/>
      <c r="Q178" s="164"/>
      <c r="R178" s="164"/>
      <c r="S178" s="164"/>
      <c r="T178" s="164"/>
      <c r="U178" s="164"/>
      <c r="V178" s="164"/>
      <c r="W178" s="164"/>
      <c r="X178" s="164"/>
    </row>
    <row r="179" spans="1:24" ht="14.25" customHeight="1" x14ac:dyDescent="0.2">
      <c r="A179" s="164"/>
      <c r="B179" s="164"/>
      <c r="C179" s="187"/>
      <c r="D179" s="164"/>
      <c r="E179" s="164"/>
      <c r="F179" s="164"/>
      <c r="G179" s="164"/>
      <c r="H179" s="164"/>
      <c r="I179" s="164"/>
      <c r="J179" s="164"/>
      <c r="K179" s="164"/>
      <c r="L179" s="164"/>
      <c r="M179" s="164"/>
      <c r="N179" s="164"/>
      <c r="O179" s="164"/>
      <c r="P179" s="164"/>
      <c r="Q179" s="164"/>
      <c r="R179" s="164"/>
      <c r="S179" s="164"/>
      <c r="T179" s="164"/>
      <c r="U179" s="164"/>
      <c r="V179" s="164"/>
      <c r="W179" s="164"/>
      <c r="X179" s="164"/>
    </row>
    <row r="180" spans="1:24" ht="14.25" customHeight="1" x14ac:dyDescent="0.2">
      <c r="A180" s="164"/>
      <c r="B180" s="164"/>
      <c r="C180" s="187"/>
      <c r="D180" s="164"/>
      <c r="E180" s="164"/>
      <c r="F180" s="164"/>
      <c r="G180" s="164"/>
      <c r="H180" s="164"/>
      <c r="I180" s="164"/>
      <c r="J180" s="164"/>
      <c r="K180" s="164"/>
      <c r="L180" s="164"/>
      <c r="M180" s="164"/>
      <c r="N180" s="164"/>
      <c r="O180" s="164"/>
      <c r="P180" s="164"/>
      <c r="Q180" s="164"/>
      <c r="R180" s="164"/>
      <c r="S180" s="164"/>
      <c r="T180" s="164"/>
      <c r="U180" s="164"/>
      <c r="V180" s="164"/>
      <c r="W180" s="164"/>
      <c r="X180" s="164"/>
    </row>
    <row r="181" spans="1:24" ht="14.25" customHeight="1" x14ac:dyDescent="0.2">
      <c r="A181" s="164"/>
      <c r="B181" s="164"/>
      <c r="C181" s="187"/>
      <c r="D181" s="164"/>
      <c r="E181" s="164"/>
      <c r="F181" s="164"/>
      <c r="G181" s="164"/>
      <c r="H181" s="164"/>
      <c r="I181" s="164"/>
      <c r="J181" s="164"/>
      <c r="K181" s="164"/>
      <c r="L181" s="164"/>
      <c r="M181" s="164"/>
      <c r="N181" s="164"/>
      <c r="O181" s="164"/>
      <c r="P181" s="164"/>
      <c r="Q181" s="164"/>
      <c r="R181" s="164"/>
      <c r="S181" s="164"/>
      <c r="T181" s="164"/>
      <c r="U181" s="164"/>
      <c r="V181" s="164"/>
      <c r="W181" s="164"/>
      <c r="X181" s="164"/>
    </row>
    <row r="182" spans="1:24" ht="14.25" customHeight="1" x14ac:dyDescent="0.2">
      <c r="A182" s="164"/>
      <c r="B182" s="164"/>
      <c r="C182" s="187"/>
      <c r="D182" s="164"/>
      <c r="E182" s="164"/>
      <c r="F182" s="164"/>
      <c r="G182" s="164"/>
      <c r="H182" s="164"/>
      <c r="I182" s="164"/>
      <c r="J182" s="164"/>
      <c r="K182" s="164"/>
      <c r="L182" s="164"/>
      <c r="M182" s="164"/>
      <c r="N182" s="164"/>
      <c r="O182" s="164"/>
      <c r="P182" s="164"/>
      <c r="Q182" s="164"/>
      <c r="R182" s="164"/>
      <c r="S182" s="164"/>
      <c r="T182" s="164"/>
      <c r="U182" s="164"/>
      <c r="V182" s="164"/>
      <c r="W182" s="164"/>
      <c r="X182" s="164"/>
    </row>
    <row r="183" spans="1:24" ht="14.25" customHeight="1" x14ac:dyDescent="0.2">
      <c r="A183" s="164"/>
      <c r="B183" s="164"/>
      <c r="C183" s="187"/>
      <c r="D183" s="164"/>
      <c r="E183" s="164"/>
      <c r="F183" s="164"/>
      <c r="G183" s="164"/>
      <c r="H183" s="164"/>
      <c r="I183" s="164"/>
      <c r="J183" s="164"/>
      <c r="K183" s="164"/>
      <c r="L183" s="164"/>
      <c r="M183" s="164"/>
      <c r="N183" s="164"/>
      <c r="O183" s="164"/>
      <c r="P183" s="164"/>
      <c r="Q183" s="164"/>
      <c r="R183" s="164"/>
      <c r="S183" s="164"/>
      <c r="T183" s="164"/>
      <c r="U183" s="164"/>
      <c r="V183" s="164"/>
      <c r="W183" s="164"/>
      <c r="X183" s="164"/>
    </row>
    <row r="184" spans="1:24" ht="14.25" customHeight="1" x14ac:dyDescent="0.2">
      <c r="A184" s="164"/>
      <c r="B184" s="164"/>
      <c r="C184" s="187"/>
      <c r="D184" s="164"/>
      <c r="E184" s="164"/>
      <c r="F184" s="164"/>
      <c r="G184" s="164"/>
      <c r="H184" s="164"/>
      <c r="I184" s="164"/>
      <c r="J184" s="164"/>
      <c r="K184" s="164"/>
      <c r="L184" s="164"/>
      <c r="M184" s="164"/>
      <c r="N184" s="164"/>
      <c r="O184" s="164"/>
      <c r="P184" s="164"/>
      <c r="Q184" s="164"/>
      <c r="R184" s="164"/>
      <c r="S184" s="164"/>
      <c r="T184" s="164"/>
      <c r="U184" s="164"/>
      <c r="V184" s="164"/>
      <c r="W184" s="164"/>
      <c r="X184" s="164"/>
    </row>
    <row r="185" spans="1:24" ht="14.25" customHeight="1" x14ac:dyDescent="0.2">
      <c r="A185" s="164"/>
      <c r="B185" s="164"/>
      <c r="C185" s="187"/>
      <c r="D185" s="164"/>
      <c r="E185" s="164"/>
      <c r="F185" s="164"/>
      <c r="G185" s="164"/>
      <c r="H185" s="164"/>
      <c r="I185" s="164"/>
      <c r="J185" s="164"/>
      <c r="K185" s="164"/>
      <c r="L185" s="164"/>
      <c r="M185" s="164"/>
      <c r="N185" s="164"/>
      <c r="O185" s="164"/>
      <c r="P185" s="164"/>
      <c r="Q185" s="164"/>
      <c r="R185" s="164"/>
      <c r="S185" s="164"/>
      <c r="T185" s="164"/>
      <c r="U185" s="164"/>
      <c r="V185" s="164"/>
      <c r="W185" s="164"/>
      <c r="X185" s="164"/>
    </row>
    <row r="186" spans="1:24" ht="14.25" customHeight="1" x14ac:dyDescent="0.2">
      <c r="A186" s="164"/>
      <c r="B186" s="164"/>
      <c r="C186" s="187"/>
      <c r="D186" s="164"/>
      <c r="E186" s="164"/>
      <c r="F186" s="164"/>
      <c r="G186" s="164"/>
      <c r="H186" s="164"/>
      <c r="I186" s="164"/>
      <c r="J186" s="164"/>
      <c r="K186" s="164"/>
      <c r="L186" s="164"/>
      <c r="M186" s="164"/>
      <c r="N186" s="164"/>
      <c r="O186" s="164"/>
      <c r="P186" s="164"/>
      <c r="Q186" s="164"/>
      <c r="R186" s="164"/>
      <c r="S186" s="164"/>
      <c r="T186" s="164"/>
      <c r="U186" s="164"/>
      <c r="V186" s="164"/>
      <c r="W186" s="164"/>
      <c r="X186" s="164"/>
    </row>
    <row r="187" spans="1:24" ht="14.25" customHeight="1" x14ac:dyDescent="0.2">
      <c r="A187" s="164"/>
      <c r="B187" s="164"/>
      <c r="C187" s="187"/>
      <c r="D187" s="164"/>
      <c r="E187" s="164"/>
      <c r="F187" s="164"/>
      <c r="G187" s="164"/>
      <c r="H187" s="164"/>
      <c r="I187" s="164"/>
      <c r="J187" s="164"/>
      <c r="K187" s="164"/>
      <c r="L187" s="164"/>
      <c r="M187" s="164"/>
      <c r="N187" s="164"/>
      <c r="O187" s="164"/>
      <c r="P187" s="164"/>
      <c r="Q187" s="164"/>
      <c r="R187" s="164"/>
      <c r="S187" s="164"/>
      <c r="T187" s="164"/>
      <c r="U187" s="164"/>
      <c r="V187" s="164"/>
      <c r="W187" s="164"/>
      <c r="X187" s="164"/>
    </row>
    <row r="188" spans="1:24" ht="14.25" customHeight="1" x14ac:dyDescent="0.2">
      <c r="A188" s="164"/>
      <c r="B188" s="164"/>
      <c r="C188" s="187"/>
      <c r="D188" s="164"/>
      <c r="E188" s="164"/>
      <c r="F188" s="164"/>
      <c r="G188" s="164"/>
      <c r="H188" s="164"/>
      <c r="I188" s="164"/>
      <c r="J188" s="164"/>
      <c r="K188" s="164"/>
      <c r="L188" s="164"/>
      <c r="M188" s="164"/>
      <c r="N188" s="164"/>
      <c r="O188" s="164"/>
      <c r="P188" s="164"/>
      <c r="Q188" s="164"/>
      <c r="R188" s="164"/>
      <c r="S188" s="164"/>
      <c r="T188" s="164"/>
      <c r="U188" s="164"/>
      <c r="V188" s="164"/>
      <c r="W188" s="164"/>
      <c r="X188" s="164"/>
    </row>
    <row r="189" spans="1:24" ht="14.25" customHeight="1" x14ac:dyDescent="0.2">
      <c r="A189" s="164"/>
      <c r="B189" s="164"/>
      <c r="C189" s="187"/>
      <c r="D189" s="164"/>
      <c r="E189" s="164"/>
      <c r="F189" s="164"/>
      <c r="G189" s="164"/>
      <c r="H189" s="164"/>
      <c r="I189" s="164"/>
      <c r="J189" s="164"/>
      <c r="K189" s="164"/>
      <c r="L189" s="164"/>
      <c r="M189" s="164"/>
      <c r="N189" s="164"/>
      <c r="O189" s="164"/>
      <c r="P189" s="164"/>
      <c r="Q189" s="164"/>
      <c r="R189" s="164"/>
      <c r="S189" s="164"/>
      <c r="T189" s="164"/>
      <c r="U189" s="164"/>
      <c r="V189" s="164"/>
      <c r="W189" s="164"/>
      <c r="X189" s="164"/>
    </row>
    <row r="190" spans="1:24" ht="14.25" customHeight="1" x14ac:dyDescent="0.2">
      <c r="A190" s="164"/>
      <c r="B190" s="164"/>
      <c r="C190" s="187"/>
      <c r="D190" s="164"/>
      <c r="E190" s="164"/>
      <c r="F190" s="164"/>
      <c r="G190" s="164"/>
      <c r="H190" s="164"/>
      <c r="I190" s="164"/>
      <c r="J190" s="164"/>
      <c r="K190" s="164"/>
      <c r="L190" s="164"/>
      <c r="M190" s="164"/>
      <c r="N190" s="164"/>
      <c r="O190" s="164"/>
      <c r="P190" s="164"/>
      <c r="Q190" s="164"/>
      <c r="R190" s="164"/>
      <c r="S190" s="164"/>
      <c r="T190" s="164"/>
      <c r="U190" s="164"/>
      <c r="V190" s="164"/>
      <c r="W190" s="164"/>
      <c r="X190" s="164"/>
    </row>
    <row r="191" spans="1:24" ht="14.25" customHeight="1" x14ac:dyDescent="0.2">
      <c r="A191" s="164"/>
      <c r="B191" s="164"/>
      <c r="C191" s="187"/>
      <c r="D191" s="164"/>
      <c r="E191" s="164"/>
      <c r="F191" s="164"/>
      <c r="G191" s="164"/>
      <c r="H191" s="164"/>
      <c r="I191" s="164"/>
      <c r="J191" s="164"/>
      <c r="K191" s="164"/>
      <c r="L191" s="164"/>
      <c r="M191" s="164"/>
      <c r="N191" s="164"/>
      <c r="O191" s="164"/>
      <c r="P191" s="164"/>
      <c r="Q191" s="164"/>
      <c r="R191" s="164"/>
      <c r="S191" s="164"/>
      <c r="T191" s="164"/>
      <c r="U191" s="164"/>
      <c r="V191" s="164"/>
      <c r="W191" s="164"/>
      <c r="X191" s="164"/>
    </row>
    <row r="192" spans="1:24" ht="14.25" customHeight="1" x14ac:dyDescent="0.2">
      <c r="A192" s="164"/>
      <c r="B192" s="164"/>
      <c r="C192" s="187"/>
      <c r="D192" s="164"/>
      <c r="E192" s="164"/>
      <c r="F192" s="164"/>
      <c r="G192" s="164"/>
      <c r="H192" s="164"/>
      <c r="I192" s="164"/>
      <c r="J192" s="164"/>
      <c r="K192" s="164"/>
      <c r="L192" s="164"/>
      <c r="M192" s="164"/>
      <c r="N192" s="164"/>
      <c r="O192" s="164"/>
      <c r="P192" s="164"/>
      <c r="Q192" s="164"/>
      <c r="R192" s="164"/>
      <c r="S192" s="164"/>
      <c r="T192" s="164"/>
      <c r="U192" s="164"/>
      <c r="V192" s="164"/>
      <c r="W192" s="164"/>
      <c r="X192" s="164"/>
    </row>
    <row r="193" spans="1:24" ht="14.25" customHeight="1" x14ac:dyDescent="0.2">
      <c r="A193" s="164"/>
      <c r="B193" s="164"/>
      <c r="C193" s="187"/>
      <c r="D193" s="164"/>
      <c r="E193" s="164"/>
      <c r="F193" s="164"/>
      <c r="G193" s="164"/>
      <c r="H193" s="164"/>
      <c r="I193" s="164"/>
      <c r="J193" s="164"/>
      <c r="K193" s="164"/>
      <c r="L193" s="164"/>
      <c r="M193" s="164"/>
      <c r="N193" s="164"/>
      <c r="O193" s="164"/>
      <c r="P193" s="164"/>
      <c r="Q193" s="164"/>
      <c r="R193" s="164"/>
      <c r="S193" s="164"/>
      <c r="T193" s="164"/>
      <c r="U193" s="164"/>
      <c r="V193" s="164"/>
      <c r="W193" s="164"/>
      <c r="X193" s="164"/>
    </row>
    <row r="194" spans="1:24" ht="14.25" customHeight="1" x14ac:dyDescent="0.2">
      <c r="A194" s="164"/>
      <c r="B194" s="164"/>
      <c r="C194" s="187"/>
      <c r="D194" s="164"/>
      <c r="E194" s="164"/>
      <c r="F194" s="164"/>
      <c r="G194" s="164"/>
      <c r="H194" s="164"/>
      <c r="I194" s="164"/>
      <c r="J194" s="164"/>
      <c r="K194" s="164"/>
      <c r="L194" s="164"/>
      <c r="M194" s="164"/>
      <c r="N194" s="164"/>
      <c r="O194" s="164"/>
      <c r="P194" s="164"/>
      <c r="Q194" s="164"/>
      <c r="R194" s="164"/>
      <c r="S194" s="164"/>
      <c r="T194" s="164"/>
      <c r="U194" s="164"/>
      <c r="V194" s="164"/>
      <c r="W194" s="164"/>
      <c r="X194" s="164"/>
    </row>
    <row r="195" spans="1:24" ht="14.25" customHeight="1" x14ac:dyDescent="0.2">
      <c r="A195" s="164"/>
      <c r="B195" s="164"/>
      <c r="C195" s="187"/>
      <c r="D195" s="164"/>
      <c r="E195" s="164"/>
      <c r="F195" s="164"/>
      <c r="G195" s="164"/>
      <c r="H195" s="164"/>
      <c r="I195" s="164"/>
      <c r="J195" s="164"/>
      <c r="K195" s="164"/>
      <c r="L195" s="164"/>
      <c r="M195" s="164"/>
      <c r="N195" s="164"/>
      <c r="O195" s="164"/>
      <c r="P195" s="164"/>
      <c r="Q195" s="164"/>
      <c r="R195" s="164"/>
      <c r="S195" s="164"/>
      <c r="T195" s="164"/>
      <c r="U195" s="164"/>
      <c r="V195" s="164"/>
      <c r="W195" s="164"/>
      <c r="X195" s="164"/>
    </row>
    <row r="196" spans="1:24" ht="14.25" customHeight="1" x14ac:dyDescent="0.2">
      <c r="A196" s="164"/>
      <c r="B196" s="164"/>
      <c r="C196" s="187"/>
      <c r="D196" s="164"/>
      <c r="E196" s="164"/>
      <c r="F196" s="164"/>
      <c r="G196" s="164"/>
      <c r="H196" s="164"/>
      <c r="I196" s="164"/>
      <c r="J196" s="164"/>
      <c r="K196" s="164"/>
      <c r="L196" s="164"/>
      <c r="M196" s="164"/>
      <c r="N196" s="164"/>
      <c r="O196" s="164"/>
      <c r="P196" s="164"/>
      <c r="Q196" s="164"/>
      <c r="R196" s="164"/>
      <c r="S196" s="164"/>
      <c r="T196" s="164"/>
      <c r="U196" s="164"/>
      <c r="V196" s="164"/>
      <c r="W196" s="164"/>
      <c r="X196" s="164"/>
    </row>
    <row r="197" spans="1:24" ht="14.25" customHeight="1" x14ac:dyDescent="0.2">
      <c r="A197" s="164"/>
      <c r="B197" s="164"/>
      <c r="C197" s="187"/>
      <c r="D197" s="164"/>
      <c r="E197" s="164"/>
      <c r="F197" s="164"/>
      <c r="G197" s="164"/>
      <c r="H197" s="164"/>
      <c r="I197" s="164"/>
      <c r="J197" s="164"/>
      <c r="K197" s="164"/>
      <c r="L197" s="164"/>
      <c r="M197" s="164"/>
      <c r="N197" s="164"/>
      <c r="O197" s="164"/>
      <c r="P197" s="164"/>
      <c r="Q197" s="164"/>
      <c r="R197" s="164"/>
      <c r="S197" s="164"/>
      <c r="T197" s="164"/>
      <c r="U197" s="164"/>
      <c r="V197" s="164"/>
      <c r="W197" s="164"/>
      <c r="X197" s="164"/>
    </row>
    <row r="198" spans="1:24" ht="14.25" customHeight="1" x14ac:dyDescent="0.2">
      <c r="A198" s="164"/>
      <c r="B198" s="164"/>
      <c r="C198" s="187"/>
      <c r="D198" s="164"/>
      <c r="E198" s="164"/>
      <c r="F198" s="164"/>
      <c r="G198" s="164"/>
      <c r="H198" s="164"/>
      <c r="I198" s="164"/>
      <c r="J198" s="164"/>
      <c r="K198" s="164"/>
      <c r="L198" s="164"/>
      <c r="M198" s="164"/>
      <c r="N198" s="164"/>
      <c r="O198" s="164"/>
      <c r="P198" s="164"/>
      <c r="Q198" s="164"/>
      <c r="R198" s="164"/>
      <c r="S198" s="164"/>
      <c r="T198" s="164"/>
      <c r="U198" s="164"/>
      <c r="V198" s="164"/>
      <c r="W198" s="164"/>
      <c r="X198" s="164"/>
    </row>
    <row r="199" spans="1:24" ht="14.25" customHeight="1" x14ac:dyDescent="0.2">
      <c r="A199" s="164"/>
      <c r="B199" s="164"/>
      <c r="C199" s="187"/>
      <c r="D199" s="164"/>
      <c r="E199" s="164"/>
      <c r="F199" s="164"/>
      <c r="G199" s="164"/>
      <c r="H199" s="164"/>
      <c r="I199" s="164"/>
      <c r="J199" s="164"/>
      <c r="K199" s="164"/>
      <c r="L199" s="164"/>
      <c r="M199" s="164"/>
      <c r="N199" s="164"/>
      <c r="O199" s="164"/>
      <c r="P199" s="164"/>
      <c r="Q199" s="164"/>
      <c r="R199" s="164"/>
      <c r="S199" s="164"/>
      <c r="T199" s="164"/>
      <c r="U199" s="164"/>
      <c r="V199" s="164"/>
      <c r="W199" s="164"/>
      <c r="X199" s="164"/>
    </row>
    <row r="200" spans="1:24" ht="14.25" customHeight="1" x14ac:dyDescent="0.2">
      <c r="A200" s="164"/>
      <c r="B200" s="164"/>
      <c r="C200" s="187"/>
      <c r="D200" s="164"/>
      <c r="E200" s="164"/>
      <c r="F200" s="164"/>
      <c r="G200" s="164"/>
      <c r="H200" s="164"/>
      <c r="I200" s="164"/>
      <c r="J200" s="164"/>
      <c r="K200" s="164"/>
      <c r="L200" s="164"/>
      <c r="M200" s="164"/>
      <c r="N200" s="164"/>
      <c r="O200" s="164"/>
      <c r="P200" s="164"/>
      <c r="Q200" s="164"/>
      <c r="R200" s="164"/>
      <c r="S200" s="164"/>
      <c r="T200" s="164"/>
      <c r="U200" s="164"/>
      <c r="V200" s="164"/>
      <c r="W200" s="164"/>
      <c r="X200" s="164"/>
    </row>
    <row r="201" spans="1:24" ht="14.25" customHeight="1" x14ac:dyDescent="0.2">
      <c r="A201" s="164"/>
      <c r="B201" s="164"/>
      <c r="C201" s="187"/>
      <c r="D201" s="164"/>
      <c r="E201" s="164"/>
      <c r="F201" s="164"/>
      <c r="G201" s="164"/>
      <c r="H201" s="164"/>
      <c r="I201" s="164"/>
      <c r="J201" s="164"/>
      <c r="K201" s="164"/>
      <c r="L201" s="164"/>
      <c r="M201" s="164"/>
      <c r="N201" s="164"/>
      <c r="O201" s="164"/>
      <c r="P201" s="164"/>
      <c r="Q201" s="164"/>
      <c r="R201" s="164"/>
      <c r="S201" s="164"/>
      <c r="T201" s="164"/>
      <c r="U201" s="164"/>
      <c r="V201" s="164"/>
      <c r="W201" s="164"/>
      <c r="X201" s="164"/>
    </row>
    <row r="202" spans="1:24" ht="14.25" customHeight="1" x14ac:dyDescent="0.2">
      <c r="A202" s="164"/>
      <c r="B202" s="164"/>
      <c r="C202" s="187"/>
      <c r="D202" s="164"/>
      <c r="E202" s="164"/>
      <c r="F202" s="164"/>
      <c r="G202" s="164"/>
      <c r="H202" s="164"/>
      <c r="I202" s="164"/>
      <c r="J202" s="164"/>
      <c r="K202" s="164"/>
      <c r="L202" s="164"/>
      <c r="M202" s="164"/>
      <c r="N202" s="164"/>
      <c r="O202" s="164"/>
      <c r="P202" s="164"/>
      <c r="Q202" s="164"/>
      <c r="R202" s="164"/>
      <c r="S202" s="164"/>
      <c r="T202" s="164"/>
      <c r="U202" s="164"/>
      <c r="V202" s="164"/>
      <c r="W202" s="164"/>
      <c r="X202" s="164"/>
    </row>
    <row r="203" spans="1:24" ht="14.25" customHeight="1" x14ac:dyDescent="0.2">
      <c r="A203" s="164"/>
      <c r="B203" s="164"/>
      <c r="C203" s="187"/>
      <c r="D203" s="164"/>
      <c r="E203" s="164"/>
      <c r="F203" s="164"/>
      <c r="G203" s="164"/>
      <c r="H203" s="164"/>
      <c r="I203" s="164"/>
      <c r="J203" s="164"/>
      <c r="K203" s="164"/>
      <c r="L203" s="164"/>
      <c r="M203" s="164"/>
      <c r="N203" s="164"/>
      <c r="O203" s="164"/>
      <c r="P203" s="164"/>
      <c r="Q203" s="164"/>
      <c r="R203" s="164"/>
      <c r="S203" s="164"/>
      <c r="T203" s="164"/>
      <c r="U203" s="164"/>
      <c r="V203" s="164"/>
      <c r="W203" s="164"/>
      <c r="X203" s="164"/>
    </row>
    <row r="204" spans="1:24" ht="14.25" customHeight="1" x14ac:dyDescent="0.2">
      <c r="A204" s="164"/>
      <c r="B204" s="164"/>
      <c r="C204" s="187"/>
      <c r="D204" s="164"/>
      <c r="E204" s="164"/>
      <c r="F204" s="164"/>
      <c r="G204" s="164"/>
      <c r="H204" s="164"/>
      <c r="I204" s="164"/>
      <c r="J204" s="164"/>
      <c r="K204" s="164"/>
      <c r="L204" s="164"/>
      <c r="M204" s="164"/>
      <c r="N204" s="164"/>
      <c r="O204" s="164"/>
      <c r="P204" s="164"/>
      <c r="Q204" s="164"/>
      <c r="R204" s="164"/>
      <c r="S204" s="164"/>
      <c r="T204" s="164"/>
      <c r="U204" s="164"/>
      <c r="V204" s="164"/>
      <c r="W204" s="164"/>
      <c r="X204" s="164"/>
    </row>
    <row r="205" spans="1:24" ht="14.25" customHeight="1" x14ac:dyDescent="0.2">
      <c r="A205" s="164"/>
      <c r="B205" s="164"/>
      <c r="C205" s="187"/>
      <c r="D205" s="164"/>
      <c r="E205" s="164"/>
      <c r="F205" s="164"/>
      <c r="G205" s="164"/>
      <c r="H205" s="164"/>
      <c r="I205" s="164"/>
      <c r="J205" s="164"/>
      <c r="K205" s="164"/>
      <c r="L205" s="164"/>
      <c r="M205" s="164"/>
      <c r="N205" s="164"/>
      <c r="O205" s="164"/>
      <c r="P205" s="164"/>
      <c r="Q205" s="164"/>
      <c r="R205" s="164"/>
      <c r="S205" s="164"/>
      <c r="T205" s="164"/>
      <c r="U205" s="164"/>
      <c r="V205" s="164"/>
      <c r="W205" s="164"/>
      <c r="X205" s="164"/>
    </row>
    <row r="206" spans="1:24" ht="14.25" customHeight="1" x14ac:dyDescent="0.2">
      <c r="A206" s="164"/>
      <c r="B206" s="164"/>
      <c r="C206" s="187"/>
      <c r="D206" s="164"/>
      <c r="E206" s="164"/>
      <c r="F206" s="164"/>
      <c r="G206" s="164"/>
      <c r="H206" s="164"/>
      <c r="I206" s="164"/>
      <c r="J206" s="164"/>
      <c r="K206" s="164"/>
      <c r="L206" s="164"/>
      <c r="M206" s="164"/>
      <c r="N206" s="164"/>
      <c r="O206" s="164"/>
      <c r="P206" s="164"/>
      <c r="Q206" s="164"/>
      <c r="R206" s="164"/>
      <c r="S206" s="164"/>
      <c r="T206" s="164"/>
      <c r="U206" s="164"/>
      <c r="V206" s="164"/>
      <c r="W206" s="164"/>
      <c r="X206" s="164"/>
    </row>
    <row r="207" spans="1:24" ht="14.25" customHeight="1" x14ac:dyDescent="0.2">
      <c r="A207" s="164"/>
      <c r="B207" s="164"/>
      <c r="C207" s="187"/>
      <c r="D207" s="164"/>
      <c r="E207" s="164"/>
      <c r="F207" s="164"/>
      <c r="G207" s="164"/>
      <c r="H207" s="164"/>
      <c r="I207" s="164"/>
      <c r="J207" s="164"/>
      <c r="K207" s="164"/>
      <c r="L207" s="164"/>
      <c r="M207" s="164"/>
      <c r="N207" s="164"/>
      <c r="O207" s="164"/>
      <c r="P207" s="164"/>
      <c r="Q207" s="164"/>
      <c r="R207" s="164"/>
      <c r="S207" s="164"/>
      <c r="T207" s="164"/>
      <c r="U207" s="164"/>
      <c r="V207" s="164"/>
      <c r="W207" s="164"/>
      <c r="X207" s="164"/>
    </row>
    <row r="208" spans="1:24" ht="14.25" customHeight="1" x14ac:dyDescent="0.2">
      <c r="A208" s="164"/>
      <c r="B208" s="164"/>
      <c r="C208" s="187"/>
      <c r="D208" s="164"/>
      <c r="E208" s="164"/>
      <c r="F208" s="164"/>
      <c r="G208" s="164"/>
      <c r="H208" s="164"/>
      <c r="I208" s="164"/>
      <c r="J208" s="164"/>
      <c r="K208" s="164"/>
      <c r="L208" s="164"/>
      <c r="M208" s="164"/>
      <c r="N208" s="164"/>
      <c r="O208" s="164"/>
      <c r="P208" s="164"/>
      <c r="Q208" s="164"/>
      <c r="R208" s="164"/>
      <c r="S208" s="164"/>
      <c r="T208" s="164"/>
      <c r="U208" s="164"/>
      <c r="V208" s="164"/>
      <c r="W208" s="164"/>
      <c r="X208" s="164"/>
    </row>
    <row r="209" spans="1:24" ht="14.25" customHeight="1" x14ac:dyDescent="0.2">
      <c r="A209" s="164"/>
      <c r="B209" s="164"/>
      <c r="C209" s="187"/>
      <c r="D209" s="164"/>
      <c r="E209" s="164"/>
      <c r="F209" s="164"/>
      <c r="G209" s="164"/>
      <c r="H209" s="164"/>
      <c r="I209" s="164"/>
      <c r="J209" s="164"/>
      <c r="K209" s="164"/>
      <c r="L209" s="164"/>
      <c r="M209" s="164"/>
      <c r="N209" s="164"/>
      <c r="O209" s="164"/>
      <c r="P209" s="164"/>
      <c r="Q209" s="164"/>
      <c r="R209" s="164"/>
      <c r="S209" s="164"/>
      <c r="T209" s="164"/>
      <c r="U209" s="164"/>
      <c r="V209" s="164"/>
      <c r="W209" s="164"/>
      <c r="X209" s="164"/>
    </row>
    <row r="210" spans="1:24" ht="14.25" customHeight="1" x14ac:dyDescent="0.2">
      <c r="A210" s="164"/>
      <c r="B210" s="164"/>
      <c r="C210" s="187"/>
      <c r="D210" s="164"/>
      <c r="E210" s="164"/>
      <c r="F210" s="164"/>
      <c r="G210" s="164"/>
      <c r="H210" s="164"/>
      <c r="I210" s="164"/>
      <c r="J210" s="164"/>
      <c r="K210" s="164"/>
      <c r="L210" s="164"/>
      <c r="M210" s="164"/>
      <c r="N210" s="164"/>
      <c r="O210" s="164"/>
      <c r="P210" s="164"/>
      <c r="Q210" s="164"/>
      <c r="R210" s="164"/>
      <c r="S210" s="164"/>
      <c r="T210" s="164"/>
      <c r="U210" s="164"/>
      <c r="V210" s="164"/>
      <c r="W210" s="164"/>
      <c r="X210" s="164"/>
    </row>
    <row r="211" spans="1:24" ht="14.25" customHeight="1" x14ac:dyDescent="0.2">
      <c r="A211" s="164"/>
      <c r="B211" s="164"/>
      <c r="C211" s="187"/>
      <c r="D211" s="164"/>
      <c r="E211" s="164"/>
      <c r="F211" s="164"/>
      <c r="G211" s="164"/>
      <c r="H211" s="164"/>
      <c r="I211" s="164"/>
      <c r="J211" s="164"/>
      <c r="K211" s="164"/>
      <c r="L211" s="164"/>
      <c r="M211" s="164"/>
      <c r="N211" s="164"/>
      <c r="O211" s="164"/>
      <c r="P211" s="164"/>
      <c r="Q211" s="164"/>
      <c r="R211" s="164"/>
      <c r="S211" s="164"/>
      <c r="T211" s="164"/>
      <c r="U211" s="164"/>
      <c r="V211" s="164"/>
      <c r="W211" s="164"/>
      <c r="X211" s="164"/>
    </row>
    <row r="212" spans="1:24" ht="14.25" customHeight="1" x14ac:dyDescent="0.2">
      <c r="A212" s="164"/>
      <c r="B212" s="164"/>
      <c r="C212" s="187"/>
      <c r="D212" s="164"/>
      <c r="E212" s="164"/>
      <c r="F212" s="164"/>
      <c r="G212" s="164"/>
      <c r="H212" s="164"/>
      <c r="I212" s="164"/>
      <c r="J212" s="164"/>
      <c r="K212" s="164"/>
      <c r="L212" s="164"/>
      <c r="M212" s="164"/>
      <c r="N212" s="164"/>
      <c r="O212" s="164"/>
      <c r="P212" s="164"/>
      <c r="Q212" s="164"/>
      <c r="R212" s="164"/>
      <c r="S212" s="164"/>
      <c r="T212" s="164"/>
      <c r="U212" s="164"/>
      <c r="V212" s="164"/>
      <c r="W212" s="164"/>
      <c r="X212" s="164"/>
    </row>
    <row r="213" spans="1:24" ht="14.25" customHeight="1" x14ac:dyDescent="0.2">
      <c r="A213" s="164"/>
      <c r="B213" s="164"/>
      <c r="C213" s="187"/>
      <c r="D213" s="164"/>
      <c r="E213" s="164"/>
      <c r="F213" s="164"/>
      <c r="G213" s="164"/>
      <c r="H213" s="164"/>
      <c r="I213" s="164"/>
      <c r="J213" s="164"/>
      <c r="K213" s="164"/>
      <c r="L213" s="164"/>
      <c r="M213" s="164"/>
      <c r="N213" s="164"/>
      <c r="O213" s="164"/>
      <c r="P213" s="164"/>
      <c r="Q213" s="164"/>
      <c r="R213" s="164"/>
      <c r="S213" s="164"/>
      <c r="T213" s="164"/>
      <c r="U213" s="164"/>
      <c r="V213" s="164"/>
      <c r="W213" s="164"/>
      <c r="X213" s="164"/>
    </row>
    <row r="214" spans="1:24" ht="14.25" customHeight="1" x14ac:dyDescent="0.2">
      <c r="A214" s="164"/>
      <c r="B214" s="164"/>
      <c r="C214" s="187"/>
      <c r="D214" s="164"/>
      <c r="E214" s="164"/>
      <c r="F214" s="164"/>
      <c r="G214" s="164"/>
      <c r="H214" s="164"/>
      <c r="I214" s="164"/>
      <c r="J214" s="164"/>
      <c r="K214" s="164"/>
      <c r="L214" s="164"/>
      <c r="M214" s="164"/>
      <c r="N214" s="164"/>
      <c r="O214" s="164"/>
      <c r="P214" s="164"/>
      <c r="Q214" s="164"/>
      <c r="R214" s="164"/>
      <c r="S214" s="164"/>
      <c r="T214" s="164"/>
      <c r="U214" s="164"/>
      <c r="V214" s="164"/>
      <c r="W214" s="164"/>
      <c r="X214" s="164"/>
    </row>
    <row r="215" spans="1:24" ht="14.25" customHeight="1" x14ac:dyDescent="0.2">
      <c r="A215" s="164"/>
      <c r="B215" s="164"/>
      <c r="C215" s="187"/>
      <c r="D215" s="164"/>
      <c r="E215" s="164"/>
      <c r="F215" s="164"/>
      <c r="G215" s="164"/>
      <c r="H215" s="164"/>
      <c r="I215" s="164"/>
      <c r="J215" s="164"/>
      <c r="K215" s="164"/>
      <c r="L215" s="164"/>
      <c r="M215" s="164"/>
      <c r="N215" s="164"/>
      <c r="O215" s="164"/>
      <c r="P215" s="164"/>
      <c r="Q215" s="164"/>
      <c r="R215" s="164"/>
      <c r="S215" s="164"/>
      <c r="T215" s="164"/>
      <c r="U215" s="164"/>
      <c r="V215" s="164"/>
      <c r="W215" s="164"/>
      <c r="X215" s="164"/>
    </row>
    <row r="216" spans="1:24" ht="14.25" customHeight="1" x14ac:dyDescent="0.2">
      <c r="A216" s="164"/>
      <c r="B216" s="164"/>
      <c r="C216" s="187"/>
      <c r="D216" s="164"/>
      <c r="E216" s="164"/>
      <c r="F216" s="164"/>
      <c r="G216" s="164"/>
      <c r="H216" s="164"/>
      <c r="I216" s="164"/>
      <c r="J216" s="164"/>
      <c r="K216" s="164"/>
      <c r="L216" s="164"/>
      <c r="M216" s="164"/>
      <c r="N216" s="164"/>
      <c r="O216" s="164"/>
      <c r="P216" s="164"/>
      <c r="Q216" s="164"/>
      <c r="R216" s="164"/>
      <c r="S216" s="164"/>
      <c r="T216" s="164"/>
      <c r="U216" s="164"/>
      <c r="V216" s="164"/>
      <c r="W216" s="164"/>
      <c r="X216" s="164"/>
    </row>
    <row r="217" spans="1:24" ht="14.25" customHeight="1" x14ac:dyDescent="0.2">
      <c r="A217" s="164"/>
      <c r="B217" s="164"/>
      <c r="C217" s="187"/>
      <c r="D217" s="164"/>
      <c r="E217" s="164"/>
      <c r="F217" s="164"/>
      <c r="G217" s="164"/>
      <c r="H217" s="164"/>
      <c r="I217" s="164"/>
      <c r="J217" s="164"/>
      <c r="K217" s="164"/>
      <c r="L217" s="164"/>
      <c r="M217" s="164"/>
      <c r="N217" s="164"/>
      <c r="O217" s="164"/>
      <c r="P217" s="164"/>
      <c r="Q217" s="164"/>
      <c r="R217" s="164"/>
      <c r="S217" s="164"/>
      <c r="T217" s="164"/>
      <c r="U217" s="164"/>
      <c r="V217" s="164"/>
      <c r="W217" s="164"/>
      <c r="X217" s="164"/>
    </row>
    <row r="218" spans="1:24" ht="14.25" customHeight="1" x14ac:dyDescent="0.2">
      <c r="A218" s="164"/>
      <c r="B218" s="164"/>
      <c r="C218" s="187"/>
      <c r="D218" s="164"/>
      <c r="E218" s="164"/>
      <c r="F218" s="164"/>
      <c r="G218" s="164"/>
      <c r="H218" s="164"/>
      <c r="I218" s="164"/>
      <c r="J218" s="164"/>
      <c r="K218" s="164"/>
      <c r="L218" s="164"/>
      <c r="M218" s="164"/>
      <c r="N218" s="164"/>
      <c r="O218" s="164"/>
      <c r="P218" s="164"/>
      <c r="Q218" s="164"/>
      <c r="R218" s="164"/>
      <c r="S218" s="164"/>
      <c r="T218" s="164"/>
      <c r="U218" s="164"/>
      <c r="V218" s="164"/>
      <c r="W218" s="164"/>
      <c r="X218" s="164"/>
    </row>
    <row r="219" spans="1:24" ht="14.25" customHeight="1" x14ac:dyDescent="0.2">
      <c r="A219" s="164"/>
      <c r="B219" s="164"/>
      <c r="C219" s="187"/>
      <c r="D219" s="164"/>
      <c r="E219" s="164"/>
      <c r="F219" s="164"/>
      <c r="G219" s="164"/>
      <c r="H219" s="164"/>
      <c r="I219" s="164"/>
      <c r="J219" s="164"/>
      <c r="K219" s="164"/>
      <c r="L219" s="164"/>
      <c r="M219" s="164"/>
      <c r="N219" s="164"/>
      <c r="O219" s="164"/>
      <c r="P219" s="164"/>
      <c r="Q219" s="164"/>
      <c r="R219" s="164"/>
      <c r="S219" s="164"/>
      <c r="T219" s="164"/>
      <c r="U219" s="164"/>
      <c r="V219" s="164"/>
      <c r="W219" s="164"/>
      <c r="X219" s="164"/>
    </row>
    <row r="220" spans="1:24" ht="14.25" customHeight="1" x14ac:dyDescent="0.2">
      <c r="A220" s="164"/>
      <c r="B220" s="164"/>
      <c r="C220" s="187"/>
      <c r="D220" s="164"/>
      <c r="E220" s="164"/>
      <c r="F220" s="164"/>
      <c r="G220" s="164"/>
      <c r="H220" s="164"/>
      <c r="I220" s="164"/>
      <c r="J220" s="164"/>
      <c r="K220" s="164"/>
      <c r="L220" s="164"/>
      <c r="M220" s="164"/>
      <c r="N220" s="164"/>
      <c r="O220" s="164"/>
      <c r="P220" s="164"/>
      <c r="Q220" s="164"/>
      <c r="R220" s="164"/>
      <c r="S220" s="164"/>
      <c r="T220" s="164"/>
      <c r="U220" s="164"/>
      <c r="V220" s="164"/>
      <c r="W220" s="164"/>
      <c r="X220" s="164"/>
    </row>
    <row r="221" spans="1:24" ht="14.25" customHeight="1" x14ac:dyDescent="0.2">
      <c r="A221" s="164"/>
      <c r="B221" s="164"/>
      <c r="C221" s="187"/>
      <c r="D221" s="164"/>
      <c r="E221" s="164"/>
      <c r="F221" s="164"/>
      <c r="G221" s="164"/>
      <c r="H221" s="164"/>
      <c r="I221" s="164"/>
      <c r="J221" s="164"/>
      <c r="K221" s="164"/>
      <c r="L221" s="164"/>
      <c r="M221" s="164"/>
      <c r="N221" s="164"/>
      <c r="O221" s="164"/>
      <c r="P221" s="164"/>
      <c r="Q221" s="164"/>
      <c r="R221" s="164"/>
      <c r="S221" s="164"/>
      <c r="T221" s="164"/>
      <c r="U221" s="164"/>
      <c r="V221" s="164"/>
      <c r="W221" s="164"/>
      <c r="X221" s="164"/>
    </row>
    <row r="222" spans="1:24" ht="14.25" customHeight="1" x14ac:dyDescent="0.2">
      <c r="A222" s="164"/>
      <c r="B222" s="164"/>
      <c r="C222" s="187"/>
      <c r="D222" s="164"/>
      <c r="E222" s="164"/>
      <c r="F222" s="164"/>
      <c r="G222" s="164"/>
      <c r="H222" s="164"/>
      <c r="I222" s="164"/>
      <c r="J222" s="164"/>
      <c r="K222" s="164"/>
      <c r="L222" s="164"/>
      <c r="M222" s="164"/>
      <c r="N222" s="164"/>
      <c r="O222" s="164"/>
      <c r="P222" s="164"/>
      <c r="Q222" s="164"/>
      <c r="R222" s="164"/>
      <c r="S222" s="164"/>
      <c r="T222" s="164"/>
      <c r="U222" s="164"/>
      <c r="V222" s="164"/>
      <c r="W222" s="164"/>
      <c r="X222" s="164"/>
    </row>
    <row r="223" spans="1:24" ht="14.25" customHeight="1" x14ac:dyDescent="0.2">
      <c r="A223" s="164"/>
      <c r="B223" s="164"/>
      <c r="C223" s="187"/>
      <c r="D223" s="164"/>
      <c r="E223" s="164"/>
      <c r="F223" s="164"/>
      <c r="G223" s="164"/>
      <c r="H223" s="164"/>
      <c r="I223" s="164"/>
      <c r="J223" s="164"/>
      <c r="K223" s="164"/>
      <c r="L223" s="164"/>
      <c r="M223" s="164"/>
      <c r="N223" s="164"/>
      <c r="O223" s="164"/>
      <c r="P223" s="164"/>
      <c r="Q223" s="164"/>
      <c r="R223" s="164"/>
      <c r="S223" s="164"/>
      <c r="T223" s="164"/>
      <c r="U223" s="164"/>
      <c r="V223" s="164"/>
      <c r="W223" s="164"/>
      <c r="X223" s="164"/>
    </row>
    <row r="224" spans="1:24" ht="14.25" customHeight="1" x14ac:dyDescent="0.2">
      <c r="A224" s="164"/>
      <c r="B224" s="164"/>
      <c r="C224" s="187"/>
      <c r="D224" s="164"/>
      <c r="E224" s="164"/>
      <c r="F224" s="164"/>
      <c r="G224" s="164"/>
      <c r="H224" s="164"/>
      <c r="I224" s="164"/>
      <c r="J224" s="164"/>
      <c r="K224" s="164"/>
      <c r="L224" s="164"/>
      <c r="M224" s="164"/>
      <c r="N224" s="164"/>
      <c r="O224" s="164"/>
      <c r="P224" s="164"/>
      <c r="Q224" s="164"/>
      <c r="R224" s="164"/>
      <c r="S224" s="164"/>
      <c r="T224" s="164"/>
      <c r="U224" s="164"/>
      <c r="V224" s="164"/>
      <c r="W224" s="164"/>
      <c r="X224" s="164"/>
    </row>
    <row r="225" spans="1:24" ht="14.25" customHeight="1" x14ac:dyDescent="0.2">
      <c r="A225" s="164"/>
      <c r="B225" s="164"/>
      <c r="C225" s="187"/>
      <c r="D225" s="164"/>
      <c r="E225" s="164"/>
      <c r="F225" s="164"/>
      <c r="G225" s="164"/>
      <c r="H225" s="164"/>
      <c r="I225" s="164"/>
      <c r="J225" s="164"/>
      <c r="K225" s="164"/>
      <c r="L225" s="164"/>
      <c r="M225" s="164"/>
      <c r="N225" s="164"/>
      <c r="O225" s="164"/>
      <c r="P225" s="164"/>
      <c r="Q225" s="164"/>
      <c r="R225" s="164"/>
      <c r="S225" s="164"/>
      <c r="T225" s="164"/>
      <c r="U225" s="164"/>
      <c r="V225" s="164"/>
      <c r="W225" s="164"/>
      <c r="X225" s="164"/>
    </row>
    <row r="226" spans="1:24" ht="14.25" customHeight="1" x14ac:dyDescent="0.2">
      <c r="A226" s="164"/>
      <c r="B226" s="164"/>
      <c r="C226" s="187"/>
      <c r="D226" s="164"/>
      <c r="E226" s="164"/>
      <c r="F226" s="164"/>
      <c r="G226" s="164"/>
      <c r="H226" s="164"/>
      <c r="I226" s="164"/>
      <c r="J226" s="164"/>
      <c r="K226" s="164"/>
      <c r="L226" s="164"/>
      <c r="M226" s="164"/>
      <c r="N226" s="164"/>
      <c r="O226" s="164"/>
      <c r="P226" s="164"/>
      <c r="Q226" s="164"/>
      <c r="R226" s="164"/>
      <c r="S226" s="164"/>
      <c r="T226" s="164"/>
      <c r="U226" s="164"/>
      <c r="V226" s="164"/>
      <c r="W226" s="164"/>
      <c r="X226" s="164"/>
    </row>
    <row r="227" spans="1:24" ht="14.25" customHeight="1" x14ac:dyDescent="0.2">
      <c r="A227" s="164"/>
      <c r="B227" s="164"/>
      <c r="C227" s="187"/>
      <c r="D227" s="164"/>
      <c r="E227" s="164"/>
      <c r="F227" s="164"/>
      <c r="G227" s="164"/>
      <c r="H227" s="164"/>
      <c r="I227" s="164"/>
      <c r="J227" s="164"/>
      <c r="K227" s="164"/>
      <c r="L227" s="164"/>
      <c r="M227" s="164"/>
      <c r="N227" s="164"/>
      <c r="O227" s="164"/>
      <c r="P227" s="164"/>
      <c r="Q227" s="164"/>
      <c r="R227" s="164"/>
      <c r="S227" s="164"/>
      <c r="T227" s="164"/>
      <c r="U227" s="164"/>
      <c r="V227" s="164"/>
      <c r="W227" s="164"/>
      <c r="X227" s="164"/>
    </row>
    <row r="228" spans="1:24" ht="15.75" customHeight="1" x14ac:dyDescent="0.2"/>
    <row r="229" spans="1:24" ht="15.75" customHeight="1" x14ac:dyDescent="0.2"/>
    <row r="230" spans="1:24" ht="15.75" customHeight="1" x14ac:dyDescent="0.2"/>
    <row r="231" spans="1:24" ht="15.75" customHeight="1" x14ac:dyDescent="0.2"/>
    <row r="232" spans="1:24" ht="15.75" customHeight="1" x14ac:dyDescent="0.2"/>
    <row r="233" spans="1:24" ht="15.75" customHeight="1" x14ac:dyDescent="0.2"/>
    <row r="234" spans="1:24" ht="15.75" customHeight="1" x14ac:dyDescent="0.2"/>
    <row r="235" spans="1:24" ht="15.75" customHeight="1" x14ac:dyDescent="0.2"/>
    <row r="236" spans="1:24" ht="15.75" customHeight="1" x14ac:dyDescent="0.2"/>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hyperlink ref="C25" location="null!_Toc461442754" display="'2. SEGUIMIENTO METAS PRODUCTO'!_Toc461442754"/>
    <hyperlink ref="C26" location="null!Área_de_impresión" display="'4. METAS RESULTADO PDD'!Área_de_impresión"/>
  </hyperlinks>
  <pageMargins left="0.25" right="0.25" top="0.75" bottom="0.75" header="0" footer="0"/>
  <pageSetup orientation="portrait"/>
  <colBreaks count="1" manualBreakCount="1">
    <brk id="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808E00"/>
  </sheetPr>
  <dimension ref="A1:B25"/>
  <sheetViews>
    <sheetView topLeftCell="A16" workbookViewId="0">
      <selection activeCell="B21" sqref="B21"/>
    </sheetView>
  </sheetViews>
  <sheetFormatPr baseColWidth="10" defaultRowHeight="12.75" x14ac:dyDescent="0.2"/>
  <cols>
    <col min="1" max="1" width="31.375" style="369" customWidth="1"/>
    <col min="2" max="2" width="110.875" style="369" customWidth="1"/>
    <col min="3" max="16384" width="11" style="369"/>
  </cols>
  <sheetData>
    <row r="1" spans="1:2" ht="27" customHeight="1" x14ac:dyDescent="0.2">
      <c r="A1" s="765" t="s">
        <v>1429</v>
      </c>
      <c r="B1" s="766"/>
    </row>
    <row r="2" spans="1:2" x14ac:dyDescent="0.2">
      <c r="A2" s="370"/>
      <c r="B2" s="370"/>
    </row>
    <row r="3" spans="1:2" x14ac:dyDescent="0.2">
      <c r="A3" s="371" t="s">
        <v>638</v>
      </c>
      <c r="B3" s="372"/>
    </row>
    <row r="4" spans="1:2" x14ac:dyDescent="0.2">
      <c r="A4" s="373"/>
      <c r="B4" s="370"/>
    </row>
    <row r="5" spans="1:2" x14ac:dyDescent="0.2">
      <c r="A5" s="764" t="s">
        <v>640</v>
      </c>
      <c r="B5" s="764"/>
    </row>
    <row r="6" spans="1:2" x14ac:dyDescent="0.2">
      <c r="A6" s="764" t="s">
        <v>1430</v>
      </c>
      <c r="B6" s="764"/>
    </row>
    <row r="7" spans="1:2" x14ac:dyDescent="0.2">
      <c r="A7" s="764" t="s">
        <v>643</v>
      </c>
      <c r="B7" s="764"/>
    </row>
    <row r="8" spans="1:2" x14ac:dyDescent="0.2">
      <c r="A8" s="764" t="s">
        <v>644</v>
      </c>
      <c r="B8" s="764"/>
    </row>
    <row r="9" spans="1:2" x14ac:dyDescent="0.2">
      <c r="A9" s="764" t="s">
        <v>1431</v>
      </c>
      <c r="B9" s="764"/>
    </row>
    <row r="10" spans="1:2" x14ac:dyDescent="0.2">
      <c r="A10" s="374" t="s">
        <v>647</v>
      </c>
      <c r="B10" s="374"/>
    </row>
    <row r="11" spans="1:2" ht="47.25" customHeight="1" x14ac:dyDescent="0.2">
      <c r="A11" s="761" t="s">
        <v>1432</v>
      </c>
      <c r="B11" s="761"/>
    </row>
    <row r="12" spans="1:2" ht="12.75" customHeight="1" x14ac:dyDescent="0.2">
      <c r="A12" s="761" t="s">
        <v>1433</v>
      </c>
      <c r="B12" s="761"/>
    </row>
    <row r="13" spans="1:2" ht="12.75" customHeight="1" x14ac:dyDescent="0.2">
      <c r="A13" s="762" t="s">
        <v>650</v>
      </c>
      <c r="B13" s="763"/>
    </row>
    <row r="14" spans="1:2" ht="12" customHeight="1" x14ac:dyDescent="0.2">
      <c r="A14" s="762" t="s">
        <v>1434</v>
      </c>
      <c r="B14" s="763"/>
    </row>
    <row r="15" spans="1:2" ht="12" customHeight="1" x14ac:dyDescent="0.2">
      <c r="A15" s="762" t="s">
        <v>1435</v>
      </c>
      <c r="B15" s="763"/>
    </row>
    <row r="16" spans="1:2" x14ac:dyDescent="0.2">
      <c r="A16" s="370"/>
      <c r="B16" s="370"/>
    </row>
    <row r="17" spans="1:2" x14ac:dyDescent="0.2">
      <c r="A17" s="375" t="s">
        <v>651</v>
      </c>
      <c r="B17" s="375" t="s">
        <v>652</v>
      </c>
    </row>
    <row r="18" spans="1:2" ht="104.25" customHeight="1" x14ac:dyDescent="0.2">
      <c r="A18" s="376" t="s">
        <v>1436</v>
      </c>
      <c r="B18" s="377" t="s">
        <v>1437</v>
      </c>
    </row>
    <row r="19" spans="1:2" ht="56.25" customHeight="1" x14ac:dyDescent="0.2">
      <c r="A19" s="376" t="s">
        <v>1438</v>
      </c>
      <c r="B19" s="377" t="s">
        <v>1439</v>
      </c>
    </row>
    <row r="20" spans="1:2" ht="252.75" customHeight="1" x14ac:dyDescent="0.2">
      <c r="A20" s="376" t="s">
        <v>1440</v>
      </c>
      <c r="B20" s="377" t="s">
        <v>1441</v>
      </c>
    </row>
    <row r="21" spans="1:2" ht="202.5" customHeight="1" x14ac:dyDescent="0.2">
      <c r="A21" s="376" t="s">
        <v>1442</v>
      </c>
      <c r="B21" s="377" t="s">
        <v>1443</v>
      </c>
    </row>
    <row r="22" spans="1:2" ht="316.5" customHeight="1" x14ac:dyDescent="0.2">
      <c r="A22" s="376" t="s">
        <v>1444</v>
      </c>
      <c r="B22" s="377" t="s">
        <v>1445</v>
      </c>
    </row>
    <row r="23" spans="1:2" ht="198.75" customHeight="1" x14ac:dyDescent="0.2">
      <c r="A23" s="378" t="s">
        <v>1446</v>
      </c>
      <c r="B23" s="377" t="s">
        <v>1447</v>
      </c>
    </row>
    <row r="24" spans="1:2" ht="280.5" x14ac:dyDescent="0.2">
      <c r="A24" s="376" t="s">
        <v>657</v>
      </c>
      <c r="B24" s="377" t="s">
        <v>1448</v>
      </c>
    </row>
    <row r="25" spans="1:2" ht="108.75" customHeight="1" x14ac:dyDescent="0.2">
      <c r="A25" s="376" t="s">
        <v>1449</v>
      </c>
      <c r="B25" s="377" t="s">
        <v>662</v>
      </c>
    </row>
  </sheetData>
  <mergeCells count="11">
    <mergeCell ref="A9:B9"/>
    <mergeCell ref="A1:B1"/>
    <mergeCell ref="A5:B5"/>
    <mergeCell ref="A6:B6"/>
    <mergeCell ref="A7:B7"/>
    <mergeCell ref="A8:B8"/>
    <mergeCell ref="A11:B11"/>
    <mergeCell ref="A12:B12"/>
    <mergeCell ref="A13:B13"/>
    <mergeCell ref="A14:B14"/>
    <mergeCell ref="A15:B1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738030"/>
  </sheetPr>
  <dimension ref="A1:AR1000"/>
  <sheetViews>
    <sheetView topLeftCell="A9" workbookViewId="0">
      <selection activeCell="AB26" sqref="AA26:AB35"/>
    </sheetView>
  </sheetViews>
  <sheetFormatPr baseColWidth="10" defaultRowHeight="12" x14ac:dyDescent="0.2"/>
  <cols>
    <col min="1" max="2" width="11" style="204"/>
    <col min="3" max="3" width="8.875" style="204" customWidth="1"/>
    <col min="4" max="4" width="33.375" style="204" customWidth="1"/>
    <col min="5" max="7" width="30" style="204" customWidth="1"/>
    <col min="8" max="8" width="14.125" style="213" customWidth="1"/>
    <col min="9" max="9" width="15.625" style="224" customWidth="1"/>
    <col min="10" max="11" width="14.125" style="213" customWidth="1"/>
    <col min="12" max="12" width="33.625" style="213" customWidth="1"/>
    <col min="13" max="13" width="32.875" style="213" customWidth="1"/>
    <col min="14" max="14" width="16.125" style="213" customWidth="1"/>
    <col min="15" max="18" width="11" style="213"/>
    <col min="19" max="19" width="11.5" style="213" customWidth="1"/>
    <col min="20" max="23" width="11" style="213"/>
    <col min="24" max="24" width="19.25" style="213" customWidth="1"/>
    <col min="25" max="25" width="21.5" style="204" customWidth="1"/>
    <col min="26" max="26" width="20.75" style="204" customWidth="1"/>
    <col min="27" max="27" width="15.375" style="204" customWidth="1"/>
    <col min="28" max="28" width="30.875" style="204" customWidth="1"/>
    <col min="29" max="29" width="11" style="204"/>
    <col min="30" max="30" width="40.5" style="221" customWidth="1"/>
    <col min="31" max="31" width="14.375" style="221" customWidth="1"/>
    <col min="32" max="32" width="15.25" style="204" customWidth="1"/>
    <col min="33" max="33" width="24.5" style="204" customWidth="1"/>
    <col min="34" max="36" width="23" style="204" customWidth="1"/>
    <col min="37" max="37" width="34.25" style="204" customWidth="1"/>
    <col min="38" max="38" width="20.125" style="204" customWidth="1"/>
    <col min="39" max="40" width="18.125" style="204" customWidth="1"/>
    <col min="41" max="42" width="11" style="204"/>
    <col min="43" max="43" width="20.625" style="204" customWidth="1"/>
    <col min="44" max="16384" width="11" style="204"/>
  </cols>
  <sheetData>
    <row r="1" spans="1:44" ht="33" customHeight="1" x14ac:dyDescent="0.2">
      <c r="A1" s="199" t="s">
        <v>669</v>
      </c>
      <c r="B1" s="199" t="s">
        <v>670</v>
      </c>
      <c r="C1" s="199" t="s">
        <v>671</v>
      </c>
      <c r="D1" s="199" t="s">
        <v>21</v>
      </c>
      <c r="E1" s="199" t="s">
        <v>672</v>
      </c>
      <c r="F1" s="199" t="s">
        <v>673</v>
      </c>
      <c r="G1" s="199" t="s">
        <v>12</v>
      </c>
      <c r="H1" s="201" t="s">
        <v>674</v>
      </c>
      <c r="I1" s="379" t="s">
        <v>18</v>
      </c>
      <c r="J1" s="201" t="s">
        <v>675</v>
      </c>
      <c r="K1" s="201" t="s">
        <v>676</v>
      </c>
      <c r="L1" s="200" t="s">
        <v>677</v>
      </c>
      <c r="M1" s="201" t="s">
        <v>678</v>
      </c>
      <c r="N1" s="201" t="s">
        <v>679</v>
      </c>
      <c r="O1" s="201" t="s">
        <v>680</v>
      </c>
      <c r="P1" s="201" t="s">
        <v>681</v>
      </c>
      <c r="Q1" s="201" t="s">
        <v>682</v>
      </c>
      <c r="R1" s="201" t="s">
        <v>683</v>
      </c>
      <c r="S1" s="201" t="s">
        <v>684</v>
      </c>
      <c r="T1" s="201" t="s">
        <v>685</v>
      </c>
      <c r="U1" s="201" t="s">
        <v>686</v>
      </c>
      <c r="V1" s="201" t="s">
        <v>687</v>
      </c>
      <c r="W1" s="201" t="s">
        <v>688</v>
      </c>
      <c r="X1" s="201" t="s">
        <v>689</v>
      </c>
      <c r="Y1" s="199" t="s">
        <v>690</v>
      </c>
      <c r="Z1" s="202" t="s">
        <v>691</v>
      </c>
      <c r="AA1" s="202" t="s">
        <v>692</v>
      </c>
      <c r="AB1" s="202" t="s">
        <v>693</v>
      </c>
      <c r="AC1" s="202" t="s">
        <v>694</v>
      </c>
      <c r="AD1" s="203" t="s">
        <v>695</v>
      </c>
      <c r="AE1" s="203" t="s">
        <v>696</v>
      </c>
      <c r="AF1" s="200" t="s">
        <v>996</v>
      </c>
      <c r="AG1" s="200" t="s">
        <v>983</v>
      </c>
      <c r="AH1" s="200" t="s">
        <v>997</v>
      </c>
      <c r="AI1" s="200" t="s">
        <v>998</v>
      </c>
      <c r="AJ1" s="200" t="s">
        <v>999</v>
      </c>
      <c r="AK1" s="200" t="s">
        <v>1000</v>
      </c>
      <c r="AL1" s="204" t="s">
        <v>1001</v>
      </c>
      <c r="AM1" s="204" t="s">
        <v>992</v>
      </c>
      <c r="AN1" s="204" t="s">
        <v>991</v>
      </c>
      <c r="AO1" s="204" t="s">
        <v>1002</v>
      </c>
      <c r="AP1" s="204" t="s">
        <v>1003</v>
      </c>
      <c r="AQ1" s="204" t="s">
        <v>995</v>
      </c>
    </row>
    <row r="2" spans="1:44" ht="11.25" customHeight="1" x14ac:dyDescent="0.2">
      <c r="A2" s="204" t="s">
        <v>6</v>
      </c>
      <c r="B2" s="205" t="s">
        <v>26</v>
      </c>
      <c r="C2" s="206">
        <v>2020</v>
      </c>
      <c r="D2" s="206" t="s">
        <v>20</v>
      </c>
      <c r="E2" s="206" t="s">
        <v>697</v>
      </c>
      <c r="F2" s="206" t="s">
        <v>698</v>
      </c>
      <c r="G2" s="206" t="s">
        <v>699</v>
      </c>
      <c r="H2" s="207" t="s">
        <v>698</v>
      </c>
      <c r="I2" s="208">
        <v>202010010094</v>
      </c>
      <c r="J2" s="207">
        <v>7563</v>
      </c>
      <c r="K2" s="207" t="s">
        <v>700</v>
      </c>
      <c r="L2" s="207" t="s">
        <v>701</v>
      </c>
      <c r="M2" s="207" t="s">
        <v>1004</v>
      </c>
      <c r="N2" s="207" t="s">
        <v>702</v>
      </c>
      <c r="O2" s="207" t="s">
        <v>117</v>
      </c>
      <c r="P2" s="209" t="s">
        <v>703</v>
      </c>
      <c r="Q2" s="209" t="s">
        <v>704</v>
      </c>
      <c r="R2" s="209" t="s">
        <v>705</v>
      </c>
      <c r="S2" s="209" t="s">
        <v>706</v>
      </c>
      <c r="T2" s="207" t="s">
        <v>36</v>
      </c>
      <c r="U2" s="207" t="s">
        <v>707</v>
      </c>
      <c r="V2" s="207" t="s">
        <v>708</v>
      </c>
      <c r="W2" s="207" t="s">
        <v>227</v>
      </c>
      <c r="X2" s="207" t="s">
        <v>465</v>
      </c>
      <c r="Y2" s="204" t="s">
        <v>87</v>
      </c>
      <c r="Z2" s="204" t="s">
        <v>88</v>
      </c>
      <c r="AA2" s="204" t="s">
        <v>89</v>
      </c>
      <c r="AB2" s="210" t="s">
        <v>709</v>
      </c>
      <c r="AC2" s="207" t="s">
        <v>710</v>
      </c>
      <c r="AD2" s="211" t="s">
        <v>711</v>
      </c>
      <c r="AE2" s="212">
        <v>2020110010119</v>
      </c>
      <c r="AF2" s="213" t="s">
        <v>1005</v>
      </c>
      <c r="AG2" s="213" t="s">
        <v>1006</v>
      </c>
      <c r="AH2" s="213" t="s">
        <v>1007</v>
      </c>
      <c r="AI2" s="213" t="s">
        <v>1008</v>
      </c>
      <c r="AJ2" s="213" t="s">
        <v>1009</v>
      </c>
      <c r="AK2" s="214" t="s">
        <v>1010</v>
      </c>
      <c r="AL2" s="215" t="s">
        <v>1011</v>
      </c>
      <c r="AM2" s="204" t="s">
        <v>1012</v>
      </c>
      <c r="AN2" s="216" t="s">
        <v>1013</v>
      </c>
      <c r="AO2" s="204" t="s">
        <v>1014</v>
      </c>
      <c r="AP2" s="204" t="s">
        <v>1015</v>
      </c>
      <c r="AQ2" s="204" t="s">
        <v>1016</v>
      </c>
      <c r="AR2" s="204" t="s">
        <v>1017</v>
      </c>
    </row>
    <row r="3" spans="1:44" ht="11.25" customHeight="1" x14ac:dyDescent="0.2">
      <c r="B3" s="205" t="s">
        <v>712</v>
      </c>
      <c r="C3" s="206">
        <v>2021</v>
      </c>
      <c r="D3" s="206" t="s">
        <v>713</v>
      </c>
      <c r="E3" s="206" t="s">
        <v>714</v>
      </c>
      <c r="F3" s="206" t="s">
        <v>715</v>
      </c>
      <c r="G3" s="206" t="s">
        <v>716</v>
      </c>
      <c r="H3" s="207" t="s">
        <v>717</v>
      </c>
      <c r="I3" s="208">
        <v>2020110010080</v>
      </c>
      <c r="J3" s="207">
        <v>7568</v>
      </c>
      <c r="K3" s="207" t="s">
        <v>718</v>
      </c>
      <c r="L3" s="207" t="s">
        <v>719</v>
      </c>
      <c r="M3" s="207" t="s">
        <v>1018</v>
      </c>
      <c r="N3" s="207" t="s">
        <v>720</v>
      </c>
      <c r="O3" s="207" t="s">
        <v>721</v>
      </c>
      <c r="P3" s="209" t="s">
        <v>722</v>
      </c>
      <c r="Q3" s="209" t="s">
        <v>723</v>
      </c>
      <c r="R3" s="209" t="s">
        <v>724</v>
      </c>
      <c r="S3" s="209" t="s">
        <v>725</v>
      </c>
      <c r="T3" s="207" t="s">
        <v>40</v>
      </c>
      <c r="U3" s="207" t="s">
        <v>726</v>
      </c>
      <c r="V3" s="207" t="s">
        <v>727</v>
      </c>
      <c r="W3" s="207" t="s">
        <v>228</v>
      </c>
      <c r="X3" s="207" t="s">
        <v>468</v>
      </c>
      <c r="Y3" s="206" t="s">
        <v>728</v>
      </c>
      <c r="Z3" s="204" t="s">
        <v>729</v>
      </c>
      <c r="AA3" s="204" t="s">
        <v>730</v>
      </c>
      <c r="AB3" s="210" t="s">
        <v>90</v>
      </c>
      <c r="AC3" s="207" t="s">
        <v>731</v>
      </c>
      <c r="AD3" s="211" t="s">
        <v>732</v>
      </c>
      <c r="AE3" s="212">
        <v>2020110010120</v>
      </c>
      <c r="AF3" s="213" t="s">
        <v>1005</v>
      </c>
      <c r="AG3" s="204" t="s">
        <v>1019</v>
      </c>
      <c r="AH3" s="213" t="s">
        <v>1020</v>
      </c>
      <c r="AI3" s="213" t="s">
        <v>1021</v>
      </c>
      <c r="AJ3" s="213" t="s">
        <v>1022</v>
      </c>
      <c r="AK3" s="214" t="s">
        <v>1023</v>
      </c>
      <c r="AL3" s="216" t="s">
        <v>1024</v>
      </c>
      <c r="AM3" s="204" t="s">
        <v>1025</v>
      </c>
      <c r="AN3" s="216" t="s">
        <v>1026</v>
      </c>
      <c r="AO3" s="204" t="s">
        <v>1027</v>
      </c>
      <c r="AP3" s="204" t="s">
        <v>1015</v>
      </c>
      <c r="AQ3" s="204" t="s">
        <v>1028</v>
      </c>
      <c r="AR3" s="204" t="s">
        <v>1029</v>
      </c>
    </row>
    <row r="4" spans="1:44" ht="11.25" customHeight="1" x14ac:dyDescent="0.2">
      <c r="B4" s="205" t="s">
        <v>733</v>
      </c>
      <c r="C4" s="206">
        <v>2022</v>
      </c>
      <c r="D4" s="206" t="s">
        <v>734</v>
      </c>
      <c r="E4" s="206" t="s">
        <v>8</v>
      </c>
      <c r="F4" s="206" t="s">
        <v>10</v>
      </c>
      <c r="G4" s="206" t="s">
        <v>735</v>
      </c>
      <c r="H4" s="207" t="s">
        <v>736</v>
      </c>
      <c r="I4" s="208">
        <v>2020110010091</v>
      </c>
      <c r="J4" s="207">
        <v>7570</v>
      </c>
      <c r="K4" s="207" t="s">
        <v>737</v>
      </c>
      <c r="L4" s="213" t="s">
        <v>738</v>
      </c>
      <c r="M4" s="207" t="s">
        <v>1030</v>
      </c>
      <c r="N4" s="207" t="s">
        <v>739</v>
      </c>
      <c r="O4" s="207" t="s">
        <v>740</v>
      </c>
      <c r="P4" s="209" t="s">
        <v>741</v>
      </c>
      <c r="Q4" s="209" t="s">
        <v>742</v>
      </c>
      <c r="R4" s="209" t="s">
        <v>743</v>
      </c>
      <c r="S4" s="209" t="s">
        <v>744</v>
      </c>
      <c r="T4" s="207" t="s">
        <v>745</v>
      </c>
      <c r="U4" s="207" t="s">
        <v>746</v>
      </c>
      <c r="V4" s="207"/>
      <c r="W4" s="207" t="s">
        <v>747</v>
      </c>
      <c r="X4" s="207" t="s">
        <v>471</v>
      </c>
      <c r="Y4" s="206" t="s">
        <v>748</v>
      </c>
      <c r="Z4" s="204" t="s">
        <v>749</v>
      </c>
      <c r="AA4" s="204" t="s">
        <v>750</v>
      </c>
      <c r="AB4" s="210" t="s">
        <v>1031</v>
      </c>
      <c r="AC4" s="204" t="s">
        <v>751</v>
      </c>
      <c r="AD4" s="211" t="s">
        <v>752</v>
      </c>
      <c r="AE4" s="217">
        <v>2020110010093</v>
      </c>
      <c r="AF4" s="213" t="s">
        <v>1005</v>
      </c>
      <c r="AG4" s="213" t="s">
        <v>1032</v>
      </c>
      <c r="AH4" s="213" t="s">
        <v>1033</v>
      </c>
      <c r="AI4" s="213" t="s">
        <v>1034</v>
      </c>
      <c r="AJ4" s="213" t="s">
        <v>1035</v>
      </c>
      <c r="AK4" s="214" t="s">
        <v>1036</v>
      </c>
      <c r="AL4" s="216" t="s">
        <v>1037</v>
      </c>
      <c r="AM4" s="204" t="s">
        <v>1038</v>
      </c>
      <c r="AN4" s="216" t="s">
        <v>1039</v>
      </c>
      <c r="AO4" s="204" t="s">
        <v>1040</v>
      </c>
      <c r="AP4" s="204" t="s">
        <v>1041</v>
      </c>
      <c r="AQ4" s="204" t="s">
        <v>1042</v>
      </c>
    </row>
    <row r="5" spans="1:44" ht="11.25" customHeight="1" x14ac:dyDescent="0.2">
      <c r="B5" s="205" t="s">
        <v>753</v>
      </c>
      <c r="C5" s="206">
        <v>2023</v>
      </c>
      <c r="D5" s="206" t="s">
        <v>754</v>
      </c>
      <c r="E5" s="206" t="s">
        <v>755</v>
      </c>
      <c r="F5" s="206" t="s">
        <v>756</v>
      </c>
      <c r="G5" s="206" t="s">
        <v>13</v>
      </c>
      <c r="H5" s="207" t="s">
        <v>757</v>
      </c>
      <c r="I5" s="208">
        <v>2020110010093</v>
      </c>
      <c r="J5" s="207">
        <v>7573</v>
      </c>
      <c r="K5" s="207" t="s">
        <v>758</v>
      </c>
      <c r="L5" s="213" t="s">
        <v>759</v>
      </c>
      <c r="M5" s="207" t="s">
        <v>1043</v>
      </c>
      <c r="N5" s="207" t="s">
        <v>760</v>
      </c>
      <c r="O5" s="207" t="s">
        <v>761</v>
      </c>
      <c r="P5" s="209" t="s">
        <v>762</v>
      </c>
      <c r="Q5" s="209" t="s">
        <v>763</v>
      </c>
      <c r="R5" s="207" t="s">
        <v>745</v>
      </c>
      <c r="S5" s="209" t="s">
        <v>764</v>
      </c>
      <c r="T5" s="207" t="s">
        <v>745</v>
      </c>
      <c r="U5" s="207" t="s">
        <v>765</v>
      </c>
      <c r="V5" s="207"/>
      <c r="W5" s="207" t="s">
        <v>230</v>
      </c>
      <c r="X5" s="207" t="s">
        <v>475</v>
      </c>
      <c r="Y5" s="206"/>
      <c r="Z5" s="204" t="s">
        <v>766</v>
      </c>
      <c r="AA5" s="204" t="s">
        <v>767</v>
      </c>
      <c r="AB5" s="210" t="s">
        <v>1044</v>
      </c>
      <c r="AC5" s="207" t="s">
        <v>768</v>
      </c>
      <c r="AD5" s="211" t="s">
        <v>769</v>
      </c>
      <c r="AE5" s="212">
        <v>2020110010080</v>
      </c>
      <c r="AF5" s="213" t="s">
        <v>1045</v>
      </c>
      <c r="AG5" s="204" t="s">
        <v>1046</v>
      </c>
      <c r="AH5" s="213" t="s">
        <v>1047</v>
      </c>
      <c r="AI5" s="213" t="s">
        <v>1048</v>
      </c>
      <c r="AJ5" s="213" t="s">
        <v>1049</v>
      </c>
      <c r="AK5" s="214" t="s">
        <v>1050</v>
      </c>
      <c r="AL5" s="216" t="s">
        <v>1051</v>
      </c>
      <c r="AM5" s="204" t="s">
        <v>1052</v>
      </c>
      <c r="AN5" s="216" t="s">
        <v>1053</v>
      </c>
      <c r="AO5" s="204" t="s">
        <v>1054</v>
      </c>
      <c r="AP5" s="204" t="s">
        <v>1055</v>
      </c>
      <c r="AQ5" s="204" t="s">
        <v>1056</v>
      </c>
    </row>
    <row r="6" spans="1:44" ht="11.25" customHeight="1" x14ac:dyDescent="0.2">
      <c r="B6" s="205" t="s">
        <v>770</v>
      </c>
      <c r="C6" s="206">
        <v>2024</v>
      </c>
      <c r="D6" s="206" t="s">
        <v>771</v>
      </c>
      <c r="E6" s="206" t="s">
        <v>745</v>
      </c>
      <c r="F6" s="206" t="s">
        <v>772</v>
      </c>
      <c r="G6" s="206" t="s">
        <v>773</v>
      </c>
      <c r="H6" s="207" t="s">
        <v>774</v>
      </c>
      <c r="I6" s="208">
        <v>2020110010096</v>
      </c>
      <c r="J6" s="207">
        <v>7574</v>
      </c>
      <c r="K6" s="207" t="s">
        <v>775</v>
      </c>
      <c r="L6" s="213" t="s">
        <v>776</v>
      </c>
      <c r="M6" s="207" t="s">
        <v>1057</v>
      </c>
      <c r="N6" s="207" t="s">
        <v>777</v>
      </c>
      <c r="O6" s="207" t="s">
        <v>745</v>
      </c>
      <c r="P6" s="209" t="s">
        <v>778</v>
      </c>
      <c r="Q6" s="209" t="s">
        <v>779</v>
      </c>
      <c r="R6" s="207" t="s">
        <v>745</v>
      </c>
      <c r="S6" s="207" t="s">
        <v>745</v>
      </c>
      <c r="T6" s="207" t="s">
        <v>745</v>
      </c>
      <c r="U6" s="207" t="s">
        <v>780</v>
      </c>
      <c r="V6" s="207"/>
      <c r="W6" s="207" t="s">
        <v>231</v>
      </c>
      <c r="X6" s="207" t="s">
        <v>91</v>
      </c>
      <c r="Y6" s="206"/>
      <c r="Z6" s="204" t="s">
        <v>781</v>
      </c>
      <c r="AA6" s="204" t="s">
        <v>782</v>
      </c>
      <c r="AB6" s="210" t="s">
        <v>1058</v>
      </c>
      <c r="AC6" s="207" t="s">
        <v>783</v>
      </c>
      <c r="AD6" s="211" t="s">
        <v>784</v>
      </c>
      <c r="AE6" s="212">
        <v>2020110010096</v>
      </c>
      <c r="AF6" s="213" t="s">
        <v>1045</v>
      </c>
      <c r="AG6" s="204" t="s">
        <v>1059</v>
      </c>
      <c r="AH6" s="213" t="s">
        <v>1060</v>
      </c>
      <c r="AI6" s="213" t="s">
        <v>1061</v>
      </c>
      <c r="AJ6" s="213" t="s">
        <v>1062</v>
      </c>
      <c r="AK6" s="214" t="s">
        <v>1063</v>
      </c>
      <c r="AL6" s="216" t="s">
        <v>1064</v>
      </c>
      <c r="AM6" s="204" t="s">
        <v>1065</v>
      </c>
      <c r="AN6" s="216" t="s">
        <v>1066</v>
      </c>
      <c r="AO6" s="204" t="s">
        <v>1067</v>
      </c>
      <c r="AP6" s="204" t="s">
        <v>1068</v>
      </c>
      <c r="AQ6" s="204" t="s">
        <v>1069</v>
      </c>
    </row>
    <row r="7" spans="1:44" ht="11.25" customHeight="1" x14ac:dyDescent="0.2">
      <c r="B7" s="205" t="s">
        <v>785</v>
      </c>
      <c r="C7" s="206" t="s">
        <v>745</v>
      </c>
      <c r="D7" s="204" t="s">
        <v>786</v>
      </c>
      <c r="E7" s="206" t="s">
        <v>745</v>
      </c>
      <c r="F7" s="206"/>
      <c r="G7" s="206"/>
      <c r="H7" s="207" t="s">
        <v>787</v>
      </c>
      <c r="I7" s="208">
        <v>2020110010101</v>
      </c>
      <c r="J7" s="207">
        <v>7576</v>
      </c>
      <c r="K7" s="207" t="s">
        <v>788</v>
      </c>
      <c r="L7" s="213" t="s">
        <v>789</v>
      </c>
      <c r="M7" s="207" t="s">
        <v>1070</v>
      </c>
      <c r="N7" s="207" t="s">
        <v>790</v>
      </c>
      <c r="O7" s="207" t="s">
        <v>745</v>
      </c>
      <c r="P7" s="209" t="s">
        <v>791</v>
      </c>
      <c r="Q7" s="209" t="s">
        <v>792</v>
      </c>
      <c r="R7" s="207" t="s">
        <v>745</v>
      </c>
      <c r="S7" s="207" t="s">
        <v>745</v>
      </c>
      <c r="T7" s="207" t="s">
        <v>745</v>
      </c>
      <c r="U7" s="207" t="s">
        <v>793</v>
      </c>
      <c r="V7" s="207"/>
      <c r="W7" s="207" t="s">
        <v>232</v>
      </c>
      <c r="X7" s="207" t="s">
        <v>484</v>
      </c>
      <c r="Y7" s="206"/>
      <c r="Z7" s="204" t="s">
        <v>794</v>
      </c>
      <c r="AA7" s="204" t="s">
        <v>795</v>
      </c>
      <c r="AB7" s="210" t="s">
        <v>1071</v>
      </c>
      <c r="AC7" s="204" t="s">
        <v>796</v>
      </c>
      <c r="AD7" s="211" t="s">
        <v>797</v>
      </c>
      <c r="AE7" s="212">
        <v>2020110010107</v>
      </c>
      <c r="AF7" s="213" t="s">
        <v>1045</v>
      </c>
      <c r="AG7" s="204" t="s">
        <v>1072</v>
      </c>
      <c r="AH7" s="213" t="s">
        <v>1073</v>
      </c>
      <c r="AI7" s="213" t="s">
        <v>1074</v>
      </c>
      <c r="AJ7" s="213" t="s">
        <v>1075</v>
      </c>
      <c r="AK7" s="214" t="s">
        <v>1076</v>
      </c>
      <c r="AL7" s="204" t="s">
        <v>38</v>
      </c>
      <c r="AM7" s="204" t="s">
        <v>1077</v>
      </c>
      <c r="AN7" s="216" t="s">
        <v>1078</v>
      </c>
      <c r="AO7" s="204" t="s">
        <v>38</v>
      </c>
      <c r="AP7" s="204" t="s">
        <v>1079</v>
      </c>
      <c r="AQ7" s="204" t="s">
        <v>1080</v>
      </c>
    </row>
    <row r="8" spans="1:44" ht="11.25" customHeight="1" x14ac:dyDescent="0.2">
      <c r="B8" s="205" t="s">
        <v>798</v>
      </c>
      <c r="C8" s="206" t="s">
        <v>745</v>
      </c>
      <c r="D8" s="206" t="s">
        <v>799</v>
      </c>
      <c r="E8" s="206" t="s">
        <v>745</v>
      </c>
      <c r="F8" s="206"/>
      <c r="G8" s="206"/>
      <c r="H8" s="207" t="s">
        <v>800</v>
      </c>
      <c r="I8" s="208">
        <v>2020110010102</v>
      </c>
      <c r="J8" s="207">
        <v>7578</v>
      </c>
      <c r="K8" s="207" t="s">
        <v>801</v>
      </c>
      <c r="L8" s="213" t="s">
        <v>802</v>
      </c>
      <c r="M8" s="207" t="s">
        <v>1081</v>
      </c>
      <c r="N8" s="207" t="s">
        <v>803</v>
      </c>
      <c r="O8" s="207" t="s">
        <v>745</v>
      </c>
      <c r="P8" s="209" t="s">
        <v>804</v>
      </c>
      <c r="Q8" s="209" t="s">
        <v>805</v>
      </c>
      <c r="R8" s="207" t="s">
        <v>745</v>
      </c>
      <c r="S8" s="207" t="s">
        <v>745</v>
      </c>
      <c r="T8" s="207" t="s">
        <v>745</v>
      </c>
      <c r="U8" s="207" t="s">
        <v>806</v>
      </c>
      <c r="V8" s="207"/>
      <c r="W8" s="207" t="s">
        <v>233</v>
      </c>
      <c r="X8" s="207" t="s">
        <v>488</v>
      </c>
      <c r="Y8" s="207"/>
      <c r="AA8" s="213" t="s">
        <v>807</v>
      </c>
      <c r="AB8" s="210" t="s">
        <v>1082</v>
      </c>
      <c r="AC8" s="207" t="s">
        <v>808</v>
      </c>
      <c r="AD8" s="211" t="s">
        <v>809</v>
      </c>
      <c r="AE8" s="212">
        <v>2020110010114</v>
      </c>
      <c r="AF8" s="213" t="s">
        <v>1083</v>
      </c>
      <c r="AG8" s="213" t="s">
        <v>1084</v>
      </c>
      <c r="AH8" s="213" t="s">
        <v>1085</v>
      </c>
      <c r="AI8" s="213" t="s">
        <v>1086</v>
      </c>
      <c r="AJ8" s="213" t="s">
        <v>1087</v>
      </c>
      <c r="AK8" s="214" t="s">
        <v>1088</v>
      </c>
      <c r="AM8" s="204" t="s">
        <v>1089</v>
      </c>
      <c r="AN8" s="204" t="s">
        <v>38</v>
      </c>
      <c r="AP8" s="204" t="s">
        <v>1090</v>
      </c>
      <c r="AQ8" s="204" t="s">
        <v>1091</v>
      </c>
    </row>
    <row r="9" spans="1:44" ht="11.25" customHeight="1" x14ac:dyDescent="0.2">
      <c r="B9" s="205" t="s">
        <v>810</v>
      </c>
      <c r="C9" s="206" t="s">
        <v>745</v>
      </c>
      <c r="D9" s="206" t="s">
        <v>811</v>
      </c>
      <c r="E9" s="206" t="s">
        <v>745</v>
      </c>
      <c r="F9" s="206"/>
      <c r="G9" s="206"/>
      <c r="H9" s="207" t="s">
        <v>812</v>
      </c>
      <c r="I9" s="208">
        <v>2020110010103</v>
      </c>
      <c r="J9" s="207">
        <v>7579</v>
      </c>
      <c r="K9" s="207" t="s">
        <v>813</v>
      </c>
      <c r="L9" s="207" t="s">
        <v>16</v>
      </c>
      <c r="M9" s="207" t="s">
        <v>1092</v>
      </c>
      <c r="N9" s="207" t="s">
        <v>814</v>
      </c>
      <c r="O9" s="207" t="s">
        <v>745</v>
      </c>
      <c r="P9" s="209" t="s">
        <v>815</v>
      </c>
      <c r="Q9" s="209" t="s">
        <v>816</v>
      </c>
      <c r="R9" s="207" t="s">
        <v>745</v>
      </c>
      <c r="S9" s="207" t="s">
        <v>745</v>
      </c>
      <c r="T9" s="207" t="s">
        <v>745</v>
      </c>
      <c r="U9" s="207"/>
      <c r="V9" s="207"/>
      <c r="W9" s="207" t="s">
        <v>234</v>
      </c>
      <c r="X9" s="207" t="s">
        <v>492</v>
      </c>
      <c r="Y9" s="207"/>
      <c r="AA9" s="202"/>
      <c r="AB9" s="210" t="s">
        <v>1093</v>
      </c>
      <c r="AC9" s="207" t="s">
        <v>817</v>
      </c>
      <c r="AD9" s="211" t="s">
        <v>818</v>
      </c>
      <c r="AE9" s="218">
        <v>2020110010102</v>
      </c>
      <c r="AF9" s="213" t="s">
        <v>1083</v>
      </c>
      <c r="AH9" s="213" t="s">
        <v>1094</v>
      </c>
      <c r="AI9" s="213"/>
      <c r="AJ9" s="213" t="s">
        <v>1095</v>
      </c>
      <c r="AK9" s="214" t="s">
        <v>1096</v>
      </c>
      <c r="AM9" s="204" t="s">
        <v>1097</v>
      </c>
      <c r="AP9" s="204" t="s">
        <v>1098</v>
      </c>
      <c r="AQ9" s="204" t="s">
        <v>1099</v>
      </c>
    </row>
    <row r="10" spans="1:44" ht="11.25" customHeight="1" x14ac:dyDescent="0.2">
      <c r="B10" s="205" t="s">
        <v>819</v>
      </c>
      <c r="C10" s="206" t="s">
        <v>745</v>
      </c>
      <c r="D10" s="206" t="s">
        <v>820</v>
      </c>
      <c r="E10" s="206" t="s">
        <v>745</v>
      </c>
      <c r="F10" s="206"/>
      <c r="G10" s="206"/>
      <c r="H10" s="207" t="s">
        <v>821</v>
      </c>
      <c r="I10" s="208">
        <v>2020110010104</v>
      </c>
      <c r="J10" s="207">
        <v>7581</v>
      </c>
      <c r="K10" s="207" t="s">
        <v>822</v>
      </c>
      <c r="L10" s="213" t="s">
        <v>823</v>
      </c>
      <c r="M10" s="207" t="s">
        <v>1100</v>
      </c>
      <c r="N10" s="207" t="s">
        <v>824</v>
      </c>
      <c r="O10" s="207" t="s">
        <v>745</v>
      </c>
      <c r="P10" s="209" t="s">
        <v>825</v>
      </c>
      <c r="Q10" s="207" t="s">
        <v>745</v>
      </c>
      <c r="R10" s="207" t="s">
        <v>745</v>
      </c>
      <c r="S10" s="207" t="s">
        <v>745</v>
      </c>
      <c r="T10" s="207" t="s">
        <v>745</v>
      </c>
      <c r="U10" s="207"/>
      <c r="V10" s="207"/>
      <c r="W10" s="207" t="s">
        <v>235</v>
      </c>
      <c r="X10" s="207" t="s">
        <v>496</v>
      </c>
      <c r="Y10" s="207"/>
      <c r="AA10" s="202"/>
      <c r="AB10" s="210" t="s">
        <v>1101</v>
      </c>
      <c r="AC10" s="204" t="s">
        <v>171</v>
      </c>
      <c r="AD10" s="211" t="s">
        <v>826</v>
      </c>
      <c r="AE10" s="212">
        <v>2020110010123</v>
      </c>
      <c r="AF10" s="213" t="s">
        <v>1083</v>
      </c>
      <c r="AH10" s="213" t="s">
        <v>1102</v>
      </c>
      <c r="AI10" s="213"/>
      <c r="AJ10" s="213" t="s">
        <v>1103</v>
      </c>
      <c r="AK10" s="214" t="s">
        <v>1104</v>
      </c>
      <c r="AM10" s="204" t="s">
        <v>1105</v>
      </c>
      <c r="AP10" s="204" t="s">
        <v>1106</v>
      </c>
      <c r="AQ10" s="204" t="s">
        <v>1107</v>
      </c>
    </row>
    <row r="11" spans="1:44" ht="11.25" customHeight="1" x14ac:dyDescent="0.2">
      <c r="B11" s="205" t="s">
        <v>827</v>
      </c>
      <c r="C11" s="206" t="s">
        <v>745</v>
      </c>
      <c r="D11" s="206" t="s">
        <v>828</v>
      </c>
      <c r="E11" s="206" t="s">
        <v>745</v>
      </c>
      <c r="F11" s="206"/>
      <c r="G11" s="206"/>
      <c r="H11" s="207" t="s">
        <v>829</v>
      </c>
      <c r="I11" s="208">
        <v>2020110010106</v>
      </c>
      <c r="J11" s="207">
        <v>7583</v>
      </c>
      <c r="K11" s="207" t="s">
        <v>830</v>
      </c>
      <c r="L11" s="213" t="s">
        <v>831</v>
      </c>
      <c r="M11" s="207" t="s">
        <v>1108</v>
      </c>
      <c r="N11" s="207" t="s">
        <v>832</v>
      </c>
      <c r="O11" s="207" t="s">
        <v>745</v>
      </c>
      <c r="P11" s="209" t="s">
        <v>833</v>
      </c>
      <c r="Q11" s="207" t="s">
        <v>745</v>
      </c>
      <c r="R11" s="207" t="s">
        <v>745</v>
      </c>
      <c r="S11" s="207" t="s">
        <v>745</v>
      </c>
      <c r="T11" s="207" t="s">
        <v>745</v>
      </c>
      <c r="U11" s="207"/>
      <c r="V11" s="207"/>
      <c r="W11" s="207" t="s">
        <v>236</v>
      </c>
      <c r="X11" s="207" t="s">
        <v>501</v>
      </c>
      <c r="Y11" s="207"/>
      <c r="AA11" s="202"/>
      <c r="AB11" s="210" t="s">
        <v>974</v>
      </c>
      <c r="AC11" s="207" t="s">
        <v>834</v>
      </c>
      <c r="AD11" s="211" t="s">
        <v>835</v>
      </c>
      <c r="AE11" s="212">
        <v>2020110010112</v>
      </c>
      <c r="AF11" s="213" t="s">
        <v>1083</v>
      </c>
      <c r="AH11" s="213" t="s">
        <v>1109</v>
      </c>
      <c r="AI11" s="213"/>
      <c r="AJ11" s="213" t="s">
        <v>1110</v>
      </c>
      <c r="AK11" s="214" t="s">
        <v>1111</v>
      </c>
      <c r="AM11" s="204" t="s">
        <v>1112</v>
      </c>
      <c r="AP11" s="204" t="s">
        <v>1113</v>
      </c>
      <c r="AQ11" s="204" t="s">
        <v>1114</v>
      </c>
    </row>
    <row r="12" spans="1:44" ht="11.25" customHeight="1" x14ac:dyDescent="0.2">
      <c r="B12" s="205" t="s">
        <v>836</v>
      </c>
      <c r="C12" s="206" t="s">
        <v>745</v>
      </c>
      <c r="D12" s="206" t="s">
        <v>837</v>
      </c>
      <c r="E12" s="206" t="s">
        <v>745</v>
      </c>
      <c r="F12" s="206"/>
      <c r="G12" s="206"/>
      <c r="H12" s="207" t="s">
        <v>838</v>
      </c>
      <c r="I12" s="208">
        <v>2020110010107</v>
      </c>
      <c r="J12" s="207">
        <v>7587</v>
      </c>
      <c r="K12" s="207" t="s">
        <v>839</v>
      </c>
      <c r="L12" s="207" t="s">
        <v>840</v>
      </c>
      <c r="M12" s="207" t="s">
        <v>1115</v>
      </c>
      <c r="N12" s="207" t="s">
        <v>841</v>
      </c>
      <c r="O12" s="207" t="s">
        <v>745</v>
      </c>
      <c r="P12" s="209" t="s">
        <v>842</v>
      </c>
      <c r="Q12" s="207" t="s">
        <v>745</v>
      </c>
      <c r="R12" s="207" t="s">
        <v>745</v>
      </c>
      <c r="S12" s="207" t="s">
        <v>745</v>
      </c>
      <c r="T12" s="207" t="s">
        <v>745</v>
      </c>
      <c r="U12" s="207"/>
      <c r="V12" s="207"/>
      <c r="W12" s="219" t="s">
        <v>237</v>
      </c>
      <c r="X12" s="219"/>
      <c r="Y12" s="207"/>
      <c r="AA12" s="207"/>
      <c r="AB12" s="210" t="s">
        <v>975</v>
      </c>
      <c r="AC12" s="207" t="s">
        <v>843</v>
      </c>
      <c r="AD12" s="211" t="s">
        <v>844</v>
      </c>
      <c r="AE12" s="212">
        <v>2020110010091</v>
      </c>
      <c r="AF12" s="213" t="s">
        <v>1083</v>
      </c>
      <c r="AH12" s="213" t="s">
        <v>1116</v>
      </c>
      <c r="AI12" s="213"/>
      <c r="AJ12" s="213" t="s">
        <v>1117</v>
      </c>
      <c r="AK12" s="214" t="s">
        <v>1118</v>
      </c>
      <c r="AM12" s="204" t="s">
        <v>1119</v>
      </c>
      <c r="AP12" s="204" t="s">
        <v>1120</v>
      </c>
      <c r="AQ12" s="204" t="s">
        <v>1121</v>
      </c>
    </row>
    <row r="13" spans="1:44" ht="11.25" customHeight="1" x14ac:dyDescent="0.2">
      <c r="B13" s="205" t="s">
        <v>28</v>
      </c>
      <c r="C13" s="206" t="s">
        <v>745</v>
      </c>
      <c r="D13" s="206" t="s">
        <v>845</v>
      </c>
      <c r="E13" s="206" t="s">
        <v>745</v>
      </c>
      <c r="F13" s="206"/>
      <c r="G13" s="206"/>
      <c r="H13" s="207" t="s">
        <v>846</v>
      </c>
      <c r="I13" s="208">
        <v>2020110010111</v>
      </c>
      <c r="J13" s="207">
        <v>7588</v>
      </c>
      <c r="K13" s="207" t="s">
        <v>847</v>
      </c>
      <c r="L13" s="213" t="s">
        <v>848</v>
      </c>
      <c r="M13" s="207" t="s">
        <v>1122</v>
      </c>
      <c r="N13" s="207" t="s">
        <v>849</v>
      </c>
      <c r="O13" s="207" t="s">
        <v>745</v>
      </c>
      <c r="P13" s="209" t="s">
        <v>850</v>
      </c>
      <c r="Q13" s="207" t="s">
        <v>745</v>
      </c>
      <c r="R13" s="207" t="s">
        <v>745</v>
      </c>
      <c r="S13" s="207" t="s">
        <v>745</v>
      </c>
      <c r="T13" s="207" t="s">
        <v>745</v>
      </c>
      <c r="U13" s="207"/>
      <c r="V13" s="207"/>
      <c r="W13" s="219" t="s">
        <v>851</v>
      </c>
      <c r="X13" s="219"/>
      <c r="Y13" s="219"/>
      <c r="AA13" s="207"/>
      <c r="AB13" s="210" t="s">
        <v>976</v>
      </c>
      <c r="AC13" s="204" t="s">
        <v>177</v>
      </c>
      <c r="AD13" s="211" t="s">
        <v>852</v>
      </c>
      <c r="AE13" s="212">
        <v>202010010094</v>
      </c>
      <c r="AF13" s="213" t="s">
        <v>1123</v>
      </c>
      <c r="AH13" s="213" t="s">
        <v>1124</v>
      </c>
      <c r="AI13" s="213"/>
      <c r="AJ13" s="213" t="s">
        <v>1125</v>
      </c>
      <c r="AK13" s="220" t="s">
        <v>1126</v>
      </c>
      <c r="AM13" s="204" t="s">
        <v>38</v>
      </c>
      <c r="AP13" s="204" t="s">
        <v>1127</v>
      </c>
      <c r="AQ13" s="204" t="s">
        <v>1128</v>
      </c>
    </row>
    <row r="14" spans="1:44" ht="11.25" customHeight="1" x14ac:dyDescent="0.2">
      <c r="B14" s="206" t="s">
        <v>745</v>
      </c>
      <c r="C14" s="206" t="s">
        <v>745</v>
      </c>
      <c r="D14" s="206" t="s">
        <v>853</v>
      </c>
      <c r="E14" s="206" t="s">
        <v>745</v>
      </c>
      <c r="F14" s="206"/>
      <c r="G14" s="206"/>
      <c r="H14" s="207" t="s">
        <v>854</v>
      </c>
      <c r="I14" s="208">
        <v>2020110010112</v>
      </c>
      <c r="J14" s="207">
        <v>7589</v>
      </c>
      <c r="K14" s="207" t="s">
        <v>855</v>
      </c>
      <c r="L14" s="213" t="s">
        <v>856</v>
      </c>
      <c r="M14" s="207" t="s">
        <v>1129</v>
      </c>
      <c r="N14" s="207" t="s">
        <v>857</v>
      </c>
      <c r="O14" s="207" t="s">
        <v>745</v>
      </c>
      <c r="P14" s="209" t="s">
        <v>858</v>
      </c>
      <c r="Q14" s="207" t="s">
        <v>745</v>
      </c>
      <c r="R14" s="207" t="s">
        <v>745</v>
      </c>
      <c r="S14" s="207" t="s">
        <v>745</v>
      </c>
      <c r="T14" s="207" t="s">
        <v>745</v>
      </c>
      <c r="U14" s="207"/>
      <c r="V14" s="207"/>
      <c r="W14" s="219" t="s">
        <v>239</v>
      </c>
      <c r="X14" s="219"/>
      <c r="AA14" s="207"/>
      <c r="AB14" s="210" t="s">
        <v>977</v>
      </c>
      <c r="AC14" s="207" t="s">
        <v>178</v>
      </c>
      <c r="AD14" s="211" t="s">
        <v>859</v>
      </c>
      <c r="AE14" s="212">
        <v>2020110010103</v>
      </c>
      <c r="AF14" s="213" t="s">
        <v>1130</v>
      </c>
      <c r="AH14" s="213" t="s">
        <v>1131</v>
      </c>
      <c r="AI14" s="213"/>
      <c r="AJ14" s="213" t="s">
        <v>1132</v>
      </c>
      <c r="AK14" s="214" t="s">
        <v>1133</v>
      </c>
      <c r="AP14" s="204" t="s">
        <v>1134</v>
      </c>
      <c r="AQ14" s="204" t="s">
        <v>1135</v>
      </c>
    </row>
    <row r="15" spans="1:44" ht="11.25" customHeight="1" x14ac:dyDescent="0.2">
      <c r="B15" s="206" t="s">
        <v>745</v>
      </c>
      <c r="C15" s="206" t="s">
        <v>745</v>
      </c>
      <c r="D15" s="206" t="s">
        <v>860</v>
      </c>
      <c r="E15" s="206" t="s">
        <v>745</v>
      </c>
      <c r="F15" s="206"/>
      <c r="G15" s="206"/>
      <c r="H15" s="207" t="s">
        <v>861</v>
      </c>
      <c r="I15" s="208">
        <v>2020110010114</v>
      </c>
      <c r="J15" s="207">
        <v>7593</v>
      </c>
      <c r="K15" s="207" t="s">
        <v>855</v>
      </c>
      <c r="L15" s="213" t="s">
        <v>862</v>
      </c>
      <c r="M15" s="207" t="s">
        <v>1136</v>
      </c>
      <c r="N15" s="207" t="s">
        <v>863</v>
      </c>
      <c r="O15" s="207" t="s">
        <v>745</v>
      </c>
      <c r="P15" s="207" t="s">
        <v>745</v>
      </c>
      <c r="Q15" s="207" t="s">
        <v>745</v>
      </c>
      <c r="R15" s="207" t="s">
        <v>745</v>
      </c>
      <c r="S15" s="207" t="s">
        <v>745</v>
      </c>
      <c r="T15" s="207" t="s">
        <v>745</v>
      </c>
      <c r="U15" s="207"/>
      <c r="V15" s="207"/>
      <c r="W15" s="219" t="s">
        <v>240</v>
      </c>
      <c r="X15" s="219"/>
      <c r="AA15" s="207"/>
      <c r="AC15" s="207" t="s">
        <v>179</v>
      </c>
      <c r="AD15" s="211" t="s">
        <v>864</v>
      </c>
      <c r="AE15" s="212">
        <v>2020110010101</v>
      </c>
      <c r="AF15" s="213" t="s">
        <v>1137</v>
      </c>
      <c r="AH15" s="213" t="s">
        <v>1138</v>
      </c>
      <c r="AI15" s="213"/>
      <c r="AJ15" s="213" t="s">
        <v>1139</v>
      </c>
      <c r="AK15" s="214" t="s">
        <v>1140</v>
      </c>
      <c r="AP15" s="204" t="s">
        <v>1141</v>
      </c>
      <c r="AQ15" s="204" t="s">
        <v>1142</v>
      </c>
    </row>
    <row r="16" spans="1:44" ht="11.25" customHeight="1" x14ac:dyDescent="0.2">
      <c r="B16" s="206" t="s">
        <v>745</v>
      </c>
      <c r="C16" s="206" t="s">
        <v>745</v>
      </c>
      <c r="D16" s="206" t="s">
        <v>865</v>
      </c>
      <c r="E16" s="206" t="s">
        <v>745</v>
      </c>
      <c r="F16" s="206"/>
      <c r="G16" s="206"/>
      <c r="H16" s="207" t="s">
        <v>866</v>
      </c>
      <c r="I16" s="208">
        <v>2020110010119</v>
      </c>
      <c r="J16" s="207">
        <v>7595</v>
      </c>
      <c r="K16" s="207" t="s">
        <v>867</v>
      </c>
      <c r="L16" s="213" t="s">
        <v>868</v>
      </c>
      <c r="M16" s="207" t="s">
        <v>1143</v>
      </c>
      <c r="N16" s="207" t="s">
        <v>745</v>
      </c>
      <c r="O16" s="207" t="s">
        <v>745</v>
      </c>
      <c r="P16" s="207" t="s">
        <v>745</v>
      </c>
      <c r="Q16" s="207" t="s">
        <v>745</v>
      </c>
      <c r="R16" s="207" t="s">
        <v>745</v>
      </c>
      <c r="S16" s="207" t="s">
        <v>745</v>
      </c>
      <c r="T16" s="207" t="s">
        <v>745</v>
      </c>
      <c r="U16" s="207"/>
      <c r="V16" s="207"/>
      <c r="W16" s="219" t="s">
        <v>241</v>
      </c>
      <c r="X16" s="219"/>
      <c r="AA16" s="207"/>
      <c r="AC16" s="204" t="s">
        <v>174</v>
      </c>
      <c r="AD16" s="211" t="s">
        <v>869</v>
      </c>
      <c r="AE16" s="212">
        <v>2020110010104</v>
      </c>
      <c r="AF16" s="213" t="s">
        <v>1137</v>
      </c>
      <c r="AH16" s="213" t="s">
        <v>1144</v>
      </c>
      <c r="AI16" s="213"/>
      <c r="AJ16" s="213" t="s">
        <v>1145</v>
      </c>
      <c r="AK16" s="214" t="s">
        <v>1146</v>
      </c>
      <c r="AP16" s="204" t="s">
        <v>1141</v>
      </c>
      <c r="AQ16" s="204" t="s">
        <v>1147</v>
      </c>
    </row>
    <row r="17" spans="2:43" ht="11.25" customHeight="1" x14ac:dyDescent="0.2">
      <c r="B17" s="206" t="s">
        <v>745</v>
      </c>
      <c r="C17" s="206" t="s">
        <v>745</v>
      </c>
      <c r="D17" s="206" t="s">
        <v>870</v>
      </c>
      <c r="E17" s="206" t="s">
        <v>745</v>
      </c>
      <c r="F17" s="206"/>
      <c r="G17" s="206"/>
      <c r="H17" s="207" t="s">
        <v>871</v>
      </c>
      <c r="I17" s="208">
        <v>2020110010120</v>
      </c>
      <c r="J17" s="207">
        <v>7596</v>
      </c>
      <c r="K17" s="207" t="s">
        <v>872</v>
      </c>
      <c r="L17" s="213" t="s">
        <v>873</v>
      </c>
      <c r="M17" s="207" t="s">
        <v>1148</v>
      </c>
      <c r="N17" s="207" t="s">
        <v>745</v>
      </c>
      <c r="O17" s="207" t="s">
        <v>745</v>
      </c>
      <c r="P17" s="207" t="s">
        <v>745</v>
      </c>
      <c r="Q17" s="207" t="s">
        <v>745</v>
      </c>
      <c r="R17" s="207" t="s">
        <v>745</v>
      </c>
      <c r="S17" s="207" t="s">
        <v>745</v>
      </c>
      <c r="T17" s="207" t="s">
        <v>745</v>
      </c>
      <c r="U17" s="207"/>
      <c r="V17" s="207"/>
      <c r="W17" s="219" t="s">
        <v>242</v>
      </c>
      <c r="X17" s="219"/>
      <c r="AC17" s="207" t="s">
        <v>170</v>
      </c>
      <c r="AD17" s="211" t="s">
        <v>874</v>
      </c>
      <c r="AE17" s="212">
        <v>2020110010106</v>
      </c>
      <c r="AF17" s="213" t="s">
        <v>1137</v>
      </c>
      <c r="AH17" s="213" t="s">
        <v>1149</v>
      </c>
      <c r="AI17" s="213"/>
      <c r="AJ17" s="213" t="s">
        <v>1150</v>
      </c>
      <c r="AK17" s="214" t="s">
        <v>1151</v>
      </c>
      <c r="AP17" s="204" t="s">
        <v>1141</v>
      </c>
      <c r="AQ17" s="204" t="s">
        <v>1152</v>
      </c>
    </row>
    <row r="18" spans="2:43" ht="11.25" customHeight="1" x14ac:dyDescent="0.2">
      <c r="B18" s="206" t="s">
        <v>745</v>
      </c>
      <c r="C18" s="206" t="s">
        <v>745</v>
      </c>
      <c r="D18" s="206" t="s">
        <v>875</v>
      </c>
      <c r="E18" s="206" t="s">
        <v>745</v>
      </c>
      <c r="F18" s="206"/>
      <c r="G18" s="206"/>
      <c r="H18" s="207" t="s">
        <v>876</v>
      </c>
      <c r="I18" s="208">
        <v>2020110010123</v>
      </c>
      <c r="J18" s="207">
        <v>7653</v>
      </c>
      <c r="K18" s="207" t="s">
        <v>877</v>
      </c>
      <c r="L18" s="213" t="s">
        <v>878</v>
      </c>
      <c r="M18" s="207" t="s">
        <v>1153</v>
      </c>
      <c r="N18" s="207" t="s">
        <v>745</v>
      </c>
      <c r="O18" s="207" t="s">
        <v>745</v>
      </c>
      <c r="P18" s="207" t="s">
        <v>745</v>
      </c>
      <c r="Q18" s="207" t="s">
        <v>745</v>
      </c>
      <c r="R18" s="207" t="s">
        <v>745</v>
      </c>
      <c r="S18" s="207" t="s">
        <v>745</v>
      </c>
      <c r="T18" s="207" t="s">
        <v>745</v>
      </c>
      <c r="U18" s="207"/>
      <c r="V18" s="207"/>
      <c r="W18" s="219" t="s">
        <v>243</v>
      </c>
      <c r="X18" s="219"/>
      <c r="AC18" s="207" t="s">
        <v>169</v>
      </c>
      <c r="AD18" s="211" t="s">
        <v>879</v>
      </c>
      <c r="AE18" s="212">
        <v>2020110010111</v>
      </c>
      <c r="AF18" s="213" t="s">
        <v>1137</v>
      </c>
      <c r="AH18" s="213" t="s">
        <v>1154</v>
      </c>
      <c r="AI18" s="213"/>
      <c r="AJ18" s="213" t="s">
        <v>1155</v>
      </c>
      <c r="AK18" s="214" t="s">
        <v>1156</v>
      </c>
      <c r="AP18" s="204" t="s">
        <v>1157</v>
      </c>
      <c r="AQ18" s="204" t="s">
        <v>1158</v>
      </c>
    </row>
    <row r="19" spans="2:43" ht="11.25" customHeight="1" x14ac:dyDescent="0.2">
      <c r="B19" s="206" t="s">
        <v>745</v>
      </c>
      <c r="C19" s="206" t="s">
        <v>745</v>
      </c>
      <c r="D19" s="206" t="s">
        <v>880</v>
      </c>
      <c r="E19" s="206" t="s">
        <v>745</v>
      </c>
      <c r="F19" s="206"/>
      <c r="G19" s="206"/>
      <c r="H19" s="207" t="s">
        <v>881</v>
      </c>
      <c r="I19" s="208"/>
      <c r="J19" s="207"/>
      <c r="K19" s="207"/>
      <c r="L19" s="213" t="s">
        <v>1159</v>
      </c>
      <c r="M19" s="207"/>
      <c r="N19" s="207" t="s">
        <v>745</v>
      </c>
      <c r="O19" s="207" t="s">
        <v>745</v>
      </c>
      <c r="P19" s="207" t="s">
        <v>745</v>
      </c>
      <c r="Q19" s="207" t="s">
        <v>745</v>
      </c>
      <c r="R19" s="207" t="s">
        <v>745</v>
      </c>
      <c r="S19" s="207" t="s">
        <v>745</v>
      </c>
      <c r="T19" s="207" t="s">
        <v>745</v>
      </c>
      <c r="U19" s="207"/>
      <c r="V19" s="207"/>
      <c r="W19" s="219" t="s">
        <v>882</v>
      </c>
      <c r="X19" s="219"/>
      <c r="AC19" s="204" t="s">
        <v>195</v>
      </c>
      <c r="AD19" s="211" t="s">
        <v>883</v>
      </c>
      <c r="AF19" s="213" t="s">
        <v>1137</v>
      </c>
      <c r="AH19" s="213" t="s">
        <v>1160</v>
      </c>
      <c r="AI19" s="213"/>
      <c r="AJ19" s="213" t="s">
        <v>1161</v>
      </c>
      <c r="AK19" s="214" t="s">
        <v>1162</v>
      </c>
      <c r="AP19" s="204" t="s">
        <v>1163</v>
      </c>
      <c r="AQ19" s="204" t="s">
        <v>1164</v>
      </c>
    </row>
    <row r="20" spans="2:43" ht="11.25" customHeight="1" x14ac:dyDescent="0.2">
      <c r="B20" s="206" t="s">
        <v>745</v>
      </c>
      <c r="C20" s="206" t="s">
        <v>745</v>
      </c>
      <c r="D20" s="206" t="s">
        <v>884</v>
      </c>
      <c r="E20" s="206" t="s">
        <v>745</v>
      </c>
      <c r="F20" s="206"/>
      <c r="G20" s="206"/>
      <c r="H20" s="207" t="s">
        <v>885</v>
      </c>
      <c r="I20" s="208"/>
      <c r="J20" s="207"/>
      <c r="K20" s="207"/>
      <c r="M20" s="207"/>
      <c r="N20" s="207" t="s">
        <v>745</v>
      </c>
      <c r="O20" s="207" t="s">
        <v>745</v>
      </c>
      <c r="P20" s="207" t="s">
        <v>745</v>
      </c>
      <c r="Q20" s="207" t="s">
        <v>745</v>
      </c>
      <c r="R20" s="207" t="s">
        <v>745</v>
      </c>
      <c r="S20" s="207" t="s">
        <v>745</v>
      </c>
      <c r="T20" s="207" t="s">
        <v>745</v>
      </c>
      <c r="U20" s="207"/>
      <c r="V20" s="207"/>
      <c r="W20" s="219" t="s">
        <v>886</v>
      </c>
      <c r="X20" s="219"/>
      <c r="AC20" s="207" t="s">
        <v>196</v>
      </c>
      <c r="AD20" s="211" t="s">
        <v>887</v>
      </c>
      <c r="AF20" s="213" t="s">
        <v>1165</v>
      </c>
      <c r="AH20" s="213" t="s">
        <v>1166</v>
      </c>
      <c r="AI20" s="213"/>
      <c r="AJ20" s="213" t="s">
        <v>1167</v>
      </c>
      <c r="AK20" s="214" t="s">
        <v>1168</v>
      </c>
      <c r="AP20" s="204" t="s">
        <v>1163</v>
      </c>
      <c r="AQ20" s="204" t="s">
        <v>1169</v>
      </c>
    </row>
    <row r="21" spans="2:43" ht="11.25" customHeight="1" x14ac:dyDescent="0.2">
      <c r="B21" s="206" t="s">
        <v>745</v>
      </c>
      <c r="C21" s="206" t="s">
        <v>745</v>
      </c>
      <c r="D21" s="206" t="s">
        <v>22</v>
      </c>
      <c r="E21" s="206" t="s">
        <v>745</v>
      </c>
      <c r="F21" s="206"/>
      <c r="G21" s="206"/>
      <c r="H21" s="207" t="s">
        <v>888</v>
      </c>
      <c r="I21" s="207"/>
      <c r="J21" s="207"/>
      <c r="K21" s="207"/>
      <c r="M21" s="207"/>
      <c r="N21" s="207" t="s">
        <v>745</v>
      </c>
      <c r="O21" s="207" t="s">
        <v>745</v>
      </c>
      <c r="P21" s="207" t="s">
        <v>745</v>
      </c>
      <c r="Q21" s="207" t="s">
        <v>745</v>
      </c>
      <c r="R21" s="207" t="s">
        <v>745</v>
      </c>
      <c r="S21" s="207" t="s">
        <v>745</v>
      </c>
      <c r="T21" s="207" t="s">
        <v>745</v>
      </c>
      <c r="U21" s="207"/>
      <c r="V21" s="207"/>
      <c r="W21" s="219" t="s">
        <v>246</v>
      </c>
      <c r="X21" s="219"/>
      <c r="AC21" s="207" t="s">
        <v>197</v>
      </c>
      <c r="AD21" s="211" t="s">
        <v>889</v>
      </c>
      <c r="AF21" s="213" t="s">
        <v>1165</v>
      </c>
      <c r="AH21" s="213" t="s">
        <v>1170</v>
      </c>
      <c r="AI21" s="213"/>
      <c r="AJ21" s="213"/>
      <c r="AK21" s="214" t="s">
        <v>1171</v>
      </c>
      <c r="AP21" s="204" t="s">
        <v>1172</v>
      </c>
      <c r="AQ21" s="204" t="s">
        <v>1173</v>
      </c>
    </row>
    <row r="22" spans="2:43" ht="11.25" customHeight="1" x14ac:dyDescent="0.2">
      <c r="B22" s="206" t="s">
        <v>745</v>
      </c>
      <c r="C22" s="206" t="s">
        <v>745</v>
      </c>
      <c r="D22" s="206" t="s">
        <v>890</v>
      </c>
      <c r="E22" s="206" t="s">
        <v>745</v>
      </c>
      <c r="F22" s="206"/>
      <c r="G22" s="206"/>
      <c r="H22" s="207" t="s">
        <v>891</v>
      </c>
      <c r="I22" s="208"/>
      <c r="J22" s="207"/>
      <c r="K22" s="207"/>
      <c r="M22" s="207"/>
      <c r="N22" s="207" t="s">
        <v>745</v>
      </c>
      <c r="O22" s="207" t="s">
        <v>745</v>
      </c>
      <c r="P22" s="207" t="s">
        <v>745</v>
      </c>
      <c r="Q22" s="207" t="s">
        <v>745</v>
      </c>
      <c r="R22" s="207" t="s">
        <v>745</v>
      </c>
      <c r="S22" s="207" t="s">
        <v>745</v>
      </c>
      <c r="T22" s="207" t="s">
        <v>745</v>
      </c>
      <c r="U22" s="207"/>
      <c r="V22" s="207"/>
      <c r="W22" s="219" t="s">
        <v>247</v>
      </c>
      <c r="X22" s="219"/>
      <c r="AC22" s="204" t="s">
        <v>198</v>
      </c>
      <c r="AD22" s="211" t="s">
        <v>892</v>
      </c>
      <c r="AF22" s="213" t="s">
        <v>1174</v>
      </c>
      <c r="AH22" s="213" t="s">
        <v>1175</v>
      </c>
      <c r="AI22" s="213"/>
      <c r="AJ22" s="213"/>
      <c r="AK22" s="214" t="s">
        <v>1176</v>
      </c>
      <c r="AP22" s="204" t="s">
        <v>1172</v>
      </c>
      <c r="AQ22" s="204" t="s">
        <v>1173</v>
      </c>
    </row>
    <row r="23" spans="2:43" ht="11.25" customHeight="1" x14ac:dyDescent="0.2">
      <c r="B23" s="206" t="s">
        <v>745</v>
      </c>
      <c r="C23" s="206" t="s">
        <v>745</v>
      </c>
      <c r="D23" s="206" t="s">
        <v>893</v>
      </c>
      <c r="E23" s="206" t="s">
        <v>745</v>
      </c>
      <c r="F23" s="206"/>
      <c r="G23" s="206"/>
      <c r="H23" s="207" t="s">
        <v>894</v>
      </c>
      <c r="I23" s="208"/>
      <c r="J23" s="207"/>
      <c r="K23" s="207"/>
      <c r="M23" s="207"/>
      <c r="N23" s="207" t="s">
        <v>745</v>
      </c>
      <c r="O23" s="207" t="s">
        <v>745</v>
      </c>
      <c r="P23" s="207" t="s">
        <v>745</v>
      </c>
      <c r="Q23" s="207" t="s">
        <v>745</v>
      </c>
      <c r="R23" s="207" t="s">
        <v>745</v>
      </c>
      <c r="S23" s="207" t="s">
        <v>745</v>
      </c>
      <c r="T23" s="207" t="s">
        <v>745</v>
      </c>
      <c r="U23" s="207"/>
      <c r="V23" s="207"/>
      <c r="W23" s="207" t="s">
        <v>745</v>
      </c>
      <c r="X23" s="207"/>
      <c r="AC23" s="207" t="s">
        <v>1450</v>
      </c>
      <c r="AD23" s="211" t="s">
        <v>895</v>
      </c>
      <c r="AF23" s="213" t="s">
        <v>1174</v>
      </c>
      <c r="AH23" s="213" t="s">
        <v>1177</v>
      </c>
      <c r="AI23" s="213"/>
      <c r="AJ23" s="213"/>
      <c r="AK23" s="214" t="s">
        <v>1178</v>
      </c>
      <c r="AP23" s="204" t="s">
        <v>1172</v>
      </c>
      <c r="AQ23" s="204" t="s">
        <v>1173</v>
      </c>
    </row>
    <row r="24" spans="2:43" ht="11.25" customHeight="1" x14ac:dyDescent="0.2">
      <c r="B24" s="206" t="s">
        <v>745</v>
      </c>
      <c r="C24" s="206" t="s">
        <v>745</v>
      </c>
      <c r="D24" s="206" t="s">
        <v>896</v>
      </c>
      <c r="E24" s="206" t="s">
        <v>745</v>
      </c>
      <c r="F24" s="206"/>
      <c r="G24" s="206"/>
      <c r="H24" s="207" t="s">
        <v>745</v>
      </c>
      <c r="I24" s="208"/>
      <c r="J24" s="207"/>
      <c r="K24" s="207"/>
      <c r="M24" s="207"/>
      <c r="N24" s="207" t="s">
        <v>745</v>
      </c>
      <c r="O24" s="207" t="s">
        <v>745</v>
      </c>
      <c r="P24" s="207" t="s">
        <v>745</v>
      </c>
      <c r="Q24" s="207" t="s">
        <v>745</v>
      </c>
      <c r="R24" s="207" t="s">
        <v>745</v>
      </c>
      <c r="S24" s="207" t="s">
        <v>745</v>
      </c>
      <c r="T24" s="207" t="s">
        <v>745</v>
      </c>
      <c r="U24" s="207"/>
      <c r="V24" s="207"/>
      <c r="W24" s="207" t="s">
        <v>745</v>
      </c>
      <c r="X24" s="207"/>
      <c r="AC24" s="207"/>
      <c r="AD24" s="211" t="s">
        <v>897</v>
      </c>
      <c r="AF24" s="213" t="s">
        <v>1174</v>
      </c>
      <c r="AH24" s="213" t="s">
        <v>1179</v>
      </c>
      <c r="AI24" s="213"/>
      <c r="AJ24" s="213"/>
      <c r="AK24" s="214" t="s">
        <v>1180</v>
      </c>
      <c r="AP24" s="204" t="s">
        <v>38</v>
      </c>
      <c r="AQ24" s="204" t="s">
        <v>38</v>
      </c>
    </row>
    <row r="25" spans="2:43" ht="11.25" customHeight="1" x14ac:dyDescent="0.2">
      <c r="B25" s="206" t="s">
        <v>745</v>
      </c>
      <c r="C25" s="222" t="s">
        <v>745</v>
      </c>
      <c r="D25" s="206" t="s">
        <v>898</v>
      </c>
      <c r="E25" s="206" t="s">
        <v>745</v>
      </c>
      <c r="F25" s="206"/>
      <c r="G25" s="206"/>
      <c r="H25" s="207" t="s">
        <v>745</v>
      </c>
      <c r="I25" s="208"/>
      <c r="J25" s="207"/>
      <c r="K25" s="207"/>
      <c r="M25" s="207"/>
      <c r="N25" s="207" t="s">
        <v>745</v>
      </c>
      <c r="O25" s="207" t="s">
        <v>745</v>
      </c>
      <c r="P25" s="207" t="s">
        <v>745</v>
      </c>
      <c r="Q25" s="207" t="s">
        <v>745</v>
      </c>
      <c r="R25" s="207" t="s">
        <v>745</v>
      </c>
      <c r="S25" s="207" t="s">
        <v>745</v>
      </c>
      <c r="T25" s="207" t="s">
        <v>745</v>
      </c>
      <c r="U25" s="207"/>
      <c r="V25" s="207"/>
      <c r="W25" s="207" t="s">
        <v>745</v>
      </c>
      <c r="X25" s="207"/>
      <c r="AD25" s="211" t="s">
        <v>138</v>
      </c>
      <c r="AF25" s="204" t="s">
        <v>1181</v>
      </c>
      <c r="AH25" s="213" t="s">
        <v>1182</v>
      </c>
      <c r="AI25" s="213"/>
      <c r="AJ25" s="213"/>
    </row>
    <row r="26" spans="2:43" ht="11.25" customHeight="1" x14ac:dyDescent="0.2">
      <c r="B26" s="206" t="s">
        <v>745</v>
      </c>
      <c r="C26" s="222" t="s">
        <v>745</v>
      </c>
      <c r="D26" s="206" t="s">
        <v>899</v>
      </c>
      <c r="E26" s="206" t="s">
        <v>745</v>
      </c>
      <c r="F26" s="206"/>
      <c r="G26" s="206"/>
      <c r="H26" s="207" t="s">
        <v>745</v>
      </c>
      <c r="I26" s="208"/>
      <c r="J26" s="207"/>
      <c r="K26" s="207"/>
      <c r="M26" s="207"/>
      <c r="N26" s="207" t="s">
        <v>745</v>
      </c>
      <c r="O26" s="207" t="s">
        <v>745</v>
      </c>
      <c r="P26" s="207" t="s">
        <v>745</v>
      </c>
      <c r="Q26" s="207" t="s">
        <v>745</v>
      </c>
      <c r="R26" s="207" t="s">
        <v>745</v>
      </c>
      <c r="S26" s="207" t="s">
        <v>745</v>
      </c>
      <c r="T26" s="207" t="s">
        <v>745</v>
      </c>
      <c r="U26" s="207"/>
      <c r="V26" s="207"/>
      <c r="W26" s="207" t="s">
        <v>745</v>
      </c>
      <c r="X26" s="207"/>
      <c r="AD26" s="223" t="s">
        <v>900</v>
      </c>
      <c r="AF26" s="204" t="s">
        <v>1183</v>
      </c>
      <c r="AH26" s="213" t="s">
        <v>1184</v>
      </c>
      <c r="AI26" s="213"/>
      <c r="AJ26" s="213"/>
    </row>
    <row r="27" spans="2:43" ht="11.25" customHeight="1" x14ac:dyDescent="0.2">
      <c r="B27" s="206" t="s">
        <v>745</v>
      </c>
      <c r="C27" s="222" t="s">
        <v>745</v>
      </c>
      <c r="D27" s="206" t="s">
        <v>901</v>
      </c>
      <c r="E27" s="206" t="s">
        <v>745</v>
      </c>
      <c r="F27" s="206"/>
      <c r="G27" s="206"/>
      <c r="H27" s="207" t="s">
        <v>745</v>
      </c>
      <c r="I27" s="208"/>
      <c r="J27" s="207"/>
      <c r="K27" s="207"/>
      <c r="M27" s="207"/>
      <c r="N27" s="207" t="s">
        <v>745</v>
      </c>
      <c r="O27" s="207" t="s">
        <v>745</v>
      </c>
      <c r="P27" s="207" t="s">
        <v>745</v>
      </c>
      <c r="Q27" s="207" t="s">
        <v>745</v>
      </c>
      <c r="R27" s="207" t="s">
        <v>745</v>
      </c>
      <c r="S27" s="207" t="s">
        <v>745</v>
      </c>
      <c r="T27" s="207" t="s">
        <v>745</v>
      </c>
      <c r="U27" s="207"/>
      <c r="V27" s="207"/>
      <c r="W27" s="207" t="s">
        <v>745</v>
      </c>
      <c r="X27" s="207"/>
      <c r="AD27" s="223" t="s">
        <v>902</v>
      </c>
      <c r="AF27" s="204" t="s">
        <v>1185</v>
      </c>
    </row>
    <row r="28" spans="2:43" ht="11.25" customHeight="1" x14ac:dyDescent="0.2">
      <c r="B28" s="206" t="s">
        <v>745</v>
      </c>
      <c r="C28" s="222" t="s">
        <v>745</v>
      </c>
      <c r="D28" s="206" t="s">
        <v>903</v>
      </c>
      <c r="E28" s="206" t="s">
        <v>745</v>
      </c>
      <c r="F28" s="206"/>
      <c r="G28" s="206"/>
      <c r="H28" s="207" t="s">
        <v>745</v>
      </c>
      <c r="I28" s="208"/>
      <c r="J28" s="207"/>
      <c r="K28" s="207"/>
      <c r="M28" s="207"/>
      <c r="N28" s="207" t="s">
        <v>745</v>
      </c>
      <c r="O28" s="207" t="s">
        <v>745</v>
      </c>
      <c r="P28" s="207" t="s">
        <v>745</v>
      </c>
      <c r="Q28" s="207" t="s">
        <v>745</v>
      </c>
      <c r="R28" s="207" t="s">
        <v>745</v>
      </c>
      <c r="S28" s="207" t="s">
        <v>745</v>
      </c>
      <c r="T28" s="207" t="s">
        <v>745</v>
      </c>
      <c r="U28" s="207"/>
      <c r="V28" s="207"/>
      <c r="W28" s="207" t="s">
        <v>745</v>
      </c>
      <c r="X28" s="207"/>
      <c r="AD28" s="223" t="s">
        <v>904</v>
      </c>
      <c r="AF28" s="204" t="s">
        <v>1186</v>
      </c>
    </row>
    <row r="29" spans="2:43" ht="11.25" customHeight="1" x14ac:dyDescent="0.2">
      <c r="B29" s="206" t="s">
        <v>745</v>
      </c>
      <c r="C29" s="222" t="s">
        <v>745</v>
      </c>
      <c r="D29" s="206" t="s">
        <v>905</v>
      </c>
      <c r="E29" s="206" t="s">
        <v>745</v>
      </c>
      <c r="F29" s="206"/>
      <c r="G29" s="206"/>
      <c r="H29" s="207" t="s">
        <v>745</v>
      </c>
      <c r="I29" s="208"/>
      <c r="J29" s="207"/>
      <c r="K29" s="207"/>
      <c r="M29" s="207"/>
      <c r="N29" s="207" t="s">
        <v>745</v>
      </c>
      <c r="O29" s="207" t="s">
        <v>745</v>
      </c>
      <c r="P29" s="207" t="s">
        <v>745</v>
      </c>
      <c r="Q29" s="207" t="s">
        <v>745</v>
      </c>
      <c r="R29" s="207" t="s">
        <v>745</v>
      </c>
      <c r="S29" s="207" t="s">
        <v>745</v>
      </c>
      <c r="T29" s="207" t="s">
        <v>745</v>
      </c>
      <c r="U29" s="207"/>
      <c r="V29" s="207"/>
      <c r="W29" s="207" t="s">
        <v>745</v>
      </c>
      <c r="X29" s="207"/>
      <c r="AD29" s="223" t="s">
        <v>906</v>
      </c>
      <c r="AF29" s="204" t="s">
        <v>1183</v>
      </c>
    </row>
    <row r="30" spans="2:43" ht="11.25" customHeight="1" x14ac:dyDescent="0.2">
      <c r="B30" s="222" t="s">
        <v>745</v>
      </c>
      <c r="C30" s="222" t="s">
        <v>745</v>
      </c>
      <c r="D30" s="206" t="s">
        <v>907</v>
      </c>
      <c r="E30" s="206" t="s">
        <v>745</v>
      </c>
      <c r="F30" s="206"/>
      <c r="G30" s="206"/>
      <c r="H30" s="207" t="s">
        <v>745</v>
      </c>
      <c r="I30" s="208"/>
      <c r="J30" s="207"/>
      <c r="K30" s="207"/>
      <c r="M30" s="207" t="s">
        <v>745</v>
      </c>
      <c r="N30" s="207" t="s">
        <v>745</v>
      </c>
      <c r="O30" s="207" t="s">
        <v>745</v>
      </c>
      <c r="P30" s="207" t="s">
        <v>745</v>
      </c>
      <c r="Q30" s="207" t="s">
        <v>745</v>
      </c>
      <c r="R30" s="207" t="s">
        <v>745</v>
      </c>
      <c r="S30" s="207" t="s">
        <v>745</v>
      </c>
      <c r="T30" s="207" t="s">
        <v>745</v>
      </c>
      <c r="U30" s="207"/>
      <c r="V30" s="207"/>
      <c r="W30" s="207" t="s">
        <v>745</v>
      </c>
      <c r="X30" s="207"/>
      <c r="AD30" s="223" t="s">
        <v>908</v>
      </c>
      <c r="AF30" s="204" t="s">
        <v>1187</v>
      </c>
    </row>
    <row r="31" spans="2:43" ht="11.25" customHeight="1" x14ac:dyDescent="0.2">
      <c r="B31" s="206" t="s">
        <v>745</v>
      </c>
      <c r="C31" s="206" t="s">
        <v>745</v>
      </c>
      <c r="D31" s="206" t="s">
        <v>909</v>
      </c>
      <c r="E31" s="206" t="s">
        <v>745</v>
      </c>
      <c r="F31" s="206"/>
      <c r="G31" s="206"/>
      <c r="H31" s="207" t="s">
        <v>745</v>
      </c>
      <c r="I31" s="208"/>
      <c r="J31" s="207"/>
      <c r="K31" s="207"/>
      <c r="M31" s="207" t="s">
        <v>745</v>
      </c>
      <c r="N31" s="207" t="s">
        <v>745</v>
      </c>
      <c r="O31" s="207" t="s">
        <v>745</v>
      </c>
      <c r="P31" s="207" t="s">
        <v>745</v>
      </c>
      <c r="Q31" s="207" t="s">
        <v>745</v>
      </c>
      <c r="R31" s="207" t="s">
        <v>745</v>
      </c>
      <c r="S31" s="207" t="s">
        <v>745</v>
      </c>
      <c r="T31" s="207" t="s">
        <v>745</v>
      </c>
      <c r="U31" s="207"/>
      <c r="V31" s="207"/>
      <c r="W31" s="207" t="s">
        <v>745</v>
      </c>
      <c r="X31" s="207"/>
      <c r="AD31" s="211" t="s">
        <v>910</v>
      </c>
      <c r="AF31" s="204" t="s">
        <v>1188</v>
      </c>
    </row>
    <row r="32" spans="2:43" ht="11.25" customHeight="1" x14ac:dyDescent="0.2">
      <c r="B32" s="206" t="s">
        <v>745</v>
      </c>
      <c r="C32" s="206" t="s">
        <v>745</v>
      </c>
      <c r="D32" s="206" t="s">
        <v>911</v>
      </c>
      <c r="E32" s="206" t="s">
        <v>745</v>
      </c>
      <c r="F32" s="206"/>
      <c r="G32" s="206"/>
      <c r="H32" s="207" t="s">
        <v>745</v>
      </c>
      <c r="I32" s="208"/>
      <c r="J32" s="207"/>
      <c r="K32" s="207"/>
      <c r="M32" s="207" t="s">
        <v>745</v>
      </c>
      <c r="N32" s="207" t="s">
        <v>745</v>
      </c>
      <c r="O32" s="207" t="s">
        <v>745</v>
      </c>
      <c r="P32" s="207" t="s">
        <v>745</v>
      </c>
      <c r="Q32" s="207" t="s">
        <v>745</v>
      </c>
      <c r="R32" s="207" t="s">
        <v>745</v>
      </c>
      <c r="S32" s="207" t="s">
        <v>745</v>
      </c>
      <c r="T32" s="207" t="s">
        <v>745</v>
      </c>
      <c r="U32" s="207"/>
      <c r="V32" s="207"/>
      <c r="W32" s="207" t="s">
        <v>745</v>
      </c>
      <c r="X32" s="207"/>
      <c r="AD32" s="211" t="s">
        <v>912</v>
      </c>
      <c r="AF32" s="204" t="s">
        <v>1189</v>
      </c>
    </row>
    <row r="33" spans="2:32" ht="11.25" customHeight="1" x14ac:dyDescent="0.2">
      <c r="B33" s="206"/>
      <c r="C33" s="206"/>
      <c r="D33" s="206" t="s">
        <v>913</v>
      </c>
      <c r="E33" s="206"/>
      <c r="F33" s="206"/>
      <c r="G33" s="206"/>
      <c r="H33" s="207"/>
      <c r="I33" s="208"/>
      <c r="J33" s="207"/>
      <c r="K33" s="207"/>
      <c r="M33" s="207"/>
      <c r="N33" s="207"/>
      <c r="O33" s="207"/>
      <c r="P33" s="207"/>
      <c r="Q33" s="207"/>
      <c r="R33" s="207"/>
      <c r="S33" s="207"/>
      <c r="T33" s="207"/>
      <c r="U33" s="207"/>
      <c r="V33" s="207"/>
      <c r="W33" s="207"/>
      <c r="X33" s="207"/>
      <c r="AD33" s="211" t="s">
        <v>914</v>
      </c>
      <c r="AF33" s="204" t="s">
        <v>1190</v>
      </c>
    </row>
    <row r="34" spans="2:32" ht="11.25" customHeight="1" x14ac:dyDescent="0.2">
      <c r="B34" s="206"/>
      <c r="C34" s="206"/>
      <c r="D34" s="206" t="s">
        <v>915</v>
      </c>
      <c r="E34" s="206"/>
      <c r="F34" s="206"/>
      <c r="G34" s="206"/>
      <c r="H34" s="207"/>
      <c r="I34" s="208"/>
      <c r="J34" s="207"/>
      <c r="K34" s="207"/>
      <c r="M34" s="207"/>
      <c r="N34" s="207"/>
      <c r="O34" s="207"/>
      <c r="P34" s="207"/>
      <c r="Q34" s="207"/>
      <c r="R34" s="207"/>
      <c r="S34" s="207"/>
      <c r="T34" s="207"/>
      <c r="U34" s="207"/>
      <c r="V34" s="207"/>
      <c r="W34" s="207"/>
      <c r="X34" s="207"/>
      <c r="AD34" s="211" t="s">
        <v>916</v>
      </c>
      <c r="AF34" s="204" t="s">
        <v>1191</v>
      </c>
    </row>
    <row r="35" spans="2:32" ht="11.25" customHeight="1" x14ac:dyDescent="0.2">
      <c r="B35" s="206"/>
      <c r="C35" s="206"/>
      <c r="D35" s="206" t="s">
        <v>917</v>
      </c>
      <c r="E35" s="206"/>
      <c r="F35" s="206"/>
      <c r="G35" s="206"/>
      <c r="H35" s="207"/>
      <c r="I35" s="208"/>
      <c r="J35" s="207"/>
      <c r="K35" s="207"/>
      <c r="M35" s="207"/>
      <c r="N35" s="207"/>
      <c r="O35" s="207"/>
      <c r="P35" s="207"/>
      <c r="Q35" s="207"/>
      <c r="R35" s="207"/>
      <c r="S35" s="207"/>
      <c r="T35" s="207"/>
      <c r="U35" s="207"/>
      <c r="V35" s="207"/>
      <c r="W35" s="207"/>
      <c r="X35" s="207"/>
      <c r="AD35" s="211" t="s">
        <v>918</v>
      </c>
      <c r="AF35" s="204" t="s">
        <v>1192</v>
      </c>
    </row>
    <row r="36" spans="2:32" ht="11.25" customHeight="1" x14ac:dyDescent="0.2">
      <c r="D36" s="204" t="s">
        <v>919</v>
      </c>
      <c r="AD36" s="211" t="s">
        <v>920</v>
      </c>
      <c r="AF36" s="204" t="s">
        <v>1193</v>
      </c>
    </row>
    <row r="37" spans="2:32" ht="11.25" customHeight="1" x14ac:dyDescent="0.2">
      <c r="D37" s="204" t="s">
        <v>921</v>
      </c>
      <c r="H37" s="225" t="s">
        <v>922</v>
      </c>
      <c r="I37" s="226"/>
      <c r="J37" s="227"/>
      <c r="K37" s="227"/>
      <c r="AD37" s="211" t="s">
        <v>923</v>
      </c>
      <c r="AF37" s="204" t="s">
        <v>1194</v>
      </c>
    </row>
    <row r="38" spans="2:32" ht="11.25" customHeight="1" x14ac:dyDescent="0.2">
      <c r="D38" s="204" t="s">
        <v>924</v>
      </c>
      <c r="H38" s="225" t="s">
        <v>925</v>
      </c>
      <c r="I38" s="226"/>
      <c r="J38" s="227"/>
      <c r="K38" s="227"/>
      <c r="AD38" s="211" t="s">
        <v>926</v>
      </c>
      <c r="AF38" s="204" t="s">
        <v>1195</v>
      </c>
    </row>
    <row r="39" spans="2:32" ht="9.75" customHeight="1" x14ac:dyDescent="0.2">
      <c r="AD39" s="211" t="s">
        <v>927</v>
      </c>
      <c r="AF39" s="204" t="s">
        <v>1183</v>
      </c>
    </row>
    <row r="40" spans="2:32" ht="9.75" customHeight="1" x14ac:dyDescent="0.2">
      <c r="AD40" s="211" t="s">
        <v>928</v>
      </c>
      <c r="AF40" s="204" t="s">
        <v>1196</v>
      </c>
    </row>
    <row r="41" spans="2:32" ht="9.75" customHeight="1" x14ac:dyDescent="0.2">
      <c r="AD41" s="211" t="s">
        <v>929</v>
      </c>
      <c r="AF41" s="204" t="s">
        <v>1197</v>
      </c>
    </row>
    <row r="42" spans="2:32" ht="9.75" customHeight="1" x14ac:dyDescent="0.2">
      <c r="AD42" s="211" t="s">
        <v>930</v>
      </c>
      <c r="AF42" s="204" t="s">
        <v>1198</v>
      </c>
    </row>
    <row r="43" spans="2:32" ht="9.75" customHeight="1" x14ac:dyDescent="0.2">
      <c r="AD43" s="211" t="s">
        <v>931</v>
      </c>
      <c r="AF43" s="204" t="s">
        <v>1197</v>
      </c>
    </row>
    <row r="44" spans="2:32" ht="9.75" customHeight="1" x14ac:dyDescent="0.2">
      <c r="AD44" s="211" t="s">
        <v>932</v>
      </c>
      <c r="AF44" s="204" t="s">
        <v>1199</v>
      </c>
    </row>
    <row r="45" spans="2:32" ht="9.75" customHeight="1" x14ac:dyDescent="0.2">
      <c r="AD45" s="211" t="s">
        <v>933</v>
      </c>
      <c r="AF45" s="204" t="s">
        <v>1200</v>
      </c>
    </row>
    <row r="46" spans="2:32" ht="9.75" customHeight="1" x14ac:dyDescent="0.2">
      <c r="AD46" s="211" t="s">
        <v>934</v>
      </c>
      <c r="AF46" s="204" t="s">
        <v>1201</v>
      </c>
    </row>
    <row r="47" spans="2:32" ht="9.75" customHeight="1" x14ac:dyDescent="0.2">
      <c r="AD47" s="211" t="s">
        <v>935</v>
      </c>
      <c r="AF47" s="204" t="s">
        <v>1202</v>
      </c>
    </row>
    <row r="48" spans="2:32" ht="9.75" customHeight="1" x14ac:dyDescent="0.2">
      <c r="AD48" s="211" t="s">
        <v>936</v>
      </c>
      <c r="AF48" s="204" t="s">
        <v>1203</v>
      </c>
    </row>
    <row r="49" spans="30:32" ht="9.75" customHeight="1" x14ac:dyDescent="0.2">
      <c r="AD49" s="211" t="s">
        <v>937</v>
      </c>
      <c r="AF49" s="204" t="s">
        <v>1204</v>
      </c>
    </row>
    <row r="50" spans="30:32" ht="9.75" customHeight="1" x14ac:dyDescent="0.2">
      <c r="AD50" s="211" t="s">
        <v>938</v>
      </c>
      <c r="AF50" s="204" t="s">
        <v>1205</v>
      </c>
    </row>
    <row r="51" spans="30:32" ht="9.75" customHeight="1" x14ac:dyDescent="0.2">
      <c r="AD51" s="228" t="s">
        <v>939</v>
      </c>
      <c r="AF51" s="204" t="s">
        <v>1206</v>
      </c>
    </row>
    <row r="52" spans="30:32" ht="9.75" customHeight="1" x14ac:dyDescent="0.2">
      <c r="AD52" s="228" t="s">
        <v>940</v>
      </c>
      <c r="AF52" s="204" t="s">
        <v>1207</v>
      </c>
    </row>
    <row r="53" spans="30:32" ht="9.75" customHeight="1" x14ac:dyDescent="0.2">
      <c r="AD53" s="228" t="s">
        <v>941</v>
      </c>
      <c r="AF53" s="204" t="s">
        <v>1208</v>
      </c>
    </row>
    <row r="54" spans="30:32" ht="9.75" customHeight="1" x14ac:dyDescent="0.2">
      <c r="AD54" s="223" t="s">
        <v>942</v>
      </c>
      <c r="AF54" s="204" t="s">
        <v>1209</v>
      </c>
    </row>
    <row r="55" spans="30:32" ht="9.75" customHeight="1" x14ac:dyDescent="0.2">
      <c r="AD55" s="223" t="s">
        <v>943</v>
      </c>
      <c r="AF55" s="204" t="s">
        <v>1210</v>
      </c>
    </row>
    <row r="56" spans="30:32" ht="9.75" customHeight="1" x14ac:dyDescent="0.2">
      <c r="AD56" s="223" t="s">
        <v>944</v>
      </c>
    </row>
    <row r="57" spans="30:32" ht="9.75" customHeight="1" x14ac:dyDescent="0.2">
      <c r="AD57" s="211" t="s">
        <v>945</v>
      </c>
    </row>
    <row r="58" spans="30:32" ht="9.75" customHeight="1" x14ac:dyDescent="0.2">
      <c r="AD58" s="211" t="s">
        <v>946</v>
      </c>
    </row>
    <row r="59" spans="30:32" ht="9.75" customHeight="1" x14ac:dyDescent="0.2">
      <c r="AD59" s="211" t="s">
        <v>947</v>
      </c>
    </row>
    <row r="60" spans="30:32" ht="9.75" customHeight="1" x14ac:dyDescent="0.2">
      <c r="AD60" s="211" t="s">
        <v>948</v>
      </c>
    </row>
    <row r="61" spans="30:32" ht="9.75" customHeight="1" x14ac:dyDescent="0.2">
      <c r="AD61" s="211" t="s">
        <v>949</v>
      </c>
    </row>
    <row r="62" spans="30:32" ht="9.75" customHeight="1" x14ac:dyDescent="0.2">
      <c r="AD62" s="211" t="s">
        <v>950</v>
      </c>
    </row>
    <row r="63" spans="30:32" ht="9.75" customHeight="1" x14ac:dyDescent="0.2">
      <c r="AD63" s="211" t="s">
        <v>951</v>
      </c>
    </row>
    <row r="64" spans="30:32" ht="9.75" customHeight="1" x14ac:dyDescent="0.2">
      <c r="AD64" s="211" t="s">
        <v>952</v>
      </c>
    </row>
    <row r="65" spans="30:30" ht="9.75" customHeight="1" x14ac:dyDescent="0.2">
      <c r="AD65" s="211" t="s">
        <v>953</v>
      </c>
    </row>
    <row r="66" spans="30:30" ht="9.75" customHeight="1" x14ac:dyDescent="0.2">
      <c r="AD66" s="211" t="s">
        <v>954</v>
      </c>
    </row>
    <row r="67" spans="30:30" ht="9.75" customHeight="1" x14ac:dyDescent="0.2">
      <c r="AD67" s="211" t="s">
        <v>955</v>
      </c>
    </row>
    <row r="68" spans="30:30" ht="9.75" customHeight="1" x14ac:dyDescent="0.2">
      <c r="AD68" s="211" t="s">
        <v>956</v>
      </c>
    </row>
    <row r="69" spans="30:30" ht="9.75" customHeight="1" x14ac:dyDescent="0.2">
      <c r="AD69" s="211" t="s">
        <v>957</v>
      </c>
    </row>
    <row r="70" spans="30:30" ht="9.75" customHeight="1" x14ac:dyDescent="0.2">
      <c r="AD70" s="211" t="s">
        <v>958</v>
      </c>
    </row>
    <row r="71" spans="30:30" ht="9.75" customHeight="1" x14ac:dyDescent="0.2">
      <c r="AD71" s="211" t="s">
        <v>959</v>
      </c>
    </row>
    <row r="72" spans="30:30" ht="9.75" customHeight="1" x14ac:dyDescent="0.2">
      <c r="AD72" s="211" t="s">
        <v>960</v>
      </c>
    </row>
    <row r="73" spans="30:30" ht="9.75" customHeight="1" x14ac:dyDescent="0.2">
      <c r="AD73" s="211" t="s">
        <v>961</v>
      </c>
    </row>
    <row r="74" spans="30:30" ht="9.75" customHeight="1" x14ac:dyDescent="0.2">
      <c r="AD74" s="211" t="s">
        <v>962</v>
      </c>
    </row>
    <row r="75" spans="30:30" ht="9.75" customHeight="1" x14ac:dyDescent="0.2">
      <c r="AD75" s="211" t="s">
        <v>963</v>
      </c>
    </row>
    <row r="76" spans="30:30" ht="9.75" customHeight="1" x14ac:dyDescent="0.2">
      <c r="AD76" s="211" t="s">
        <v>964</v>
      </c>
    </row>
    <row r="77" spans="30:30" ht="9.75" customHeight="1" x14ac:dyDescent="0.2">
      <c r="AD77" s="211" t="s">
        <v>965</v>
      </c>
    </row>
    <row r="78" spans="30:30" ht="9.75" customHeight="1" x14ac:dyDescent="0.2">
      <c r="AD78" s="211" t="s">
        <v>966</v>
      </c>
    </row>
    <row r="79" spans="30:30" ht="9.75" customHeight="1" x14ac:dyDescent="0.2">
      <c r="AD79" s="211" t="s">
        <v>967</v>
      </c>
    </row>
    <row r="80" spans="30:30" ht="9.75" customHeight="1" x14ac:dyDescent="0.2">
      <c r="AD80" s="211" t="s">
        <v>968</v>
      </c>
    </row>
    <row r="81" spans="30:30" ht="9.75" customHeight="1" x14ac:dyDescent="0.2">
      <c r="AD81" s="211" t="s">
        <v>969</v>
      </c>
    </row>
    <row r="82" spans="30:30" ht="9.75" customHeight="1" x14ac:dyDescent="0.2">
      <c r="AD82" s="211" t="s">
        <v>970</v>
      </c>
    </row>
    <row r="83" spans="30:30" ht="9.75" customHeight="1" x14ac:dyDescent="0.2">
      <c r="AD83" s="223" t="s">
        <v>971</v>
      </c>
    </row>
    <row r="84" spans="30:30" ht="9.75" customHeight="1" x14ac:dyDescent="0.2">
      <c r="AD84" s="211" t="s">
        <v>972</v>
      </c>
    </row>
    <row r="85" spans="30:30" ht="9.75" customHeight="1" x14ac:dyDescent="0.2">
      <c r="AD85" s="221" t="s">
        <v>38</v>
      </c>
    </row>
    <row r="86" spans="30:30" ht="14.25" customHeight="1" x14ac:dyDescent="0.2"/>
    <row r="87" spans="30:30" ht="14.25" customHeight="1" x14ac:dyDescent="0.2"/>
    <row r="88" spans="30:30" ht="14.25" customHeight="1" x14ac:dyDescent="0.2"/>
    <row r="89" spans="30:30" ht="14.25" customHeight="1" x14ac:dyDescent="0.2"/>
    <row r="90" spans="30:30" ht="14.25" customHeight="1" x14ac:dyDescent="0.2"/>
    <row r="91" spans="30:30" ht="14.25" customHeight="1" x14ac:dyDescent="0.2"/>
    <row r="92" spans="30:30" ht="14.25" customHeight="1" x14ac:dyDescent="0.2"/>
    <row r="93" spans="30:30" ht="14.25" customHeight="1" x14ac:dyDescent="0.2"/>
    <row r="94" spans="30:30" ht="14.25" customHeight="1" x14ac:dyDescent="0.2"/>
    <row r="95" spans="30:30" ht="14.25" customHeight="1" x14ac:dyDescent="0.2"/>
    <row r="96" spans="30:30"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2">
    <dataValidation type="list" allowBlank="1" showInputMessage="1" showErrorMessage="1" sqref="X5">
      <formula1>$B$15:$B$50</formula1>
    </dataValidation>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N2:N7">
      <formula1>1000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738030"/>
  </sheetPr>
  <dimension ref="A1:M239"/>
  <sheetViews>
    <sheetView topLeftCell="A19" zoomScale="80" zoomScaleNormal="80" workbookViewId="0">
      <selection activeCell="J131" sqref="J131"/>
    </sheetView>
  </sheetViews>
  <sheetFormatPr baseColWidth="10" defaultRowHeight="12.75" x14ac:dyDescent="0.2"/>
  <cols>
    <col min="1" max="1" width="23.875" style="189" customWidth="1"/>
    <col min="2" max="9" width="12.75" style="189" customWidth="1"/>
    <col min="10" max="16384" width="11" style="189"/>
  </cols>
  <sheetData>
    <row r="1" spans="1:13" s="334" customFormat="1" ht="13.5" customHeight="1" x14ac:dyDescent="0.2">
      <c r="A1" s="596" t="s">
        <v>0</v>
      </c>
      <c r="B1" s="597"/>
      <c r="C1" s="597"/>
      <c r="D1" s="597"/>
      <c r="E1" s="597"/>
      <c r="F1" s="597"/>
      <c r="G1" s="597"/>
      <c r="H1" s="597"/>
      <c r="I1" s="598"/>
    </row>
    <row r="2" spans="1:13" s="334" customFormat="1" ht="13.5" customHeight="1" x14ac:dyDescent="0.2">
      <c r="A2" s="599" t="s">
        <v>1</v>
      </c>
      <c r="B2" s="600"/>
      <c r="C2" s="600"/>
      <c r="D2" s="600"/>
      <c r="E2" s="600"/>
      <c r="F2" s="600"/>
      <c r="G2" s="600"/>
      <c r="H2" s="600"/>
      <c r="I2" s="601"/>
    </row>
    <row r="3" spans="1:13" s="334" customFormat="1" ht="13.5" customHeight="1" x14ac:dyDescent="0.2">
      <c r="A3" s="599" t="s">
        <v>1211</v>
      </c>
      <c r="B3" s="600"/>
      <c r="C3" s="600"/>
      <c r="D3" s="600"/>
      <c r="E3" s="600"/>
      <c r="F3" s="600"/>
      <c r="G3" s="600"/>
      <c r="H3" s="600"/>
      <c r="I3" s="601"/>
    </row>
    <row r="4" spans="1:13" s="334" customFormat="1" ht="18.75" customHeight="1" x14ac:dyDescent="0.2">
      <c r="A4" s="335"/>
      <c r="B4" s="605" t="s">
        <v>1212</v>
      </c>
      <c r="C4" s="605"/>
      <c r="D4" s="605"/>
      <c r="E4" s="605"/>
      <c r="F4" s="606" t="s">
        <v>1213</v>
      </c>
      <c r="G4" s="606"/>
      <c r="H4" s="606"/>
      <c r="I4" s="607"/>
    </row>
    <row r="5" spans="1:13" s="336" customFormat="1" ht="30.75" customHeight="1" x14ac:dyDescent="0.2">
      <c r="A5" s="565" t="s">
        <v>1214</v>
      </c>
      <c r="B5" s="567"/>
      <c r="C5" s="567"/>
      <c r="D5" s="567"/>
      <c r="E5" s="567"/>
      <c r="F5" s="567"/>
      <c r="G5" s="567"/>
      <c r="H5" s="567"/>
      <c r="I5" s="566"/>
      <c r="J5" s="334"/>
      <c r="K5" s="334"/>
      <c r="L5" s="334"/>
      <c r="M5" s="334"/>
    </row>
    <row r="6" spans="1:13" s="336" customFormat="1" ht="30.75" customHeight="1" x14ac:dyDescent="0.2">
      <c r="A6" s="565" t="s">
        <v>1215</v>
      </c>
      <c r="B6" s="567"/>
      <c r="C6" s="567"/>
      <c r="D6" s="567"/>
      <c r="E6" s="567"/>
      <c r="F6" s="567"/>
      <c r="G6" s="567"/>
      <c r="H6" s="567"/>
      <c r="I6" s="566"/>
    </row>
    <row r="7" spans="1:13" s="336" customFormat="1" ht="30.75" customHeight="1" x14ac:dyDescent="0.2">
      <c r="A7" s="337" t="s">
        <v>1216</v>
      </c>
      <c r="B7" s="338">
        <v>1</v>
      </c>
      <c r="C7" s="565" t="s">
        <v>1217</v>
      </c>
      <c r="D7" s="566"/>
      <c r="E7" s="608" t="s">
        <v>1273</v>
      </c>
      <c r="F7" s="608"/>
      <c r="G7" s="608"/>
      <c r="H7" s="339" t="s">
        <v>1218</v>
      </c>
      <c r="I7" s="340" t="s">
        <v>1274</v>
      </c>
    </row>
    <row r="8" spans="1:13" s="336" customFormat="1" ht="30.75" customHeight="1" x14ac:dyDescent="0.2">
      <c r="A8" s="337" t="s">
        <v>1219</v>
      </c>
      <c r="B8" s="589" t="s">
        <v>1275</v>
      </c>
      <c r="C8" s="589"/>
      <c r="D8" s="589"/>
      <c r="E8" s="565" t="s">
        <v>1220</v>
      </c>
      <c r="F8" s="566"/>
      <c r="G8" s="589" t="s">
        <v>1275</v>
      </c>
      <c r="H8" s="589"/>
      <c r="I8" s="589"/>
    </row>
    <row r="9" spans="1:13" s="336" customFormat="1" ht="44.25" customHeight="1" x14ac:dyDescent="0.2">
      <c r="A9" s="337" t="s">
        <v>1221</v>
      </c>
      <c r="B9" s="589" t="s">
        <v>1288</v>
      </c>
      <c r="C9" s="589"/>
      <c r="D9" s="589"/>
      <c r="E9" s="589"/>
      <c r="F9" s="589"/>
      <c r="G9" s="589"/>
      <c r="H9" s="589"/>
      <c r="I9" s="589"/>
    </row>
    <row r="10" spans="1:13" s="336" customFormat="1" ht="30.75" customHeight="1" x14ac:dyDescent="0.2">
      <c r="A10" s="337" t="s">
        <v>1222</v>
      </c>
      <c r="B10" s="602" t="s">
        <v>1278</v>
      </c>
      <c r="C10" s="603"/>
      <c r="D10" s="603"/>
      <c r="E10" s="603"/>
      <c r="F10" s="603"/>
      <c r="G10" s="603"/>
      <c r="H10" s="603"/>
      <c r="I10" s="604"/>
    </row>
    <row r="11" spans="1:13" s="336" customFormat="1" ht="30.75" customHeight="1" x14ac:dyDescent="0.2">
      <c r="A11" s="337" t="s">
        <v>1223</v>
      </c>
      <c r="B11" s="341">
        <v>1</v>
      </c>
      <c r="C11" s="341">
        <v>7</v>
      </c>
      <c r="D11" s="341">
        <v>2020</v>
      </c>
      <c r="E11" s="583" t="s">
        <v>1224</v>
      </c>
      <c r="F11" s="584"/>
      <c r="G11" s="587">
        <v>31</v>
      </c>
      <c r="H11" s="587">
        <v>12</v>
      </c>
      <c r="I11" s="587">
        <v>2022</v>
      </c>
    </row>
    <row r="12" spans="1:13" s="336" customFormat="1" ht="30.75" customHeight="1" x14ac:dyDescent="0.2">
      <c r="A12" s="337" t="s">
        <v>1225</v>
      </c>
      <c r="B12" s="341">
        <v>1</v>
      </c>
      <c r="C12" s="341">
        <v>7</v>
      </c>
      <c r="D12" s="341">
        <v>2022</v>
      </c>
      <c r="E12" s="585"/>
      <c r="F12" s="586"/>
      <c r="G12" s="588"/>
      <c r="H12" s="588"/>
      <c r="I12" s="588"/>
    </row>
    <row r="13" spans="1:13" s="336" customFormat="1" ht="30.75" customHeight="1" x14ac:dyDescent="0.2">
      <c r="A13" s="337" t="s">
        <v>1226</v>
      </c>
      <c r="B13" s="342">
        <v>1</v>
      </c>
      <c r="C13" s="339" t="s">
        <v>1227</v>
      </c>
      <c r="D13" s="343" t="s">
        <v>38</v>
      </c>
      <c r="E13" s="611" t="s">
        <v>1228</v>
      </c>
      <c r="F13" s="612"/>
      <c r="G13" s="562" t="s">
        <v>38</v>
      </c>
      <c r="H13" s="609"/>
      <c r="I13" s="610"/>
    </row>
    <row r="14" spans="1:13" s="336" customFormat="1" ht="30.75" customHeight="1" x14ac:dyDescent="0.2">
      <c r="A14" s="565" t="s">
        <v>1229</v>
      </c>
      <c r="B14" s="567"/>
      <c r="C14" s="567"/>
      <c r="D14" s="567"/>
      <c r="E14" s="567"/>
      <c r="F14" s="567"/>
      <c r="G14" s="567"/>
      <c r="H14" s="567"/>
      <c r="I14" s="566"/>
    </row>
    <row r="15" spans="1:13" s="336" customFormat="1" ht="30.75" customHeight="1" x14ac:dyDescent="0.2">
      <c r="A15" s="337" t="s">
        <v>1230</v>
      </c>
      <c r="B15" s="548" t="s">
        <v>1277</v>
      </c>
      <c r="C15" s="581"/>
      <c r="D15" s="339" t="s">
        <v>1231</v>
      </c>
      <c r="E15" s="579" t="s">
        <v>38</v>
      </c>
      <c r="F15" s="580"/>
      <c r="G15" s="339" t="s">
        <v>1232</v>
      </c>
      <c r="H15" s="548" t="s">
        <v>38</v>
      </c>
      <c r="I15" s="581"/>
    </row>
    <row r="16" spans="1:13" s="336" customFormat="1" ht="30.75" customHeight="1" x14ac:dyDescent="0.2">
      <c r="A16" s="337" t="s">
        <v>1233</v>
      </c>
      <c r="B16" s="578" t="s">
        <v>1234</v>
      </c>
      <c r="C16" s="582"/>
      <c r="D16" s="582"/>
      <c r="E16" s="582"/>
      <c r="F16" s="582"/>
      <c r="G16" s="582"/>
      <c r="H16" s="582"/>
      <c r="I16" s="582"/>
    </row>
    <row r="17" spans="1:12" s="336" customFormat="1" ht="30.75" customHeight="1" x14ac:dyDescent="0.2">
      <c r="A17" s="337" t="s">
        <v>1235</v>
      </c>
      <c r="B17" s="344" t="s">
        <v>721</v>
      </c>
      <c r="C17" s="339" t="s">
        <v>1236</v>
      </c>
      <c r="D17" s="345" t="s">
        <v>705</v>
      </c>
      <c r="E17" s="565" t="s">
        <v>1237</v>
      </c>
      <c r="F17" s="566"/>
      <c r="G17" s="346" t="s">
        <v>725</v>
      </c>
      <c r="H17" s="339" t="s">
        <v>1238</v>
      </c>
      <c r="I17" s="347">
        <v>1</v>
      </c>
    </row>
    <row r="18" spans="1:12" s="336" customFormat="1" ht="30.75" customHeight="1" x14ac:dyDescent="0.2">
      <c r="A18" s="337" t="s">
        <v>1239</v>
      </c>
      <c r="B18" s="589" t="s">
        <v>1289</v>
      </c>
      <c r="C18" s="589"/>
      <c r="D18" s="589"/>
      <c r="E18" s="589"/>
      <c r="F18" s="589"/>
      <c r="G18" s="589"/>
      <c r="H18" s="589"/>
      <c r="I18" s="589"/>
    </row>
    <row r="19" spans="1:12" s="336" customFormat="1" ht="80.25" customHeight="1" x14ac:dyDescent="0.2">
      <c r="A19" s="337" t="s">
        <v>1240</v>
      </c>
      <c r="B19" s="590" t="s">
        <v>1285</v>
      </c>
      <c r="C19" s="591"/>
      <c r="D19" s="592"/>
      <c r="E19" s="565" t="s">
        <v>1241</v>
      </c>
      <c r="F19" s="566"/>
      <c r="G19" s="590" t="s">
        <v>1284</v>
      </c>
      <c r="H19" s="591"/>
      <c r="I19" s="592"/>
    </row>
    <row r="20" spans="1:12" s="336" customFormat="1" ht="30.75" customHeight="1" x14ac:dyDescent="0.2">
      <c r="A20" s="565" t="s">
        <v>1242</v>
      </c>
      <c r="B20" s="567"/>
      <c r="C20" s="567"/>
      <c r="D20" s="567"/>
      <c r="E20" s="567"/>
      <c r="F20" s="567"/>
      <c r="G20" s="567"/>
      <c r="H20" s="567"/>
      <c r="I20" s="566"/>
    </row>
    <row r="21" spans="1:12" s="336" customFormat="1" ht="30.75" customHeight="1" x14ac:dyDescent="0.2">
      <c r="A21" s="337" t="s">
        <v>1243</v>
      </c>
      <c r="B21" s="613" t="s">
        <v>1281</v>
      </c>
      <c r="C21" s="614"/>
      <c r="D21" s="614"/>
      <c r="E21" s="614"/>
      <c r="F21" s="614"/>
      <c r="G21" s="614"/>
      <c r="H21" s="614"/>
      <c r="I21" s="615"/>
      <c r="L21" s="348">
        <f>50/50</f>
        <v>1</v>
      </c>
    </row>
    <row r="22" spans="1:12" s="336" customFormat="1" ht="30.75" customHeight="1" x14ac:dyDescent="0.2">
      <c r="A22" s="337" t="s">
        <v>1244</v>
      </c>
      <c r="B22" s="565" t="s">
        <v>1245</v>
      </c>
      <c r="C22" s="566"/>
      <c r="D22" s="565" t="s">
        <v>1246</v>
      </c>
      <c r="E22" s="566"/>
      <c r="F22" s="565" t="s">
        <v>1247</v>
      </c>
      <c r="G22" s="566"/>
      <c r="H22" s="565" t="s">
        <v>1248</v>
      </c>
      <c r="I22" s="566"/>
    </row>
    <row r="23" spans="1:12" s="336" customFormat="1" ht="30.75" customHeight="1" x14ac:dyDescent="0.2">
      <c r="A23" s="337" t="s">
        <v>1249</v>
      </c>
      <c r="B23" s="578" t="s">
        <v>1279</v>
      </c>
      <c r="C23" s="578"/>
      <c r="D23" s="578" t="s">
        <v>1280</v>
      </c>
      <c r="E23" s="578"/>
      <c r="F23" s="570"/>
      <c r="G23" s="570"/>
      <c r="H23" s="571"/>
      <c r="I23" s="572"/>
    </row>
    <row r="24" spans="1:12" s="336" customFormat="1" ht="30.75" customHeight="1" x14ac:dyDescent="0.2">
      <c r="A24" s="337" t="s">
        <v>1250</v>
      </c>
      <c r="B24" s="574" t="s">
        <v>1300</v>
      </c>
      <c r="C24" s="575"/>
      <c r="D24" s="574" t="s">
        <v>1300</v>
      </c>
      <c r="E24" s="575"/>
      <c r="F24" s="570"/>
      <c r="G24" s="570"/>
      <c r="H24" s="571"/>
      <c r="I24" s="572"/>
    </row>
    <row r="25" spans="1:12" s="336" customFormat="1" ht="30.75" customHeight="1" x14ac:dyDescent="0.2">
      <c r="A25" s="337" t="s">
        <v>1251</v>
      </c>
      <c r="B25" s="574" t="s">
        <v>1300</v>
      </c>
      <c r="C25" s="575"/>
      <c r="D25" s="574" t="s">
        <v>1300</v>
      </c>
      <c r="E25" s="575"/>
      <c r="F25" s="570"/>
      <c r="G25" s="570"/>
      <c r="H25" s="571"/>
      <c r="I25" s="572"/>
    </row>
    <row r="26" spans="1:12" s="336" customFormat="1" ht="30.75" customHeight="1" x14ac:dyDescent="0.2">
      <c r="A26" s="337" t="s">
        <v>1252</v>
      </c>
      <c r="B26" s="578" t="s">
        <v>725</v>
      </c>
      <c r="C26" s="578"/>
      <c r="D26" s="578" t="s">
        <v>725</v>
      </c>
      <c r="E26" s="578"/>
      <c r="F26" s="570"/>
      <c r="G26" s="570"/>
      <c r="H26" s="571"/>
      <c r="I26" s="572"/>
    </row>
    <row r="27" spans="1:12" s="336" customFormat="1" ht="30.75" customHeight="1" x14ac:dyDescent="0.2">
      <c r="A27" s="337" t="s">
        <v>1253</v>
      </c>
      <c r="B27" s="578" t="s">
        <v>1277</v>
      </c>
      <c r="C27" s="578"/>
      <c r="D27" s="578" t="s">
        <v>1277</v>
      </c>
      <c r="E27" s="578"/>
      <c r="F27" s="570"/>
      <c r="G27" s="570"/>
      <c r="H27" s="571"/>
      <c r="I27" s="572"/>
    </row>
    <row r="28" spans="1:12" s="336" customFormat="1" ht="30.75" customHeight="1" x14ac:dyDescent="0.2">
      <c r="A28" s="337" t="s">
        <v>1254</v>
      </c>
      <c r="B28" s="578" t="s">
        <v>1277</v>
      </c>
      <c r="C28" s="578"/>
      <c r="D28" s="578" t="s">
        <v>1277</v>
      </c>
      <c r="E28" s="578"/>
      <c r="F28" s="570"/>
      <c r="G28" s="570"/>
      <c r="H28" s="571"/>
      <c r="I28" s="572"/>
    </row>
    <row r="29" spans="1:12" s="336" customFormat="1" ht="30.75" customHeight="1" x14ac:dyDescent="0.2">
      <c r="A29" s="565" t="s">
        <v>1255</v>
      </c>
      <c r="B29" s="567"/>
      <c r="C29" s="567"/>
      <c r="D29" s="567"/>
      <c r="E29" s="567"/>
      <c r="F29" s="567"/>
      <c r="G29" s="567"/>
      <c r="H29" s="567"/>
      <c r="I29" s="566"/>
    </row>
    <row r="30" spans="1:12" s="336" customFormat="1" ht="30.75" customHeight="1" x14ac:dyDescent="0.2">
      <c r="A30" s="337" t="s">
        <v>1256</v>
      </c>
      <c r="B30" s="556" t="s">
        <v>816</v>
      </c>
      <c r="C30" s="557"/>
      <c r="D30" s="558"/>
      <c r="E30" s="339" t="s">
        <v>1257</v>
      </c>
      <c r="F30" s="559" t="s">
        <v>816</v>
      </c>
      <c r="G30" s="560"/>
      <c r="H30" s="560"/>
      <c r="I30" s="561"/>
    </row>
    <row r="31" spans="1:12" s="336" customFormat="1" ht="30.75" customHeight="1" x14ac:dyDescent="0.2">
      <c r="A31" s="337" t="s">
        <v>1258</v>
      </c>
      <c r="B31" s="546" t="s">
        <v>816</v>
      </c>
      <c r="C31" s="546"/>
      <c r="D31" s="546"/>
      <c r="E31" s="546"/>
      <c r="F31" s="546"/>
      <c r="G31" s="546"/>
      <c r="H31" s="546"/>
      <c r="I31" s="546"/>
    </row>
    <row r="32" spans="1:12" s="336" customFormat="1" ht="30.75" customHeight="1" x14ac:dyDescent="0.2">
      <c r="A32" s="337" t="s">
        <v>1259</v>
      </c>
      <c r="B32" s="546" t="s">
        <v>816</v>
      </c>
      <c r="C32" s="546"/>
      <c r="D32" s="546"/>
      <c r="E32" s="546"/>
      <c r="F32" s="546"/>
      <c r="G32" s="546"/>
      <c r="H32" s="546"/>
      <c r="I32" s="546"/>
    </row>
    <row r="33" spans="1:13" s="336" customFormat="1" ht="30.75" customHeight="1" x14ac:dyDescent="0.2">
      <c r="A33" s="337" t="s">
        <v>1260</v>
      </c>
      <c r="B33" s="562" t="s">
        <v>816</v>
      </c>
      <c r="C33" s="563"/>
      <c r="D33" s="564"/>
      <c r="E33" s="339" t="s">
        <v>1261</v>
      </c>
      <c r="F33" s="562" t="s">
        <v>816</v>
      </c>
      <c r="G33" s="563"/>
      <c r="H33" s="563"/>
      <c r="I33" s="564"/>
    </row>
    <row r="34" spans="1:13" s="336" customFormat="1" ht="30.75" customHeight="1" x14ac:dyDescent="0.2">
      <c r="A34" s="593" t="s">
        <v>1262</v>
      </c>
      <c r="B34" s="594"/>
      <c r="C34" s="593" t="s">
        <v>1263</v>
      </c>
      <c r="D34" s="594"/>
      <c r="E34" s="593" t="s">
        <v>1264</v>
      </c>
      <c r="F34" s="595"/>
      <c r="G34" s="594"/>
      <c r="H34" s="593" t="s">
        <v>1265</v>
      </c>
      <c r="I34" s="594"/>
    </row>
    <row r="35" spans="1:13" s="336" customFormat="1" ht="30.75" customHeight="1" x14ac:dyDescent="0.2">
      <c r="A35" s="546" t="s">
        <v>1271</v>
      </c>
      <c r="B35" s="546"/>
      <c r="C35" s="547" t="s">
        <v>1282</v>
      </c>
      <c r="D35" s="547"/>
      <c r="E35" s="548" t="s">
        <v>1283</v>
      </c>
      <c r="F35" s="548"/>
      <c r="G35" s="548"/>
      <c r="H35" s="549" t="s">
        <v>1283</v>
      </c>
      <c r="I35" s="550"/>
    </row>
    <row r="36" spans="1:13" s="336" customFormat="1" ht="24" customHeight="1" x14ac:dyDescent="0.2">
      <c r="A36" s="551" t="s">
        <v>1266</v>
      </c>
      <c r="B36" s="551"/>
      <c r="C36" s="551"/>
      <c r="D36" s="551"/>
      <c r="E36" s="551"/>
      <c r="F36" s="551"/>
      <c r="G36" s="551"/>
      <c r="H36" s="551"/>
      <c r="I36" s="551"/>
    </row>
    <row r="37" spans="1:13" s="336" customFormat="1" ht="38.25" customHeight="1" x14ac:dyDescent="0.2">
      <c r="A37" s="339" t="s">
        <v>39</v>
      </c>
      <c r="B37" s="552" t="s">
        <v>1267</v>
      </c>
      <c r="C37" s="552"/>
      <c r="D37" s="552"/>
      <c r="E37" s="552"/>
      <c r="F37" s="552"/>
      <c r="G37" s="552"/>
      <c r="H37" s="552"/>
      <c r="I37" s="339" t="s">
        <v>1268</v>
      </c>
    </row>
    <row r="38" spans="1:13" ht="30.75" customHeight="1" x14ac:dyDescent="0.2">
      <c r="A38" s="349"/>
      <c r="B38" s="553"/>
      <c r="C38" s="554"/>
      <c r="D38" s="554"/>
      <c r="E38" s="554"/>
      <c r="F38" s="554"/>
      <c r="G38" s="554"/>
      <c r="H38" s="555"/>
      <c r="I38" s="350"/>
    </row>
    <row r="39" spans="1:13" ht="30.75" customHeight="1" x14ac:dyDescent="0.2">
      <c r="A39" s="349"/>
      <c r="B39" s="553"/>
      <c r="C39" s="554"/>
      <c r="D39" s="554"/>
      <c r="E39" s="554"/>
      <c r="F39" s="554"/>
      <c r="G39" s="554"/>
      <c r="H39" s="555"/>
      <c r="I39" s="350"/>
    </row>
    <row r="40" spans="1:13" ht="30.75" customHeight="1" x14ac:dyDescent="0.2">
      <c r="A40" s="619"/>
      <c r="B40" s="619"/>
      <c r="C40" s="619"/>
      <c r="D40" s="619"/>
      <c r="E40" s="619"/>
      <c r="F40" s="619"/>
      <c r="G40" s="619"/>
      <c r="H40" s="619"/>
      <c r="I40" s="619"/>
    </row>
    <row r="41" spans="1:13" s="334" customFormat="1" ht="13.5" customHeight="1" x14ac:dyDescent="0.2">
      <c r="A41" s="596" t="s">
        <v>0</v>
      </c>
      <c r="B41" s="597"/>
      <c r="C41" s="597"/>
      <c r="D41" s="597"/>
      <c r="E41" s="597"/>
      <c r="F41" s="597"/>
      <c r="G41" s="597"/>
      <c r="H41" s="597"/>
      <c r="I41" s="598"/>
    </row>
    <row r="42" spans="1:13" s="334" customFormat="1" ht="13.5" customHeight="1" x14ac:dyDescent="0.2">
      <c r="A42" s="599" t="s">
        <v>1</v>
      </c>
      <c r="B42" s="600"/>
      <c r="C42" s="600"/>
      <c r="D42" s="600"/>
      <c r="E42" s="600"/>
      <c r="F42" s="600"/>
      <c r="G42" s="600"/>
      <c r="H42" s="600"/>
      <c r="I42" s="601"/>
    </row>
    <row r="43" spans="1:13" s="334" customFormat="1" ht="13.5" customHeight="1" x14ac:dyDescent="0.2">
      <c r="A43" s="599" t="s">
        <v>1211</v>
      </c>
      <c r="B43" s="600"/>
      <c r="C43" s="600"/>
      <c r="D43" s="600"/>
      <c r="E43" s="600"/>
      <c r="F43" s="600"/>
      <c r="G43" s="600"/>
      <c r="H43" s="600"/>
      <c r="I43" s="601"/>
    </row>
    <row r="44" spans="1:13" s="334" customFormat="1" ht="18.75" customHeight="1" x14ac:dyDescent="0.2">
      <c r="A44" s="335"/>
      <c r="B44" s="605" t="s">
        <v>1212</v>
      </c>
      <c r="C44" s="605"/>
      <c r="D44" s="605"/>
      <c r="E44" s="605"/>
      <c r="F44" s="606" t="s">
        <v>1213</v>
      </c>
      <c r="G44" s="606"/>
      <c r="H44" s="606"/>
      <c r="I44" s="607"/>
    </row>
    <row r="45" spans="1:13" s="336" customFormat="1" ht="30.75" customHeight="1" x14ac:dyDescent="0.2">
      <c r="A45" s="565" t="s">
        <v>1214</v>
      </c>
      <c r="B45" s="567"/>
      <c r="C45" s="567"/>
      <c r="D45" s="567"/>
      <c r="E45" s="567"/>
      <c r="F45" s="567"/>
      <c r="G45" s="567"/>
      <c r="H45" s="567"/>
      <c r="I45" s="566"/>
      <c r="J45" s="334"/>
      <c r="K45" s="334"/>
      <c r="L45" s="334"/>
      <c r="M45" s="334"/>
    </row>
    <row r="46" spans="1:13" s="336" customFormat="1" ht="30.75" customHeight="1" x14ac:dyDescent="0.2">
      <c r="A46" s="565" t="s">
        <v>1215</v>
      </c>
      <c r="B46" s="567"/>
      <c r="C46" s="567"/>
      <c r="D46" s="567"/>
      <c r="E46" s="567"/>
      <c r="F46" s="567"/>
      <c r="G46" s="567"/>
      <c r="H46" s="567"/>
      <c r="I46" s="566"/>
    </row>
    <row r="47" spans="1:13" s="336" customFormat="1" ht="30.75" customHeight="1" x14ac:dyDescent="0.2">
      <c r="A47" s="337" t="s">
        <v>1216</v>
      </c>
      <c r="B47" s="338">
        <v>2</v>
      </c>
      <c r="C47" s="565" t="s">
        <v>1217</v>
      </c>
      <c r="D47" s="566"/>
      <c r="E47" s="608" t="s">
        <v>1273</v>
      </c>
      <c r="F47" s="608"/>
      <c r="G47" s="608"/>
      <c r="H47" s="337" t="s">
        <v>1218</v>
      </c>
      <c r="I47" s="340" t="s">
        <v>1274</v>
      </c>
    </row>
    <row r="48" spans="1:13" s="336" customFormat="1" ht="30.75" customHeight="1" x14ac:dyDescent="0.2">
      <c r="A48" s="337" t="s">
        <v>1219</v>
      </c>
      <c r="B48" s="589" t="s">
        <v>1275</v>
      </c>
      <c r="C48" s="589"/>
      <c r="D48" s="589"/>
      <c r="E48" s="565" t="s">
        <v>1220</v>
      </c>
      <c r="F48" s="566"/>
      <c r="G48" s="547" t="s">
        <v>1292</v>
      </c>
      <c r="H48" s="547"/>
      <c r="I48" s="547"/>
    </row>
    <row r="49" spans="1:12" s="336" customFormat="1" ht="50.25" customHeight="1" x14ac:dyDescent="0.2">
      <c r="A49" s="337" t="s">
        <v>1221</v>
      </c>
      <c r="B49" s="589" t="s">
        <v>1290</v>
      </c>
      <c r="C49" s="589"/>
      <c r="D49" s="589"/>
      <c r="E49" s="589"/>
      <c r="F49" s="589"/>
      <c r="G49" s="589"/>
      <c r="H49" s="589"/>
      <c r="I49" s="589"/>
    </row>
    <row r="50" spans="1:12" s="336" customFormat="1" ht="30.75" customHeight="1" x14ac:dyDescent="0.2">
      <c r="A50" s="337" t="s">
        <v>1222</v>
      </c>
      <c r="B50" s="602" t="s">
        <v>1291</v>
      </c>
      <c r="C50" s="603"/>
      <c r="D50" s="603"/>
      <c r="E50" s="603"/>
      <c r="F50" s="603"/>
      <c r="G50" s="603"/>
      <c r="H50" s="603"/>
      <c r="I50" s="604"/>
    </row>
    <row r="51" spans="1:12" s="336" customFormat="1" ht="30.75" customHeight="1" x14ac:dyDescent="0.2">
      <c r="A51" s="337" t="s">
        <v>1223</v>
      </c>
      <c r="B51" s="341">
        <v>1</v>
      </c>
      <c r="C51" s="341">
        <v>7</v>
      </c>
      <c r="D51" s="341">
        <v>2020</v>
      </c>
      <c r="E51" s="583" t="s">
        <v>1224</v>
      </c>
      <c r="F51" s="584"/>
      <c r="G51" s="587">
        <v>31</v>
      </c>
      <c r="H51" s="587">
        <v>12</v>
      </c>
      <c r="I51" s="587">
        <v>2022</v>
      </c>
    </row>
    <row r="52" spans="1:12" s="336" customFormat="1" ht="30.75" customHeight="1" x14ac:dyDescent="0.2">
      <c r="A52" s="337" t="s">
        <v>1225</v>
      </c>
      <c r="B52" s="341">
        <v>1</v>
      </c>
      <c r="C52" s="341">
        <v>7</v>
      </c>
      <c r="D52" s="341">
        <v>2022</v>
      </c>
      <c r="E52" s="585"/>
      <c r="F52" s="586"/>
      <c r="G52" s="588"/>
      <c r="H52" s="588"/>
      <c r="I52" s="588"/>
    </row>
    <row r="53" spans="1:12" s="336" customFormat="1" ht="30.75" customHeight="1" x14ac:dyDescent="0.2">
      <c r="A53" s="337" t="s">
        <v>1226</v>
      </c>
      <c r="B53" s="342">
        <v>1</v>
      </c>
      <c r="C53" s="339" t="s">
        <v>1227</v>
      </c>
      <c r="D53" s="343" t="s">
        <v>38</v>
      </c>
      <c r="E53" s="611" t="s">
        <v>1228</v>
      </c>
      <c r="F53" s="612"/>
      <c r="G53" s="562" t="s">
        <v>38</v>
      </c>
      <c r="H53" s="609"/>
      <c r="I53" s="610"/>
    </row>
    <row r="54" spans="1:12" s="336" customFormat="1" ht="30.75" customHeight="1" x14ac:dyDescent="0.2">
      <c r="A54" s="565" t="s">
        <v>1229</v>
      </c>
      <c r="B54" s="567"/>
      <c r="C54" s="567"/>
      <c r="D54" s="567"/>
      <c r="E54" s="567"/>
      <c r="F54" s="567"/>
      <c r="G54" s="567"/>
      <c r="H54" s="567"/>
      <c r="I54" s="566"/>
    </row>
    <row r="55" spans="1:12" s="336" customFormat="1" ht="30.75" customHeight="1" x14ac:dyDescent="0.2">
      <c r="A55" s="337" t="s">
        <v>1230</v>
      </c>
      <c r="B55" s="548" t="s">
        <v>1277</v>
      </c>
      <c r="C55" s="581"/>
      <c r="D55" s="337" t="s">
        <v>1231</v>
      </c>
      <c r="E55" s="579" t="s">
        <v>38</v>
      </c>
      <c r="F55" s="580"/>
      <c r="G55" s="337" t="s">
        <v>1232</v>
      </c>
      <c r="H55" s="548" t="s">
        <v>38</v>
      </c>
      <c r="I55" s="581"/>
    </row>
    <row r="56" spans="1:12" s="336" customFormat="1" ht="30.75" customHeight="1" x14ac:dyDescent="0.2">
      <c r="A56" s="337" t="s">
        <v>1233</v>
      </c>
      <c r="B56" s="578" t="s">
        <v>1234</v>
      </c>
      <c r="C56" s="582"/>
      <c r="D56" s="582"/>
      <c r="E56" s="582"/>
      <c r="F56" s="582"/>
      <c r="G56" s="582"/>
      <c r="H56" s="582"/>
      <c r="I56" s="582"/>
    </row>
    <row r="57" spans="1:12" s="336" customFormat="1" ht="30.75" customHeight="1" x14ac:dyDescent="0.2">
      <c r="A57" s="337" t="s">
        <v>1235</v>
      </c>
      <c r="B57" s="344" t="s">
        <v>721</v>
      </c>
      <c r="C57" s="337" t="s">
        <v>1236</v>
      </c>
      <c r="D57" s="345" t="s">
        <v>705</v>
      </c>
      <c r="E57" s="565" t="s">
        <v>1237</v>
      </c>
      <c r="F57" s="566"/>
      <c r="G57" s="346" t="s">
        <v>725</v>
      </c>
      <c r="H57" s="337" t="s">
        <v>1238</v>
      </c>
      <c r="I57" s="347">
        <v>1</v>
      </c>
    </row>
    <row r="58" spans="1:12" s="336" customFormat="1" ht="30.75" customHeight="1" x14ac:dyDescent="0.2">
      <c r="A58" s="337" t="s">
        <v>1239</v>
      </c>
      <c r="B58" s="589" t="s">
        <v>1294</v>
      </c>
      <c r="C58" s="589"/>
      <c r="D58" s="589"/>
      <c r="E58" s="589"/>
      <c r="F58" s="589"/>
      <c r="G58" s="589"/>
      <c r="H58" s="589"/>
      <c r="I58" s="589"/>
    </row>
    <row r="59" spans="1:12" s="336" customFormat="1" ht="399.95" customHeight="1" x14ac:dyDescent="0.2">
      <c r="A59" s="339" t="s">
        <v>1240</v>
      </c>
      <c r="B59" s="590" t="s">
        <v>1293</v>
      </c>
      <c r="C59" s="591"/>
      <c r="D59" s="592"/>
      <c r="E59" s="351" t="s">
        <v>1241</v>
      </c>
      <c r="F59" s="620" t="s">
        <v>1403</v>
      </c>
      <c r="G59" s="620"/>
      <c r="H59" s="620"/>
      <c r="I59" s="621"/>
    </row>
    <row r="60" spans="1:12" s="336" customFormat="1" ht="30.75" customHeight="1" x14ac:dyDescent="0.2">
      <c r="A60" s="565" t="s">
        <v>1242</v>
      </c>
      <c r="B60" s="567"/>
      <c r="C60" s="567"/>
      <c r="D60" s="567"/>
      <c r="E60" s="567"/>
      <c r="F60" s="567"/>
      <c r="G60" s="567"/>
      <c r="H60" s="567"/>
      <c r="I60" s="566"/>
    </row>
    <row r="61" spans="1:12" s="336" customFormat="1" ht="30.75" customHeight="1" x14ac:dyDescent="0.2">
      <c r="A61" s="337" t="s">
        <v>1243</v>
      </c>
      <c r="B61" s="616" t="s">
        <v>1295</v>
      </c>
      <c r="C61" s="617"/>
      <c r="D61" s="617"/>
      <c r="E61" s="617"/>
      <c r="F61" s="617"/>
      <c r="G61" s="617"/>
      <c r="H61" s="617"/>
      <c r="I61" s="618"/>
      <c r="L61" s="348">
        <f>50/50</f>
        <v>1</v>
      </c>
    </row>
    <row r="62" spans="1:12" s="336" customFormat="1" ht="30.75" customHeight="1" x14ac:dyDescent="0.2">
      <c r="A62" s="337" t="s">
        <v>1244</v>
      </c>
      <c r="B62" s="565" t="s">
        <v>1245</v>
      </c>
      <c r="C62" s="566"/>
      <c r="D62" s="565" t="s">
        <v>1246</v>
      </c>
      <c r="E62" s="566"/>
      <c r="F62" s="565" t="s">
        <v>1247</v>
      </c>
      <c r="G62" s="566"/>
      <c r="H62" s="565" t="s">
        <v>1248</v>
      </c>
      <c r="I62" s="566"/>
    </row>
    <row r="63" spans="1:12" s="336" customFormat="1" ht="30.75" customHeight="1" x14ac:dyDescent="0.2">
      <c r="A63" s="337" t="s">
        <v>1249</v>
      </c>
      <c r="B63" s="578" t="s">
        <v>1296</v>
      </c>
      <c r="C63" s="578"/>
      <c r="D63" s="578" t="s">
        <v>1299</v>
      </c>
      <c r="E63" s="578"/>
      <c r="F63" s="570"/>
      <c r="G63" s="570"/>
      <c r="H63" s="571"/>
      <c r="I63" s="572"/>
    </row>
    <row r="64" spans="1:12" s="336" customFormat="1" ht="30.75" customHeight="1" x14ac:dyDescent="0.2">
      <c r="A64" s="337" t="s">
        <v>1250</v>
      </c>
      <c r="B64" s="574" t="s">
        <v>1300</v>
      </c>
      <c r="C64" s="575"/>
      <c r="D64" s="574" t="s">
        <v>1300</v>
      </c>
      <c r="E64" s="575"/>
      <c r="F64" s="570"/>
      <c r="G64" s="570"/>
      <c r="H64" s="571"/>
      <c r="I64" s="572"/>
    </row>
    <row r="65" spans="1:9" s="336" customFormat="1" ht="30.75" customHeight="1" x14ac:dyDescent="0.2">
      <c r="A65" s="337" t="s">
        <v>1251</v>
      </c>
      <c r="B65" s="574" t="s">
        <v>1300</v>
      </c>
      <c r="C65" s="575"/>
      <c r="D65" s="574" t="s">
        <v>1300</v>
      </c>
      <c r="E65" s="575"/>
      <c r="F65" s="570"/>
      <c r="G65" s="570"/>
      <c r="H65" s="571"/>
      <c r="I65" s="572"/>
    </row>
    <row r="66" spans="1:9" s="336" customFormat="1" ht="30.75" customHeight="1" x14ac:dyDescent="0.2">
      <c r="A66" s="337" t="s">
        <v>1252</v>
      </c>
      <c r="B66" s="578" t="s">
        <v>725</v>
      </c>
      <c r="C66" s="578"/>
      <c r="D66" s="578" t="s">
        <v>725</v>
      </c>
      <c r="E66" s="578"/>
      <c r="F66" s="570"/>
      <c r="G66" s="570"/>
      <c r="H66" s="571"/>
      <c r="I66" s="572"/>
    </row>
    <row r="67" spans="1:9" s="336" customFormat="1" ht="30.75" customHeight="1" x14ac:dyDescent="0.2">
      <c r="A67" s="337" t="s">
        <v>1253</v>
      </c>
      <c r="B67" s="578" t="s">
        <v>1277</v>
      </c>
      <c r="C67" s="578"/>
      <c r="D67" s="578" t="s">
        <v>1277</v>
      </c>
      <c r="E67" s="578"/>
      <c r="F67" s="570"/>
      <c r="G67" s="570"/>
      <c r="H67" s="571"/>
      <c r="I67" s="572"/>
    </row>
    <row r="68" spans="1:9" s="336" customFormat="1" ht="30.75" customHeight="1" x14ac:dyDescent="0.2">
      <c r="A68" s="337" t="s">
        <v>1254</v>
      </c>
      <c r="B68" s="578" t="s">
        <v>1277</v>
      </c>
      <c r="C68" s="578"/>
      <c r="D68" s="578" t="s">
        <v>1277</v>
      </c>
      <c r="E68" s="578"/>
      <c r="F68" s="570"/>
      <c r="G68" s="570"/>
      <c r="H68" s="571"/>
      <c r="I68" s="572"/>
    </row>
    <row r="69" spans="1:9" s="336" customFormat="1" ht="30.75" customHeight="1" x14ac:dyDescent="0.2">
      <c r="A69" s="565" t="s">
        <v>1255</v>
      </c>
      <c r="B69" s="567"/>
      <c r="C69" s="567"/>
      <c r="D69" s="567"/>
      <c r="E69" s="567"/>
      <c r="F69" s="567"/>
      <c r="G69" s="567"/>
      <c r="H69" s="567"/>
      <c r="I69" s="566"/>
    </row>
    <row r="70" spans="1:9" s="336" customFormat="1" ht="30.75" customHeight="1" x14ac:dyDescent="0.2">
      <c r="A70" s="337" t="s">
        <v>1256</v>
      </c>
      <c r="B70" s="556" t="s">
        <v>816</v>
      </c>
      <c r="C70" s="557"/>
      <c r="D70" s="558"/>
      <c r="E70" s="337" t="s">
        <v>1257</v>
      </c>
      <c r="F70" s="559" t="s">
        <v>816</v>
      </c>
      <c r="G70" s="560"/>
      <c r="H70" s="560"/>
      <c r="I70" s="561"/>
    </row>
    <row r="71" spans="1:9" s="336" customFormat="1" ht="30.75" customHeight="1" x14ac:dyDescent="0.2">
      <c r="A71" s="337" t="s">
        <v>1258</v>
      </c>
      <c r="B71" s="546" t="s">
        <v>816</v>
      </c>
      <c r="C71" s="546"/>
      <c r="D71" s="546"/>
      <c r="E71" s="546"/>
      <c r="F71" s="546"/>
      <c r="G71" s="546"/>
      <c r="H71" s="546"/>
      <c r="I71" s="546"/>
    </row>
    <row r="72" spans="1:9" s="336" customFormat="1" ht="30.75" customHeight="1" x14ac:dyDescent="0.2">
      <c r="A72" s="337" t="s">
        <v>1259</v>
      </c>
      <c r="B72" s="546" t="s">
        <v>816</v>
      </c>
      <c r="C72" s="546"/>
      <c r="D72" s="546"/>
      <c r="E72" s="546"/>
      <c r="F72" s="546"/>
      <c r="G72" s="546"/>
      <c r="H72" s="546"/>
      <c r="I72" s="546"/>
    </row>
    <row r="73" spans="1:9" s="336" customFormat="1" ht="30.75" customHeight="1" x14ac:dyDescent="0.2">
      <c r="A73" s="337" t="s">
        <v>1260</v>
      </c>
      <c r="B73" s="562" t="s">
        <v>816</v>
      </c>
      <c r="C73" s="563"/>
      <c r="D73" s="564"/>
      <c r="E73" s="337" t="s">
        <v>1261</v>
      </c>
      <c r="F73" s="562" t="s">
        <v>816</v>
      </c>
      <c r="G73" s="563"/>
      <c r="H73" s="563"/>
      <c r="I73" s="564"/>
    </row>
    <row r="74" spans="1:9" s="336" customFormat="1" ht="30.75" customHeight="1" x14ac:dyDescent="0.2">
      <c r="A74" s="593" t="s">
        <v>1262</v>
      </c>
      <c r="B74" s="594"/>
      <c r="C74" s="593" t="s">
        <v>1263</v>
      </c>
      <c r="D74" s="594"/>
      <c r="E74" s="593" t="s">
        <v>1264</v>
      </c>
      <c r="F74" s="595"/>
      <c r="G74" s="594"/>
      <c r="H74" s="593" t="s">
        <v>1265</v>
      </c>
      <c r="I74" s="594"/>
    </row>
    <row r="75" spans="1:9" s="336" customFormat="1" ht="30.75" customHeight="1" x14ac:dyDescent="0.2">
      <c r="A75" s="546" t="s">
        <v>1271</v>
      </c>
      <c r="B75" s="546"/>
      <c r="C75" s="547" t="s">
        <v>1297</v>
      </c>
      <c r="D75" s="547"/>
      <c r="E75" s="548" t="s">
        <v>1283</v>
      </c>
      <c r="F75" s="548"/>
      <c r="G75" s="548"/>
      <c r="H75" s="549" t="s">
        <v>1298</v>
      </c>
      <c r="I75" s="550"/>
    </row>
    <row r="76" spans="1:9" s="336" customFormat="1" ht="24" customHeight="1" x14ac:dyDescent="0.2">
      <c r="A76" s="551" t="s">
        <v>1266</v>
      </c>
      <c r="B76" s="551"/>
      <c r="C76" s="551"/>
      <c r="D76" s="551"/>
      <c r="E76" s="551"/>
      <c r="F76" s="551"/>
      <c r="G76" s="551"/>
      <c r="H76" s="551"/>
      <c r="I76" s="551"/>
    </row>
    <row r="77" spans="1:9" s="336" customFormat="1" ht="38.25" customHeight="1" x14ac:dyDescent="0.2">
      <c r="A77" s="339" t="s">
        <v>39</v>
      </c>
      <c r="B77" s="552" t="s">
        <v>1267</v>
      </c>
      <c r="C77" s="552"/>
      <c r="D77" s="552"/>
      <c r="E77" s="552"/>
      <c r="F77" s="552"/>
      <c r="G77" s="552"/>
      <c r="H77" s="552"/>
      <c r="I77" s="339" t="s">
        <v>1268</v>
      </c>
    </row>
    <row r="78" spans="1:9" ht="30" customHeight="1" x14ac:dyDescent="0.2">
      <c r="A78" s="349"/>
      <c r="B78" s="553"/>
      <c r="C78" s="554"/>
      <c r="D78" s="554"/>
      <c r="E78" s="554"/>
      <c r="F78" s="554"/>
      <c r="G78" s="554"/>
      <c r="H78" s="555"/>
      <c r="I78" s="350"/>
    </row>
    <row r="79" spans="1:9" ht="30" customHeight="1" x14ac:dyDescent="0.2">
      <c r="A79" s="349"/>
      <c r="B79" s="553"/>
      <c r="C79" s="554"/>
      <c r="D79" s="554"/>
      <c r="E79" s="554"/>
      <c r="F79" s="554"/>
      <c r="G79" s="554"/>
      <c r="H79" s="555"/>
      <c r="I79" s="350"/>
    </row>
    <row r="80" spans="1:9" ht="30.75" customHeight="1" x14ac:dyDescent="0.2"/>
    <row r="81" spans="1:9" s="334" customFormat="1" ht="13.5" customHeight="1" x14ac:dyDescent="0.2">
      <c r="A81" s="596" t="s">
        <v>0</v>
      </c>
      <c r="B81" s="597"/>
      <c r="C81" s="597"/>
      <c r="D81" s="597"/>
      <c r="E81" s="597"/>
      <c r="F81" s="597"/>
      <c r="G81" s="597"/>
      <c r="H81" s="597"/>
      <c r="I81" s="598"/>
    </row>
    <row r="82" spans="1:9" s="334" customFormat="1" ht="13.5" customHeight="1" x14ac:dyDescent="0.2">
      <c r="A82" s="599" t="s">
        <v>1</v>
      </c>
      <c r="B82" s="600"/>
      <c r="C82" s="600"/>
      <c r="D82" s="600"/>
      <c r="E82" s="600"/>
      <c r="F82" s="600"/>
      <c r="G82" s="600"/>
      <c r="H82" s="600"/>
      <c r="I82" s="601"/>
    </row>
    <row r="83" spans="1:9" s="334" customFormat="1" ht="13.5" customHeight="1" x14ac:dyDescent="0.2">
      <c r="A83" s="599" t="s">
        <v>1211</v>
      </c>
      <c r="B83" s="600"/>
      <c r="C83" s="600"/>
      <c r="D83" s="600"/>
      <c r="E83" s="600"/>
      <c r="F83" s="600"/>
      <c r="G83" s="600"/>
      <c r="H83" s="600"/>
      <c r="I83" s="601"/>
    </row>
    <row r="84" spans="1:9" s="334" customFormat="1" ht="18.75" customHeight="1" x14ac:dyDescent="0.2">
      <c r="A84" s="335"/>
      <c r="B84" s="605" t="s">
        <v>1212</v>
      </c>
      <c r="C84" s="605"/>
      <c r="D84" s="605"/>
      <c r="E84" s="605"/>
      <c r="F84" s="606" t="s">
        <v>1213</v>
      </c>
      <c r="G84" s="606"/>
      <c r="H84" s="606"/>
      <c r="I84" s="607"/>
    </row>
    <row r="85" spans="1:9" ht="30" customHeight="1" x14ac:dyDescent="0.2">
      <c r="A85" s="565" t="s">
        <v>1214</v>
      </c>
      <c r="B85" s="567"/>
      <c r="C85" s="567"/>
      <c r="D85" s="567"/>
      <c r="E85" s="567"/>
      <c r="F85" s="567"/>
      <c r="G85" s="567"/>
      <c r="H85" s="567"/>
      <c r="I85" s="566"/>
    </row>
    <row r="86" spans="1:9" ht="30" customHeight="1" x14ac:dyDescent="0.2">
      <c r="A86" s="565" t="s">
        <v>1215</v>
      </c>
      <c r="B86" s="567"/>
      <c r="C86" s="567"/>
      <c r="D86" s="567"/>
      <c r="E86" s="567"/>
      <c r="F86" s="567"/>
      <c r="G86" s="567"/>
      <c r="H86" s="567"/>
      <c r="I86" s="566"/>
    </row>
    <row r="87" spans="1:9" ht="30" customHeight="1" x14ac:dyDescent="0.2">
      <c r="A87" s="337" t="s">
        <v>1216</v>
      </c>
      <c r="B87" s="338">
        <v>3</v>
      </c>
      <c r="C87" s="565" t="s">
        <v>1217</v>
      </c>
      <c r="D87" s="566"/>
      <c r="E87" s="608" t="s">
        <v>1273</v>
      </c>
      <c r="F87" s="608"/>
      <c r="G87" s="608"/>
      <c r="H87" s="337" t="s">
        <v>1218</v>
      </c>
      <c r="I87" s="340" t="s">
        <v>1274</v>
      </c>
    </row>
    <row r="88" spans="1:9" ht="30" customHeight="1" x14ac:dyDescent="0.2">
      <c r="A88" s="337" t="s">
        <v>1219</v>
      </c>
      <c r="B88" s="589" t="s">
        <v>1275</v>
      </c>
      <c r="C88" s="589"/>
      <c r="D88" s="589"/>
      <c r="E88" s="565" t="s">
        <v>1220</v>
      </c>
      <c r="F88" s="566"/>
      <c r="G88" s="547" t="s">
        <v>1307</v>
      </c>
      <c r="H88" s="547"/>
      <c r="I88" s="547"/>
    </row>
    <row r="89" spans="1:9" ht="48.75" customHeight="1" x14ac:dyDescent="0.2">
      <c r="A89" s="337" t="s">
        <v>1221</v>
      </c>
      <c r="B89" s="589" t="s">
        <v>1301</v>
      </c>
      <c r="C89" s="589"/>
      <c r="D89" s="589"/>
      <c r="E89" s="589"/>
      <c r="F89" s="589"/>
      <c r="G89" s="589"/>
      <c r="H89" s="589"/>
      <c r="I89" s="589"/>
    </row>
    <row r="90" spans="1:9" ht="30" customHeight="1" x14ac:dyDescent="0.2">
      <c r="A90" s="337" t="s">
        <v>1222</v>
      </c>
      <c r="B90" s="602" t="s">
        <v>1302</v>
      </c>
      <c r="C90" s="603"/>
      <c r="D90" s="603"/>
      <c r="E90" s="603"/>
      <c r="F90" s="603"/>
      <c r="G90" s="603"/>
      <c r="H90" s="603"/>
      <c r="I90" s="604"/>
    </row>
    <row r="91" spans="1:9" ht="24" customHeight="1" x14ac:dyDescent="0.2">
      <c r="A91" s="337" t="s">
        <v>1223</v>
      </c>
      <c r="B91" s="341">
        <v>1</v>
      </c>
      <c r="C91" s="341">
        <v>7</v>
      </c>
      <c r="D91" s="341">
        <v>2020</v>
      </c>
      <c r="E91" s="583" t="s">
        <v>1224</v>
      </c>
      <c r="F91" s="584"/>
      <c r="G91" s="587">
        <v>31</v>
      </c>
      <c r="H91" s="587">
        <v>12</v>
      </c>
      <c r="I91" s="587">
        <v>2022</v>
      </c>
    </row>
    <row r="92" spans="1:9" ht="24" customHeight="1" x14ac:dyDescent="0.2">
      <c r="A92" s="337" t="s">
        <v>1225</v>
      </c>
      <c r="B92" s="341">
        <v>1</v>
      </c>
      <c r="C92" s="341">
        <v>7</v>
      </c>
      <c r="D92" s="341">
        <v>2022</v>
      </c>
      <c r="E92" s="585"/>
      <c r="F92" s="586"/>
      <c r="G92" s="588"/>
      <c r="H92" s="588"/>
      <c r="I92" s="588"/>
    </row>
    <row r="93" spans="1:9" ht="30" customHeight="1" x14ac:dyDescent="0.2">
      <c r="A93" s="337" t="s">
        <v>1226</v>
      </c>
      <c r="B93" s="342">
        <v>1</v>
      </c>
      <c r="C93" s="339" t="s">
        <v>1227</v>
      </c>
      <c r="D93" s="343" t="s">
        <v>38</v>
      </c>
      <c r="E93" s="611" t="s">
        <v>1228</v>
      </c>
      <c r="F93" s="612"/>
      <c r="G93" s="562" t="s">
        <v>38</v>
      </c>
      <c r="H93" s="609"/>
      <c r="I93" s="610"/>
    </row>
    <row r="94" spans="1:9" ht="30" customHeight="1" x14ac:dyDescent="0.2">
      <c r="A94" s="565" t="s">
        <v>1229</v>
      </c>
      <c r="B94" s="567"/>
      <c r="C94" s="567"/>
      <c r="D94" s="567"/>
      <c r="E94" s="567"/>
      <c r="F94" s="567"/>
      <c r="G94" s="567"/>
      <c r="H94" s="567"/>
      <c r="I94" s="566"/>
    </row>
    <row r="95" spans="1:9" ht="30" customHeight="1" x14ac:dyDescent="0.2">
      <c r="A95" s="337" t="s">
        <v>1230</v>
      </c>
      <c r="B95" s="548" t="s">
        <v>1277</v>
      </c>
      <c r="C95" s="581"/>
      <c r="D95" s="337" t="s">
        <v>1231</v>
      </c>
      <c r="E95" s="579" t="s">
        <v>38</v>
      </c>
      <c r="F95" s="580"/>
      <c r="G95" s="337" t="s">
        <v>1232</v>
      </c>
      <c r="H95" s="548" t="s">
        <v>38</v>
      </c>
      <c r="I95" s="581"/>
    </row>
    <row r="96" spans="1:9" ht="30" customHeight="1" x14ac:dyDescent="0.2">
      <c r="A96" s="337" t="s">
        <v>1233</v>
      </c>
      <c r="B96" s="578" t="s">
        <v>1234</v>
      </c>
      <c r="C96" s="582"/>
      <c r="D96" s="582"/>
      <c r="E96" s="582"/>
      <c r="F96" s="582"/>
      <c r="G96" s="582"/>
      <c r="H96" s="582"/>
      <c r="I96" s="582"/>
    </row>
    <row r="97" spans="1:9" ht="30" customHeight="1" x14ac:dyDescent="0.2">
      <c r="A97" s="337" t="s">
        <v>1235</v>
      </c>
      <c r="B97" s="344" t="s">
        <v>721</v>
      </c>
      <c r="C97" s="337" t="s">
        <v>1236</v>
      </c>
      <c r="D97" s="345" t="s">
        <v>705</v>
      </c>
      <c r="E97" s="565" t="s">
        <v>1237</v>
      </c>
      <c r="F97" s="566"/>
      <c r="G97" s="346" t="s">
        <v>725</v>
      </c>
      <c r="H97" s="337" t="s">
        <v>1238</v>
      </c>
      <c r="I97" s="347">
        <v>1</v>
      </c>
    </row>
    <row r="98" spans="1:9" ht="30" customHeight="1" x14ac:dyDescent="0.2">
      <c r="A98" s="337" t="s">
        <v>1239</v>
      </c>
      <c r="B98" s="589" t="s">
        <v>1306</v>
      </c>
      <c r="C98" s="589"/>
      <c r="D98" s="589"/>
      <c r="E98" s="589"/>
      <c r="F98" s="589"/>
      <c r="G98" s="589"/>
      <c r="H98" s="589"/>
      <c r="I98" s="589"/>
    </row>
    <row r="99" spans="1:9" ht="391.5" customHeight="1" x14ac:dyDescent="0.2">
      <c r="A99" s="339" t="s">
        <v>1240</v>
      </c>
      <c r="B99" s="590" t="s">
        <v>1304</v>
      </c>
      <c r="C99" s="591"/>
      <c r="D99" s="592"/>
      <c r="E99" s="351" t="s">
        <v>1241</v>
      </c>
      <c r="F99" s="622" t="s">
        <v>1404</v>
      </c>
      <c r="G99" s="622"/>
      <c r="H99" s="622"/>
      <c r="I99" s="623"/>
    </row>
    <row r="100" spans="1:9" ht="30" customHeight="1" x14ac:dyDescent="0.2">
      <c r="A100" s="565" t="s">
        <v>1242</v>
      </c>
      <c r="B100" s="567"/>
      <c r="C100" s="567"/>
      <c r="D100" s="567"/>
      <c r="E100" s="567"/>
      <c r="F100" s="567"/>
      <c r="G100" s="567"/>
      <c r="H100" s="567"/>
      <c r="I100" s="566"/>
    </row>
    <row r="101" spans="1:9" ht="30" customHeight="1" x14ac:dyDescent="0.2">
      <c r="A101" s="337" t="s">
        <v>1243</v>
      </c>
      <c r="B101" s="616" t="s">
        <v>1390</v>
      </c>
      <c r="C101" s="617"/>
      <c r="D101" s="617"/>
      <c r="E101" s="617"/>
      <c r="F101" s="617"/>
      <c r="G101" s="617"/>
      <c r="H101" s="617"/>
      <c r="I101" s="618"/>
    </row>
    <row r="102" spans="1:9" ht="30" customHeight="1" x14ac:dyDescent="0.2">
      <c r="A102" s="337" t="s">
        <v>1244</v>
      </c>
      <c r="B102" s="565" t="s">
        <v>1245</v>
      </c>
      <c r="C102" s="566"/>
      <c r="D102" s="565" t="s">
        <v>1246</v>
      </c>
      <c r="E102" s="566"/>
      <c r="F102" s="565" t="s">
        <v>1247</v>
      </c>
      <c r="G102" s="566"/>
      <c r="H102" s="565" t="s">
        <v>1248</v>
      </c>
      <c r="I102" s="566"/>
    </row>
    <row r="103" spans="1:9" ht="54" customHeight="1" x14ac:dyDescent="0.2">
      <c r="A103" s="337" t="s">
        <v>1249</v>
      </c>
      <c r="B103" s="578" t="s">
        <v>1305</v>
      </c>
      <c r="C103" s="578"/>
      <c r="D103" s="578"/>
      <c r="E103" s="578"/>
      <c r="F103" s="570"/>
      <c r="G103" s="570"/>
      <c r="H103" s="571"/>
      <c r="I103" s="572"/>
    </row>
    <row r="104" spans="1:9" ht="30" customHeight="1" x14ac:dyDescent="0.2">
      <c r="A104" s="337" t="s">
        <v>1250</v>
      </c>
      <c r="B104" s="574" t="s">
        <v>1234</v>
      </c>
      <c r="C104" s="575"/>
      <c r="D104" s="574"/>
      <c r="E104" s="575"/>
      <c r="F104" s="570"/>
      <c r="G104" s="570"/>
      <c r="H104" s="571"/>
      <c r="I104" s="572"/>
    </row>
    <row r="105" spans="1:9" ht="30" customHeight="1" x14ac:dyDescent="0.2">
      <c r="A105" s="337" t="s">
        <v>1251</v>
      </c>
      <c r="B105" s="574" t="s">
        <v>1234</v>
      </c>
      <c r="C105" s="575"/>
      <c r="D105" s="574"/>
      <c r="E105" s="575"/>
      <c r="F105" s="570"/>
      <c r="G105" s="570"/>
      <c r="H105" s="571"/>
      <c r="I105" s="572"/>
    </row>
    <row r="106" spans="1:9" ht="30" customHeight="1" x14ac:dyDescent="0.2">
      <c r="A106" s="337" t="s">
        <v>1252</v>
      </c>
      <c r="B106" s="578" t="s">
        <v>725</v>
      </c>
      <c r="C106" s="578"/>
      <c r="D106" s="578"/>
      <c r="E106" s="578"/>
      <c r="F106" s="570"/>
      <c r="G106" s="570"/>
      <c r="H106" s="571"/>
      <c r="I106" s="572"/>
    </row>
    <row r="107" spans="1:9" ht="30" customHeight="1" x14ac:dyDescent="0.2">
      <c r="A107" s="337" t="s">
        <v>1253</v>
      </c>
      <c r="B107" s="578" t="s">
        <v>1277</v>
      </c>
      <c r="C107" s="578"/>
      <c r="D107" s="578"/>
      <c r="E107" s="578"/>
      <c r="F107" s="570"/>
      <c r="G107" s="570"/>
      <c r="H107" s="571"/>
      <c r="I107" s="572"/>
    </row>
    <row r="108" spans="1:9" ht="30" customHeight="1" x14ac:dyDescent="0.2">
      <c r="A108" s="337" t="s">
        <v>1254</v>
      </c>
      <c r="B108" s="578" t="s">
        <v>1277</v>
      </c>
      <c r="C108" s="578"/>
      <c r="D108" s="578"/>
      <c r="E108" s="578"/>
      <c r="F108" s="570"/>
      <c r="G108" s="570"/>
      <c r="H108" s="571"/>
      <c r="I108" s="572"/>
    </row>
    <row r="109" spans="1:9" ht="30" customHeight="1" x14ac:dyDescent="0.2">
      <c r="A109" s="565" t="s">
        <v>1255</v>
      </c>
      <c r="B109" s="567"/>
      <c r="C109" s="567"/>
      <c r="D109" s="567"/>
      <c r="E109" s="567"/>
      <c r="F109" s="567"/>
      <c r="G109" s="567"/>
      <c r="H109" s="567"/>
      <c r="I109" s="566"/>
    </row>
    <row r="110" spans="1:9" ht="30" customHeight="1" x14ac:dyDescent="0.2">
      <c r="A110" s="337" t="s">
        <v>1256</v>
      </c>
      <c r="B110" s="556" t="s">
        <v>816</v>
      </c>
      <c r="C110" s="557"/>
      <c r="D110" s="558"/>
      <c r="E110" s="337" t="s">
        <v>1257</v>
      </c>
      <c r="F110" s="559" t="s">
        <v>816</v>
      </c>
      <c r="G110" s="560"/>
      <c r="H110" s="560"/>
      <c r="I110" s="561"/>
    </row>
    <row r="111" spans="1:9" ht="30" customHeight="1" x14ac:dyDescent="0.2">
      <c r="A111" s="337" t="s">
        <v>1258</v>
      </c>
      <c r="B111" s="546" t="s">
        <v>816</v>
      </c>
      <c r="C111" s="546"/>
      <c r="D111" s="546"/>
      <c r="E111" s="546"/>
      <c r="F111" s="546"/>
      <c r="G111" s="546"/>
      <c r="H111" s="546"/>
      <c r="I111" s="546"/>
    </row>
    <row r="112" spans="1:9" ht="30" customHeight="1" x14ac:dyDescent="0.2">
      <c r="A112" s="337" t="s">
        <v>1259</v>
      </c>
      <c r="B112" s="546" t="s">
        <v>816</v>
      </c>
      <c r="C112" s="546"/>
      <c r="D112" s="546"/>
      <c r="E112" s="546"/>
      <c r="F112" s="546"/>
      <c r="G112" s="546"/>
      <c r="H112" s="546"/>
      <c r="I112" s="546"/>
    </row>
    <row r="113" spans="1:9" ht="30" customHeight="1" x14ac:dyDescent="0.2">
      <c r="A113" s="337" t="s">
        <v>1260</v>
      </c>
      <c r="B113" s="562" t="s">
        <v>816</v>
      </c>
      <c r="C113" s="563"/>
      <c r="D113" s="564"/>
      <c r="E113" s="337" t="s">
        <v>1261</v>
      </c>
      <c r="F113" s="562" t="s">
        <v>816</v>
      </c>
      <c r="G113" s="563"/>
      <c r="H113" s="563"/>
      <c r="I113" s="564"/>
    </row>
    <row r="114" spans="1:9" ht="30" customHeight="1" x14ac:dyDescent="0.2">
      <c r="A114" s="593" t="s">
        <v>1262</v>
      </c>
      <c r="B114" s="594"/>
      <c r="C114" s="593" t="s">
        <v>1263</v>
      </c>
      <c r="D114" s="594"/>
      <c r="E114" s="593" t="s">
        <v>1264</v>
      </c>
      <c r="F114" s="595"/>
      <c r="G114" s="594"/>
      <c r="H114" s="593" t="s">
        <v>1265</v>
      </c>
      <c r="I114" s="594"/>
    </row>
    <row r="115" spans="1:9" ht="30" customHeight="1" x14ac:dyDescent="0.2">
      <c r="A115" s="546" t="s">
        <v>1271</v>
      </c>
      <c r="B115" s="546"/>
      <c r="C115" s="547" t="s">
        <v>1391</v>
      </c>
      <c r="D115" s="547"/>
      <c r="E115" s="548" t="s">
        <v>1283</v>
      </c>
      <c r="F115" s="548"/>
      <c r="G115" s="548"/>
      <c r="H115" s="549" t="s">
        <v>1454</v>
      </c>
      <c r="I115" s="550"/>
    </row>
    <row r="116" spans="1:9" ht="30" customHeight="1" x14ac:dyDescent="0.2">
      <c r="A116" s="551" t="s">
        <v>1266</v>
      </c>
      <c r="B116" s="551"/>
      <c r="C116" s="551"/>
      <c r="D116" s="551"/>
      <c r="E116" s="551"/>
      <c r="F116" s="551"/>
      <c r="G116" s="551"/>
      <c r="H116" s="551"/>
      <c r="I116" s="551"/>
    </row>
    <row r="117" spans="1:9" ht="38.25" x14ac:dyDescent="0.2">
      <c r="A117" s="339" t="s">
        <v>39</v>
      </c>
      <c r="B117" s="552" t="s">
        <v>1267</v>
      </c>
      <c r="C117" s="552"/>
      <c r="D117" s="552"/>
      <c r="E117" s="552"/>
      <c r="F117" s="552"/>
      <c r="G117" s="552"/>
      <c r="H117" s="552"/>
      <c r="I117" s="339" t="s">
        <v>1268</v>
      </c>
    </row>
    <row r="118" spans="1:9" ht="30" customHeight="1" x14ac:dyDescent="0.2">
      <c r="A118" s="349"/>
      <c r="B118" s="553"/>
      <c r="C118" s="554"/>
      <c r="D118" s="554"/>
      <c r="E118" s="554"/>
      <c r="F118" s="554"/>
      <c r="G118" s="554"/>
      <c r="H118" s="555"/>
      <c r="I118" s="350"/>
    </row>
    <row r="119" spans="1:9" ht="30" customHeight="1" x14ac:dyDescent="0.2">
      <c r="A119" s="349"/>
      <c r="B119" s="553"/>
      <c r="C119" s="554"/>
      <c r="D119" s="554"/>
      <c r="E119" s="554"/>
      <c r="F119" s="554"/>
      <c r="G119" s="554"/>
      <c r="H119" s="555"/>
      <c r="I119" s="350"/>
    </row>
    <row r="120" spans="1:9" ht="30" customHeight="1" x14ac:dyDescent="0.2">
      <c r="A120" s="619"/>
      <c r="B120" s="619"/>
      <c r="C120" s="619"/>
      <c r="D120" s="619"/>
      <c r="E120" s="619"/>
      <c r="F120" s="619"/>
      <c r="G120" s="619"/>
      <c r="H120" s="619"/>
      <c r="I120" s="619"/>
    </row>
    <row r="121" spans="1:9" s="334" customFormat="1" ht="13.5" customHeight="1" x14ac:dyDescent="0.2">
      <c r="A121" s="596" t="s">
        <v>0</v>
      </c>
      <c r="B121" s="597"/>
      <c r="C121" s="597"/>
      <c r="D121" s="597"/>
      <c r="E121" s="597"/>
      <c r="F121" s="597"/>
      <c r="G121" s="597"/>
      <c r="H121" s="597"/>
      <c r="I121" s="598"/>
    </row>
    <row r="122" spans="1:9" s="334" customFormat="1" ht="13.5" customHeight="1" x14ac:dyDescent="0.2">
      <c r="A122" s="599" t="s">
        <v>1</v>
      </c>
      <c r="B122" s="600"/>
      <c r="C122" s="600"/>
      <c r="D122" s="600"/>
      <c r="E122" s="600"/>
      <c r="F122" s="600"/>
      <c r="G122" s="600"/>
      <c r="H122" s="600"/>
      <c r="I122" s="601"/>
    </row>
    <row r="123" spans="1:9" s="334" customFormat="1" ht="13.5" customHeight="1" x14ac:dyDescent="0.2">
      <c r="A123" s="599" t="s">
        <v>1211</v>
      </c>
      <c r="B123" s="600"/>
      <c r="C123" s="600"/>
      <c r="D123" s="600"/>
      <c r="E123" s="600"/>
      <c r="F123" s="600"/>
      <c r="G123" s="600"/>
      <c r="H123" s="600"/>
      <c r="I123" s="601"/>
    </row>
    <row r="124" spans="1:9" s="334" customFormat="1" ht="18.75" customHeight="1" x14ac:dyDescent="0.2">
      <c r="A124" s="335"/>
      <c r="B124" s="605" t="s">
        <v>1212</v>
      </c>
      <c r="C124" s="605"/>
      <c r="D124" s="605"/>
      <c r="E124" s="605"/>
      <c r="F124" s="606" t="s">
        <v>1213</v>
      </c>
      <c r="G124" s="606"/>
      <c r="H124" s="606"/>
      <c r="I124" s="607"/>
    </row>
    <row r="125" spans="1:9" ht="30" customHeight="1" x14ac:dyDescent="0.2">
      <c r="A125" s="565" t="s">
        <v>1214</v>
      </c>
      <c r="B125" s="567"/>
      <c r="C125" s="567"/>
      <c r="D125" s="567"/>
      <c r="E125" s="567"/>
      <c r="F125" s="567"/>
      <c r="G125" s="567"/>
      <c r="H125" s="567"/>
      <c r="I125" s="566"/>
    </row>
    <row r="126" spans="1:9" ht="30" customHeight="1" x14ac:dyDescent="0.2">
      <c r="A126" s="565" t="s">
        <v>1215</v>
      </c>
      <c r="B126" s="567"/>
      <c r="C126" s="567"/>
      <c r="D126" s="567"/>
      <c r="E126" s="567"/>
      <c r="F126" s="567"/>
      <c r="G126" s="567"/>
      <c r="H126" s="567"/>
      <c r="I126" s="566"/>
    </row>
    <row r="127" spans="1:9" ht="30" customHeight="1" x14ac:dyDescent="0.2">
      <c r="A127" s="337" t="s">
        <v>1216</v>
      </c>
      <c r="B127" s="338">
        <v>4</v>
      </c>
      <c r="C127" s="565" t="s">
        <v>1217</v>
      </c>
      <c r="D127" s="566"/>
      <c r="E127" s="608" t="s">
        <v>1273</v>
      </c>
      <c r="F127" s="608"/>
      <c r="G127" s="608"/>
      <c r="H127" s="337" t="s">
        <v>1218</v>
      </c>
      <c r="I127" s="340" t="s">
        <v>1274</v>
      </c>
    </row>
    <row r="128" spans="1:9" ht="30" customHeight="1" x14ac:dyDescent="0.2">
      <c r="A128" s="337" t="s">
        <v>1219</v>
      </c>
      <c r="B128" s="589" t="s">
        <v>1275</v>
      </c>
      <c r="C128" s="589"/>
      <c r="D128" s="589"/>
      <c r="E128" s="565" t="s">
        <v>1220</v>
      </c>
      <c r="F128" s="566"/>
      <c r="G128" s="547" t="s">
        <v>1314</v>
      </c>
      <c r="H128" s="547"/>
      <c r="I128" s="547"/>
    </row>
    <row r="129" spans="1:9" ht="43.5" customHeight="1" x14ac:dyDescent="0.2">
      <c r="A129" s="337" t="s">
        <v>1221</v>
      </c>
      <c r="B129" s="589" t="s">
        <v>1308</v>
      </c>
      <c r="C129" s="589"/>
      <c r="D129" s="589"/>
      <c r="E129" s="589"/>
      <c r="F129" s="589"/>
      <c r="G129" s="589"/>
      <c r="H129" s="589"/>
      <c r="I129" s="589"/>
    </row>
    <row r="130" spans="1:9" ht="30" customHeight="1" x14ac:dyDescent="0.2">
      <c r="A130" s="337" t="s">
        <v>1222</v>
      </c>
      <c r="B130" s="602" t="s">
        <v>1309</v>
      </c>
      <c r="C130" s="603"/>
      <c r="D130" s="603"/>
      <c r="E130" s="603"/>
      <c r="F130" s="603"/>
      <c r="G130" s="603"/>
      <c r="H130" s="603"/>
      <c r="I130" s="604"/>
    </row>
    <row r="131" spans="1:9" ht="24" customHeight="1" x14ac:dyDescent="0.2">
      <c r="A131" s="337" t="s">
        <v>1223</v>
      </c>
      <c r="B131" s="341">
        <v>1</v>
      </c>
      <c r="C131" s="341">
        <v>7</v>
      </c>
      <c r="D131" s="341">
        <v>2020</v>
      </c>
      <c r="E131" s="583" t="s">
        <v>1224</v>
      </c>
      <c r="F131" s="584"/>
      <c r="G131" s="587">
        <v>31</v>
      </c>
      <c r="H131" s="587">
        <v>12</v>
      </c>
      <c r="I131" s="587">
        <v>2022</v>
      </c>
    </row>
    <row r="132" spans="1:9" ht="24" customHeight="1" x14ac:dyDescent="0.2">
      <c r="A132" s="337" t="s">
        <v>1225</v>
      </c>
      <c r="B132" s="341">
        <v>1</v>
      </c>
      <c r="C132" s="341">
        <v>7</v>
      </c>
      <c r="D132" s="341">
        <v>2022</v>
      </c>
      <c r="E132" s="585"/>
      <c r="F132" s="586"/>
      <c r="G132" s="588"/>
      <c r="H132" s="588"/>
      <c r="I132" s="588"/>
    </row>
    <row r="133" spans="1:9" ht="30" customHeight="1" x14ac:dyDescent="0.2">
      <c r="A133" s="337" t="s">
        <v>1226</v>
      </c>
      <c r="B133" s="342">
        <v>1</v>
      </c>
      <c r="C133" s="339" t="s">
        <v>1227</v>
      </c>
      <c r="D133" s="343" t="s">
        <v>38</v>
      </c>
      <c r="E133" s="611" t="s">
        <v>1228</v>
      </c>
      <c r="F133" s="612"/>
      <c r="G133" s="562" t="s">
        <v>38</v>
      </c>
      <c r="H133" s="609"/>
      <c r="I133" s="610"/>
    </row>
    <row r="134" spans="1:9" ht="30" customHeight="1" x14ac:dyDescent="0.2">
      <c r="A134" s="565" t="s">
        <v>1229</v>
      </c>
      <c r="B134" s="567"/>
      <c r="C134" s="567"/>
      <c r="D134" s="567"/>
      <c r="E134" s="567"/>
      <c r="F134" s="567"/>
      <c r="G134" s="567"/>
      <c r="H134" s="567"/>
      <c r="I134" s="566"/>
    </row>
    <row r="135" spans="1:9" ht="30" customHeight="1" x14ac:dyDescent="0.2">
      <c r="A135" s="337" t="s">
        <v>1230</v>
      </c>
      <c r="B135" s="548" t="s">
        <v>1277</v>
      </c>
      <c r="C135" s="581"/>
      <c r="D135" s="337" t="s">
        <v>1231</v>
      </c>
      <c r="E135" s="579" t="s">
        <v>38</v>
      </c>
      <c r="F135" s="580"/>
      <c r="G135" s="337" t="s">
        <v>1232</v>
      </c>
      <c r="H135" s="548" t="s">
        <v>38</v>
      </c>
      <c r="I135" s="581"/>
    </row>
    <row r="136" spans="1:9" ht="30" customHeight="1" x14ac:dyDescent="0.2">
      <c r="A136" s="337" t="s">
        <v>1233</v>
      </c>
      <c r="B136" s="578" t="s">
        <v>1234</v>
      </c>
      <c r="C136" s="582"/>
      <c r="D136" s="582"/>
      <c r="E136" s="582"/>
      <c r="F136" s="582"/>
      <c r="G136" s="582"/>
      <c r="H136" s="582"/>
      <c r="I136" s="582"/>
    </row>
    <row r="137" spans="1:9" ht="30" customHeight="1" x14ac:dyDescent="0.2">
      <c r="A137" s="337" t="s">
        <v>1235</v>
      </c>
      <c r="B137" s="344" t="s">
        <v>721</v>
      </c>
      <c r="C137" s="337" t="s">
        <v>1236</v>
      </c>
      <c r="D137" s="345" t="s">
        <v>705</v>
      </c>
      <c r="E137" s="565" t="s">
        <v>1237</v>
      </c>
      <c r="F137" s="566"/>
      <c r="G137" s="346" t="s">
        <v>725</v>
      </c>
      <c r="H137" s="337" t="s">
        <v>1238</v>
      </c>
      <c r="I137" s="347">
        <v>1</v>
      </c>
    </row>
    <row r="138" spans="1:9" ht="30" customHeight="1" x14ac:dyDescent="0.2">
      <c r="A138" s="337" t="s">
        <v>1239</v>
      </c>
      <c r="B138" s="589" t="s">
        <v>1310</v>
      </c>
      <c r="C138" s="589"/>
      <c r="D138" s="589"/>
      <c r="E138" s="589"/>
      <c r="F138" s="589"/>
      <c r="G138" s="589"/>
      <c r="H138" s="589"/>
      <c r="I138" s="589"/>
    </row>
    <row r="139" spans="1:9" ht="393" customHeight="1" x14ac:dyDescent="0.2">
      <c r="A139" s="339" t="s">
        <v>1240</v>
      </c>
      <c r="B139" s="590" t="s">
        <v>1303</v>
      </c>
      <c r="C139" s="591"/>
      <c r="D139" s="592"/>
      <c r="E139" s="351" t="s">
        <v>1241</v>
      </c>
      <c r="F139" s="622" t="s">
        <v>1405</v>
      </c>
      <c r="G139" s="622"/>
      <c r="H139" s="622"/>
      <c r="I139" s="623"/>
    </row>
    <row r="140" spans="1:9" ht="30" customHeight="1" x14ac:dyDescent="0.2">
      <c r="A140" s="565" t="s">
        <v>1242</v>
      </c>
      <c r="B140" s="567"/>
      <c r="C140" s="567"/>
      <c r="D140" s="567"/>
      <c r="E140" s="567"/>
      <c r="F140" s="567"/>
      <c r="G140" s="567"/>
      <c r="H140" s="567"/>
      <c r="I140" s="566"/>
    </row>
    <row r="141" spans="1:9" ht="30" customHeight="1" x14ac:dyDescent="0.2">
      <c r="A141" s="337" t="s">
        <v>1243</v>
      </c>
      <c r="B141" s="616" t="s">
        <v>1311</v>
      </c>
      <c r="C141" s="617"/>
      <c r="D141" s="617"/>
      <c r="E141" s="617"/>
      <c r="F141" s="617"/>
      <c r="G141" s="617"/>
      <c r="H141" s="617"/>
      <c r="I141" s="618"/>
    </row>
    <row r="142" spans="1:9" ht="30" customHeight="1" x14ac:dyDescent="0.2">
      <c r="A142" s="337" t="s">
        <v>1244</v>
      </c>
      <c r="B142" s="565" t="s">
        <v>1245</v>
      </c>
      <c r="C142" s="566"/>
      <c r="D142" s="565" t="s">
        <v>1246</v>
      </c>
      <c r="E142" s="566"/>
      <c r="F142" s="565" t="s">
        <v>1247</v>
      </c>
      <c r="G142" s="566"/>
      <c r="H142" s="565" t="s">
        <v>1248</v>
      </c>
      <c r="I142" s="566"/>
    </row>
    <row r="143" spans="1:9" ht="52.5" customHeight="1" x14ac:dyDescent="0.2">
      <c r="A143" s="337" t="s">
        <v>1249</v>
      </c>
      <c r="B143" s="578" t="s">
        <v>1312</v>
      </c>
      <c r="C143" s="578"/>
      <c r="D143" s="578" t="s">
        <v>1313</v>
      </c>
      <c r="E143" s="578"/>
      <c r="F143" s="570"/>
      <c r="G143" s="570"/>
      <c r="H143" s="571"/>
      <c r="I143" s="572"/>
    </row>
    <row r="144" spans="1:9" ht="30" customHeight="1" x14ac:dyDescent="0.2">
      <c r="A144" s="337" t="s">
        <v>1250</v>
      </c>
      <c r="B144" s="574" t="s">
        <v>1300</v>
      </c>
      <c r="C144" s="575"/>
      <c r="D144" s="574" t="s">
        <v>1300</v>
      </c>
      <c r="E144" s="575"/>
      <c r="F144" s="570"/>
      <c r="G144" s="570"/>
      <c r="H144" s="571"/>
      <c r="I144" s="572"/>
    </row>
    <row r="145" spans="1:9" ht="30" customHeight="1" x14ac:dyDescent="0.2">
      <c r="A145" s="337" t="s">
        <v>1251</v>
      </c>
      <c r="B145" s="574" t="s">
        <v>1300</v>
      </c>
      <c r="C145" s="575"/>
      <c r="D145" s="574" t="s">
        <v>1300</v>
      </c>
      <c r="E145" s="575"/>
      <c r="F145" s="570"/>
      <c r="G145" s="570"/>
      <c r="H145" s="571"/>
      <c r="I145" s="572"/>
    </row>
    <row r="146" spans="1:9" ht="30" customHeight="1" x14ac:dyDescent="0.2">
      <c r="A146" s="337" t="s">
        <v>1252</v>
      </c>
      <c r="B146" s="578" t="s">
        <v>725</v>
      </c>
      <c r="C146" s="578"/>
      <c r="D146" s="578" t="s">
        <v>725</v>
      </c>
      <c r="E146" s="578"/>
      <c r="F146" s="570"/>
      <c r="G146" s="570"/>
      <c r="H146" s="571"/>
      <c r="I146" s="572"/>
    </row>
    <row r="147" spans="1:9" ht="30" customHeight="1" x14ac:dyDescent="0.2">
      <c r="A147" s="337" t="s">
        <v>1253</v>
      </c>
      <c r="B147" s="578" t="s">
        <v>1277</v>
      </c>
      <c r="C147" s="578"/>
      <c r="D147" s="578" t="s">
        <v>1277</v>
      </c>
      <c r="E147" s="578"/>
      <c r="F147" s="570"/>
      <c r="G147" s="570"/>
      <c r="H147" s="571"/>
      <c r="I147" s="572"/>
    </row>
    <row r="148" spans="1:9" ht="30" customHeight="1" x14ac:dyDescent="0.2">
      <c r="A148" s="337" t="s">
        <v>1254</v>
      </c>
      <c r="B148" s="578" t="s">
        <v>1277</v>
      </c>
      <c r="C148" s="578"/>
      <c r="D148" s="578" t="s">
        <v>1277</v>
      </c>
      <c r="E148" s="578"/>
      <c r="F148" s="570"/>
      <c r="G148" s="570"/>
      <c r="H148" s="571"/>
      <c r="I148" s="572"/>
    </row>
    <row r="149" spans="1:9" ht="30" customHeight="1" x14ac:dyDescent="0.2">
      <c r="A149" s="565" t="s">
        <v>1255</v>
      </c>
      <c r="B149" s="567"/>
      <c r="C149" s="567"/>
      <c r="D149" s="567"/>
      <c r="E149" s="567"/>
      <c r="F149" s="567"/>
      <c r="G149" s="567"/>
      <c r="H149" s="567"/>
      <c r="I149" s="566"/>
    </row>
    <row r="150" spans="1:9" ht="30" customHeight="1" x14ac:dyDescent="0.2">
      <c r="A150" s="337" t="s">
        <v>1256</v>
      </c>
      <c r="B150" s="556" t="s">
        <v>816</v>
      </c>
      <c r="C150" s="557"/>
      <c r="D150" s="558"/>
      <c r="E150" s="337" t="s">
        <v>1257</v>
      </c>
      <c r="F150" s="559" t="s">
        <v>816</v>
      </c>
      <c r="G150" s="560"/>
      <c r="H150" s="560"/>
      <c r="I150" s="561"/>
    </row>
    <row r="151" spans="1:9" ht="30" customHeight="1" x14ac:dyDescent="0.2">
      <c r="A151" s="337" t="s">
        <v>1258</v>
      </c>
      <c r="B151" s="546" t="s">
        <v>816</v>
      </c>
      <c r="C151" s="546"/>
      <c r="D151" s="546"/>
      <c r="E151" s="546"/>
      <c r="F151" s="546"/>
      <c r="G151" s="546"/>
      <c r="H151" s="546"/>
      <c r="I151" s="546"/>
    </row>
    <row r="152" spans="1:9" ht="30" customHeight="1" x14ac:dyDescent="0.2">
      <c r="A152" s="337" t="s">
        <v>1259</v>
      </c>
      <c r="B152" s="546" t="s">
        <v>816</v>
      </c>
      <c r="C152" s="546"/>
      <c r="D152" s="546"/>
      <c r="E152" s="546"/>
      <c r="F152" s="546"/>
      <c r="G152" s="546"/>
      <c r="H152" s="546"/>
      <c r="I152" s="546"/>
    </row>
    <row r="153" spans="1:9" ht="30" customHeight="1" x14ac:dyDescent="0.2">
      <c r="A153" s="337" t="s">
        <v>1260</v>
      </c>
      <c r="B153" s="562" t="s">
        <v>816</v>
      </c>
      <c r="C153" s="563"/>
      <c r="D153" s="564"/>
      <c r="E153" s="337" t="s">
        <v>1261</v>
      </c>
      <c r="F153" s="562" t="s">
        <v>816</v>
      </c>
      <c r="G153" s="563"/>
      <c r="H153" s="563"/>
      <c r="I153" s="564"/>
    </row>
    <row r="154" spans="1:9" ht="30" customHeight="1" x14ac:dyDescent="0.2">
      <c r="A154" s="593" t="s">
        <v>1262</v>
      </c>
      <c r="B154" s="594"/>
      <c r="C154" s="593" t="s">
        <v>1263</v>
      </c>
      <c r="D154" s="594"/>
      <c r="E154" s="593" t="s">
        <v>1264</v>
      </c>
      <c r="F154" s="595"/>
      <c r="G154" s="594"/>
      <c r="H154" s="593" t="s">
        <v>1265</v>
      </c>
      <c r="I154" s="594"/>
    </row>
    <row r="155" spans="1:9" ht="30" customHeight="1" x14ac:dyDescent="0.2">
      <c r="A155" s="546" t="s">
        <v>1271</v>
      </c>
      <c r="B155" s="546"/>
      <c r="C155" s="547" t="s">
        <v>1315</v>
      </c>
      <c r="D155" s="547"/>
      <c r="E155" s="548" t="s">
        <v>1283</v>
      </c>
      <c r="F155" s="548"/>
      <c r="G155" s="548"/>
      <c r="H155" s="549" t="s">
        <v>1392</v>
      </c>
      <c r="I155" s="550"/>
    </row>
    <row r="156" spans="1:9" ht="30" customHeight="1" x14ac:dyDescent="0.2">
      <c r="A156" s="551" t="s">
        <v>1266</v>
      </c>
      <c r="B156" s="551"/>
      <c r="C156" s="551"/>
      <c r="D156" s="551"/>
      <c r="E156" s="551"/>
      <c r="F156" s="551"/>
      <c r="G156" s="551"/>
      <c r="H156" s="551"/>
      <c r="I156" s="551"/>
    </row>
    <row r="157" spans="1:9" ht="38.25" x14ac:dyDescent="0.2">
      <c r="A157" s="339" t="s">
        <v>39</v>
      </c>
      <c r="B157" s="552" t="s">
        <v>1267</v>
      </c>
      <c r="C157" s="552"/>
      <c r="D157" s="552"/>
      <c r="E157" s="552"/>
      <c r="F157" s="552"/>
      <c r="G157" s="552"/>
      <c r="H157" s="552"/>
      <c r="I157" s="339" t="s">
        <v>1268</v>
      </c>
    </row>
    <row r="158" spans="1:9" ht="30" customHeight="1" x14ac:dyDescent="0.2">
      <c r="A158" s="349"/>
      <c r="B158" s="553"/>
      <c r="C158" s="554"/>
      <c r="D158" s="554"/>
      <c r="E158" s="554"/>
      <c r="F158" s="554"/>
      <c r="G158" s="554"/>
      <c r="H158" s="555"/>
      <c r="I158" s="350"/>
    </row>
    <row r="159" spans="1:9" ht="30" customHeight="1" x14ac:dyDescent="0.2">
      <c r="A159" s="349"/>
      <c r="B159" s="553"/>
      <c r="C159" s="554"/>
      <c r="D159" s="554"/>
      <c r="E159" s="554"/>
      <c r="F159" s="554"/>
      <c r="G159" s="554"/>
      <c r="H159" s="555"/>
      <c r="I159" s="350"/>
    </row>
    <row r="160" spans="1:9" ht="30" customHeight="1" x14ac:dyDescent="0.2">
      <c r="A160" s="619"/>
      <c r="B160" s="619"/>
      <c r="C160" s="619"/>
      <c r="D160" s="619"/>
      <c r="E160" s="619"/>
      <c r="F160" s="619"/>
      <c r="G160" s="619"/>
      <c r="H160" s="619"/>
      <c r="I160" s="619"/>
    </row>
    <row r="161" spans="1:9" s="334" customFormat="1" ht="13.5" customHeight="1" x14ac:dyDescent="0.2">
      <c r="A161" s="596" t="s">
        <v>0</v>
      </c>
      <c r="B161" s="597"/>
      <c r="C161" s="597"/>
      <c r="D161" s="597"/>
      <c r="E161" s="597"/>
      <c r="F161" s="597"/>
      <c r="G161" s="597"/>
      <c r="H161" s="597"/>
      <c r="I161" s="598"/>
    </row>
    <row r="162" spans="1:9" s="334" customFormat="1" ht="13.5" customHeight="1" x14ac:dyDescent="0.2">
      <c r="A162" s="599" t="s">
        <v>1</v>
      </c>
      <c r="B162" s="600"/>
      <c r="C162" s="600"/>
      <c r="D162" s="600"/>
      <c r="E162" s="600"/>
      <c r="F162" s="600"/>
      <c r="G162" s="600"/>
      <c r="H162" s="600"/>
      <c r="I162" s="601"/>
    </row>
    <row r="163" spans="1:9" s="334" customFormat="1" ht="13.5" customHeight="1" x14ac:dyDescent="0.2">
      <c r="A163" s="599" t="s">
        <v>1211</v>
      </c>
      <c r="B163" s="600"/>
      <c r="C163" s="600"/>
      <c r="D163" s="600"/>
      <c r="E163" s="600"/>
      <c r="F163" s="600"/>
      <c r="G163" s="600"/>
      <c r="H163" s="600"/>
      <c r="I163" s="601"/>
    </row>
    <row r="164" spans="1:9" s="334" customFormat="1" ht="18.75" customHeight="1" x14ac:dyDescent="0.2">
      <c r="A164" s="335"/>
      <c r="B164" s="605" t="s">
        <v>1212</v>
      </c>
      <c r="C164" s="605"/>
      <c r="D164" s="605"/>
      <c r="E164" s="605"/>
      <c r="F164" s="606" t="s">
        <v>1213</v>
      </c>
      <c r="G164" s="606"/>
      <c r="H164" s="606"/>
      <c r="I164" s="607"/>
    </row>
    <row r="165" spans="1:9" x14ac:dyDescent="0.2">
      <c r="A165" s="565" t="s">
        <v>1214</v>
      </c>
      <c r="B165" s="567"/>
      <c r="C165" s="567"/>
      <c r="D165" s="567"/>
      <c r="E165" s="567"/>
      <c r="F165" s="567"/>
      <c r="G165" s="567"/>
      <c r="H165" s="567"/>
      <c r="I165" s="566"/>
    </row>
    <row r="166" spans="1:9" ht="30" customHeight="1" x14ac:dyDescent="0.2">
      <c r="A166" s="565" t="s">
        <v>1215</v>
      </c>
      <c r="B166" s="567"/>
      <c r="C166" s="567"/>
      <c r="D166" s="567"/>
      <c r="E166" s="567"/>
      <c r="F166" s="567"/>
      <c r="G166" s="567"/>
      <c r="H166" s="567"/>
      <c r="I166" s="566"/>
    </row>
    <row r="167" spans="1:9" ht="30" customHeight="1" x14ac:dyDescent="0.2">
      <c r="A167" s="337" t="s">
        <v>1216</v>
      </c>
      <c r="B167" s="338">
        <v>5</v>
      </c>
      <c r="C167" s="565" t="s">
        <v>1217</v>
      </c>
      <c r="D167" s="566"/>
      <c r="E167" s="608" t="s">
        <v>1273</v>
      </c>
      <c r="F167" s="608"/>
      <c r="G167" s="608"/>
      <c r="H167" s="337" t="s">
        <v>1218</v>
      </c>
      <c r="I167" s="340" t="s">
        <v>1274</v>
      </c>
    </row>
    <row r="168" spans="1:9" ht="30" customHeight="1" x14ac:dyDescent="0.2">
      <c r="A168" s="337" t="s">
        <v>1219</v>
      </c>
      <c r="B168" s="589" t="s">
        <v>1275</v>
      </c>
      <c r="C168" s="589"/>
      <c r="D168" s="589"/>
      <c r="E168" s="565" t="s">
        <v>1220</v>
      </c>
      <c r="F168" s="566"/>
      <c r="G168" s="547" t="s">
        <v>1314</v>
      </c>
      <c r="H168" s="547"/>
      <c r="I168" s="547"/>
    </row>
    <row r="169" spans="1:9" ht="48" customHeight="1" x14ac:dyDescent="0.2">
      <c r="A169" s="337" t="s">
        <v>1221</v>
      </c>
      <c r="B169" s="589" t="s">
        <v>1316</v>
      </c>
      <c r="C169" s="589"/>
      <c r="D169" s="589"/>
      <c r="E169" s="589"/>
      <c r="F169" s="589"/>
      <c r="G169" s="589"/>
      <c r="H169" s="589"/>
      <c r="I169" s="589"/>
    </row>
    <row r="170" spans="1:9" ht="30" customHeight="1" x14ac:dyDescent="0.2">
      <c r="A170" s="337" t="s">
        <v>1222</v>
      </c>
      <c r="B170" s="602" t="s">
        <v>1317</v>
      </c>
      <c r="C170" s="603"/>
      <c r="D170" s="603"/>
      <c r="E170" s="603"/>
      <c r="F170" s="603"/>
      <c r="G170" s="603"/>
      <c r="H170" s="603"/>
      <c r="I170" s="604"/>
    </row>
    <row r="171" spans="1:9" ht="30" customHeight="1" x14ac:dyDescent="0.2">
      <c r="A171" s="337" t="s">
        <v>1223</v>
      </c>
      <c r="B171" s="341">
        <v>1</v>
      </c>
      <c r="C171" s="341">
        <v>7</v>
      </c>
      <c r="D171" s="341">
        <v>2020</v>
      </c>
      <c r="E171" s="583" t="s">
        <v>1224</v>
      </c>
      <c r="F171" s="584"/>
      <c r="G171" s="587">
        <v>31</v>
      </c>
      <c r="H171" s="587">
        <v>12</v>
      </c>
      <c r="I171" s="587">
        <v>2022</v>
      </c>
    </row>
    <row r="172" spans="1:9" ht="30" customHeight="1" x14ac:dyDescent="0.2">
      <c r="A172" s="337" t="s">
        <v>1225</v>
      </c>
      <c r="B172" s="341">
        <v>1</v>
      </c>
      <c r="C172" s="341">
        <v>7</v>
      </c>
      <c r="D172" s="341">
        <v>2022</v>
      </c>
      <c r="E172" s="585"/>
      <c r="F172" s="586"/>
      <c r="G172" s="588"/>
      <c r="H172" s="588"/>
      <c r="I172" s="588"/>
    </row>
    <row r="173" spans="1:9" ht="30" customHeight="1" x14ac:dyDescent="0.2">
      <c r="A173" s="337" t="s">
        <v>1226</v>
      </c>
      <c r="B173" s="342">
        <v>1</v>
      </c>
      <c r="C173" s="339" t="s">
        <v>1227</v>
      </c>
      <c r="D173" s="343" t="s">
        <v>38</v>
      </c>
      <c r="E173" s="611" t="s">
        <v>1228</v>
      </c>
      <c r="F173" s="612"/>
      <c r="G173" s="562" t="s">
        <v>38</v>
      </c>
      <c r="H173" s="609"/>
      <c r="I173" s="610"/>
    </row>
    <row r="174" spans="1:9" ht="30" customHeight="1" x14ac:dyDescent="0.2">
      <c r="A174" s="565" t="s">
        <v>1229</v>
      </c>
      <c r="B174" s="567"/>
      <c r="C174" s="567"/>
      <c r="D174" s="567"/>
      <c r="E174" s="567"/>
      <c r="F174" s="567"/>
      <c r="G174" s="567"/>
      <c r="H174" s="567"/>
      <c r="I174" s="566"/>
    </row>
    <row r="175" spans="1:9" ht="30" customHeight="1" x14ac:dyDescent="0.2">
      <c r="A175" s="337" t="s">
        <v>1230</v>
      </c>
      <c r="B175" s="548" t="s">
        <v>1277</v>
      </c>
      <c r="C175" s="581"/>
      <c r="D175" s="337" t="s">
        <v>1231</v>
      </c>
      <c r="E175" s="579" t="s">
        <v>38</v>
      </c>
      <c r="F175" s="580"/>
      <c r="G175" s="337" t="s">
        <v>1232</v>
      </c>
      <c r="H175" s="548" t="s">
        <v>38</v>
      </c>
      <c r="I175" s="581"/>
    </row>
    <row r="176" spans="1:9" ht="30" customHeight="1" x14ac:dyDescent="0.2">
      <c r="A176" s="337" t="s">
        <v>1233</v>
      </c>
      <c r="B176" s="578" t="s">
        <v>1234</v>
      </c>
      <c r="C176" s="582"/>
      <c r="D176" s="582"/>
      <c r="E176" s="582"/>
      <c r="F176" s="582"/>
      <c r="G176" s="582"/>
      <c r="H176" s="582"/>
      <c r="I176" s="582"/>
    </row>
    <row r="177" spans="1:9" ht="30" customHeight="1" x14ac:dyDescent="0.2">
      <c r="A177" s="337" t="s">
        <v>1235</v>
      </c>
      <c r="B177" s="344" t="s">
        <v>721</v>
      </c>
      <c r="C177" s="337" t="s">
        <v>1236</v>
      </c>
      <c r="D177" s="345" t="s">
        <v>705</v>
      </c>
      <c r="E177" s="565" t="s">
        <v>1237</v>
      </c>
      <c r="F177" s="566"/>
      <c r="G177" s="346" t="s">
        <v>725</v>
      </c>
      <c r="H177" s="337" t="s">
        <v>1238</v>
      </c>
      <c r="I177" s="347">
        <v>1</v>
      </c>
    </row>
    <row r="178" spans="1:9" ht="30" customHeight="1" x14ac:dyDescent="0.2">
      <c r="A178" s="337" t="s">
        <v>1239</v>
      </c>
      <c r="B178" s="589" t="s">
        <v>1319</v>
      </c>
      <c r="C178" s="589"/>
      <c r="D178" s="589"/>
      <c r="E178" s="589"/>
      <c r="F178" s="589"/>
      <c r="G178" s="589"/>
      <c r="H178" s="589"/>
      <c r="I178" s="589"/>
    </row>
    <row r="179" spans="1:9" ht="83.25" customHeight="1" x14ac:dyDescent="0.2">
      <c r="A179" s="339" t="s">
        <v>1240</v>
      </c>
      <c r="B179" s="590" t="s">
        <v>1318</v>
      </c>
      <c r="C179" s="591"/>
      <c r="D179" s="592"/>
      <c r="E179" s="351" t="s">
        <v>1241</v>
      </c>
      <c r="F179" s="622" t="s">
        <v>1318</v>
      </c>
      <c r="G179" s="622"/>
      <c r="H179" s="622"/>
      <c r="I179" s="623"/>
    </row>
    <row r="180" spans="1:9" ht="30" customHeight="1" x14ac:dyDescent="0.2">
      <c r="A180" s="565" t="s">
        <v>1242</v>
      </c>
      <c r="B180" s="567"/>
      <c r="C180" s="567"/>
      <c r="D180" s="567"/>
      <c r="E180" s="567"/>
      <c r="F180" s="567"/>
      <c r="G180" s="567"/>
      <c r="H180" s="567"/>
      <c r="I180" s="566"/>
    </row>
    <row r="181" spans="1:9" ht="41.25" customHeight="1" x14ac:dyDescent="0.2">
      <c r="A181" s="337" t="s">
        <v>1243</v>
      </c>
      <c r="B181" s="616" t="s">
        <v>1393</v>
      </c>
      <c r="C181" s="617"/>
      <c r="D181" s="617"/>
      <c r="E181" s="617"/>
      <c r="F181" s="617"/>
      <c r="G181" s="617"/>
      <c r="H181" s="617"/>
      <c r="I181" s="618"/>
    </row>
    <row r="182" spans="1:9" ht="30" customHeight="1" x14ac:dyDescent="0.2">
      <c r="A182" s="337" t="s">
        <v>1244</v>
      </c>
      <c r="B182" s="565" t="s">
        <v>1245</v>
      </c>
      <c r="C182" s="566"/>
      <c r="D182" s="565" t="s">
        <v>1246</v>
      </c>
      <c r="E182" s="566"/>
      <c r="F182" s="565" t="s">
        <v>1247</v>
      </c>
      <c r="G182" s="566"/>
      <c r="H182" s="565" t="s">
        <v>1248</v>
      </c>
      <c r="I182" s="566"/>
    </row>
    <row r="183" spans="1:9" ht="30" customHeight="1" x14ac:dyDescent="0.2">
      <c r="A183" s="337" t="s">
        <v>1249</v>
      </c>
      <c r="B183" s="578" t="s">
        <v>1320</v>
      </c>
      <c r="C183" s="578"/>
      <c r="D183" s="578" t="s">
        <v>1321</v>
      </c>
      <c r="E183" s="578"/>
      <c r="F183" s="570"/>
      <c r="G183" s="570"/>
      <c r="H183" s="571"/>
      <c r="I183" s="572"/>
    </row>
    <row r="184" spans="1:9" ht="30" customHeight="1" x14ac:dyDescent="0.2">
      <c r="A184" s="337" t="s">
        <v>1250</v>
      </c>
      <c r="B184" s="574" t="s">
        <v>1300</v>
      </c>
      <c r="C184" s="575"/>
      <c r="D184" s="574" t="s">
        <v>1300</v>
      </c>
      <c r="E184" s="575"/>
      <c r="F184" s="570"/>
      <c r="G184" s="570"/>
      <c r="H184" s="571"/>
      <c r="I184" s="572"/>
    </row>
    <row r="185" spans="1:9" ht="30" customHeight="1" x14ac:dyDescent="0.2">
      <c r="A185" s="337" t="s">
        <v>1251</v>
      </c>
      <c r="B185" s="574" t="s">
        <v>1300</v>
      </c>
      <c r="C185" s="575"/>
      <c r="D185" s="574" t="s">
        <v>1300</v>
      </c>
      <c r="E185" s="575"/>
      <c r="F185" s="570"/>
      <c r="G185" s="570"/>
      <c r="H185" s="571"/>
      <c r="I185" s="572"/>
    </row>
    <row r="186" spans="1:9" ht="30" customHeight="1" x14ac:dyDescent="0.2">
      <c r="A186" s="337" t="s">
        <v>1252</v>
      </c>
      <c r="B186" s="578" t="s">
        <v>725</v>
      </c>
      <c r="C186" s="578"/>
      <c r="D186" s="578" t="s">
        <v>725</v>
      </c>
      <c r="E186" s="578"/>
      <c r="F186" s="570"/>
      <c r="G186" s="570"/>
      <c r="H186" s="571"/>
      <c r="I186" s="572"/>
    </row>
    <row r="187" spans="1:9" ht="30" customHeight="1" x14ac:dyDescent="0.2">
      <c r="A187" s="337" t="s">
        <v>1253</v>
      </c>
      <c r="B187" s="578" t="s">
        <v>1277</v>
      </c>
      <c r="C187" s="578"/>
      <c r="D187" s="578" t="s">
        <v>1277</v>
      </c>
      <c r="E187" s="578"/>
      <c r="F187" s="570"/>
      <c r="G187" s="570"/>
      <c r="H187" s="571"/>
      <c r="I187" s="572"/>
    </row>
    <row r="188" spans="1:9" ht="30" customHeight="1" x14ac:dyDescent="0.2">
      <c r="A188" s="337" t="s">
        <v>1254</v>
      </c>
      <c r="B188" s="578" t="s">
        <v>1277</v>
      </c>
      <c r="C188" s="578"/>
      <c r="D188" s="578" t="s">
        <v>1277</v>
      </c>
      <c r="E188" s="578"/>
      <c r="F188" s="570"/>
      <c r="G188" s="570"/>
      <c r="H188" s="571"/>
      <c r="I188" s="572"/>
    </row>
    <row r="189" spans="1:9" ht="30" customHeight="1" x14ac:dyDescent="0.2">
      <c r="A189" s="565" t="s">
        <v>1255</v>
      </c>
      <c r="B189" s="567"/>
      <c r="C189" s="567"/>
      <c r="D189" s="567"/>
      <c r="E189" s="567"/>
      <c r="F189" s="567"/>
      <c r="G189" s="567"/>
      <c r="H189" s="567"/>
      <c r="I189" s="566"/>
    </row>
    <row r="190" spans="1:9" ht="30" customHeight="1" x14ac:dyDescent="0.2">
      <c r="A190" s="337" t="s">
        <v>1256</v>
      </c>
      <c r="B190" s="556" t="s">
        <v>816</v>
      </c>
      <c r="C190" s="557"/>
      <c r="D190" s="558"/>
      <c r="E190" s="337" t="s">
        <v>1257</v>
      </c>
      <c r="F190" s="559" t="s">
        <v>816</v>
      </c>
      <c r="G190" s="560"/>
      <c r="H190" s="560"/>
      <c r="I190" s="561"/>
    </row>
    <row r="191" spans="1:9" ht="30" customHeight="1" x14ac:dyDescent="0.2">
      <c r="A191" s="337" t="s">
        <v>1258</v>
      </c>
      <c r="B191" s="546" t="s">
        <v>816</v>
      </c>
      <c r="C191" s="546"/>
      <c r="D191" s="546"/>
      <c r="E191" s="546"/>
      <c r="F191" s="546"/>
      <c r="G191" s="546"/>
      <c r="H191" s="546"/>
      <c r="I191" s="546"/>
    </row>
    <row r="192" spans="1:9" ht="30" customHeight="1" x14ac:dyDescent="0.2">
      <c r="A192" s="337" t="s">
        <v>1259</v>
      </c>
      <c r="B192" s="546" t="s">
        <v>816</v>
      </c>
      <c r="C192" s="546"/>
      <c r="D192" s="546"/>
      <c r="E192" s="546"/>
      <c r="F192" s="546"/>
      <c r="G192" s="546"/>
      <c r="H192" s="546"/>
      <c r="I192" s="546"/>
    </row>
    <row r="193" spans="1:9" ht="30" customHeight="1" x14ac:dyDescent="0.2">
      <c r="A193" s="337" t="s">
        <v>1260</v>
      </c>
      <c r="B193" s="562" t="s">
        <v>816</v>
      </c>
      <c r="C193" s="563"/>
      <c r="D193" s="564"/>
      <c r="E193" s="337" t="s">
        <v>1261</v>
      </c>
      <c r="F193" s="562" t="s">
        <v>816</v>
      </c>
      <c r="G193" s="563"/>
      <c r="H193" s="563"/>
      <c r="I193" s="564"/>
    </row>
    <row r="194" spans="1:9" ht="30" customHeight="1" x14ac:dyDescent="0.2">
      <c r="A194" s="593" t="s">
        <v>1262</v>
      </c>
      <c r="B194" s="594"/>
      <c r="C194" s="593" t="s">
        <v>1263</v>
      </c>
      <c r="D194" s="594"/>
      <c r="E194" s="593" t="s">
        <v>1264</v>
      </c>
      <c r="F194" s="595"/>
      <c r="G194" s="594"/>
      <c r="H194" s="593" t="s">
        <v>1265</v>
      </c>
      <c r="I194" s="594"/>
    </row>
    <row r="195" spans="1:9" ht="30" customHeight="1" x14ac:dyDescent="0.2">
      <c r="A195" s="546" t="s">
        <v>1271</v>
      </c>
      <c r="B195" s="546"/>
      <c r="C195" s="547" t="s">
        <v>1322</v>
      </c>
      <c r="D195" s="547"/>
      <c r="E195" s="548" t="s">
        <v>1283</v>
      </c>
      <c r="F195" s="548"/>
      <c r="G195" s="548"/>
      <c r="H195" s="549" t="s">
        <v>1323</v>
      </c>
      <c r="I195" s="550"/>
    </row>
    <row r="196" spans="1:9" ht="30" customHeight="1" x14ac:dyDescent="0.2">
      <c r="A196" s="551" t="s">
        <v>1266</v>
      </c>
      <c r="B196" s="551"/>
      <c r="C196" s="551"/>
      <c r="D196" s="551"/>
      <c r="E196" s="551"/>
      <c r="F196" s="551"/>
      <c r="G196" s="551"/>
      <c r="H196" s="551"/>
      <c r="I196" s="551"/>
    </row>
    <row r="197" spans="1:9" ht="30" customHeight="1" x14ac:dyDescent="0.2">
      <c r="A197" s="339" t="s">
        <v>39</v>
      </c>
      <c r="B197" s="552" t="s">
        <v>1267</v>
      </c>
      <c r="C197" s="552"/>
      <c r="D197" s="552"/>
      <c r="E197" s="552"/>
      <c r="F197" s="552"/>
      <c r="G197" s="552"/>
      <c r="H197" s="552"/>
      <c r="I197" s="339" t="s">
        <v>1268</v>
      </c>
    </row>
    <row r="198" spans="1:9" ht="30" customHeight="1" x14ac:dyDescent="0.2">
      <c r="A198" s="349"/>
      <c r="B198" s="553"/>
      <c r="C198" s="554"/>
      <c r="D198" s="554"/>
      <c r="E198" s="554"/>
      <c r="F198" s="554"/>
      <c r="G198" s="554"/>
      <c r="H198" s="555"/>
      <c r="I198" s="350"/>
    </row>
    <row r="199" spans="1:9" ht="30" customHeight="1" x14ac:dyDescent="0.2">
      <c r="A199" s="349"/>
      <c r="B199" s="553"/>
      <c r="C199" s="554"/>
      <c r="D199" s="554"/>
      <c r="E199" s="554"/>
      <c r="F199" s="554"/>
      <c r="G199" s="554"/>
      <c r="H199" s="555"/>
      <c r="I199" s="350"/>
    </row>
    <row r="200" spans="1:9" ht="30" customHeight="1" x14ac:dyDescent="0.2">
      <c r="A200" s="619"/>
      <c r="B200" s="619"/>
      <c r="C200" s="619"/>
      <c r="D200" s="619"/>
      <c r="E200" s="619"/>
      <c r="F200" s="619"/>
      <c r="G200" s="619"/>
      <c r="H200" s="619"/>
      <c r="I200" s="619"/>
    </row>
    <row r="201" spans="1:9" s="334" customFormat="1" ht="13.5" customHeight="1" x14ac:dyDescent="0.2">
      <c r="A201" s="596" t="s">
        <v>0</v>
      </c>
      <c r="B201" s="597"/>
      <c r="C201" s="597"/>
      <c r="D201" s="597"/>
      <c r="E201" s="597"/>
      <c r="F201" s="597"/>
      <c r="G201" s="597"/>
      <c r="H201" s="597"/>
      <c r="I201" s="598"/>
    </row>
    <row r="202" spans="1:9" s="334" customFormat="1" ht="13.5" customHeight="1" x14ac:dyDescent="0.2">
      <c r="A202" s="599" t="s">
        <v>1</v>
      </c>
      <c r="B202" s="600"/>
      <c r="C202" s="600"/>
      <c r="D202" s="600"/>
      <c r="E202" s="600"/>
      <c r="F202" s="600"/>
      <c r="G202" s="600"/>
      <c r="H202" s="600"/>
      <c r="I202" s="601"/>
    </row>
    <row r="203" spans="1:9" s="334" customFormat="1" ht="13.5" customHeight="1" x14ac:dyDescent="0.2">
      <c r="A203" s="599" t="s">
        <v>1211</v>
      </c>
      <c r="B203" s="600"/>
      <c r="C203" s="600"/>
      <c r="D203" s="600"/>
      <c r="E203" s="600"/>
      <c r="F203" s="600"/>
      <c r="G203" s="600"/>
      <c r="H203" s="600"/>
      <c r="I203" s="601"/>
    </row>
    <row r="204" spans="1:9" s="334" customFormat="1" ht="18.75" customHeight="1" x14ac:dyDescent="0.2">
      <c r="A204" s="335"/>
      <c r="B204" s="605" t="s">
        <v>1212</v>
      </c>
      <c r="C204" s="605"/>
      <c r="D204" s="605"/>
      <c r="E204" s="605"/>
      <c r="F204" s="606" t="s">
        <v>1213</v>
      </c>
      <c r="G204" s="606"/>
      <c r="H204" s="606"/>
      <c r="I204" s="607"/>
    </row>
    <row r="205" spans="1:9" ht="30" customHeight="1" x14ac:dyDescent="0.2">
      <c r="A205" s="565" t="s">
        <v>1214</v>
      </c>
      <c r="B205" s="567"/>
      <c r="C205" s="567"/>
      <c r="D205" s="567"/>
      <c r="E205" s="567"/>
      <c r="F205" s="567"/>
      <c r="G205" s="567"/>
      <c r="H205" s="567"/>
      <c r="I205" s="566"/>
    </row>
    <row r="206" spans="1:9" ht="30" customHeight="1" x14ac:dyDescent="0.2">
      <c r="A206" s="565" t="s">
        <v>1215</v>
      </c>
      <c r="B206" s="567"/>
      <c r="C206" s="567"/>
      <c r="D206" s="567"/>
      <c r="E206" s="567"/>
      <c r="F206" s="567"/>
      <c r="G206" s="567"/>
      <c r="H206" s="567"/>
      <c r="I206" s="566"/>
    </row>
    <row r="207" spans="1:9" ht="30" customHeight="1" x14ac:dyDescent="0.2">
      <c r="A207" s="337" t="s">
        <v>1216</v>
      </c>
      <c r="B207" s="338">
        <v>483</v>
      </c>
      <c r="C207" s="565" t="s">
        <v>1217</v>
      </c>
      <c r="D207" s="566"/>
      <c r="E207" s="608" t="s">
        <v>1324</v>
      </c>
      <c r="F207" s="608"/>
      <c r="G207" s="608"/>
      <c r="H207" s="337" t="s">
        <v>1218</v>
      </c>
      <c r="I207" s="340" t="s">
        <v>1274</v>
      </c>
    </row>
    <row r="208" spans="1:9" ht="30" customHeight="1" x14ac:dyDescent="0.2">
      <c r="A208" s="337" t="s">
        <v>1219</v>
      </c>
      <c r="B208" s="589" t="s">
        <v>771</v>
      </c>
      <c r="C208" s="589"/>
      <c r="D208" s="589"/>
      <c r="E208" s="565" t="s">
        <v>1220</v>
      </c>
      <c r="F208" s="566"/>
      <c r="G208" s="547" t="s">
        <v>1340</v>
      </c>
      <c r="H208" s="547"/>
      <c r="I208" s="547"/>
    </row>
    <row r="209" spans="1:9" ht="30" customHeight="1" x14ac:dyDescent="0.2">
      <c r="A209" s="337" t="s">
        <v>1221</v>
      </c>
      <c r="B209" s="589" t="s">
        <v>1326</v>
      </c>
      <c r="C209" s="589"/>
      <c r="D209" s="589"/>
      <c r="E209" s="589"/>
      <c r="F209" s="589"/>
      <c r="G209" s="589"/>
      <c r="H209" s="589"/>
      <c r="I209" s="589"/>
    </row>
    <row r="210" spans="1:9" ht="30" customHeight="1" x14ac:dyDescent="0.2">
      <c r="A210" s="337" t="s">
        <v>1222</v>
      </c>
      <c r="B210" s="589" t="s">
        <v>1332</v>
      </c>
      <c r="C210" s="589"/>
      <c r="D210" s="589"/>
      <c r="E210" s="589"/>
      <c r="F210" s="589"/>
      <c r="G210" s="589"/>
      <c r="H210" s="589"/>
      <c r="I210" s="589"/>
    </row>
    <row r="211" spans="1:9" ht="30" customHeight="1" x14ac:dyDescent="0.2">
      <c r="A211" s="337" t="s">
        <v>1223</v>
      </c>
      <c r="B211" s="341">
        <v>1</v>
      </c>
      <c r="C211" s="341">
        <v>7</v>
      </c>
      <c r="D211" s="341">
        <v>2020</v>
      </c>
      <c r="E211" s="583" t="s">
        <v>1224</v>
      </c>
      <c r="F211" s="584"/>
      <c r="G211" s="587">
        <v>31</v>
      </c>
      <c r="H211" s="587">
        <v>12</v>
      </c>
      <c r="I211" s="587">
        <v>2022</v>
      </c>
    </row>
    <row r="212" spans="1:9" ht="30" customHeight="1" x14ac:dyDescent="0.2">
      <c r="A212" s="337" t="s">
        <v>1225</v>
      </c>
      <c r="B212" s="341">
        <v>1</v>
      </c>
      <c r="C212" s="341">
        <v>7</v>
      </c>
      <c r="D212" s="341">
        <v>2022</v>
      </c>
      <c r="E212" s="585"/>
      <c r="F212" s="586"/>
      <c r="G212" s="588"/>
      <c r="H212" s="588"/>
      <c r="I212" s="588"/>
    </row>
    <row r="213" spans="1:9" ht="30" customHeight="1" x14ac:dyDescent="0.2">
      <c r="A213" s="337" t="s">
        <v>1226</v>
      </c>
      <c r="B213" s="352">
        <v>88.3</v>
      </c>
      <c r="C213" s="337" t="s">
        <v>1227</v>
      </c>
      <c r="D213" s="353">
        <v>85.3</v>
      </c>
      <c r="E213" s="611" t="s">
        <v>1228</v>
      </c>
      <c r="F213" s="612"/>
      <c r="G213" s="562" t="s">
        <v>1325</v>
      </c>
      <c r="H213" s="609"/>
      <c r="I213" s="610"/>
    </row>
    <row r="214" spans="1:9" ht="30" customHeight="1" x14ac:dyDescent="0.2">
      <c r="A214" s="565" t="s">
        <v>1229</v>
      </c>
      <c r="B214" s="567"/>
      <c r="C214" s="567"/>
      <c r="D214" s="567"/>
      <c r="E214" s="567"/>
      <c r="F214" s="567"/>
      <c r="G214" s="567"/>
      <c r="H214" s="567"/>
      <c r="I214" s="566"/>
    </row>
    <row r="215" spans="1:9" ht="48" customHeight="1" x14ac:dyDescent="0.2">
      <c r="A215" s="337" t="s">
        <v>1230</v>
      </c>
      <c r="B215" s="568" t="s">
        <v>1328</v>
      </c>
      <c r="C215" s="569"/>
      <c r="D215" s="337" t="s">
        <v>1231</v>
      </c>
      <c r="E215" s="579" t="s">
        <v>38</v>
      </c>
      <c r="F215" s="580"/>
      <c r="G215" s="337" t="s">
        <v>1232</v>
      </c>
      <c r="H215" s="548" t="s">
        <v>1334</v>
      </c>
      <c r="I215" s="581"/>
    </row>
    <row r="216" spans="1:9" ht="30" customHeight="1" x14ac:dyDescent="0.2">
      <c r="A216" s="337" t="s">
        <v>1233</v>
      </c>
      <c r="B216" s="578" t="s">
        <v>1300</v>
      </c>
      <c r="C216" s="582"/>
      <c r="D216" s="582"/>
      <c r="E216" s="582"/>
      <c r="F216" s="582"/>
      <c r="G216" s="582"/>
      <c r="H216" s="582"/>
      <c r="I216" s="582"/>
    </row>
    <row r="217" spans="1:9" ht="30" customHeight="1" x14ac:dyDescent="0.2">
      <c r="A217" s="337" t="s">
        <v>1235</v>
      </c>
      <c r="B217" s="344" t="s">
        <v>740</v>
      </c>
      <c r="C217" s="337" t="s">
        <v>1236</v>
      </c>
      <c r="D217" s="354" t="s">
        <v>37</v>
      </c>
      <c r="E217" s="565" t="s">
        <v>1237</v>
      </c>
      <c r="F217" s="566"/>
      <c r="G217" s="346" t="s">
        <v>764</v>
      </c>
      <c r="H217" s="337" t="s">
        <v>1238</v>
      </c>
      <c r="I217" s="355">
        <v>458</v>
      </c>
    </row>
    <row r="218" spans="1:9" ht="30" customHeight="1" x14ac:dyDescent="0.2">
      <c r="A218" s="337" t="s">
        <v>1239</v>
      </c>
      <c r="B218" s="589" t="s">
        <v>1333</v>
      </c>
      <c r="C218" s="589"/>
      <c r="D218" s="589"/>
      <c r="E218" s="589"/>
      <c r="F218" s="589"/>
      <c r="G218" s="589"/>
      <c r="H218" s="589"/>
      <c r="I218" s="589"/>
    </row>
    <row r="219" spans="1:9" ht="157.5" customHeight="1" x14ac:dyDescent="0.2">
      <c r="A219" s="337" t="s">
        <v>1240</v>
      </c>
      <c r="B219" s="590" t="s">
        <v>1327</v>
      </c>
      <c r="C219" s="591"/>
      <c r="D219" s="592"/>
      <c r="E219" s="565" t="s">
        <v>1241</v>
      </c>
      <c r="F219" s="566"/>
      <c r="G219" s="590" t="s">
        <v>1329</v>
      </c>
      <c r="H219" s="591"/>
      <c r="I219" s="592"/>
    </row>
    <row r="220" spans="1:9" ht="30" customHeight="1" x14ac:dyDescent="0.2">
      <c r="A220" s="565" t="s">
        <v>1242</v>
      </c>
      <c r="B220" s="567"/>
      <c r="C220" s="567"/>
      <c r="D220" s="567"/>
      <c r="E220" s="567"/>
      <c r="F220" s="567"/>
      <c r="G220" s="567"/>
      <c r="H220" s="567"/>
      <c r="I220" s="566"/>
    </row>
    <row r="221" spans="1:9" ht="30" customHeight="1" x14ac:dyDescent="0.2">
      <c r="A221" s="337" t="s">
        <v>1243</v>
      </c>
      <c r="B221" s="559" t="s">
        <v>1330</v>
      </c>
      <c r="C221" s="560"/>
      <c r="D221" s="560"/>
      <c r="E221" s="560"/>
      <c r="F221" s="560"/>
      <c r="G221" s="560"/>
      <c r="H221" s="560"/>
      <c r="I221" s="561"/>
    </row>
    <row r="222" spans="1:9" ht="30" customHeight="1" x14ac:dyDescent="0.2">
      <c r="A222" s="337" t="s">
        <v>1244</v>
      </c>
      <c r="B222" s="565" t="s">
        <v>1245</v>
      </c>
      <c r="C222" s="566"/>
      <c r="D222" s="565" t="s">
        <v>1246</v>
      </c>
      <c r="E222" s="566"/>
      <c r="F222" s="565" t="s">
        <v>1247</v>
      </c>
      <c r="G222" s="566"/>
      <c r="H222" s="565" t="s">
        <v>1248</v>
      </c>
      <c r="I222" s="566"/>
    </row>
    <row r="223" spans="1:9" ht="30" customHeight="1" x14ac:dyDescent="0.2">
      <c r="A223" s="337" t="s">
        <v>1249</v>
      </c>
      <c r="B223" s="578" t="s">
        <v>1335</v>
      </c>
      <c r="C223" s="578"/>
      <c r="D223" s="570"/>
      <c r="E223" s="570"/>
      <c r="F223" s="570"/>
      <c r="G223" s="570"/>
      <c r="H223" s="571"/>
      <c r="I223" s="572"/>
    </row>
    <row r="224" spans="1:9" ht="30" customHeight="1" x14ac:dyDescent="0.2">
      <c r="A224" s="337" t="s">
        <v>1250</v>
      </c>
      <c r="B224" s="574" t="s">
        <v>1300</v>
      </c>
      <c r="C224" s="575"/>
      <c r="D224" s="576"/>
      <c r="E224" s="577"/>
      <c r="F224" s="570"/>
      <c r="G224" s="570"/>
      <c r="H224" s="571"/>
      <c r="I224" s="572"/>
    </row>
    <row r="225" spans="1:9" ht="30" customHeight="1" x14ac:dyDescent="0.2">
      <c r="A225" s="337" t="s">
        <v>1251</v>
      </c>
      <c r="B225" s="574" t="s">
        <v>1300</v>
      </c>
      <c r="C225" s="575"/>
      <c r="D225" s="573"/>
      <c r="E225" s="573"/>
      <c r="F225" s="570"/>
      <c r="G225" s="570"/>
      <c r="H225" s="571"/>
      <c r="I225" s="572"/>
    </row>
    <row r="226" spans="1:9" ht="30" customHeight="1" x14ac:dyDescent="0.2">
      <c r="A226" s="337" t="s">
        <v>1252</v>
      </c>
      <c r="B226" s="578" t="s">
        <v>764</v>
      </c>
      <c r="C226" s="578"/>
      <c r="D226" s="570"/>
      <c r="E226" s="570"/>
      <c r="F226" s="570"/>
      <c r="G226" s="570"/>
      <c r="H226" s="571"/>
      <c r="I226" s="572"/>
    </row>
    <row r="227" spans="1:9" ht="30" customHeight="1" x14ac:dyDescent="0.2">
      <c r="A227" s="337" t="s">
        <v>1253</v>
      </c>
      <c r="B227" s="568" t="s">
        <v>1328</v>
      </c>
      <c r="C227" s="569"/>
      <c r="D227" s="570"/>
      <c r="E227" s="570"/>
      <c r="F227" s="570"/>
      <c r="G227" s="570"/>
      <c r="H227" s="571"/>
      <c r="I227" s="572"/>
    </row>
    <row r="228" spans="1:9" ht="30" customHeight="1" x14ac:dyDescent="0.2">
      <c r="A228" s="337" t="s">
        <v>1254</v>
      </c>
      <c r="B228" s="568" t="s">
        <v>1328</v>
      </c>
      <c r="C228" s="569"/>
      <c r="D228" s="573"/>
      <c r="E228" s="573"/>
      <c r="F228" s="570"/>
      <c r="G228" s="570"/>
      <c r="H228" s="571"/>
      <c r="I228" s="572"/>
    </row>
    <row r="229" spans="1:9" ht="30" customHeight="1" x14ac:dyDescent="0.2">
      <c r="A229" s="565" t="s">
        <v>1255</v>
      </c>
      <c r="B229" s="567"/>
      <c r="C229" s="567"/>
      <c r="D229" s="567"/>
      <c r="E229" s="567"/>
      <c r="F229" s="567"/>
      <c r="G229" s="567"/>
      <c r="H229" s="567"/>
      <c r="I229" s="566"/>
    </row>
    <row r="230" spans="1:9" ht="30" customHeight="1" x14ac:dyDescent="0.2">
      <c r="A230" s="337" t="s">
        <v>1256</v>
      </c>
      <c r="B230" s="556" t="s">
        <v>816</v>
      </c>
      <c r="C230" s="557"/>
      <c r="D230" s="558"/>
      <c r="E230" s="337" t="s">
        <v>1257</v>
      </c>
      <c r="F230" s="559" t="s">
        <v>816</v>
      </c>
      <c r="G230" s="560"/>
      <c r="H230" s="560"/>
      <c r="I230" s="561"/>
    </row>
    <row r="231" spans="1:9" ht="30" customHeight="1" x14ac:dyDescent="0.2">
      <c r="A231" s="337" t="s">
        <v>1258</v>
      </c>
      <c r="B231" s="546" t="s">
        <v>816</v>
      </c>
      <c r="C231" s="546"/>
      <c r="D231" s="546"/>
      <c r="E231" s="546"/>
      <c r="F231" s="546"/>
      <c r="G231" s="546"/>
      <c r="H231" s="546"/>
      <c r="I231" s="546"/>
    </row>
    <row r="232" spans="1:9" ht="30" customHeight="1" x14ac:dyDescent="0.2">
      <c r="A232" s="337" t="s">
        <v>1259</v>
      </c>
      <c r="B232" s="546" t="s">
        <v>816</v>
      </c>
      <c r="C232" s="546"/>
      <c r="D232" s="546"/>
      <c r="E232" s="546"/>
      <c r="F232" s="546"/>
      <c r="G232" s="546"/>
      <c r="H232" s="546"/>
      <c r="I232" s="546"/>
    </row>
    <row r="233" spans="1:9" ht="30" customHeight="1" x14ac:dyDescent="0.2">
      <c r="A233" s="337" t="s">
        <v>1260</v>
      </c>
      <c r="B233" s="562" t="s">
        <v>816</v>
      </c>
      <c r="C233" s="563"/>
      <c r="D233" s="564"/>
      <c r="E233" s="337" t="s">
        <v>1261</v>
      </c>
      <c r="F233" s="562" t="s">
        <v>816</v>
      </c>
      <c r="G233" s="563"/>
      <c r="H233" s="563"/>
      <c r="I233" s="564"/>
    </row>
    <row r="234" spans="1:9" ht="30" customHeight="1" x14ac:dyDescent="0.2">
      <c r="A234" s="565" t="s">
        <v>1262</v>
      </c>
      <c r="B234" s="566"/>
      <c r="C234" s="565" t="s">
        <v>1263</v>
      </c>
      <c r="D234" s="566"/>
      <c r="E234" s="565" t="s">
        <v>1264</v>
      </c>
      <c r="F234" s="567"/>
      <c r="G234" s="566"/>
      <c r="H234" s="565" t="s">
        <v>1265</v>
      </c>
      <c r="I234" s="566"/>
    </row>
    <row r="235" spans="1:9" ht="30" customHeight="1" x14ac:dyDescent="0.2">
      <c r="A235" s="546" t="s">
        <v>1336</v>
      </c>
      <c r="B235" s="546"/>
      <c r="C235" s="547" t="s">
        <v>1338</v>
      </c>
      <c r="D235" s="547"/>
      <c r="E235" s="548" t="s">
        <v>1337</v>
      </c>
      <c r="F235" s="548"/>
      <c r="G235" s="548"/>
      <c r="H235" s="549" t="s">
        <v>1339</v>
      </c>
      <c r="I235" s="550"/>
    </row>
    <row r="236" spans="1:9" ht="30" customHeight="1" x14ac:dyDescent="0.2">
      <c r="A236" s="551" t="s">
        <v>1266</v>
      </c>
      <c r="B236" s="551"/>
      <c r="C236" s="551"/>
      <c r="D236" s="551"/>
      <c r="E236" s="551"/>
      <c r="F236" s="551"/>
      <c r="G236" s="551"/>
      <c r="H236" s="551"/>
      <c r="I236" s="551"/>
    </row>
    <row r="237" spans="1:9" ht="51" customHeight="1" x14ac:dyDescent="0.2">
      <c r="A237" s="339" t="s">
        <v>39</v>
      </c>
      <c r="B237" s="552" t="s">
        <v>1267</v>
      </c>
      <c r="C237" s="552"/>
      <c r="D237" s="552"/>
      <c r="E237" s="552"/>
      <c r="F237" s="552"/>
      <c r="G237" s="552"/>
      <c r="H237" s="552"/>
      <c r="I237" s="339" t="s">
        <v>1268</v>
      </c>
    </row>
    <row r="238" spans="1:9" ht="30" customHeight="1" x14ac:dyDescent="0.2">
      <c r="A238" s="349"/>
      <c r="B238" s="553"/>
      <c r="C238" s="554"/>
      <c r="D238" s="554"/>
      <c r="E238" s="554"/>
      <c r="F238" s="554"/>
      <c r="G238" s="554"/>
      <c r="H238" s="555"/>
      <c r="I238" s="350"/>
    </row>
    <row r="239" spans="1:9" ht="30" customHeight="1" x14ac:dyDescent="0.2">
      <c r="A239" s="349"/>
      <c r="B239" s="553"/>
      <c r="C239" s="554"/>
      <c r="D239" s="554"/>
      <c r="E239" s="554"/>
      <c r="F239" s="554"/>
      <c r="G239" s="554"/>
      <c r="H239" s="555"/>
      <c r="I239" s="350"/>
    </row>
  </sheetData>
  <mergeCells count="474">
    <mergeCell ref="B239:H239"/>
    <mergeCell ref="A195:B195"/>
    <mergeCell ref="C195:D195"/>
    <mergeCell ref="E195:G195"/>
    <mergeCell ref="H195:I195"/>
    <mergeCell ref="A196:I196"/>
    <mergeCell ref="B197:H197"/>
    <mergeCell ref="B198:H198"/>
    <mergeCell ref="B199:H199"/>
    <mergeCell ref="A200:I200"/>
    <mergeCell ref="A205:I205"/>
    <mergeCell ref="A206:I206"/>
    <mergeCell ref="C207:D207"/>
    <mergeCell ref="E207:G207"/>
    <mergeCell ref="B208:D208"/>
    <mergeCell ref="E208:F208"/>
    <mergeCell ref="G208:I208"/>
    <mergeCell ref="B209:I209"/>
    <mergeCell ref="B210:I210"/>
    <mergeCell ref="H211:H212"/>
    <mergeCell ref="I211:I212"/>
    <mergeCell ref="E213:F213"/>
    <mergeCell ref="G213:I213"/>
    <mergeCell ref="A214:I214"/>
    <mergeCell ref="B190:D190"/>
    <mergeCell ref="F190:I190"/>
    <mergeCell ref="B191:I191"/>
    <mergeCell ref="B192:I192"/>
    <mergeCell ref="B193:D193"/>
    <mergeCell ref="F193:I193"/>
    <mergeCell ref="A194:B194"/>
    <mergeCell ref="C194:D194"/>
    <mergeCell ref="E194:G194"/>
    <mergeCell ref="H194:I194"/>
    <mergeCell ref="B187:C187"/>
    <mergeCell ref="D187:E187"/>
    <mergeCell ref="F187:G187"/>
    <mergeCell ref="H187:I187"/>
    <mergeCell ref="B188:C188"/>
    <mergeCell ref="D188:E188"/>
    <mergeCell ref="F188:G188"/>
    <mergeCell ref="H188:I188"/>
    <mergeCell ref="A189:I189"/>
    <mergeCell ref="B184:C184"/>
    <mergeCell ref="D184:E184"/>
    <mergeCell ref="F184:G184"/>
    <mergeCell ref="H184:I184"/>
    <mergeCell ref="B185:C185"/>
    <mergeCell ref="D185:E185"/>
    <mergeCell ref="F185:G185"/>
    <mergeCell ref="H185:I185"/>
    <mergeCell ref="B186:C186"/>
    <mergeCell ref="D186:E186"/>
    <mergeCell ref="F186:G186"/>
    <mergeCell ref="H186:I186"/>
    <mergeCell ref="B179:D179"/>
    <mergeCell ref="F179:I179"/>
    <mergeCell ref="A180:I180"/>
    <mergeCell ref="B181:I181"/>
    <mergeCell ref="B182:C182"/>
    <mergeCell ref="D182:E182"/>
    <mergeCell ref="F182:G182"/>
    <mergeCell ref="H182:I182"/>
    <mergeCell ref="B183:C183"/>
    <mergeCell ref="D183:E183"/>
    <mergeCell ref="F183:G183"/>
    <mergeCell ref="H183:I183"/>
    <mergeCell ref="E173:F173"/>
    <mergeCell ref="G173:I173"/>
    <mergeCell ref="A174:I174"/>
    <mergeCell ref="B175:C175"/>
    <mergeCell ref="E175:F175"/>
    <mergeCell ref="H175:I175"/>
    <mergeCell ref="B176:I176"/>
    <mergeCell ref="E177:F177"/>
    <mergeCell ref="B178:I178"/>
    <mergeCell ref="B168:D168"/>
    <mergeCell ref="E168:F168"/>
    <mergeCell ref="G168:I168"/>
    <mergeCell ref="B169:I169"/>
    <mergeCell ref="B170:I170"/>
    <mergeCell ref="E171:F172"/>
    <mergeCell ref="G171:G172"/>
    <mergeCell ref="H171:H172"/>
    <mergeCell ref="I171:I172"/>
    <mergeCell ref="A161:I161"/>
    <mergeCell ref="A162:I162"/>
    <mergeCell ref="A163:I163"/>
    <mergeCell ref="B164:E164"/>
    <mergeCell ref="F164:I164"/>
    <mergeCell ref="A165:I165"/>
    <mergeCell ref="A166:I166"/>
    <mergeCell ref="C167:D167"/>
    <mergeCell ref="E167:G167"/>
    <mergeCell ref="A155:B155"/>
    <mergeCell ref="C155:D155"/>
    <mergeCell ref="E155:G155"/>
    <mergeCell ref="H155:I155"/>
    <mergeCell ref="A156:I156"/>
    <mergeCell ref="B157:H157"/>
    <mergeCell ref="B158:H158"/>
    <mergeCell ref="B159:H159"/>
    <mergeCell ref="A160:I160"/>
    <mergeCell ref="B150:D150"/>
    <mergeCell ref="F150:I150"/>
    <mergeCell ref="B151:I151"/>
    <mergeCell ref="B152:I152"/>
    <mergeCell ref="B153:D153"/>
    <mergeCell ref="F153:I153"/>
    <mergeCell ref="A154:B154"/>
    <mergeCell ref="C154:D154"/>
    <mergeCell ref="E154:G154"/>
    <mergeCell ref="H154:I154"/>
    <mergeCell ref="B147:C147"/>
    <mergeCell ref="D147:E147"/>
    <mergeCell ref="F147:G147"/>
    <mergeCell ref="H147:I147"/>
    <mergeCell ref="B148:C148"/>
    <mergeCell ref="D148:E148"/>
    <mergeCell ref="F148:G148"/>
    <mergeCell ref="H148:I148"/>
    <mergeCell ref="A149:I149"/>
    <mergeCell ref="B144:C144"/>
    <mergeCell ref="D144:E144"/>
    <mergeCell ref="F144:G144"/>
    <mergeCell ref="H144:I144"/>
    <mergeCell ref="B145:C145"/>
    <mergeCell ref="D145:E145"/>
    <mergeCell ref="F145:G145"/>
    <mergeCell ref="H145:I145"/>
    <mergeCell ref="B146:C146"/>
    <mergeCell ref="D146:E146"/>
    <mergeCell ref="F146:G146"/>
    <mergeCell ref="H146:I146"/>
    <mergeCell ref="B139:D139"/>
    <mergeCell ref="F139:I139"/>
    <mergeCell ref="A140:I140"/>
    <mergeCell ref="B141:I141"/>
    <mergeCell ref="B142:C142"/>
    <mergeCell ref="D142:E142"/>
    <mergeCell ref="F142:G142"/>
    <mergeCell ref="H142:I142"/>
    <mergeCell ref="B143:C143"/>
    <mergeCell ref="D143:E143"/>
    <mergeCell ref="F143:G143"/>
    <mergeCell ref="H143:I143"/>
    <mergeCell ref="E133:F133"/>
    <mergeCell ref="G133:I133"/>
    <mergeCell ref="A134:I134"/>
    <mergeCell ref="B135:C135"/>
    <mergeCell ref="E135:F135"/>
    <mergeCell ref="H135:I135"/>
    <mergeCell ref="B136:I136"/>
    <mergeCell ref="E137:F137"/>
    <mergeCell ref="B138:I138"/>
    <mergeCell ref="B128:D128"/>
    <mergeCell ref="E128:F128"/>
    <mergeCell ref="G128:I128"/>
    <mergeCell ref="B129:I129"/>
    <mergeCell ref="B130:I130"/>
    <mergeCell ref="E131:F132"/>
    <mergeCell ref="G131:G132"/>
    <mergeCell ref="H131:H132"/>
    <mergeCell ref="I131:I132"/>
    <mergeCell ref="A121:I121"/>
    <mergeCell ref="A122:I122"/>
    <mergeCell ref="A123:I123"/>
    <mergeCell ref="B124:E124"/>
    <mergeCell ref="F124:I124"/>
    <mergeCell ref="A125:I125"/>
    <mergeCell ref="A126:I126"/>
    <mergeCell ref="C127:D127"/>
    <mergeCell ref="E127:G127"/>
    <mergeCell ref="A115:B115"/>
    <mergeCell ref="C115:D115"/>
    <mergeCell ref="E115:G115"/>
    <mergeCell ref="H115:I115"/>
    <mergeCell ref="A116:I116"/>
    <mergeCell ref="B117:H117"/>
    <mergeCell ref="B118:H118"/>
    <mergeCell ref="B119:H119"/>
    <mergeCell ref="A120:I120"/>
    <mergeCell ref="B110:D110"/>
    <mergeCell ref="F110:I110"/>
    <mergeCell ref="B111:I111"/>
    <mergeCell ref="B112:I112"/>
    <mergeCell ref="B113:D113"/>
    <mergeCell ref="F113:I113"/>
    <mergeCell ref="A114:B114"/>
    <mergeCell ref="C114:D114"/>
    <mergeCell ref="E114:G114"/>
    <mergeCell ref="H114:I114"/>
    <mergeCell ref="B107:C107"/>
    <mergeCell ref="D107:E107"/>
    <mergeCell ref="F107:G107"/>
    <mergeCell ref="H107:I107"/>
    <mergeCell ref="B108:C108"/>
    <mergeCell ref="D108:E108"/>
    <mergeCell ref="F108:G108"/>
    <mergeCell ref="H108:I108"/>
    <mergeCell ref="A109:I109"/>
    <mergeCell ref="B104:C104"/>
    <mergeCell ref="D104:E104"/>
    <mergeCell ref="F104:G104"/>
    <mergeCell ref="H104:I104"/>
    <mergeCell ref="B105:C105"/>
    <mergeCell ref="D105:E105"/>
    <mergeCell ref="F105:G105"/>
    <mergeCell ref="H105:I105"/>
    <mergeCell ref="B106:C106"/>
    <mergeCell ref="D106:E106"/>
    <mergeCell ref="F106:G106"/>
    <mergeCell ref="H106:I106"/>
    <mergeCell ref="B99:D99"/>
    <mergeCell ref="F99:I99"/>
    <mergeCell ref="A100:I100"/>
    <mergeCell ref="B101:I101"/>
    <mergeCell ref="B102:C102"/>
    <mergeCell ref="D102:E102"/>
    <mergeCell ref="F102:G102"/>
    <mergeCell ref="H102:I102"/>
    <mergeCell ref="B103:C103"/>
    <mergeCell ref="D103:E103"/>
    <mergeCell ref="F103:G103"/>
    <mergeCell ref="H103:I103"/>
    <mergeCell ref="E93:F93"/>
    <mergeCell ref="G93:I93"/>
    <mergeCell ref="A94:I94"/>
    <mergeCell ref="B95:C95"/>
    <mergeCell ref="E95:F95"/>
    <mergeCell ref="H95:I95"/>
    <mergeCell ref="B96:I96"/>
    <mergeCell ref="E97:F97"/>
    <mergeCell ref="B98:I98"/>
    <mergeCell ref="B88:D88"/>
    <mergeCell ref="E88:F88"/>
    <mergeCell ref="G88:I88"/>
    <mergeCell ref="B89:I89"/>
    <mergeCell ref="B90:I90"/>
    <mergeCell ref="E91:F92"/>
    <mergeCell ref="G91:G92"/>
    <mergeCell ref="H91:H92"/>
    <mergeCell ref="I91:I92"/>
    <mergeCell ref="A81:I81"/>
    <mergeCell ref="A82:I82"/>
    <mergeCell ref="A83:I83"/>
    <mergeCell ref="B84:E84"/>
    <mergeCell ref="F84:I84"/>
    <mergeCell ref="A85:I85"/>
    <mergeCell ref="A86:I86"/>
    <mergeCell ref="C87:D87"/>
    <mergeCell ref="E87:G87"/>
    <mergeCell ref="A75:B75"/>
    <mergeCell ref="C75:D75"/>
    <mergeCell ref="E75:G75"/>
    <mergeCell ref="H75:I75"/>
    <mergeCell ref="A76:I76"/>
    <mergeCell ref="B77:H77"/>
    <mergeCell ref="B78:H78"/>
    <mergeCell ref="B79:H79"/>
    <mergeCell ref="A40:I40"/>
    <mergeCell ref="F59:I59"/>
    <mergeCell ref="A69:I69"/>
    <mergeCell ref="B70:D70"/>
    <mergeCell ref="F70:I70"/>
    <mergeCell ref="B71:I71"/>
    <mergeCell ref="B72:I72"/>
    <mergeCell ref="B73:D73"/>
    <mergeCell ref="F73:I73"/>
    <mergeCell ref="A74:B74"/>
    <mergeCell ref="C74:D74"/>
    <mergeCell ref="E74:G74"/>
    <mergeCell ref="H74:I74"/>
    <mergeCell ref="B66:C66"/>
    <mergeCell ref="D66:E66"/>
    <mergeCell ref="F66:G66"/>
    <mergeCell ref="H66:I66"/>
    <mergeCell ref="B67:C67"/>
    <mergeCell ref="D67:E67"/>
    <mergeCell ref="F67:G67"/>
    <mergeCell ref="H67:I67"/>
    <mergeCell ref="B68:C68"/>
    <mergeCell ref="D68:E68"/>
    <mergeCell ref="F68:G68"/>
    <mergeCell ref="H68:I68"/>
    <mergeCell ref="B63:C63"/>
    <mergeCell ref="D63:E63"/>
    <mergeCell ref="F63:G63"/>
    <mergeCell ref="H63:I63"/>
    <mergeCell ref="B64:C64"/>
    <mergeCell ref="D64:E64"/>
    <mergeCell ref="F64:G64"/>
    <mergeCell ref="H64:I64"/>
    <mergeCell ref="B65:C65"/>
    <mergeCell ref="D65:E65"/>
    <mergeCell ref="F65:G65"/>
    <mergeCell ref="H65:I65"/>
    <mergeCell ref="B59:D59"/>
    <mergeCell ref="A60:I60"/>
    <mergeCell ref="B61:I61"/>
    <mergeCell ref="B62:C62"/>
    <mergeCell ref="D62:E62"/>
    <mergeCell ref="F62:G62"/>
    <mergeCell ref="H62:I62"/>
    <mergeCell ref="E53:F53"/>
    <mergeCell ref="G53:I53"/>
    <mergeCell ref="A54:I54"/>
    <mergeCell ref="B55:C55"/>
    <mergeCell ref="E55:F55"/>
    <mergeCell ref="H55:I55"/>
    <mergeCell ref="B56:I56"/>
    <mergeCell ref="E57:F57"/>
    <mergeCell ref="B58:I58"/>
    <mergeCell ref="B48:D48"/>
    <mergeCell ref="E48:F48"/>
    <mergeCell ref="G48:I48"/>
    <mergeCell ref="B49:I49"/>
    <mergeCell ref="B50:I50"/>
    <mergeCell ref="E51:F52"/>
    <mergeCell ref="G51:G52"/>
    <mergeCell ref="H51:H52"/>
    <mergeCell ref="I51:I52"/>
    <mergeCell ref="B38:H38"/>
    <mergeCell ref="A41:I41"/>
    <mergeCell ref="A42:I42"/>
    <mergeCell ref="A43:I43"/>
    <mergeCell ref="B44:E44"/>
    <mergeCell ref="F44:I44"/>
    <mergeCell ref="A45:I45"/>
    <mergeCell ref="A46:I46"/>
    <mergeCell ref="C47:D47"/>
    <mergeCell ref="E47:G47"/>
    <mergeCell ref="B28:C28"/>
    <mergeCell ref="D28:E28"/>
    <mergeCell ref="F28:G28"/>
    <mergeCell ref="H28:I28"/>
    <mergeCell ref="A29:I29"/>
    <mergeCell ref="B30:D30"/>
    <mergeCell ref="F30:I30"/>
    <mergeCell ref="B31:I31"/>
    <mergeCell ref="B32:I32"/>
    <mergeCell ref="F22:G22"/>
    <mergeCell ref="H22:I22"/>
    <mergeCell ref="B23:C23"/>
    <mergeCell ref="D23:E23"/>
    <mergeCell ref="F23:G23"/>
    <mergeCell ref="H23:I23"/>
    <mergeCell ref="B27:C27"/>
    <mergeCell ref="D27:E27"/>
    <mergeCell ref="F27:G27"/>
    <mergeCell ref="H27:I27"/>
    <mergeCell ref="B24:C24"/>
    <mergeCell ref="D24:E24"/>
    <mergeCell ref="F24:G24"/>
    <mergeCell ref="H24:I24"/>
    <mergeCell ref="B25:C25"/>
    <mergeCell ref="D25:E25"/>
    <mergeCell ref="F25:G25"/>
    <mergeCell ref="H25:I25"/>
    <mergeCell ref="B26:C26"/>
    <mergeCell ref="D26:E26"/>
    <mergeCell ref="F26:G26"/>
    <mergeCell ref="H26:I26"/>
    <mergeCell ref="G13:I13"/>
    <mergeCell ref="E13:F13"/>
    <mergeCell ref="A36:I36"/>
    <mergeCell ref="B37:H37"/>
    <mergeCell ref="B39:H39"/>
    <mergeCell ref="A201:I201"/>
    <mergeCell ref="A202:I202"/>
    <mergeCell ref="A203:I203"/>
    <mergeCell ref="B204:E204"/>
    <mergeCell ref="F204:I204"/>
    <mergeCell ref="A14:I14"/>
    <mergeCell ref="B15:C15"/>
    <mergeCell ref="E15:F15"/>
    <mergeCell ref="H15:I15"/>
    <mergeCell ref="B16:I16"/>
    <mergeCell ref="E17:F17"/>
    <mergeCell ref="B18:I18"/>
    <mergeCell ref="B19:D19"/>
    <mergeCell ref="E19:F19"/>
    <mergeCell ref="G19:I19"/>
    <mergeCell ref="A20:I20"/>
    <mergeCell ref="B21:I21"/>
    <mergeCell ref="B22:C22"/>
    <mergeCell ref="D22:E22"/>
    <mergeCell ref="A1:I1"/>
    <mergeCell ref="A2:I2"/>
    <mergeCell ref="A3:I3"/>
    <mergeCell ref="B9:I9"/>
    <mergeCell ref="B10:I10"/>
    <mergeCell ref="E11:F12"/>
    <mergeCell ref="G11:G12"/>
    <mergeCell ref="H11:H12"/>
    <mergeCell ref="I11:I12"/>
    <mergeCell ref="B4:E4"/>
    <mergeCell ref="F4:I4"/>
    <mergeCell ref="A5:I5"/>
    <mergeCell ref="A6:I6"/>
    <mergeCell ref="C7:D7"/>
    <mergeCell ref="E7:G7"/>
    <mergeCell ref="B8:D8"/>
    <mergeCell ref="E8:F8"/>
    <mergeCell ref="G8:I8"/>
    <mergeCell ref="F33:I33"/>
    <mergeCell ref="A34:B34"/>
    <mergeCell ref="C34:D34"/>
    <mergeCell ref="E34:G34"/>
    <mergeCell ref="H34:I34"/>
    <mergeCell ref="A35:B35"/>
    <mergeCell ref="C35:D35"/>
    <mergeCell ref="E35:G35"/>
    <mergeCell ref="H35:I35"/>
    <mergeCell ref="B33:D33"/>
    <mergeCell ref="B215:C215"/>
    <mergeCell ref="E215:F215"/>
    <mergeCell ref="H215:I215"/>
    <mergeCell ref="B216:I216"/>
    <mergeCell ref="E211:F212"/>
    <mergeCell ref="G211:G212"/>
    <mergeCell ref="E217:F217"/>
    <mergeCell ref="B218:I218"/>
    <mergeCell ref="B219:D219"/>
    <mergeCell ref="E219:F219"/>
    <mergeCell ref="G219:I219"/>
    <mergeCell ref="A220:I220"/>
    <mergeCell ref="B221:I221"/>
    <mergeCell ref="B222:C222"/>
    <mergeCell ref="D222:E222"/>
    <mergeCell ref="F222:G222"/>
    <mergeCell ref="H222:I222"/>
    <mergeCell ref="B223:C223"/>
    <mergeCell ref="D223:E223"/>
    <mergeCell ref="F223:G223"/>
    <mergeCell ref="H223:I223"/>
    <mergeCell ref="B224:C224"/>
    <mergeCell ref="D224:E224"/>
    <mergeCell ref="F224:G224"/>
    <mergeCell ref="H224:I224"/>
    <mergeCell ref="B225:C225"/>
    <mergeCell ref="D225:E225"/>
    <mergeCell ref="F225:G225"/>
    <mergeCell ref="H225:I225"/>
    <mergeCell ref="B226:C226"/>
    <mergeCell ref="D226:E226"/>
    <mergeCell ref="F226:G226"/>
    <mergeCell ref="H226:I226"/>
    <mergeCell ref="B227:C227"/>
    <mergeCell ref="D227:E227"/>
    <mergeCell ref="F227:G227"/>
    <mergeCell ref="H227:I227"/>
    <mergeCell ref="B228:C228"/>
    <mergeCell ref="D228:E228"/>
    <mergeCell ref="F228:G228"/>
    <mergeCell ref="H228:I228"/>
    <mergeCell ref="A229:I229"/>
    <mergeCell ref="A235:B235"/>
    <mergeCell ref="C235:D235"/>
    <mergeCell ref="E235:G235"/>
    <mergeCell ref="H235:I235"/>
    <mergeCell ref="A236:I236"/>
    <mergeCell ref="B237:H237"/>
    <mergeCell ref="B238:H238"/>
    <mergeCell ref="B230:D230"/>
    <mergeCell ref="F230:I230"/>
    <mergeCell ref="B231:I231"/>
    <mergeCell ref="B232:I232"/>
    <mergeCell ref="B233:D233"/>
    <mergeCell ref="F233:I233"/>
    <mergeCell ref="A234:B234"/>
    <mergeCell ref="C234:D234"/>
    <mergeCell ref="E234:G234"/>
    <mergeCell ref="H234:I234"/>
  </mergeCells>
  <dataValidations count="40">
    <dataValidation allowBlank="1" showInputMessage="1" showErrorMessage="1" prompt="Señalar el enlace donde está publicados los resultados del indicador. (Si aplica)" sqref="E33 E193 E73 E113 E153 E233"/>
    <dataValidation allowBlank="1" showInputMessage="1" showErrorMessage="1" prompt="Descripción corta que explique el contenido, objeto o lo que mide la variable que compone el indicador._x000a_" sqref="A28 A228 A68 A108 A148 A188"/>
    <dataValidation allowBlank="1" showInputMessage="1" showErrorMessage="1" prompt="Describe de dónde se obtiene la información_x000a_para alimentar o establecer la información de la variable" sqref="A27 A227 A67 A107 A147 A187"/>
    <dataValidation allowBlank="1" showInputMessage="1" showErrorMessage="1" prompt="Indica la periodicidad en que se reporta la variable (Anual, Semestral, Trimestral, Bimestral o Mensual)" sqref="A26 A226 A66 A106 A146 A186"/>
    <dataValidation allowBlank="1" showInputMessage="1" showErrorMessage="1" prompt="Indicar el parámetro de referencia para la medición, de acuerdo con la(s) variable(s) establecidas, Ejemplo: porcentaje, número, kilo, grados, hectáreas, personas, hogares, etc." sqref="A24 A224 A64 A104 A144 A184"/>
    <dataValidation allowBlank="1" showInputMessage="1" showErrorMessage="1" prompt="Presente el nombre de cada una de las variables a partir de las cuales se construye la fórmula del indicador." sqref="A23 A223 A63 A103 A143 A183"/>
    <dataValidation allowBlank="1" showInputMessage="1" showErrorMessage="1" prompt="Representación matemática del cálculo del indicador. La fórmula se debe presentar con siglas claras o abreviación de variables" sqref="A21 A221 A61 A101 A141 A181"/>
    <dataValidation allowBlank="1" showInputMessage="1" showErrorMessage="1" prompt="Propósito que se pretende alcanzar con la medición de dicho indicador, es decir, la finalidad e importancia del indicador." sqref="A19 A219 A59 A99 A139 A179"/>
    <dataValidation allowBlank="1" showInputMessage="1" showErrorMessage="1" prompt="Señalar la justificación y/o normatividad que le aplique para el diseño del indicador (PMM, PDD, Decretos, etc)" sqref="A18 A218 A58 A98 A138 A178"/>
    <dataValidation allowBlank="1" showInputMessage="1" showErrorMessage="1" prompt="Define si el indicador es de eficacia, eficiencia, efectividad, o calidad._x000a_Guía para la construcción y análisis de indicadores de gestión V.4_DAFP" sqref="C17 C217 C57 C97 C137 C177"/>
    <dataValidation allowBlank="1" showInputMessage="1" showErrorMessage="1" prompt="Es  la cuantificación o unidad de medida de lo que se pretende medir con el indicador, ej: Km, m, km/hora, personas, etc" sqref="A16 A216 A56 A96 A136 A176"/>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215 A55 A95 A135 A175"/>
    <dataValidation allowBlank="1" showInputMessage="1" showErrorMessage="1" prompt="Campo destinado para registrar una breve justificación cuando el valor de la meta sea inferior a la línea base_x000a_" sqref="E13 E213 E53 E93 E133 E173"/>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213 C133 C53 C93 C173"/>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213 A53 A93 A133 A173"/>
    <dataValidation allowBlank="1" showInputMessage="1" showErrorMessage="1" prompt="Es la fecha de inicio de la medición del indicador en la_x000a_vigencia. (Ej: enero de 2020)" sqref="A212"/>
    <dataValidation allowBlank="1" showInputMessage="1" showErrorMessage="1" prompt="Corresponde al día, mes y año en que la dependencia realiza la programación de los indicadores a efectuar seguimiento en la vigencia" sqref="A211 A12 A52 A92 A132 A172"/>
    <dataValidation allowBlank="1" showInputMessage="1" showErrorMessage="1" prompt="Corresponde al valor total obtenido y reportado por las Áreas en la vigencia inmediatamente anterior. En el caso de que no exista se colocará “No Aplica - N/A”" sqref="H17 H217 H57 H97 H137 H177"/>
    <dataValidation allowBlank="1" showInputMessage="1" showErrorMessage="1" prompt="Indica la periodicidad en que se reporta el indicador (Anual, Semestral, Trimestral, Bimestral o Mensual)" sqref="E17 E217 E57 E97 E137 E177"/>
    <dataValidation allowBlank="1" showInputMessage="1" showErrorMessage="1" prompt="Se refiere a la denominación dada al indicador,que exprese la característica, el evento o el hecho que se pretende medir con el mismo. " sqref="A10 A210 A50 A90 A130 A170"/>
    <dataValidation allowBlank="1" showInputMessage="1" showErrorMessage="1" prompt="En este espacio se relacionará el tema bajo el cual se define el indicador_x000a_1. Proyecto de inversión_x000a_2. Meta PDD_x000a_3. Meta de gestión_x000a_4. Otro tipo de indicador_x000a_" sqref="A9 A209 A49 A89 A129 A169"/>
    <dataValidation allowBlank="1" showInputMessage="1" showErrorMessage="1" prompt="Corresponde a la dependencia responsable de la_x000a_construcción y seguimiento al indicador" sqref="E8 E208 E48 E88 E128 E168"/>
    <dataValidation allowBlank="1" showInputMessage="1" showErrorMessage="1" prompt="Subsecretaria a la cual esta adscrita la dependencia responsable" sqref="A8 A208 A48 A88 A128 A168"/>
    <dataValidation allowBlank="1" showInputMessage="1" showErrorMessage="1" prompt="Corresponde al código y nombre del proceso que ampara el indicador conforme al mapa de procesos de la entidad._x000a_Área al cual está asociado el indicador" sqref="C7 C207 C47 C87 C127 C167"/>
    <dataValidation allowBlank="1" showInputMessage="1" showErrorMessage="1" prompt="Corresponde al número asignado para el Indicador/ Número de Meta_x000a_" sqref="A7 A207 A47 A87 A127 A167"/>
    <dataValidation allowBlank="1" showInputMessage="1" showErrorMessage="1" prompt="Señalar la información adicional que debe agregarse en la gráfica para dar mayor claridad de la información que se está presentando." sqref="A33 A233 A73 A113 A153 A193"/>
    <dataValidation allowBlank="1" showInputMessage="1" showErrorMessage="1" prompt="Se debe hacer mención al tipo de formato de la fuente y origen de datos, pueder ser Excel, pdf, archivo plano, shapefile, entre otros. " sqref="D15 D215 D55 D95 D135 D175"/>
    <dataValidation allowBlank="1" showInputMessage="1" showErrorMessage="1" prompt="Relacionar el sistema de información (si aplica) de la fuente u origen de datos del indicador. ej Sistema de información estadística de apoyo territorial SIEAT del DANE" sqref="G15 G215 G55 G95 G135 G175"/>
    <dataValidation allowBlank="1" showInputMessage="1" showErrorMessage="1" prompt="Indicar la metodología utilizada y/o aspectos a tener en cuenta para la medición del indicador. ej suma de variables_x000a_" sqref="E19:F19 E219:F219 E59 E99 E139 E179"/>
    <dataValidation allowBlank="1" showInputMessage="1" showErrorMessage="1" prompt="Indicar el tipo de variable: alfanumérico, texto, cadena, entero, etc." sqref="A25 A225 A65 A105 A145 A185"/>
    <dataValidation allowBlank="1" showInputMessage="1" showErrorMessage="1" prompt="Forma en que se presenta gráficamente el indicador: torta, barras, mapas, líneas, dispersión, histograma, caja-y-bigotes, etc." sqref="A30 A230 A70 A110 A150 A190"/>
    <dataValidation allowBlank="1" showInputMessage="1" showErrorMessage="1" prompt="Indicar el origen de la gráfica: Link/ base de datos / drive/ pág web" sqref="E30 E190 E70 E110 E150 E230"/>
    <dataValidation allowBlank="1" showInputMessage="1" showErrorMessage="1" prompt="Tipo de nivel de agregación de la información que puede ser por estrato, deciles, quintiles, género, grupos poblaciones, manzanas, barrios, UPZ, localidades, etc." sqref="A31 A231 A71 A111 A151 A191"/>
    <dataValidation allowBlank="1" showInputMessage="1" showErrorMessage="1" prompt="Indicar el nombre que recibe la gráfica" sqref="A32 A232 A72 A112 A152 A192"/>
    <dataValidation allowBlank="1" showInputMessage="1" showErrorMessage="1" prompt="Es la fecha de finalización de la medición del indicador " sqref="E11 E211 E51 E91 E131 E171"/>
    <dataValidation allowBlank="1" showInputMessage="1" showErrorMessage="1" prompt="Se genera una versión nueva cada vez que se realice un cambio relacionado con el  indicador" sqref="I237 I37 I77 I117 I157 I197"/>
    <dataValidation allowBlank="1" showInputMessage="1" showErrorMessage="1" prompt="Relacionar el campo modificado y una breve descripción del cambio realizado" sqref="B237 B37 B77 B117 B157 B197"/>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217 A57 A97 A137 A177"/>
    <dataValidation allowBlank="1" showInputMessage="1" showErrorMessage="1" prompt="Corresponde al tipo de proceso (Misional, Estratégico, de Apoyo o de Evaluación), conforme al mapa de procesos de la entidad." sqref="H7:I7 H167:I167 H47:I47 H87:I87 H127:I127 H207:I207"/>
    <dataValidation allowBlank="1" showInputMessage="1" showErrorMessage="1" prompt="Es la fecha de inicio de la medición del indicador en la vigencia. (Ej: enero de 2020" sqref="A11 A51 A91 A131 A171"/>
  </dataValidation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738030"/>
  </sheetPr>
  <dimension ref="A1:AV1000"/>
  <sheetViews>
    <sheetView topLeftCell="A3" zoomScale="71" zoomScaleNormal="71" workbookViewId="0">
      <pane xSplit="7" ySplit="1" topLeftCell="H4" activePane="bottomRight" state="frozen"/>
      <selection activeCell="A3" sqref="A3"/>
      <selection pane="topRight" activeCell="H3" sqref="H3"/>
      <selection pane="bottomLeft" activeCell="A4" sqref="A4"/>
      <selection pane="bottomRight" activeCell="J6" sqref="J6:J10"/>
    </sheetView>
  </sheetViews>
  <sheetFormatPr baseColWidth="10" defaultColWidth="12.625" defaultRowHeight="15" customHeight="1" x14ac:dyDescent="0.2"/>
  <cols>
    <col min="1" max="1" width="7.75" customWidth="1"/>
    <col min="2" max="2" width="26.75" customWidth="1"/>
    <col min="3" max="3" width="9.5" customWidth="1"/>
    <col min="4" max="4" width="35" customWidth="1"/>
    <col min="5" max="5" width="12" customWidth="1"/>
    <col min="6" max="6" width="8.25" customWidth="1"/>
    <col min="7" max="7" width="41.375" customWidth="1"/>
    <col min="8" max="8" width="12" customWidth="1"/>
    <col min="9" max="14" width="10.625" customWidth="1"/>
    <col min="15" max="15" width="59.375" customWidth="1"/>
    <col min="16" max="21" width="10.625" customWidth="1"/>
    <col min="22" max="22" width="70.5" customWidth="1"/>
    <col min="23" max="28" width="10.625" customWidth="1"/>
    <col min="29" max="29" width="60.875" customWidth="1"/>
    <col min="30" max="35" width="10.625" customWidth="1"/>
    <col min="36" max="36" width="55.75" customWidth="1"/>
    <col min="37" max="38" width="10" customWidth="1"/>
    <col min="39" max="44" width="14.625" customWidth="1"/>
  </cols>
  <sheetData>
    <row r="1" spans="1:48" ht="25.5" customHeight="1" x14ac:dyDescent="0.2">
      <c r="A1" s="37"/>
      <c r="B1" s="37"/>
      <c r="C1" s="37"/>
      <c r="D1" s="37"/>
      <c r="E1" s="38"/>
      <c r="F1" s="38"/>
      <c r="G1" s="38"/>
      <c r="H1" s="38"/>
      <c r="I1" s="39"/>
      <c r="J1" s="40"/>
      <c r="K1" s="41"/>
      <c r="L1" s="42"/>
      <c r="M1" s="42"/>
      <c r="N1" s="42"/>
      <c r="O1" s="42"/>
      <c r="P1" s="43"/>
      <c r="Q1" s="43"/>
      <c r="R1" s="42"/>
      <c r="S1" s="42"/>
      <c r="T1" s="42"/>
      <c r="U1" s="42"/>
      <c r="V1" s="42"/>
      <c r="W1" s="43"/>
      <c r="X1" s="43"/>
      <c r="Y1" s="42"/>
      <c r="Z1" s="42"/>
      <c r="AA1" s="42"/>
      <c r="AB1" s="42"/>
      <c r="AC1" s="42"/>
      <c r="AD1" s="43"/>
      <c r="AE1" s="44"/>
      <c r="AF1" s="45"/>
      <c r="AG1" s="45"/>
      <c r="AH1" s="45"/>
      <c r="AI1" s="45"/>
      <c r="AJ1" s="45"/>
      <c r="AK1" s="38"/>
      <c r="AL1" s="38"/>
      <c r="AM1" s="636" t="s">
        <v>41</v>
      </c>
      <c r="AN1" s="516"/>
      <c r="AO1" s="516"/>
      <c r="AP1" s="516"/>
      <c r="AQ1" s="516"/>
      <c r="AR1" s="517"/>
    </row>
    <row r="2" spans="1:48" ht="36" customHeight="1" x14ac:dyDescent="0.2">
      <c r="A2" s="46"/>
      <c r="B2" s="46"/>
      <c r="C2" s="635" t="s">
        <v>42</v>
      </c>
      <c r="D2" s="633"/>
      <c r="E2" s="634"/>
      <c r="F2" s="637" t="s">
        <v>43</v>
      </c>
      <c r="G2" s="512"/>
      <c r="H2" s="513"/>
      <c r="I2" s="638" t="s">
        <v>44</v>
      </c>
      <c r="J2" s="512"/>
      <c r="K2" s="512"/>
      <c r="L2" s="512"/>
      <c r="M2" s="512"/>
      <c r="N2" s="512"/>
      <c r="O2" s="513"/>
      <c r="P2" s="638" t="s">
        <v>45</v>
      </c>
      <c r="Q2" s="512"/>
      <c r="R2" s="512"/>
      <c r="S2" s="512"/>
      <c r="T2" s="512"/>
      <c r="U2" s="512"/>
      <c r="V2" s="513"/>
      <c r="W2" s="638" t="s">
        <v>46</v>
      </c>
      <c r="X2" s="512"/>
      <c r="Y2" s="512"/>
      <c r="Z2" s="512"/>
      <c r="AA2" s="512"/>
      <c r="AB2" s="512"/>
      <c r="AC2" s="513"/>
      <c r="AD2" s="638" t="s">
        <v>47</v>
      </c>
      <c r="AE2" s="512"/>
      <c r="AF2" s="512"/>
      <c r="AG2" s="512"/>
      <c r="AH2" s="512"/>
      <c r="AI2" s="512"/>
      <c r="AJ2" s="513"/>
      <c r="AK2" s="47"/>
      <c r="AL2" s="47"/>
      <c r="AM2" s="632" t="s">
        <v>48</v>
      </c>
      <c r="AN2" s="633"/>
      <c r="AO2" s="634"/>
      <c r="AP2" s="635" t="s">
        <v>49</v>
      </c>
      <c r="AQ2" s="633"/>
      <c r="AR2" s="634"/>
    </row>
    <row r="3" spans="1:48" ht="112.5" customHeight="1" x14ac:dyDescent="0.2">
      <c r="A3" s="48" t="s">
        <v>50</v>
      </c>
      <c r="B3" s="48" t="s">
        <v>51</v>
      </c>
      <c r="C3" s="49" t="s">
        <v>52</v>
      </c>
      <c r="D3" s="49" t="s">
        <v>53</v>
      </c>
      <c r="E3" s="49" t="s">
        <v>54</v>
      </c>
      <c r="F3" s="50" t="s">
        <v>55</v>
      </c>
      <c r="G3" s="50" t="s">
        <v>56</v>
      </c>
      <c r="H3" s="50" t="s">
        <v>57</v>
      </c>
      <c r="I3" s="49" t="str">
        <f>I2&amp;": Programado actividad"</f>
        <v>Ene-Mar: Programado actividad</v>
      </c>
      <c r="J3" s="49" t="str">
        <f>I2&amp;": Ejecutado actividad"</f>
        <v>Ene-Mar: Ejecutado actividad</v>
      </c>
      <c r="K3" s="49" t="s">
        <v>58</v>
      </c>
      <c r="L3" s="50" t="str">
        <f>I2&amp;": % Programado tarea"</f>
        <v>Ene-Mar: % Programado tarea</v>
      </c>
      <c r="M3" s="50" t="str">
        <f>I2&amp;": % Ejecutado tarea"</f>
        <v>Ene-Mar: % Ejecutado tarea</v>
      </c>
      <c r="N3" s="50" t="s">
        <v>59</v>
      </c>
      <c r="O3" s="234" t="s">
        <v>60</v>
      </c>
      <c r="P3" s="49" t="str">
        <f>P2&amp;": Programado actividad"</f>
        <v>Abr-Jun: Programado actividad</v>
      </c>
      <c r="Q3" s="49" t="str">
        <f>P2&amp;": Ejecutado actividad"</f>
        <v>Abr-Jun: Ejecutado actividad</v>
      </c>
      <c r="R3" s="49" t="s">
        <v>58</v>
      </c>
      <c r="S3" s="50" t="str">
        <f>P2&amp;": Programado tarea"</f>
        <v>Abr-Jun: Programado tarea</v>
      </c>
      <c r="T3" s="50" t="str">
        <f>P2&amp;": Ejecutado tarea"</f>
        <v>Abr-Jun: Ejecutado tarea</v>
      </c>
      <c r="U3" s="50" t="s">
        <v>59</v>
      </c>
      <c r="V3" s="234" t="s">
        <v>60</v>
      </c>
      <c r="W3" s="49" t="str">
        <f>W2&amp;": Programado actividad"</f>
        <v>Jul-Sep: Programado actividad</v>
      </c>
      <c r="X3" s="49" t="str">
        <f>W2&amp;": Ejecutado actividad"</f>
        <v>Jul-Sep: Ejecutado actividad</v>
      </c>
      <c r="Y3" s="49" t="s">
        <v>58</v>
      </c>
      <c r="Z3" s="50" t="str">
        <f>W2&amp;": % Programado tarea"</f>
        <v>Jul-Sep: % Programado tarea</v>
      </c>
      <c r="AA3" s="50" t="str">
        <f>W2&amp;": % Ejecutado tarea"</f>
        <v>Jul-Sep: % Ejecutado tarea</v>
      </c>
      <c r="AB3" s="50" t="s">
        <v>59</v>
      </c>
      <c r="AC3" s="234" t="s">
        <v>60</v>
      </c>
      <c r="AD3" s="49" t="str">
        <f>AD2&amp;": Programado actividad"</f>
        <v>Oct-Dic: Programado actividad</v>
      </c>
      <c r="AE3" s="49" t="str">
        <f>AD2&amp;": Ejecutado actividad"</f>
        <v>Oct-Dic: Ejecutado actividad</v>
      </c>
      <c r="AF3" s="49" t="s">
        <v>58</v>
      </c>
      <c r="AG3" s="50" t="str">
        <f>AD2&amp;": % Programado tarea"</f>
        <v>Oct-Dic: % Programado tarea</v>
      </c>
      <c r="AH3" s="329" t="str">
        <f>AD2&amp;": % Ejecutado tarea"</f>
        <v>Oct-Dic: % Ejecutado tarea</v>
      </c>
      <c r="AI3" s="50" t="s">
        <v>61</v>
      </c>
      <c r="AJ3" s="234" t="s">
        <v>60</v>
      </c>
      <c r="AK3" s="47"/>
      <c r="AL3" s="47"/>
      <c r="AM3" s="51" t="s">
        <v>62</v>
      </c>
      <c r="AN3" s="51" t="s">
        <v>62</v>
      </c>
      <c r="AO3" s="51" t="s">
        <v>63</v>
      </c>
      <c r="AP3" s="52" t="s">
        <v>64</v>
      </c>
      <c r="AQ3" s="52" t="s">
        <v>65</v>
      </c>
      <c r="AR3" s="52" t="s">
        <v>66</v>
      </c>
    </row>
    <row r="4" spans="1:48" s="37" customFormat="1" ht="87.75" customHeight="1" x14ac:dyDescent="0.2">
      <c r="A4" s="624">
        <v>1</v>
      </c>
      <c r="B4" s="626" t="s">
        <v>1287</v>
      </c>
      <c r="C4" s="628">
        <v>1</v>
      </c>
      <c r="D4" s="629" t="s">
        <v>1341</v>
      </c>
      <c r="E4" s="630">
        <v>1</v>
      </c>
      <c r="F4" s="229">
        <v>1</v>
      </c>
      <c r="G4" s="230" t="s">
        <v>1342</v>
      </c>
      <c r="H4" s="453">
        <v>0.7</v>
      </c>
      <c r="I4" s="631">
        <f>L4+L5</f>
        <v>0.25</v>
      </c>
      <c r="J4" s="631">
        <f>M4+M5</f>
        <v>0.25</v>
      </c>
      <c r="K4" s="631">
        <f>J4/I4</f>
        <v>1</v>
      </c>
      <c r="L4" s="53">
        <v>0.17499999999999999</v>
      </c>
      <c r="M4" s="451">
        <v>0.17499999999999999</v>
      </c>
      <c r="N4" s="53">
        <f t="shared" ref="N4:N21" si="0">M4/L4</f>
        <v>1</v>
      </c>
      <c r="O4" s="454" t="s">
        <v>1419</v>
      </c>
      <c r="P4" s="631">
        <f>S4+S5</f>
        <v>0.25</v>
      </c>
      <c r="Q4" s="631">
        <f>T4+T5</f>
        <v>0.25</v>
      </c>
      <c r="R4" s="631">
        <f>Q4/P4</f>
        <v>1</v>
      </c>
      <c r="S4" s="53">
        <v>0.17499999999999999</v>
      </c>
      <c r="T4" s="451">
        <v>0.17499999999999999</v>
      </c>
      <c r="U4" s="53">
        <f t="shared" ref="U4:U21" si="1">T4/S4</f>
        <v>1</v>
      </c>
      <c r="V4" s="455" t="s">
        <v>1456</v>
      </c>
      <c r="W4" s="631">
        <f>Z4+Z5</f>
        <v>0.25</v>
      </c>
      <c r="X4" s="631">
        <f>AA4+AA5</f>
        <v>0.25</v>
      </c>
      <c r="Y4" s="631">
        <f>X4/W4</f>
        <v>1</v>
      </c>
      <c r="Z4" s="53">
        <v>0.17499999999999999</v>
      </c>
      <c r="AA4" s="356">
        <v>0.17499999999999999</v>
      </c>
      <c r="AB4" s="53">
        <f t="shared" ref="AB4:AB21" si="2">AA4/Z4</f>
        <v>1</v>
      </c>
      <c r="AC4" s="357" t="s">
        <v>1478</v>
      </c>
      <c r="AD4" s="631">
        <f>AG4+AG5</f>
        <v>0.25</v>
      </c>
      <c r="AE4" s="631">
        <f>AH4+AH5</f>
        <v>0.25</v>
      </c>
      <c r="AF4" s="631">
        <f>AE4/AD4</f>
        <v>1</v>
      </c>
      <c r="AG4" s="53">
        <v>0.17499999999999999</v>
      </c>
      <c r="AH4" s="787">
        <v>0.17499999999999999</v>
      </c>
      <c r="AI4" s="53">
        <f t="shared" ref="AI4:AI21" si="3">AH4/AG4</f>
        <v>1</v>
      </c>
      <c r="AJ4" s="788" t="s">
        <v>1520</v>
      </c>
      <c r="AK4" s="231"/>
      <c r="AL4" s="231"/>
      <c r="AM4" s="53">
        <f>SUM(L4+S4+Z4+AG4)</f>
        <v>0.7</v>
      </c>
      <c r="AN4" s="53">
        <f>SUM(M4+T4+AA4+AH4)</f>
        <v>0.7</v>
      </c>
      <c r="AO4" s="53">
        <f t="shared" ref="AO4:AO21" si="4">AN4/AM4</f>
        <v>1</v>
      </c>
      <c r="AP4" s="631">
        <f>SUM(AM4:AM5)</f>
        <v>1</v>
      </c>
      <c r="AQ4" s="631">
        <f>SUM(AN4:AN5)</f>
        <v>1</v>
      </c>
      <c r="AR4" s="631">
        <f>AQ4/AP4</f>
        <v>1</v>
      </c>
      <c r="AS4" s="232"/>
      <c r="AT4" s="232"/>
      <c r="AU4" s="232"/>
      <c r="AV4" s="232"/>
    </row>
    <row r="5" spans="1:48" s="37" customFormat="1" ht="127.5" customHeight="1" x14ac:dyDescent="0.2">
      <c r="A5" s="625"/>
      <c r="B5" s="627"/>
      <c r="C5" s="625"/>
      <c r="D5" s="625"/>
      <c r="E5" s="625"/>
      <c r="F5" s="229">
        <v>2</v>
      </c>
      <c r="G5" s="230" t="s">
        <v>1343</v>
      </c>
      <c r="H5" s="453">
        <v>0.3</v>
      </c>
      <c r="I5" s="625"/>
      <c r="J5" s="625"/>
      <c r="K5" s="625"/>
      <c r="L5" s="53">
        <v>7.4999999999999997E-2</v>
      </c>
      <c r="M5" s="451">
        <v>7.4999999999999997E-2</v>
      </c>
      <c r="N5" s="53">
        <f t="shared" si="0"/>
        <v>1</v>
      </c>
      <c r="O5" s="454" t="s">
        <v>1420</v>
      </c>
      <c r="P5" s="625"/>
      <c r="Q5" s="625"/>
      <c r="R5" s="625"/>
      <c r="S5" s="53">
        <v>7.4999999999999997E-2</v>
      </c>
      <c r="T5" s="451">
        <v>7.4999999999999997E-2</v>
      </c>
      <c r="U5" s="53">
        <f t="shared" si="1"/>
        <v>1</v>
      </c>
      <c r="V5" s="455" t="s">
        <v>1473</v>
      </c>
      <c r="W5" s="625"/>
      <c r="X5" s="625"/>
      <c r="Y5" s="625"/>
      <c r="Z5" s="53">
        <v>7.4999999999999997E-2</v>
      </c>
      <c r="AA5" s="356">
        <v>7.4999999999999997E-2</v>
      </c>
      <c r="AB5" s="53">
        <f t="shared" si="2"/>
        <v>1</v>
      </c>
      <c r="AC5" s="357" t="s">
        <v>1479</v>
      </c>
      <c r="AD5" s="625"/>
      <c r="AE5" s="625"/>
      <c r="AF5" s="625"/>
      <c r="AG5" s="53">
        <v>7.4999999999999997E-2</v>
      </c>
      <c r="AH5" s="787">
        <v>7.4999999999999997E-2</v>
      </c>
      <c r="AI5" s="53">
        <f t="shared" si="3"/>
        <v>1</v>
      </c>
      <c r="AJ5" s="789" t="s">
        <v>1509</v>
      </c>
      <c r="AK5" s="231"/>
      <c r="AL5" s="231"/>
      <c r="AM5" s="53">
        <f t="shared" ref="AM5:AN20" si="5">SUM(L5+S5+Z5+AG5)</f>
        <v>0.3</v>
      </c>
      <c r="AN5" s="53">
        <f t="shared" si="5"/>
        <v>0.3</v>
      </c>
      <c r="AO5" s="53">
        <f t="shared" si="4"/>
        <v>1</v>
      </c>
      <c r="AP5" s="625"/>
      <c r="AQ5" s="625"/>
      <c r="AR5" s="625"/>
      <c r="AS5" s="232"/>
      <c r="AT5" s="232"/>
      <c r="AU5" s="232"/>
      <c r="AV5" s="232"/>
    </row>
    <row r="6" spans="1:48" s="37" customFormat="1" ht="46.5" customHeight="1" x14ac:dyDescent="0.2">
      <c r="A6" s="624">
        <v>2</v>
      </c>
      <c r="B6" s="640" t="s">
        <v>1344</v>
      </c>
      <c r="C6" s="624">
        <v>1</v>
      </c>
      <c r="D6" s="640" t="s">
        <v>1345</v>
      </c>
      <c r="E6" s="641">
        <v>1</v>
      </c>
      <c r="F6" s="229">
        <v>1</v>
      </c>
      <c r="G6" s="230" t="s">
        <v>1346</v>
      </c>
      <c r="H6" s="456">
        <v>0.3</v>
      </c>
      <c r="I6" s="631">
        <f>L6+L7+L8+L9+L10</f>
        <v>0.24750000000000003</v>
      </c>
      <c r="J6" s="631">
        <f>M6+M7+M8+M9+M10</f>
        <v>0.24750000000000003</v>
      </c>
      <c r="K6" s="631">
        <f>J6/I6</f>
        <v>1</v>
      </c>
      <c r="L6" s="53">
        <v>7.4999999999999997E-2</v>
      </c>
      <c r="M6" s="451">
        <v>7.4999999999999997E-2</v>
      </c>
      <c r="N6" s="53">
        <f t="shared" si="0"/>
        <v>1</v>
      </c>
      <c r="O6" s="455" t="s">
        <v>1421</v>
      </c>
      <c r="P6" s="631">
        <f>S6+S7+S8+S9+S10</f>
        <v>0.24750000000000003</v>
      </c>
      <c r="Q6" s="631">
        <f>T6+T7+T8+T9+T10</f>
        <v>0.24750000000000003</v>
      </c>
      <c r="R6" s="631">
        <f>Q6/P6</f>
        <v>1</v>
      </c>
      <c r="S6" s="53">
        <v>7.4999999999999997E-2</v>
      </c>
      <c r="T6" s="451">
        <v>7.4999999999999997E-2</v>
      </c>
      <c r="U6" s="53">
        <f t="shared" si="1"/>
        <v>1</v>
      </c>
      <c r="V6" s="455" t="s">
        <v>1466</v>
      </c>
      <c r="W6" s="631">
        <f>Z6+Z7+Z8+Z9+Z10</f>
        <v>0.25749999999999995</v>
      </c>
      <c r="X6" s="631">
        <f>AA6+AA7+AA8+AA9+AA10</f>
        <v>0.25749999999999995</v>
      </c>
      <c r="Y6" s="631">
        <f>X6/W6</f>
        <v>1</v>
      </c>
      <c r="Z6" s="53">
        <v>7.4999999999999997E-2</v>
      </c>
      <c r="AA6" s="356">
        <v>7.4999999999999997E-2</v>
      </c>
      <c r="AB6" s="53">
        <f t="shared" si="2"/>
        <v>1</v>
      </c>
      <c r="AC6" s="357" t="s">
        <v>1480</v>
      </c>
      <c r="AD6" s="631">
        <f>AG6+AG7+AG8+AG9+AG10</f>
        <v>0.24750000000000003</v>
      </c>
      <c r="AE6" s="631">
        <f>AH6+AH7+AH8+AH9+AH10</f>
        <v>0.24750000000000003</v>
      </c>
      <c r="AF6" s="631">
        <f>AE6/AD6</f>
        <v>1</v>
      </c>
      <c r="AG6" s="53">
        <v>7.4999999999999997E-2</v>
      </c>
      <c r="AH6" s="787">
        <v>7.4999999999999997E-2</v>
      </c>
      <c r="AI6" s="53">
        <f t="shared" si="3"/>
        <v>1</v>
      </c>
      <c r="AJ6" s="789" t="s">
        <v>1510</v>
      </c>
      <c r="AK6" s="231"/>
      <c r="AL6" s="231"/>
      <c r="AM6" s="53">
        <f t="shared" si="5"/>
        <v>0.3</v>
      </c>
      <c r="AN6" s="53">
        <f t="shared" si="5"/>
        <v>0.3</v>
      </c>
      <c r="AO6" s="53">
        <f t="shared" si="4"/>
        <v>1</v>
      </c>
      <c r="AP6" s="631">
        <f t="shared" ref="AP6:AQ6" si="6">SUM(AM6:AM10)</f>
        <v>1</v>
      </c>
      <c r="AQ6" s="631">
        <f t="shared" si="6"/>
        <v>1</v>
      </c>
      <c r="AR6" s="631">
        <f>AQ6/AP6</f>
        <v>1</v>
      </c>
      <c r="AS6" s="232"/>
      <c r="AT6" s="232"/>
      <c r="AU6" s="232"/>
      <c r="AV6" s="232"/>
    </row>
    <row r="7" spans="1:48" s="37" customFormat="1" ht="43.5" customHeight="1" x14ac:dyDescent="0.2">
      <c r="A7" s="639"/>
      <c r="B7" s="639"/>
      <c r="C7" s="639"/>
      <c r="D7" s="639"/>
      <c r="E7" s="639"/>
      <c r="F7" s="229">
        <v>2</v>
      </c>
      <c r="G7" s="230" t="s">
        <v>1347</v>
      </c>
      <c r="H7" s="456">
        <v>0.2</v>
      </c>
      <c r="I7" s="639"/>
      <c r="J7" s="639"/>
      <c r="K7" s="639"/>
      <c r="L7" s="53">
        <v>0.05</v>
      </c>
      <c r="M7" s="451">
        <v>0.05</v>
      </c>
      <c r="N7" s="53">
        <f t="shared" si="0"/>
        <v>1</v>
      </c>
      <c r="O7" s="455" t="s">
        <v>1422</v>
      </c>
      <c r="P7" s="639"/>
      <c r="Q7" s="639"/>
      <c r="R7" s="639"/>
      <c r="S7" s="53">
        <v>0.05</v>
      </c>
      <c r="T7" s="451">
        <v>0.05</v>
      </c>
      <c r="U7" s="53">
        <f t="shared" si="1"/>
        <v>1</v>
      </c>
      <c r="V7" s="455" t="s">
        <v>1467</v>
      </c>
      <c r="W7" s="639"/>
      <c r="X7" s="639"/>
      <c r="Y7" s="639"/>
      <c r="Z7" s="53">
        <v>0.05</v>
      </c>
      <c r="AA7" s="356">
        <v>0.05</v>
      </c>
      <c r="AB7" s="53">
        <f t="shared" si="2"/>
        <v>1</v>
      </c>
      <c r="AC7" s="357" t="s">
        <v>1489</v>
      </c>
      <c r="AD7" s="639"/>
      <c r="AE7" s="639"/>
      <c r="AF7" s="639"/>
      <c r="AG7" s="53">
        <v>0.05</v>
      </c>
      <c r="AH7" s="787">
        <v>0.05</v>
      </c>
      <c r="AI7" s="53">
        <f t="shared" si="3"/>
        <v>1</v>
      </c>
      <c r="AJ7" s="789" t="s">
        <v>1511</v>
      </c>
      <c r="AK7" s="231"/>
      <c r="AL7" s="231"/>
      <c r="AM7" s="53">
        <f t="shared" si="5"/>
        <v>0.2</v>
      </c>
      <c r="AN7" s="53">
        <f t="shared" si="5"/>
        <v>0.2</v>
      </c>
      <c r="AO7" s="53">
        <f t="shared" si="4"/>
        <v>1</v>
      </c>
      <c r="AP7" s="639"/>
      <c r="AQ7" s="639"/>
      <c r="AR7" s="639"/>
      <c r="AS7" s="232"/>
      <c r="AT7" s="232"/>
      <c r="AU7" s="232"/>
      <c r="AV7" s="232"/>
    </row>
    <row r="8" spans="1:48" s="37" customFormat="1" ht="128.25" customHeight="1" x14ac:dyDescent="0.2">
      <c r="A8" s="639"/>
      <c r="B8" s="639"/>
      <c r="C8" s="639"/>
      <c r="D8" s="639"/>
      <c r="E8" s="639"/>
      <c r="F8" s="229">
        <v>3</v>
      </c>
      <c r="G8" s="230" t="s">
        <v>1348</v>
      </c>
      <c r="H8" s="456">
        <v>0.15</v>
      </c>
      <c r="I8" s="639"/>
      <c r="J8" s="639"/>
      <c r="K8" s="639"/>
      <c r="L8" s="53">
        <v>3.5000000000000003E-2</v>
      </c>
      <c r="M8" s="451">
        <v>3.5000000000000003E-2</v>
      </c>
      <c r="N8" s="53">
        <f t="shared" si="0"/>
        <v>1</v>
      </c>
      <c r="O8" s="455" t="s">
        <v>1415</v>
      </c>
      <c r="P8" s="639"/>
      <c r="Q8" s="639"/>
      <c r="R8" s="639"/>
      <c r="S8" s="53">
        <v>3.5000000000000003E-2</v>
      </c>
      <c r="T8" s="451">
        <v>3.5000000000000003E-2</v>
      </c>
      <c r="U8" s="53">
        <f t="shared" si="1"/>
        <v>1</v>
      </c>
      <c r="V8" s="455" t="s">
        <v>1468</v>
      </c>
      <c r="W8" s="639"/>
      <c r="X8" s="639"/>
      <c r="Y8" s="639"/>
      <c r="Z8" s="53">
        <v>4.4999999999999998E-2</v>
      </c>
      <c r="AA8" s="356">
        <v>4.4999999999999998E-2</v>
      </c>
      <c r="AB8" s="53">
        <f t="shared" si="2"/>
        <v>1</v>
      </c>
      <c r="AC8" s="357" t="s">
        <v>1490</v>
      </c>
      <c r="AD8" s="639"/>
      <c r="AE8" s="639"/>
      <c r="AF8" s="639"/>
      <c r="AG8" s="53">
        <v>3.5000000000000003E-2</v>
      </c>
      <c r="AH8" s="787">
        <v>3.5000000000000003E-2</v>
      </c>
      <c r="AI8" s="53">
        <f t="shared" si="3"/>
        <v>1</v>
      </c>
      <c r="AJ8" s="789" t="s">
        <v>1512</v>
      </c>
      <c r="AK8" s="231"/>
      <c r="AL8" s="231"/>
      <c r="AM8" s="53">
        <f t="shared" si="5"/>
        <v>0.15000000000000002</v>
      </c>
      <c r="AN8" s="53">
        <f t="shared" si="5"/>
        <v>0.15000000000000002</v>
      </c>
      <c r="AO8" s="53">
        <f t="shared" si="4"/>
        <v>1</v>
      </c>
      <c r="AP8" s="639"/>
      <c r="AQ8" s="639"/>
      <c r="AR8" s="639"/>
      <c r="AS8" s="232"/>
      <c r="AT8" s="232"/>
      <c r="AU8" s="232"/>
      <c r="AV8" s="232"/>
    </row>
    <row r="9" spans="1:48" s="37" customFormat="1" ht="74.25" customHeight="1" x14ac:dyDescent="0.2">
      <c r="A9" s="639"/>
      <c r="B9" s="639"/>
      <c r="C9" s="639"/>
      <c r="D9" s="639"/>
      <c r="E9" s="639"/>
      <c r="F9" s="229">
        <v>4</v>
      </c>
      <c r="G9" s="230" t="s">
        <v>1349</v>
      </c>
      <c r="H9" s="456">
        <v>0.2</v>
      </c>
      <c r="I9" s="639"/>
      <c r="J9" s="639"/>
      <c r="K9" s="639"/>
      <c r="L9" s="53">
        <v>0.05</v>
      </c>
      <c r="M9" s="451">
        <v>0.05</v>
      </c>
      <c r="N9" s="53">
        <f t="shared" si="0"/>
        <v>1</v>
      </c>
      <c r="O9" s="455" t="s">
        <v>1423</v>
      </c>
      <c r="P9" s="639"/>
      <c r="Q9" s="639"/>
      <c r="R9" s="639"/>
      <c r="S9" s="53">
        <v>0.05</v>
      </c>
      <c r="T9" s="451">
        <v>0.05</v>
      </c>
      <c r="U9" s="53">
        <f t="shared" si="1"/>
        <v>1</v>
      </c>
      <c r="V9" s="455" t="s">
        <v>1469</v>
      </c>
      <c r="W9" s="639"/>
      <c r="X9" s="639"/>
      <c r="Y9" s="639"/>
      <c r="Z9" s="53">
        <v>0.05</v>
      </c>
      <c r="AA9" s="356">
        <v>0.05</v>
      </c>
      <c r="AB9" s="53">
        <f t="shared" si="2"/>
        <v>1</v>
      </c>
      <c r="AC9" s="357" t="s">
        <v>1481</v>
      </c>
      <c r="AD9" s="639"/>
      <c r="AE9" s="639"/>
      <c r="AF9" s="639"/>
      <c r="AG9" s="53">
        <v>0.05</v>
      </c>
      <c r="AH9" s="787">
        <v>0.05</v>
      </c>
      <c r="AI9" s="53">
        <f t="shared" si="3"/>
        <v>1</v>
      </c>
      <c r="AJ9" s="789" t="s">
        <v>1513</v>
      </c>
      <c r="AK9" s="231"/>
      <c r="AL9" s="231"/>
      <c r="AM9" s="53">
        <f t="shared" si="5"/>
        <v>0.2</v>
      </c>
      <c r="AN9" s="53">
        <f t="shared" si="5"/>
        <v>0.2</v>
      </c>
      <c r="AO9" s="53">
        <f t="shared" si="4"/>
        <v>1</v>
      </c>
      <c r="AP9" s="639"/>
      <c r="AQ9" s="639"/>
      <c r="AR9" s="639"/>
      <c r="AS9" s="232"/>
      <c r="AT9" s="232"/>
      <c r="AU9" s="232"/>
      <c r="AV9" s="232"/>
    </row>
    <row r="10" spans="1:48" s="37" customFormat="1" ht="73.5" customHeight="1" x14ac:dyDescent="0.2">
      <c r="A10" s="625"/>
      <c r="B10" s="625"/>
      <c r="C10" s="625"/>
      <c r="D10" s="625"/>
      <c r="E10" s="625"/>
      <c r="F10" s="229">
        <v>5</v>
      </c>
      <c r="G10" s="230" t="s">
        <v>1350</v>
      </c>
      <c r="H10" s="456">
        <v>0.15</v>
      </c>
      <c r="I10" s="625"/>
      <c r="J10" s="625"/>
      <c r="K10" s="625"/>
      <c r="L10" s="53">
        <v>3.7499999999999999E-2</v>
      </c>
      <c r="M10" s="451">
        <v>3.7499999999999999E-2</v>
      </c>
      <c r="N10" s="53">
        <f t="shared" si="0"/>
        <v>1</v>
      </c>
      <c r="O10" s="455" t="s">
        <v>1424</v>
      </c>
      <c r="P10" s="625"/>
      <c r="Q10" s="625"/>
      <c r="R10" s="625"/>
      <c r="S10" s="53">
        <v>3.7499999999999999E-2</v>
      </c>
      <c r="T10" s="451">
        <v>3.7499999999999999E-2</v>
      </c>
      <c r="U10" s="53">
        <f t="shared" si="1"/>
        <v>1</v>
      </c>
      <c r="V10" s="455" t="s">
        <v>1474</v>
      </c>
      <c r="W10" s="625"/>
      <c r="X10" s="625"/>
      <c r="Y10" s="625"/>
      <c r="Z10" s="53">
        <v>3.7499999999999999E-2</v>
      </c>
      <c r="AA10" s="356">
        <v>3.7499999999999999E-2</v>
      </c>
      <c r="AB10" s="53">
        <f t="shared" si="2"/>
        <v>1</v>
      </c>
      <c r="AC10" s="357" t="s">
        <v>1491</v>
      </c>
      <c r="AD10" s="625"/>
      <c r="AE10" s="625"/>
      <c r="AF10" s="625"/>
      <c r="AG10" s="53">
        <v>3.7499999999999999E-2</v>
      </c>
      <c r="AH10" s="787">
        <v>3.7499999999999999E-2</v>
      </c>
      <c r="AI10" s="53">
        <f t="shared" si="3"/>
        <v>1</v>
      </c>
      <c r="AJ10" s="789" t="s">
        <v>1514</v>
      </c>
      <c r="AK10" s="231"/>
      <c r="AL10" s="231"/>
      <c r="AM10" s="53">
        <f t="shared" si="5"/>
        <v>0.15</v>
      </c>
      <c r="AN10" s="53">
        <f t="shared" si="5"/>
        <v>0.15</v>
      </c>
      <c r="AO10" s="53">
        <f t="shared" si="4"/>
        <v>1</v>
      </c>
      <c r="AP10" s="625"/>
      <c r="AQ10" s="625"/>
      <c r="AR10" s="625"/>
      <c r="AV10" s="232"/>
    </row>
    <row r="11" spans="1:48" s="37" customFormat="1" ht="84.75" customHeight="1" x14ac:dyDescent="0.2">
      <c r="A11" s="624">
        <v>3</v>
      </c>
      <c r="B11" s="640" t="s">
        <v>1351</v>
      </c>
      <c r="C11" s="624">
        <v>1</v>
      </c>
      <c r="D11" s="640" t="s">
        <v>1352</v>
      </c>
      <c r="E11" s="641">
        <v>1</v>
      </c>
      <c r="F11" s="229">
        <v>1</v>
      </c>
      <c r="G11" s="56" t="s">
        <v>1353</v>
      </c>
      <c r="H11" s="456">
        <v>0.35</v>
      </c>
      <c r="I11" s="631">
        <f>L11+L12+L13</f>
        <v>0.25</v>
      </c>
      <c r="J11" s="631">
        <f>M11+M12+M13</f>
        <v>0.25</v>
      </c>
      <c r="K11" s="631">
        <f>J11/I11</f>
        <v>1</v>
      </c>
      <c r="L11" s="53">
        <v>8.7499999999999994E-2</v>
      </c>
      <c r="M11" s="451">
        <v>8.7499999999999994E-2</v>
      </c>
      <c r="N11" s="53">
        <f t="shared" si="0"/>
        <v>1</v>
      </c>
      <c r="O11" s="450" t="s">
        <v>1406</v>
      </c>
      <c r="P11" s="631">
        <f>S11+S12+S13</f>
        <v>0.25</v>
      </c>
      <c r="Q11" s="631">
        <f>T11+T12+T13</f>
        <v>0.25</v>
      </c>
      <c r="R11" s="631">
        <f>Q11/P11</f>
        <v>1</v>
      </c>
      <c r="S11" s="53">
        <v>8.7499999999999994E-2</v>
      </c>
      <c r="T11" s="451">
        <v>8.7499999999999994E-2</v>
      </c>
      <c r="U11" s="53">
        <f t="shared" si="1"/>
        <v>1</v>
      </c>
      <c r="V11" s="452" t="s">
        <v>1471</v>
      </c>
      <c r="W11" s="631">
        <f>Z11+Z12+Z13</f>
        <v>0.25</v>
      </c>
      <c r="X11" s="631">
        <f>AA11+AA12+AA13</f>
        <v>0.25</v>
      </c>
      <c r="Y11" s="631">
        <f>X11/W11</f>
        <v>1</v>
      </c>
      <c r="Z11" s="53">
        <v>8.7499999999999994E-2</v>
      </c>
      <c r="AA11" s="356">
        <v>8.7499999999999994E-2</v>
      </c>
      <c r="AB11" s="53">
        <f t="shared" si="2"/>
        <v>1</v>
      </c>
      <c r="AC11" s="358" t="s">
        <v>1482</v>
      </c>
      <c r="AD11" s="631">
        <f>AG11+AG12+AG13</f>
        <v>0.25</v>
      </c>
      <c r="AE11" s="631">
        <f>AH11+AH12+AH13</f>
        <v>0.25</v>
      </c>
      <c r="AF11" s="631">
        <f>AE11/AD11</f>
        <v>1</v>
      </c>
      <c r="AG11" s="53">
        <v>8.7499999999999994E-2</v>
      </c>
      <c r="AH11" s="787">
        <v>8.7499999999999994E-2</v>
      </c>
      <c r="AI11" s="53">
        <f t="shared" si="3"/>
        <v>1</v>
      </c>
      <c r="AJ11" s="790" t="s">
        <v>1507</v>
      </c>
      <c r="AK11" s="231"/>
      <c r="AL11" s="231"/>
      <c r="AM11" s="53">
        <f t="shared" si="5"/>
        <v>0.35</v>
      </c>
      <c r="AN11" s="53">
        <f t="shared" si="5"/>
        <v>0.35</v>
      </c>
      <c r="AO11" s="53">
        <f t="shared" si="4"/>
        <v>1</v>
      </c>
      <c r="AP11" s="631">
        <f t="shared" ref="AP11:AQ11" si="7">SUM(AM11:AM13)</f>
        <v>1</v>
      </c>
      <c r="AQ11" s="631">
        <f t="shared" si="7"/>
        <v>1</v>
      </c>
      <c r="AR11" s="631">
        <f>AQ11/AP11</f>
        <v>1</v>
      </c>
      <c r="AV11" s="232"/>
    </row>
    <row r="12" spans="1:48" s="37" customFormat="1" ht="165" customHeight="1" x14ac:dyDescent="0.2">
      <c r="A12" s="639"/>
      <c r="B12" s="639"/>
      <c r="C12" s="639"/>
      <c r="D12" s="639"/>
      <c r="E12" s="639"/>
      <c r="F12" s="229">
        <v>2</v>
      </c>
      <c r="G12" s="56" t="s">
        <v>1354</v>
      </c>
      <c r="H12" s="456">
        <v>0.4</v>
      </c>
      <c r="I12" s="639"/>
      <c r="J12" s="639"/>
      <c r="K12" s="639"/>
      <c r="L12" s="53">
        <v>0.1</v>
      </c>
      <c r="M12" s="451">
        <v>0.1</v>
      </c>
      <c r="N12" s="53">
        <f t="shared" si="0"/>
        <v>1</v>
      </c>
      <c r="O12" s="452" t="s">
        <v>1428</v>
      </c>
      <c r="P12" s="639"/>
      <c r="Q12" s="639"/>
      <c r="R12" s="639"/>
      <c r="S12" s="53">
        <v>0.1</v>
      </c>
      <c r="T12" s="451">
        <v>0.1</v>
      </c>
      <c r="U12" s="53">
        <f t="shared" si="1"/>
        <v>1</v>
      </c>
      <c r="V12" s="452" t="s">
        <v>1472</v>
      </c>
      <c r="W12" s="639"/>
      <c r="X12" s="639"/>
      <c r="Y12" s="639"/>
      <c r="Z12" s="53">
        <v>0.1</v>
      </c>
      <c r="AA12" s="356">
        <v>0.1</v>
      </c>
      <c r="AB12" s="53">
        <f t="shared" si="2"/>
        <v>1</v>
      </c>
      <c r="AC12" s="358" t="s">
        <v>1483</v>
      </c>
      <c r="AD12" s="639"/>
      <c r="AE12" s="639"/>
      <c r="AF12" s="639"/>
      <c r="AG12" s="53">
        <v>0.1</v>
      </c>
      <c r="AH12" s="787">
        <v>0.1</v>
      </c>
      <c r="AI12" s="53">
        <f t="shared" si="3"/>
        <v>1</v>
      </c>
      <c r="AJ12" s="791" t="s">
        <v>1519</v>
      </c>
      <c r="AK12" s="231"/>
      <c r="AL12" s="231"/>
      <c r="AM12" s="53">
        <f t="shared" si="5"/>
        <v>0.4</v>
      </c>
      <c r="AN12" s="53">
        <f t="shared" si="5"/>
        <v>0.4</v>
      </c>
      <c r="AO12" s="53">
        <f t="shared" si="4"/>
        <v>1</v>
      </c>
      <c r="AP12" s="639"/>
      <c r="AQ12" s="639"/>
      <c r="AR12" s="639"/>
      <c r="AV12" s="232"/>
    </row>
    <row r="13" spans="1:48" s="37" customFormat="1" ht="87" customHeight="1" x14ac:dyDescent="0.2">
      <c r="A13" s="625"/>
      <c r="B13" s="625"/>
      <c r="C13" s="625"/>
      <c r="D13" s="625"/>
      <c r="E13" s="625"/>
      <c r="F13" s="229">
        <v>3</v>
      </c>
      <c r="G13" s="56" t="s">
        <v>1355</v>
      </c>
      <c r="H13" s="456">
        <v>0.25</v>
      </c>
      <c r="I13" s="625"/>
      <c r="J13" s="625"/>
      <c r="K13" s="625"/>
      <c r="L13" s="53">
        <v>6.25E-2</v>
      </c>
      <c r="M13" s="451">
        <v>6.25E-2</v>
      </c>
      <c r="N13" s="53">
        <f t="shared" si="0"/>
        <v>1</v>
      </c>
      <c r="O13" s="452" t="s">
        <v>1407</v>
      </c>
      <c r="P13" s="625"/>
      <c r="Q13" s="625"/>
      <c r="R13" s="625"/>
      <c r="S13" s="53">
        <v>6.25E-2</v>
      </c>
      <c r="T13" s="451">
        <v>6.25E-2</v>
      </c>
      <c r="U13" s="53">
        <f t="shared" si="1"/>
        <v>1</v>
      </c>
      <c r="V13" s="452" t="s">
        <v>1475</v>
      </c>
      <c r="W13" s="625"/>
      <c r="X13" s="625"/>
      <c r="Y13" s="625"/>
      <c r="Z13" s="53">
        <v>6.25E-2</v>
      </c>
      <c r="AA13" s="356">
        <v>6.25E-2</v>
      </c>
      <c r="AB13" s="53">
        <f t="shared" si="2"/>
        <v>1</v>
      </c>
      <c r="AC13" s="358" t="s">
        <v>1484</v>
      </c>
      <c r="AD13" s="625"/>
      <c r="AE13" s="625"/>
      <c r="AF13" s="625"/>
      <c r="AG13" s="53">
        <v>6.25E-2</v>
      </c>
      <c r="AH13" s="787">
        <v>6.25E-2</v>
      </c>
      <c r="AI13" s="53">
        <f t="shared" si="3"/>
        <v>1</v>
      </c>
      <c r="AJ13" s="790" t="s">
        <v>1508</v>
      </c>
      <c r="AK13" s="231"/>
      <c r="AL13" s="231"/>
      <c r="AM13" s="53">
        <f t="shared" si="5"/>
        <v>0.25</v>
      </c>
      <c r="AN13" s="53">
        <f t="shared" si="5"/>
        <v>0.25</v>
      </c>
      <c r="AO13" s="53">
        <f t="shared" si="4"/>
        <v>1</v>
      </c>
      <c r="AP13" s="625"/>
      <c r="AQ13" s="625"/>
      <c r="AR13" s="625"/>
      <c r="AV13" s="232"/>
    </row>
    <row r="14" spans="1:48" s="37" customFormat="1" ht="52.5" customHeight="1" x14ac:dyDescent="0.2">
      <c r="A14" s="624">
        <v>4</v>
      </c>
      <c r="B14" s="626" t="s">
        <v>1356</v>
      </c>
      <c r="C14" s="624">
        <v>1</v>
      </c>
      <c r="D14" s="640" t="s">
        <v>1357</v>
      </c>
      <c r="E14" s="641">
        <v>1</v>
      </c>
      <c r="F14" s="229">
        <v>1</v>
      </c>
      <c r="G14" s="230" t="s">
        <v>1358</v>
      </c>
      <c r="H14" s="456">
        <v>0.4</v>
      </c>
      <c r="I14" s="631">
        <f>L14+L15+L16+L17</f>
        <v>0.25</v>
      </c>
      <c r="J14" s="631">
        <f>M14+M15+M16+M17</f>
        <v>0.25</v>
      </c>
      <c r="K14" s="631">
        <f>J14/I14</f>
        <v>1</v>
      </c>
      <c r="L14" s="53">
        <v>0.1</v>
      </c>
      <c r="M14" s="451">
        <v>0.1</v>
      </c>
      <c r="N14" s="53">
        <f t="shared" si="0"/>
        <v>1</v>
      </c>
      <c r="O14" s="455" t="s">
        <v>1410</v>
      </c>
      <c r="P14" s="631">
        <f>S14+S15+S16+S17</f>
        <v>0.25</v>
      </c>
      <c r="Q14" s="631">
        <f>T14+T15+T16+T17</f>
        <v>0.25</v>
      </c>
      <c r="R14" s="631">
        <f>Q14/P14</f>
        <v>1</v>
      </c>
      <c r="S14" s="53">
        <v>0.1</v>
      </c>
      <c r="T14" s="451">
        <v>0.1</v>
      </c>
      <c r="U14" s="53">
        <f t="shared" si="1"/>
        <v>1</v>
      </c>
      <c r="V14" s="455" t="s">
        <v>1461</v>
      </c>
      <c r="W14" s="631">
        <f>Z14+Z15+Z16+Z17</f>
        <v>0.25</v>
      </c>
      <c r="X14" s="631">
        <f>AA14+AA15+AA16+AA17</f>
        <v>0.25</v>
      </c>
      <c r="Y14" s="631">
        <f>X14/W14</f>
        <v>1</v>
      </c>
      <c r="Z14" s="53">
        <v>0.1</v>
      </c>
      <c r="AA14" s="356">
        <v>0.1</v>
      </c>
      <c r="AB14" s="53">
        <f t="shared" si="2"/>
        <v>1</v>
      </c>
      <c r="AC14" s="357" t="s">
        <v>1485</v>
      </c>
      <c r="AD14" s="631">
        <f>AG14+AG15+AG16+AG17</f>
        <v>0.25</v>
      </c>
      <c r="AE14" s="631">
        <f>AH14+AH15+AH16+AH17</f>
        <v>0.25</v>
      </c>
      <c r="AF14" s="631">
        <f>AE14/AD14</f>
        <v>1</v>
      </c>
      <c r="AG14" s="53">
        <v>0.1</v>
      </c>
      <c r="AH14" s="787">
        <v>0.1</v>
      </c>
      <c r="AI14" s="53">
        <f t="shared" si="3"/>
        <v>1</v>
      </c>
      <c r="AJ14" s="789" t="s">
        <v>1502</v>
      </c>
      <c r="AK14" s="231"/>
      <c r="AL14" s="231"/>
      <c r="AM14" s="53">
        <f t="shared" si="5"/>
        <v>0.4</v>
      </c>
      <c r="AN14" s="53">
        <f t="shared" si="5"/>
        <v>0.4</v>
      </c>
      <c r="AO14" s="53">
        <f t="shared" si="4"/>
        <v>1</v>
      </c>
      <c r="AP14" s="631">
        <f t="shared" ref="AP14:AQ14" si="8">SUM(AM14:AM17)</f>
        <v>1</v>
      </c>
      <c r="AQ14" s="631">
        <f t="shared" si="8"/>
        <v>1</v>
      </c>
      <c r="AR14" s="631">
        <f>AQ14/AP14</f>
        <v>1</v>
      </c>
      <c r="AV14" s="232"/>
    </row>
    <row r="15" spans="1:48" s="37" customFormat="1" ht="60.75" customHeight="1" x14ac:dyDescent="0.2">
      <c r="A15" s="639"/>
      <c r="B15" s="642"/>
      <c r="C15" s="639"/>
      <c r="D15" s="639"/>
      <c r="E15" s="639"/>
      <c r="F15" s="229">
        <v>2</v>
      </c>
      <c r="G15" s="230" t="s">
        <v>1359</v>
      </c>
      <c r="H15" s="456">
        <v>0.3</v>
      </c>
      <c r="I15" s="639"/>
      <c r="J15" s="639"/>
      <c r="K15" s="639"/>
      <c r="L15" s="53">
        <v>7.4999999999999997E-2</v>
      </c>
      <c r="M15" s="451">
        <v>7.4999999999999997E-2</v>
      </c>
      <c r="N15" s="53">
        <f t="shared" si="0"/>
        <v>1</v>
      </c>
      <c r="O15" s="455" t="s">
        <v>1411</v>
      </c>
      <c r="P15" s="639"/>
      <c r="Q15" s="639"/>
      <c r="R15" s="639"/>
      <c r="S15" s="53">
        <v>7.4999999999999997E-2</v>
      </c>
      <c r="T15" s="451">
        <v>7.4999999999999997E-2</v>
      </c>
      <c r="U15" s="53">
        <f t="shared" si="1"/>
        <v>1</v>
      </c>
      <c r="V15" s="455" t="s">
        <v>1462</v>
      </c>
      <c r="W15" s="639"/>
      <c r="X15" s="639"/>
      <c r="Y15" s="639"/>
      <c r="Z15" s="53">
        <v>7.4999999999999997E-2</v>
      </c>
      <c r="AA15" s="356">
        <v>7.4999999999999997E-2</v>
      </c>
      <c r="AB15" s="53">
        <f t="shared" si="2"/>
        <v>1</v>
      </c>
      <c r="AC15" s="357" t="s">
        <v>1486</v>
      </c>
      <c r="AD15" s="639"/>
      <c r="AE15" s="639"/>
      <c r="AF15" s="639"/>
      <c r="AG15" s="53">
        <v>7.4999999999999997E-2</v>
      </c>
      <c r="AH15" s="787">
        <v>7.4999999999999997E-2</v>
      </c>
      <c r="AI15" s="53">
        <f t="shared" si="3"/>
        <v>1</v>
      </c>
      <c r="AJ15" s="789" t="s">
        <v>1503</v>
      </c>
      <c r="AK15" s="231"/>
      <c r="AL15" s="231"/>
      <c r="AM15" s="53">
        <f t="shared" si="5"/>
        <v>0.3</v>
      </c>
      <c r="AN15" s="53">
        <f t="shared" si="5"/>
        <v>0.3</v>
      </c>
      <c r="AO15" s="53">
        <f t="shared" si="4"/>
        <v>1</v>
      </c>
      <c r="AP15" s="639"/>
      <c r="AQ15" s="639"/>
      <c r="AR15" s="639"/>
      <c r="AV15" s="232"/>
    </row>
    <row r="16" spans="1:48" s="37" customFormat="1" ht="52.5" customHeight="1" x14ac:dyDescent="0.2">
      <c r="A16" s="639"/>
      <c r="B16" s="642"/>
      <c r="C16" s="639"/>
      <c r="D16" s="639"/>
      <c r="E16" s="639"/>
      <c r="F16" s="229">
        <v>3</v>
      </c>
      <c r="G16" s="230" t="s">
        <v>1360</v>
      </c>
      <c r="H16" s="456">
        <v>0.1</v>
      </c>
      <c r="I16" s="639"/>
      <c r="J16" s="639"/>
      <c r="K16" s="639"/>
      <c r="L16" s="53">
        <v>2.5000000000000001E-2</v>
      </c>
      <c r="M16" s="451">
        <v>2.5000000000000001E-2</v>
      </c>
      <c r="N16" s="53">
        <f t="shared" si="0"/>
        <v>1</v>
      </c>
      <c r="O16" s="452" t="s">
        <v>1412</v>
      </c>
      <c r="P16" s="639"/>
      <c r="Q16" s="639"/>
      <c r="R16" s="639"/>
      <c r="S16" s="53">
        <v>2.5000000000000001E-2</v>
      </c>
      <c r="T16" s="451">
        <v>2.5000000000000001E-2</v>
      </c>
      <c r="U16" s="53">
        <f t="shared" si="1"/>
        <v>1</v>
      </c>
      <c r="V16" s="452" t="s">
        <v>1463</v>
      </c>
      <c r="W16" s="639"/>
      <c r="X16" s="639"/>
      <c r="Y16" s="639"/>
      <c r="Z16" s="53">
        <v>2.5000000000000001E-2</v>
      </c>
      <c r="AA16" s="356">
        <v>2.5000000000000001E-2</v>
      </c>
      <c r="AB16" s="53">
        <f t="shared" si="2"/>
        <v>1</v>
      </c>
      <c r="AC16" s="358" t="s">
        <v>1487</v>
      </c>
      <c r="AD16" s="639"/>
      <c r="AE16" s="639"/>
      <c r="AF16" s="639"/>
      <c r="AG16" s="53">
        <v>2.5000000000000001E-2</v>
      </c>
      <c r="AH16" s="787">
        <v>2.5000000000000001E-2</v>
      </c>
      <c r="AI16" s="53">
        <f t="shared" si="3"/>
        <v>1</v>
      </c>
      <c r="AJ16" s="790" t="s">
        <v>1504</v>
      </c>
      <c r="AK16" s="231"/>
      <c r="AL16" s="231"/>
      <c r="AM16" s="53">
        <f t="shared" si="5"/>
        <v>0.1</v>
      </c>
      <c r="AN16" s="53">
        <f t="shared" si="5"/>
        <v>0.1</v>
      </c>
      <c r="AO16" s="53">
        <f t="shared" si="4"/>
        <v>1</v>
      </c>
      <c r="AP16" s="639"/>
      <c r="AQ16" s="639"/>
      <c r="AR16" s="639"/>
      <c r="AV16" s="232"/>
    </row>
    <row r="17" spans="1:48" s="37" customFormat="1" ht="52.5" customHeight="1" x14ac:dyDescent="0.2">
      <c r="A17" s="625"/>
      <c r="B17" s="627"/>
      <c r="C17" s="625"/>
      <c r="D17" s="625"/>
      <c r="E17" s="625"/>
      <c r="F17" s="229">
        <v>4</v>
      </c>
      <c r="G17" s="230" t="s">
        <v>1361</v>
      </c>
      <c r="H17" s="456">
        <v>0.2</v>
      </c>
      <c r="I17" s="625"/>
      <c r="J17" s="625"/>
      <c r="K17" s="625"/>
      <c r="L17" s="53">
        <v>0.05</v>
      </c>
      <c r="M17" s="451">
        <v>0.05</v>
      </c>
      <c r="N17" s="53">
        <f t="shared" si="0"/>
        <v>1</v>
      </c>
      <c r="O17" s="455" t="s">
        <v>1413</v>
      </c>
      <c r="P17" s="625"/>
      <c r="Q17" s="625"/>
      <c r="R17" s="625"/>
      <c r="S17" s="53">
        <v>0.05</v>
      </c>
      <c r="T17" s="451">
        <v>0.05</v>
      </c>
      <c r="U17" s="53">
        <f t="shared" si="1"/>
        <v>1</v>
      </c>
      <c r="V17" s="455" t="s">
        <v>1464</v>
      </c>
      <c r="W17" s="625"/>
      <c r="X17" s="625"/>
      <c r="Y17" s="625"/>
      <c r="Z17" s="53">
        <v>0.05</v>
      </c>
      <c r="AA17" s="356">
        <v>0.05</v>
      </c>
      <c r="AB17" s="53">
        <f t="shared" si="2"/>
        <v>1</v>
      </c>
      <c r="AC17" s="357" t="s">
        <v>1488</v>
      </c>
      <c r="AD17" s="625"/>
      <c r="AE17" s="625"/>
      <c r="AF17" s="625"/>
      <c r="AG17" s="53">
        <v>0.05</v>
      </c>
      <c r="AH17" s="787">
        <v>0.05</v>
      </c>
      <c r="AI17" s="53">
        <f t="shared" si="3"/>
        <v>1</v>
      </c>
      <c r="AJ17" s="789" t="s">
        <v>1505</v>
      </c>
      <c r="AK17" s="231"/>
      <c r="AL17" s="231"/>
      <c r="AM17" s="53">
        <f t="shared" si="5"/>
        <v>0.2</v>
      </c>
      <c r="AN17" s="53">
        <f t="shared" si="5"/>
        <v>0.2</v>
      </c>
      <c r="AO17" s="53">
        <f t="shared" si="4"/>
        <v>1</v>
      </c>
      <c r="AP17" s="625"/>
      <c r="AQ17" s="625"/>
      <c r="AR17" s="625"/>
      <c r="AV17" s="232"/>
    </row>
    <row r="18" spans="1:48" s="37" customFormat="1" ht="100.5" customHeight="1" x14ac:dyDescent="0.2">
      <c r="A18" s="624">
        <v>5</v>
      </c>
      <c r="B18" s="640" t="s">
        <v>1362</v>
      </c>
      <c r="C18" s="624">
        <v>1</v>
      </c>
      <c r="D18" s="640" t="s">
        <v>1363</v>
      </c>
      <c r="E18" s="641">
        <v>1</v>
      </c>
      <c r="F18" s="229">
        <v>1</v>
      </c>
      <c r="G18" s="233" t="s">
        <v>1364</v>
      </c>
      <c r="H18" s="456">
        <v>0.4</v>
      </c>
      <c r="I18" s="631">
        <f>L18+L19+L20+L21</f>
        <v>0.25</v>
      </c>
      <c r="J18" s="631">
        <f>M18+M19+M20+M21</f>
        <v>0.25</v>
      </c>
      <c r="K18" s="631">
        <f>J18/I18</f>
        <v>1</v>
      </c>
      <c r="L18" s="53">
        <v>0.1</v>
      </c>
      <c r="M18" s="451">
        <v>0.1</v>
      </c>
      <c r="N18" s="53">
        <f t="shared" si="0"/>
        <v>1</v>
      </c>
      <c r="O18" s="454" t="s">
        <v>1425</v>
      </c>
      <c r="P18" s="631">
        <f>S18+S19+S20+S21</f>
        <v>0.25</v>
      </c>
      <c r="Q18" s="631">
        <f>T18+T19+T20+T21</f>
        <v>0.25</v>
      </c>
      <c r="R18" s="631">
        <f>Q18/P18</f>
        <v>1</v>
      </c>
      <c r="S18" s="53">
        <v>0.1</v>
      </c>
      <c r="T18" s="451">
        <v>0.1</v>
      </c>
      <c r="U18" s="53">
        <f t="shared" si="1"/>
        <v>1</v>
      </c>
      <c r="V18" s="455" t="s">
        <v>1457</v>
      </c>
      <c r="W18" s="631">
        <f>Z18+Z19+Z20+Z21</f>
        <v>0.25</v>
      </c>
      <c r="X18" s="631">
        <f>AA18+AA19+AA20+AA21</f>
        <v>0.25</v>
      </c>
      <c r="Y18" s="631">
        <f>X18/W18</f>
        <v>1</v>
      </c>
      <c r="Z18" s="53">
        <v>0.1</v>
      </c>
      <c r="AA18" s="356">
        <v>0.1</v>
      </c>
      <c r="AB18" s="53">
        <f t="shared" si="2"/>
        <v>1</v>
      </c>
      <c r="AC18" s="357" t="s">
        <v>1497</v>
      </c>
      <c r="AD18" s="631">
        <f>AG18+AG19+AG20+AG21</f>
        <v>0.25</v>
      </c>
      <c r="AE18" s="631">
        <f>AH18+AH19+AH20+AH21</f>
        <v>0.25</v>
      </c>
      <c r="AF18" s="631">
        <f>AE18/AD18</f>
        <v>1</v>
      </c>
      <c r="AG18" s="53">
        <v>0.1</v>
      </c>
      <c r="AH18" s="787">
        <v>0.1</v>
      </c>
      <c r="AI18" s="53">
        <f t="shared" si="3"/>
        <v>1</v>
      </c>
      <c r="AJ18" s="789" t="s">
        <v>1527</v>
      </c>
      <c r="AK18" s="231"/>
      <c r="AL18" s="231"/>
      <c r="AM18" s="53">
        <f t="shared" si="5"/>
        <v>0.4</v>
      </c>
      <c r="AN18" s="53">
        <f t="shared" si="5"/>
        <v>0.4</v>
      </c>
      <c r="AO18" s="53">
        <f t="shared" si="4"/>
        <v>1</v>
      </c>
      <c r="AP18" s="631">
        <f t="shared" ref="AP18:AQ18" si="9">SUM(AM18:AM21)</f>
        <v>1</v>
      </c>
      <c r="AQ18" s="631">
        <f t="shared" si="9"/>
        <v>1</v>
      </c>
      <c r="AR18" s="631">
        <f>AQ18/AP18</f>
        <v>1</v>
      </c>
      <c r="AV18" s="232"/>
    </row>
    <row r="19" spans="1:48" s="37" customFormat="1" ht="102" customHeight="1" x14ac:dyDescent="0.2">
      <c r="A19" s="639"/>
      <c r="B19" s="639"/>
      <c r="C19" s="639"/>
      <c r="D19" s="639"/>
      <c r="E19" s="639"/>
      <c r="F19" s="229">
        <v>2</v>
      </c>
      <c r="G19" s="233" t="s">
        <v>1365</v>
      </c>
      <c r="H19" s="456">
        <v>0.2</v>
      </c>
      <c r="I19" s="639"/>
      <c r="J19" s="639"/>
      <c r="K19" s="639"/>
      <c r="L19" s="53">
        <v>0.05</v>
      </c>
      <c r="M19" s="451">
        <v>0.05</v>
      </c>
      <c r="N19" s="53">
        <f t="shared" si="0"/>
        <v>1</v>
      </c>
      <c r="O19" s="454" t="s">
        <v>1426</v>
      </c>
      <c r="P19" s="639"/>
      <c r="Q19" s="639"/>
      <c r="R19" s="639"/>
      <c r="S19" s="53">
        <v>0.05</v>
      </c>
      <c r="T19" s="451">
        <v>0.05</v>
      </c>
      <c r="U19" s="53">
        <f t="shared" si="1"/>
        <v>1</v>
      </c>
      <c r="V19" s="455" t="s">
        <v>1458</v>
      </c>
      <c r="W19" s="639"/>
      <c r="X19" s="639"/>
      <c r="Y19" s="639"/>
      <c r="Z19" s="53">
        <v>0.05</v>
      </c>
      <c r="AA19" s="356">
        <v>0.05</v>
      </c>
      <c r="AB19" s="53">
        <f t="shared" si="2"/>
        <v>1</v>
      </c>
      <c r="AC19" s="357" t="s">
        <v>1498</v>
      </c>
      <c r="AD19" s="639"/>
      <c r="AE19" s="639"/>
      <c r="AF19" s="639"/>
      <c r="AG19" s="53">
        <v>0.05</v>
      </c>
      <c r="AH19" s="787">
        <v>0.05</v>
      </c>
      <c r="AI19" s="53">
        <f t="shared" si="3"/>
        <v>1</v>
      </c>
      <c r="AJ19" s="789" t="s">
        <v>1525</v>
      </c>
      <c r="AK19" s="231"/>
      <c r="AL19" s="231"/>
      <c r="AM19" s="53">
        <f t="shared" si="5"/>
        <v>0.2</v>
      </c>
      <c r="AN19" s="53">
        <f t="shared" si="5"/>
        <v>0.2</v>
      </c>
      <c r="AO19" s="53">
        <f t="shared" si="4"/>
        <v>1</v>
      </c>
      <c r="AP19" s="639"/>
      <c r="AQ19" s="639"/>
      <c r="AR19" s="639"/>
      <c r="AV19" s="232"/>
    </row>
    <row r="20" spans="1:48" s="37" customFormat="1" ht="126.75" customHeight="1" x14ac:dyDescent="0.2">
      <c r="A20" s="639"/>
      <c r="B20" s="639"/>
      <c r="C20" s="639"/>
      <c r="D20" s="639"/>
      <c r="E20" s="639"/>
      <c r="F20" s="229">
        <v>3</v>
      </c>
      <c r="G20" s="233" t="s">
        <v>1366</v>
      </c>
      <c r="H20" s="456">
        <v>0.2</v>
      </c>
      <c r="I20" s="639"/>
      <c r="J20" s="639"/>
      <c r="K20" s="639"/>
      <c r="L20" s="53">
        <v>0.05</v>
      </c>
      <c r="M20" s="451">
        <v>0.05</v>
      </c>
      <c r="N20" s="53">
        <f t="shared" si="0"/>
        <v>1</v>
      </c>
      <c r="O20" s="454" t="s">
        <v>1416</v>
      </c>
      <c r="P20" s="639"/>
      <c r="Q20" s="639"/>
      <c r="R20" s="639"/>
      <c r="S20" s="53">
        <v>0.05</v>
      </c>
      <c r="T20" s="451">
        <v>0.05</v>
      </c>
      <c r="U20" s="53">
        <f t="shared" si="1"/>
        <v>1</v>
      </c>
      <c r="V20" s="455" t="s">
        <v>1459</v>
      </c>
      <c r="W20" s="639"/>
      <c r="X20" s="639"/>
      <c r="Y20" s="639"/>
      <c r="Z20" s="53">
        <v>0.05</v>
      </c>
      <c r="AA20" s="356">
        <v>0.05</v>
      </c>
      <c r="AB20" s="53">
        <f t="shared" si="2"/>
        <v>1</v>
      </c>
      <c r="AC20" s="357" t="s">
        <v>1499</v>
      </c>
      <c r="AD20" s="639"/>
      <c r="AE20" s="639"/>
      <c r="AF20" s="639"/>
      <c r="AG20" s="53">
        <v>0.05</v>
      </c>
      <c r="AH20" s="787">
        <v>0.05</v>
      </c>
      <c r="AI20" s="53">
        <f t="shared" si="3"/>
        <v>1</v>
      </c>
      <c r="AJ20" s="789" t="s">
        <v>1529</v>
      </c>
      <c r="AK20" s="231"/>
      <c r="AL20" s="231"/>
      <c r="AM20" s="53">
        <f t="shared" si="5"/>
        <v>0.2</v>
      </c>
      <c r="AN20" s="53">
        <f t="shared" si="5"/>
        <v>0.2</v>
      </c>
      <c r="AO20" s="53">
        <f t="shared" si="4"/>
        <v>1</v>
      </c>
      <c r="AP20" s="639"/>
      <c r="AQ20" s="639"/>
      <c r="AR20" s="639"/>
      <c r="AV20" s="232"/>
    </row>
    <row r="21" spans="1:48" s="37" customFormat="1" ht="98.25" customHeight="1" x14ac:dyDescent="0.2">
      <c r="A21" s="625"/>
      <c r="B21" s="625"/>
      <c r="C21" s="625"/>
      <c r="D21" s="625"/>
      <c r="E21" s="625"/>
      <c r="F21" s="229">
        <v>4</v>
      </c>
      <c r="G21" s="233" t="s">
        <v>1367</v>
      </c>
      <c r="H21" s="456">
        <v>0.2</v>
      </c>
      <c r="I21" s="625"/>
      <c r="J21" s="625"/>
      <c r="K21" s="625"/>
      <c r="L21" s="53">
        <v>0.05</v>
      </c>
      <c r="M21" s="451">
        <v>0.05</v>
      </c>
      <c r="N21" s="53">
        <f t="shared" si="0"/>
        <v>1</v>
      </c>
      <c r="O21" s="454" t="s">
        <v>1427</v>
      </c>
      <c r="P21" s="625"/>
      <c r="Q21" s="625"/>
      <c r="R21" s="625"/>
      <c r="S21" s="53">
        <v>0.05</v>
      </c>
      <c r="T21" s="451">
        <v>0.05</v>
      </c>
      <c r="U21" s="53">
        <f t="shared" si="1"/>
        <v>1</v>
      </c>
      <c r="V21" s="455" t="s">
        <v>1460</v>
      </c>
      <c r="W21" s="625"/>
      <c r="X21" s="625"/>
      <c r="Y21" s="625"/>
      <c r="Z21" s="53">
        <v>0.05</v>
      </c>
      <c r="AA21" s="356">
        <v>0.05</v>
      </c>
      <c r="AB21" s="53">
        <f t="shared" si="2"/>
        <v>1</v>
      </c>
      <c r="AC21" s="357" t="s">
        <v>1500</v>
      </c>
      <c r="AD21" s="625"/>
      <c r="AE21" s="625"/>
      <c r="AF21" s="625"/>
      <c r="AG21" s="53">
        <v>0.05</v>
      </c>
      <c r="AH21" s="787">
        <v>0.05</v>
      </c>
      <c r="AI21" s="53">
        <f t="shared" si="3"/>
        <v>1</v>
      </c>
      <c r="AJ21" s="789" t="s">
        <v>1526</v>
      </c>
      <c r="AK21" s="231"/>
      <c r="AL21" s="231"/>
      <c r="AM21" s="53">
        <f t="shared" ref="AM21:AN21" si="10">SUM(L21+S21+Z21+AG21)</f>
        <v>0.2</v>
      </c>
      <c r="AN21" s="53">
        <f t="shared" si="10"/>
        <v>0.2</v>
      </c>
      <c r="AO21" s="53">
        <f t="shared" si="4"/>
        <v>1</v>
      </c>
      <c r="AP21" s="625"/>
      <c r="AQ21" s="625"/>
      <c r="AR21" s="625"/>
      <c r="AV21" s="232"/>
    </row>
    <row r="22" spans="1:48" ht="22.5" customHeight="1" x14ac:dyDescent="0.2">
      <c r="A22" s="55"/>
      <c r="B22" s="55"/>
      <c r="C22" s="55"/>
      <c r="D22" s="55"/>
      <c r="E22" s="55"/>
      <c r="F22" s="55"/>
      <c r="G22" s="55"/>
      <c r="H22" s="55"/>
      <c r="I22" s="41"/>
      <c r="J22" s="41"/>
      <c r="K22" s="41"/>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row>
    <row r="23" spans="1:48" ht="22.5" customHeight="1" x14ac:dyDescent="0.2">
      <c r="A23" s="55"/>
      <c r="B23" s="55"/>
      <c r="C23" s="55"/>
      <c r="D23" s="55"/>
      <c r="E23" s="55"/>
      <c r="F23" s="55"/>
      <c r="G23" s="55"/>
      <c r="H23" s="55"/>
      <c r="I23" s="41"/>
      <c r="J23" s="41"/>
      <c r="K23" s="41"/>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row>
    <row r="24" spans="1:48" ht="22.5" customHeight="1" x14ac:dyDescent="0.2">
      <c r="A24" s="55"/>
      <c r="B24" s="55"/>
      <c r="C24" s="55"/>
      <c r="D24" s="55"/>
      <c r="E24" s="55"/>
      <c r="F24" s="55"/>
      <c r="G24" s="55"/>
      <c r="H24" s="55"/>
      <c r="I24" s="41"/>
      <c r="J24" s="41"/>
      <c r="K24" s="41"/>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row>
    <row r="25" spans="1:48" ht="22.5" customHeight="1" x14ac:dyDescent="0.2">
      <c r="A25" s="55"/>
      <c r="B25" s="55"/>
      <c r="C25" s="55"/>
      <c r="D25" s="55"/>
      <c r="E25" s="55"/>
      <c r="F25" s="55"/>
      <c r="G25" s="55"/>
      <c r="H25" s="55"/>
      <c r="I25" s="41"/>
      <c r="J25" s="41"/>
      <c r="K25" s="41"/>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row>
    <row r="26" spans="1:48" ht="22.5" customHeight="1" x14ac:dyDescent="0.2">
      <c r="A26" s="55"/>
      <c r="B26" s="55"/>
      <c r="C26" s="55"/>
      <c r="D26" s="55"/>
      <c r="E26" s="55"/>
      <c r="F26" s="55"/>
      <c r="G26" s="55"/>
      <c r="H26" s="55"/>
      <c r="I26" s="41"/>
      <c r="J26" s="41"/>
      <c r="K26" s="41"/>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row>
    <row r="27" spans="1:48" ht="22.5" customHeight="1" x14ac:dyDescent="0.2">
      <c r="A27" s="55"/>
      <c r="B27" s="55"/>
      <c r="C27" s="55"/>
      <c r="D27" s="55"/>
      <c r="E27" s="55"/>
      <c r="F27" s="55"/>
      <c r="G27" s="55"/>
      <c r="H27" s="55"/>
      <c r="I27" s="41"/>
      <c r="J27" s="41"/>
      <c r="K27" s="41"/>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row>
    <row r="28" spans="1:48" ht="22.5" customHeight="1" x14ac:dyDescent="0.2">
      <c r="A28" s="55"/>
      <c r="B28" s="55"/>
      <c r="C28" s="55"/>
      <c r="D28" s="55"/>
      <c r="E28" s="55"/>
      <c r="F28" s="55"/>
      <c r="G28" s="55"/>
      <c r="H28" s="55"/>
      <c r="I28" s="41"/>
      <c r="J28" s="41"/>
      <c r="K28" s="41"/>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row>
    <row r="29" spans="1:48" ht="22.5" customHeight="1" x14ac:dyDescent="0.2">
      <c r="A29" s="55"/>
      <c r="B29" s="55"/>
      <c r="C29" s="55"/>
      <c r="D29" s="55"/>
      <c r="E29" s="55"/>
      <c r="F29" s="55"/>
      <c r="G29" s="55"/>
      <c r="H29" s="55"/>
      <c r="I29" s="41"/>
      <c r="J29" s="41"/>
      <c r="K29" s="41"/>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row>
    <row r="30" spans="1:48" ht="22.5" customHeight="1" x14ac:dyDescent="0.2">
      <c r="A30" s="55"/>
      <c r="B30" s="55"/>
      <c r="C30" s="55"/>
      <c r="D30" s="55"/>
      <c r="E30" s="55"/>
      <c r="F30" s="55"/>
      <c r="G30" s="55"/>
      <c r="H30" s="55"/>
      <c r="I30" s="41"/>
      <c r="J30" s="41"/>
      <c r="K30" s="41"/>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row>
    <row r="31" spans="1:48" ht="22.5" customHeight="1" x14ac:dyDescent="0.2">
      <c r="A31" s="55"/>
      <c r="B31" s="55"/>
      <c r="C31" s="55"/>
      <c r="D31" s="55"/>
      <c r="E31" s="55"/>
      <c r="F31" s="55"/>
      <c r="G31" s="55"/>
      <c r="H31" s="55"/>
      <c r="I31" s="41"/>
      <c r="J31" s="41"/>
      <c r="K31" s="41"/>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row>
    <row r="32" spans="1:48" ht="22.5" customHeight="1" x14ac:dyDescent="0.2">
      <c r="A32" s="55"/>
      <c r="B32" s="55"/>
      <c r="C32" s="55"/>
      <c r="D32" s="55"/>
      <c r="E32" s="55"/>
      <c r="F32" s="55"/>
      <c r="G32" s="55"/>
      <c r="H32" s="55"/>
      <c r="I32" s="41"/>
      <c r="J32" s="41"/>
      <c r="K32" s="41"/>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row>
    <row r="33" spans="1:44" ht="22.5" customHeight="1" x14ac:dyDescent="0.2">
      <c r="A33" s="55"/>
      <c r="B33" s="55"/>
      <c r="C33" s="55"/>
      <c r="D33" s="55"/>
      <c r="E33" s="55"/>
      <c r="F33" s="55"/>
      <c r="G33" s="55"/>
      <c r="H33" s="55"/>
      <c r="I33" s="41"/>
      <c r="J33" s="41"/>
      <c r="K33" s="41"/>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row>
    <row r="34" spans="1:44" ht="22.5" customHeight="1" x14ac:dyDescent="0.2">
      <c r="A34" s="55"/>
      <c r="B34" s="55"/>
      <c r="C34" s="55"/>
      <c r="D34" s="55"/>
      <c r="E34" s="55"/>
      <c r="F34" s="55"/>
      <c r="G34" s="55"/>
      <c r="H34" s="55"/>
      <c r="I34" s="41"/>
      <c r="J34" s="41"/>
      <c r="K34" s="41"/>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row>
    <row r="35" spans="1:44" ht="22.5" customHeight="1" x14ac:dyDescent="0.2">
      <c r="A35" s="55"/>
      <c r="B35" s="55"/>
      <c r="C35" s="55"/>
      <c r="D35" s="55"/>
      <c r="E35" s="55"/>
      <c r="F35" s="55"/>
      <c r="G35" s="55"/>
      <c r="H35" s="55"/>
      <c r="I35" s="41"/>
      <c r="J35" s="41"/>
      <c r="K35" s="41"/>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row>
    <row r="36" spans="1:44" ht="22.5" customHeight="1" x14ac:dyDescent="0.2">
      <c r="A36" s="55"/>
      <c r="B36" s="55"/>
      <c r="C36" s="55"/>
      <c r="D36" s="55"/>
      <c r="E36" s="55"/>
      <c r="F36" s="55"/>
      <c r="G36" s="55"/>
      <c r="H36" s="55"/>
      <c r="I36" s="41"/>
      <c r="J36" s="41"/>
      <c r="K36" s="41"/>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row>
    <row r="37" spans="1:44" ht="22.5" customHeight="1" x14ac:dyDescent="0.2">
      <c r="A37" s="55"/>
      <c r="B37" s="55"/>
      <c r="C37" s="55"/>
      <c r="D37" s="55"/>
      <c r="E37" s="55"/>
      <c r="F37" s="55"/>
      <c r="G37" s="55"/>
      <c r="H37" s="55"/>
      <c r="I37" s="41"/>
      <c r="J37" s="41"/>
      <c r="K37" s="41"/>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row>
    <row r="38" spans="1:44" ht="22.5" customHeight="1" x14ac:dyDescent="0.2">
      <c r="A38" s="55"/>
      <c r="B38" s="55"/>
      <c r="C38" s="55"/>
      <c r="D38" s="55"/>
      <c r="E38" s="55"/>
      <c r="F38" s="55"/>
      <c r="G38" s="55"/>
      <c r="H38" s="55"/>
      <c r="I38" s="41"/>
      <c r="J38" s="41"/>
      <c r="K38" s="41"/>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row>
    <row r="39" spans="1:44" ht="22.5" customHeight="1" x14ac:dyDescent="0.2">
      <c r="A39" s="55"/>
      <c r="B39" s="55"/>
      <c r="C39" s="55"/>
      <c r="D39" s="55"/>
      <c r="E39" s="55"/>
      <c r="F39" s="55"/>
      <c r="G39" s="55"/>
      <c r="H39" s="55"/>
      <c r="I39" s="41"/>
      <c r="J39" s="41"/>
      <c r="K39" s="41"/>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row>
    <row r="40" spans="1:44" ht="22.5" customHeight="1" x14ac:dyDescent="0.2">
      <c r="A40" s="55"/>
      <c r="B40" s="55"/>
      <c r="C40" s="55"/>
      <c r="D40" s="55"/>
      <c r="E40" s="55"/>
      <c r="F40" s="55"/>
      <c r="G40" s="55"/>
      <c r="H40" s="55"/>
      <c r="I40" s="41"/>
      <c r="J40" s="41"/>
      <c r="K40" s="41"/>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row>
    <row r="41" spans="1:44" ht="22.5" customHeight="1" x14ac:dyDescent="0.2">
      <c r="A41" s="55"/>
      <c r="B41" s="55"/>
      <c r="C41" s="55"/>
      <c r="D41" s="55"/>
      <c r="E41" s="55"/>
      <c r="F41" s="55"/>
      <c r="G41" s="55"/>
      <c r="H41" s="55"/>
      <c r="I41" s="41"/>
      <c r="J41" s="41"/>
      <c r="K41" s="41"/>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row>
    <row r="42" spans="1:44" ht="22.5" customHeight="1" x14ac:dyDescent="0.2">
      <c r="A42" s="55"/>
      <c r="B42" s="55"/>
      <c r="C42" s="55"/>
      <c r="D42" s="55"/>
      <c r="E42" s="55"/>
      <c r="F42" s="55"/>
      <c r="G42" s="55"/>
      <c r="H42" s="55"/>
      <c r="I42" s="41"/>
      <c r="J42" s="41"/>
      <c r="K42" s="41"/>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row>
    <row r="43" spans="1:44" ht="22.5" customHeight="1" x14ac:dyDescent="0.2">
      <c r="A43" s="55"/>
      <c r="B43" s="55"/>
      <c r="C43" s="55"/>
      <c r="D43" s="55"/>
      <c r="E43" s="55"/>
      <c r="F43" s="55"/>
      <c r="G43" s="55"/>
      <c r="H43" s="55"/>
      <c r="I43" s="41"/>
      <c r="J43" s="41"/>
      <c r="K43" s="41"/>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row>
    <row r="44" spans="1:44" ht="22.5" customHeight="1" x14ac:dyDescent="0.2">
      <c r="A44" s="55"/>
      <c r="B44" s="55"/>
      <c r="C44" s="55"/>
      <c r="D44" s="55"/>
      <c r="E44" s="55"/>
      <c r="F44" s="55"/>
      <c r="G44" s="55"/>
      <c r="H44" s="55"/>
      <c r="I44" s="41"/>
      <c r="J44" s="41"/>
      <c r="K44" s="41"/>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row>
    <row r="45" spans="1:44" ht="22.5" customHeight="1" x14ac:dyDescent="0.2">
      <c r="A45" s="55"/>
      <c r="B45" s="55"/>
      <c r="C45" s="55"/>
      <c r="D45" s="55"/>
      <c r="E45" s="55"/>
      <c r="F45" s="55"/>
      <c r="G45" s="55"/>
      <c r="H45" s="55"/>
      <c r="I45" s="41"/>
      <c r="J45" s="41"/>
      <c r="K45" s="41"/>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row>
    <row r="46" spans="1:44" ht="22.5" customHeight="1" x14ac:dyDescent="0.2">
      <c r="A46" s="55"/>
      <c r="B46" s="55"/>
      <c r="C46" s="55"/>
      <c r="D46" s="55"/>
      <c r="E46" s="55"/>
      <c r="F46" s="55"/>
      <c r="G46" s="55"/>
      <c r="H46" s="55"/>
      <c r="I46" s="41"/>
      <c r="J46" s="41"/>
      <c r="K46" s="41"/>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row>
    <row r="47" spans="1:44" ht="22.5" customHeight="1" x14ac:dyDescent="0.2">
      <c r="A47" s="55"/>
      <c r="B47" s="55"/>
      <c r="C47" s="55"/>
      <c r="D47" s="55"/>
      <c r="E47" s="55"/>
      <c r="F47" s="55"/>
      <c r="G47" s="55"/>
      <c r="H47" s="55"/>
      <c r="I47" s="41"/>
      <c r="J47" s="41"/>
      <c r="K47" s="41"/>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row>
    <row r="48" spans="1:44" ht="22.5" customHeight="1" x14ac:dyDescent="0.2">
      <c r="A48" s="55"/>
      <c r="B48" s="55"/>
      <c r="C48" s="55"/>
      <c r="D48" s="55"/>
      <c r="E48" s="55"/>
      <c r="F48" s="55"/>
      <c r="G48" s="55"/>
      <c r="H48" s="55"/>
      <c r="I48" s="41"/>
      <c r="J48" s="41"/>
      <c r="K48" s="41"/>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row>
    <row r="49" spans="1:44" ht="22.5" customHeight="1" x14ac:dyDescent="0.2">
      <c r="A49" s="55"/>
      <c r="B49" s="55"/>
      <c r="C49" s="55"/>
      <c r="D49" s="55"/>
      <c r="E49" s="55"/>
      <c r="F49" s="55"/>
      <c r="G49" s="55"/>
      <c r="H49" s="55"/>
      <c r="I49" s="41"/>
      <c r="J49" s="41"/>
      <c r="K49" s="41"/>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row>
    <row r="50" spans="1:44" ht="22.5" customHeight="1" x14ac:dyDescent="0.2">
      <c r="A50" s="55"/>
      <c r="B50" s="55"/>
      <c r="C50" s="55"/>
      <c r="D50" s="55"/>
      <c r="E50" s="55"/>
      <c r="F50" s="55"/>
      <c r="G50" s="55"/>
      <c r="H50" s="55"/>
      <c r="I50" s="41"/>
      <c r="J50" s="41"/>
      <c r="K50" s="41"/>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row>
    <row r="51" spans="1:44" ht="22.5" customHeight="1" x14ac:dyDescent="0.2">
      <c r="A51" s="55"/>
      <c r="B51" s="55"/>
      <c r="C51" s="55"/>
      <c r="D51" s="55"/>
      <c r="E51" s="55"/>
      <c r="F51" s="55"/>
      <c r="G51" s="55"/>
      <c r="H51" s="55"/>
      <c r="I51" s="41"/>
      <c r="J51" s="41"/>
      <c r="K51" s="41"/>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row>
    <row r="52" spans="1:44" ht="22.5" customHeight="1" x14ac:dyDescent="0.2">
      <c r="A52" s="55"/>
      <c r="B52" s="55"/>
      <c r="C52" s="55"/>
      <c r="D52" s="55"/>
      <c r="E52" s="55"/>
      <c r="F52" s="55"/>
      <c r="G52" s="55"/>
      <c r="H52" s="55"/>
      <c r="I52" s="41"/>
      <c r="J52" s="41"/>
      <c r="K52" s="41"/>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row>
    <row r="53" spans="1:44" ht="22.5" customHeight="1" x14ac:dyDescent="0.2">
      <c r="A53" s="55"/>
      <c r="B53" s="55"/>
      <c r="C53" s="55"/>
      <c r="D53" s="55"/>
      <c r="E53" s="55"/>
      <c r="F53" s="55"/>
      <c r="G53" s="55"/>
      <c r="H53" s="55"/>
      <c r="I53" s="41"/>
      <c r="J53" s="41"/>
      <c r="K53" s="41"/>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row>
    <row r="54" spans="1:44" ht="22.5" customHeight="1" x14ac:dyDescent="0.2">
      <c r="A54" s="55"/>
      <c r="B54" s="55"/>
      <c r="C54" s="55"/>
      <c r="D54" s="55"/>
      <c r="E54" s="55"/>
      <c r="F54" s="55"/>
      <c r="G54" s="55"/>
      <c r="H54" s="55"/>
      <c r="I54" s="41"/>
      <c r="J54" s="41"/>
      <c r="K54" s="41"/>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row>
    <row r="55" spans="1:44" ht="22.5" customHeight="1" x14ac:dyDescent="0.2">
      <c r="A55" s="55"/>
      <c r="B55" s="55"/>
      <c r="C55" s="55"/>
      <c r="D55" s="55"/>
      <c r="E55" s="55"/>
      <c r="F55" s="55"/>
      <c r="G55" s="55"/>
      <c r="H55" s="55"/>
      <c r="I55" s="41"/>
      <c r="J55" s="41"/>
      <c r="K55" s="41"/>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row>
    <row r="56" spans="1:44" ht="22.5" customHeight="1" x14ac:dyDescent="0.2">
      <c r="A56" s="55"/>
      <c r="B56" s="55"/>
      <c r="C56" s="55"/>
      <c r="D56" s="55"/>
      <c r="E56" s="55"/>
      <c r="F56" s="55"/>
      <c r="G56" s="55"/>
      <c r="H56" s="55"/>
      <c r="I56" s="41"/>
      <c r="J56" s="41"/>
      <c r="K56" s="41"/>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row>
    <row r="57" spans="1:44" ht="22.5" customHeight="1" x14ac:dyDescent="0.2">
      <c r="A57" s="55"/>
      <c r="B57" s="55"/>
      <c r="C57" s="55"/>
      <c r="D57" s="55"/>
      <c r="E57" s="55"/>
      <c r="F57" s="55"/>
      <c r="G57" s="55"/>
      <c r="H57" s="55"/>
      <c r="I57" s="41"/>
      <c r="J57" s="41"/>
      <c r="K57" s="41"/>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row>
    <row r="58" spans="1:44" ht="22.5" customHeight="1" x14ac:dyDescent="0.2">
      <c r="A58" s="55"/>
      <c r="B58" s="55"/>
      <c r="C58" s="55"/>
      <c r="D58" s="55"/>
      <c r="E58" s="55"/>
      <c r="F58" s="55"/>
      <c r="G58" s="55"/>
      <c r="H58" s="55"/>
      <c r="I58" s="41"/>
      <c r="J58" s="41"/>
      <c r="K58" s="41"/>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row>
    <row r="59" spans="1:44" ht="22.5" customHeight="1" x14ac:dyDescent="0.2">
      <c r="A59" s="55"/>
      <c r="B59" s="55"/>
      <c r="C59" s="55"/>
      <c r="D59" s="55"/>
      <c r="E59" s="55"/>
      <c r="F59" s="55"/>
      <c r="G59" s="55"/>
      <c r="H59" s="55"/>
      <c r="I59" s="41"/>
      <c r="J59" s="41"/>
      <c r="K59" s="41"/>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row>
    <row r="60" spans="1:44" ht="22.5" customHeight="1" x14ac:dyDescent="0.2">
      <c r="A60" s="55"/>
      <c r="B60" s="55"/>
      <c r="C60" s="55"/>
      <c r="D60" s="55"/>
      <c r="E60" s="55"/>
      <c r="F60" s="55"/>
      <c r="G60" s="55"/>
      <c r="H60" s="55"/>
      <c r="I60" s="41"/>
      <c r="J60" s="41"/>
      <c r="K60" s="41"/>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row>
    <row r="61" spans="1:44" ht="22.5" customHeight="1" x14ac:dyDescent="0.2">
      <c r="A61" s="55"/>
      <c r="B61" s="55"/>
      <c r="C61" s="55"/>
      <c r="D61" s="55"/>
      <c r="E61" s="55"/>
      <c r="F61" s="55"/>
      <c r="G61" s="55"/>
      <c r="H61" s="55"/>
      <c r="I61" s="41"/>
      <c r="J61" s="41"/>
      <c r="K61" s="41"/>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row>
    <row r="62" spans="1:44" ht="22.5" customHeight="1" x14ac:dyDescent="0.2">
      <c r="A62" s="55"/>
      <c r="B62" s="55"/>
      <c r="C62" s="55"/>
      <c r="D62" s="55"/>
      <c r="E62" s="55"/>
      <c r="F62" s="55"/>
      <c r="G62" s="55"/>
      <c r="H62" s="55"/>
      <c r="I62" s="41"/>
      <c r="J62" s="41"/>
      <c r="K62" s="41"/>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row>
    <row r="63" spans="1:44" ht="22.5" customHeight="1" x14ac:dyDescent="0.2">
      <c r="A63" s="55"/>
      <c r="B63" s="55"/>
      <c r="C63" s="55"/>
      <c r="D63" s="55"/>
      <c r="E63" s="55"/>
      <c r="F63" s="55"/>
      <c r="G63" s="55"/>
      <c r="H63" s="55"/>
      <c r="I63" s="41"/>
      <c r="J63" s="41"/>
      <c r="K63" s="41"/>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row>
    <row r="64" spans="1:44" ht="22.5" customHeight="1" x14ac:dyDescent="0.2">
      <c r="A64" s="55"/>
      <c r="B64" s="55"/>
      <c r="C64" s="55"/>
      <c r="D64" s="55"/>
      <c r="E64" s="55"/>
      <c r="F64" s="55"/>
      <c r="G64" s="55"/>
      <c r="H64" s="55"/>
      <c r="I64" s="41"/>
      <c r="J64" s="41"/>
      <c r="K64" s="41"/>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row>
    <row r="65" spans="1:44" ht="22.5" customHeight="1" x14ac:dyDescent="0.2">
      <c r="A65" s="55"/>
      <c r="B65" s="55"/>
      <c r="C65" s="55"/>
      <c r="D65" s="55"/>
      <c r="E65" s="55"/>
      <c r="F65" s="55"/>
      <c r="G65" s="55"/>
      <c r="H65" s="55"/>
      <c r="I65" s="41"/>
      <c r="J65" s="41"/>
      <c r="K65" s="41"/>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row>
    <row r="66" spans="1:44" ht="22.5" customHeight="1" x14ac:dyDescent="0.2">
      <c r="A66" s="55"/>
      <c r="B66" s="55"/>
      <c r="C66" s="55"/>
      <c r="D66" s="55"/>
      <c r="E66" s="55"/>
      <c r="F66" s="55"/>
      <c r="G66" s="55"/>
      <c r="H66" s="55"/>
      <c r="I66" s="41"/>
      <c r="J66" s="41"/>
      <c r="K66" s="41"/>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row>
    <row r="67" spans="1:44" ht="22.5" customHeight="1" x14ac:dyDescent="0.2">
      <c r="A67" s="55"/>
      <c r="B67" s="55"/>
      <c r="C67" s="55"/>
      <c r="D67" s="55"/>
      <c r="E67" s="55"/>
      <c r="F67" s="55"/>
      <c r="G67" s="55"/>
      <c r="H67" s="55"/>
      <c r="I67" s="41"/>
      <c r="J67" s="41"/>
      <c r="K67" s="41"/>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row>
    <row r="68" spans="1:44" ht="22.5" customHeight="1" x14ac:dyDescent="0.2">
      <c r="A68" s="55"/>
      <c r="B68" s="55"/>
      <c r="C68" s="55"/>
      <c r="D68" s="55"/>
      <c r="E68" s="55"/>
      <c r="F68" s="55"/>
      <c r="G68" s="55"/>
      <c r="H68" s="55"/>
      <c r="I68" s="41"/>
      <c r="J68" s="41"/>
      <c r="K68" s="41"/>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row>
    <row r="69" spans="1:44" ht="22.5" customHeight="1" x14ac:dyDescent="0.2">
      <c r="A69" s="55"/>
      <c r="B69" s="55"/>
      <c r="C69" s="55"/>
      <c r="D69" s="55"/>
      <c r="E69" s="55"/>
      <c r="F69" s="55"/>
      <c r="G69" s="55"/>
      <c r="H69" s="55"/>
      <c r="I69" s="41"/>
      <c r="J69" s="41"/>
      <c r="K69" s="41"/>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row>
    <row r="70" spans="1:44" ht="22.5" customHeight="1" x14ac:dyDescent="0.2">
      <c r="A70" s="55"/>
      <c r="B70" s="55"/>
      <c r="C70" s="55"/>
      <c r="D70" s="55"/>
      <c r="E70" s="55"/>
      <c r="F70" s="55"/>
      <c r="G70" s="55"/>
      <c r="H70" s="55"/>
      <c r="I70" s="41"/>
      <c r="J70" s="41"/>
      <c r="K70" s="41"/>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row>
    <row r="71" spans="1:44" ht="22.5" customHeight="1" x14ac:dyDescent="0.2">
      <c r="A71" s="55"/>
      <c r="B71" s="55"/>
      <c r="C71" s="55"/>
      <c r="D71" s="55"/>
      <c r="E71" s="55"/>
      <c r="F71" s="55"/>
      <c r="G71" s="55"/>
      <c r="H71" s="55"/>
      <c r="I71" s="41"/>
      <c r="J71" s="41"/>
      <c r="K71" s="41"/>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row>
    <row r="72" spans="1:44" ht="22.5" customHeight="1" x14ac:dyDescent="0.2">
      <c r="A72" s="55"/>
      <c r="B72" s="55"/>
      <c r="C72" s="55"/>
      <c r="D72" s="55"/>
      <c r="E72" s="55"/>
      <c r="F72" s="55"/>
      <c r="G72" s="55"/>
      <c r="H72" s="55"/>
      <c r="I72" s="41"/>
      <c r="J72" s="41"/>
      <c r="K72" s="41"/>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row>
    <row r="73" spans="1:44" ht="22.5" customHeight="1" x14ac:dyDescent="0.2">
      <c r="A73" s="55"/>
      <c r="B73" s="55"/>
      <c r="C73" s="55"/>
      <c r="D73" s="55"/>
      <c r="E73" s="55"/>
      <c r="F73" s="55"/>
      <c r="G73" s="55"/>
      <c r="H73" s="55"/>
      <c r="I73" s="41"/>
      <c r="J73" s="41"/>
      <c r="K73" s="41"/>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row>
    <row r="74" spans="1:44" ht="22.5" customHeight="1" x14ac:dyDescent="0.2">
      <c r="A74" s="55"/>
      <c r="B74" s="55"/>
      <c r="C74" s="55"/>
      <c r="D74" s="55"/>
      <c r="E74" s="55"/>
      <c r="F74" s="55"/>
      <c r="G74" s="55"/>
      <c r="H74" s="55"/>
      <c r="I74" s="41"/>
      <c r="J74" s="41"/>
      <c r="K74" s="41"/>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row>
    <row r="75" spans="1:44" ht="22.5" customHeight="1" x14ac:dyDescent="0.2">
      <c r="A75" s="55"/>
      <c r="B75" s="55"/>
      <c r="C75" s="55"/>
      <c r="D75" s="55"/>
      <c r="E75" s="55"/>
      <c r="F75" s="55"/>
      <c r="G75" s="55"/>
      <c r="H75" s="55"/>
      <c r="I75" s="41"/>
      <c r="J75" s="41"/>
      <c r="K75" s="41"/>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row>
    <row r="76" spans="1:44" ht="22.5" customHeight="1" x14ac:dyDescent="0.2">
      <c r="A76" s="55"/>
      <c r="B76" s="55"/>
      <c r="C76" s="55"/>
      <c r="D76" s="55"/>
      <c r="E76" s="55"/>
      <c r="F76" s="55"/>
      <c r="G76" s="55"/>
      <c r="H76" s="55"/>
      <c r="I76" s="41"/>
      <c r="J76" s="41"/>
      <c r="K76" s="41"/>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row>
    <row r="77" spans="1:44" ht="22.5" customHeight="1" x14ac:dyDescent="0.2">
      <c r="A77" s="55"/>
      <c r="B77" s="55"/>
      <c r="C77" s="55"/>
      <c r="D77" s="55"/>
      <c r="E77" s="55"/>
      <c r="F77" s="55"/>
      <c r="G77" s="55"/>
      <c r="H77" s="55"/>
      <c r="I77" s="41"/>
      <c r="J77" s="41"/>
      <c r="K77" s="41"/>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row>
    <row r="78" spans="1:44" ht="22.5" customHeight="1" x14ac:dyDescent="0.2">
      <c r="A78" s="55"/>
      <c r="B78" s="55"/>
      <c r="C78" s="55"/>
      <c r="D78" s="55"/>
      <c r="E78" s="55"/>
      <c r="F78" s="55"/>
      <c r="G78" s="55"/>
      <c r="H78" s="55"/>
      <c r="I78" s="41"/>
      <c r="J78" s="41"/>
      <c r="K78" s="41"/>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row>
    <row r="79" spans="1:44" ht="22.5" customHeight="1" x14ac:dyDescent="0.2">
      <c r="A79" s="55"/>
      <c r="B79" s="55"/>
      <c r="C79" s="55"/>
      <c r="D79" s="55"/>
      <c r="E79" s="55"/>
      <c r="F79" s="55"/>
      <c r="G79" s="55"/>
      <c r="H79" s="55"/>
      <c r="I79" s="41"/>
      <c r="J79" s="41"/>
      <c r="K79" s="41"/>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row>
    <row r="80" spans="1:44" ht="22.5" customHeight="1" x14ac:dyDescent="0.2">
      <c r="A80" s="55"/>
      <c r="B80" s="55"/>
      <c r="C80" s="55"/>
      <c r="D80" s="55"/>
      <c r="E80" s="55"/>
      <c r="F80" s="55"/>
      <c r="G80" s="55"/>
      <c r="H80" s="55"/>
      <c r="I80" s="41"/>
      <c r="J80" s="41"/>
      <c r="K80" s="41"/>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row>
    <row r="81" spans="1:44" ht="22.5" customHeight="1" x14ac:dyDescent="0.2">
      <c r="A81" s="55"/>
      <c r="B81" s="55"/>
      <c r="C81" s="55"/>
      <c r="D81" s="55"/>
      <c r="E81" s="55"/>
      <c r="F81" s="55"/>
      <c r="G81" s="55"/>
      <c r="H81" s="55"/>
      <c r="I81" s="41"/>
      <c r="J81" s="41"/>
      <c r="K81" s="41"/>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row>
    <row r="82" spans="1:44" ht="22.5" customHeight="1" x14ac:dyDescent="0.2">
      <c r="A82" s="55"/>
      <c r="B82" s="55"/>
      <c r="C82" s="55"/>
      <c r="D82" s="55"/>
      <c r="E82" s="55"/>
      <c r="F82" s="55"/>
      <c r="G82" s="55"/>
      <c r="H82" s="55"/>
      <c r="I82" s="41"/>
      <c r="J82" s="41"/>
      <c r="K82" s="41"/>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row>
    <row r="83" spans="1:44" ht="22.5" customHeight="1" x14ac:dyDescent="0.2">
      <c r="A83" s="55"/>
      <c r="B83" s="55"/>
      <c r="C83" s="55"/>
      <c r="D83" s="55"/>
      <c r="E83" s="55"/>
      <c r="F83" s="55"/>
      <c r="G83" s="55"/>
      <c r="H83" s="55"/>
      <c r="I83" s="41"/>
      <c r="J83" s="41"/>
      <c r="K83" s="41"/>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row>
    <row r="84" spans="1:44" ht="22.5" customHeight="1" x14ac:dyDescent="0.2">
      <c r="A84" s="55"/>
      <c r="B84" s="55"/>
      <c r="C84" s="55"/>
      <c r="D84" s="55"/>
      <c r="E84" s="55"/>
      <c r="F84" s="55"/>
      <c r="G84" s="55"/>
      <c r="H84" s="55"/>
      <c r="I84" s="41"/>
      <c r="J84" s="41"/>
      <c r="K84" s="41"/>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row>
    <row r="85" spans="1:44" ht="22.5" customHeight="1" x14ac:dyDescent="0.2">
      <c r="A85" s="55"/>
      <c r="B85" s="55"/>
      <c r="C85" s="55"/>
      <c r="D85" s="55"/>
      <c r="E85" s="55"/>
      <c r="F85" s="55"/>
      <c r="G85" s="55"/>
      <c r="H85" s="55"/>
      <c r="I85" s="41"/>
      <c r="J85" s="41"/>
      <c r="K85" s="41"/>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row>
    <row r="86" spans="1:44" ht="22.5" customHeight="1" x14ac:dyDescent="0.2">
      <c r="A86" s="55"/>
      <c r="B86" s="55"/>
      <c r="C86" s="55"/>
      <c r="D86" s="55"/>
      <c r="E86" s="55"/>
      <c r="F86" s="55"/>
      <c r="G86" s="55"/>
      <c r="H86" s="55"/>
      <c r="I86" s="41"/>
      <c r="J86" s="41"/>
      <c r="K86" s="41"/>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row>
    <row r="87" spans="1:44" ht="22.5" customHeight="1" x14ac:dyDescent="0.2">
      <c r="A87" s="55"/>
      <c r="B87" s="55"/>
      <c r="C87" s="55"/>
      <c r="D87" s="55"/>
      <c r="E87" s="55"/>
      <c r="F87" s="55"/>
      <c r="G87" s="55"/>
      <c r="H87" s="55"/>
      <c r="I87" s="41"/>
      <c r="J87" s="41"/>
      <c r="K87" s="41"/>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row>
    <row r="88" spans="1:44" ht="22.5" customHeight="1" x14ac:dyDescent="0.2">
      <c r="A88" s="55"/>
      <c r="B88" s="55"/>
      <c r="C88" s="55"/>
      <c r="D88" s="55"/>
      <c r="E88" s="55"/>
      <c r="F88" s="55"/>
      <c r="G88" s="55"/>
      <c r="H88" s="55"/>
      <c r="I88" s="41"/>
      <c r="J88" s="41"/>
      <c r="K88" s="41"/>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row>
    <row r="89" spans="1:44" ht="22.5" customHeight="1" x14ac:dyDescent="0.2">
      <c r="A89" s="55"/>
      <c r="B89" s="55"/>
      <c r="C89" s="55"/>
      <c r="D89" s="55"/>
      <c r="E89" s="55"/>
      <c r="F89" s="55"/>
      <c r="G89" s="55"/>
      <c r="H89" s="55"/>
      <c r="I89" s="41"/>
      <c r="J89" s="41"/>
      <c r="K89" s="41"/>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row>
    <row r="90" spans="1:44" ht="22.5" customHeight="1" x14ac:dyDescent="0.2">
      <c r="A90" s="55"/>
      <c r="B90" s="55"/>
      <c r="C90" s="55"/>
      <c r="D90" s="55"/>
      <c r="E90" s="55"/>
      <c r="F90" s="55"/>
      <c r="G90" s="55"/>
      <c r="H90" s="55"/>
      <c r="I90" s="41"/>
      <c r="J90" s="41"/>
      <c r="K90" s="41"/>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row>
    <row r="91" spans="1:44" ht="22.5" customHeight="1" x14ac:dyDescent="0.2">
      <c r="A91" s="55"/>
      <c r="B91" s="55"/>
      <c r="C91" s="55"/>
      <c r="D91" s="55"/>
      <c r="E91" s="55"/>
      <c r="F91" s="55"/>
      <c r="G91" s="55"/>
      <c r="H91" s="55"/>
      <c r="I91" s="41"/>
      <c r="J91" s="41"/>
      <c r="K91" s="41"/>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row>
    <row r="92" spans="1:44" ht="22.5" customHeight="1" x14ac:dyDescent="0.2">
      <c r="A92" s="55"/>
      <c r="B92" s="55"/>
      <c r="C92" s="55"/>
      <c r="D92" s="55"/>
      <c r="E92" s="55"/>
      <c r="F92" s="55"/>
      <c r="G92" s="55"/>
      <c r="H92" s="55"/>
      <c r="I92" s="41"/>
      <c r="J92" s="41"/>
      <c r="K92" s="41"/>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row>
    <row r="93" spans="1:44" ht="22.5" customHeight="1" x14ac:dyDescent="0.2">
      <c r="A93" s="55"/>
      <c r="B93" s="55"/>
      <c r="C93" s="55"/>
      <c r="D93" s="55"/>
      <c r="E93" s="55"/>
      <c r="F93" s="55"/>
      <c r="G93" s="55"/>
      <c r="H93" s="55"/>
      <c r="I93" s="41"/>
      <c r="J93" s="41"/>
      <c r="K93" s="41"/>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row>
    <row r="94" spans="1:44" ht="22.5" customHeight="1" x14ac:dyDescent="0.2">
      <c r="A94" s="55"/>
      <c r="B94" s="55"/>
      <c r="C94" s="55"/>
      <c r="D94" s="55"/>
      <c r="E94" s="55"/>
      <c r="F94" s="55"/>
      <c r="G94" s="55"/>
      <c r="H94" s="55"/>
      <c r="I94" s="41"/>
      <c r="J94" s="41"/>
      <c r="K94" s="41"/>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row>
    <row r="95" spans="1:44" ht="22.5" customHeight="1" x14ac:dyDescent="0.2">
      <c r="A95" s="55"/>
      <c r="B95" s="55"/>
      <c r="C95" s="55"/>
      <c r="D95" s="55"/>
      <c r="E95" s="55"/>
      <c r="F95" s="55"/>
      <c r="G95" s="55"/>
      <c r="H95" s="55"/>
      <c r="I95" s="41"/>
      <c r="J95" s="41"/>
      <c r="K95" s="41"/>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row>
    <row r="96" spans="1:44" ht="22.5" customHeight="1" x14ac:dyDescent="0.2">
      <c r="A96" s="55"/>
      <c r="B96" s="55"/>
      <c r="C96" s="55"/>
      <c r="D96" s="55"/>
      <c r="E96" s="55"/>
      <c r="F96" s="55"/>
      <c r="G96" s="55"/>
      <c r="H96" s="55"/>
      <c r="I96" s="41"/>
      <c r="J96" s="41"/>
      <c r="K96" s="41"/>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row>
    <row r="97" spans="1:44" ht="22.5" customHeight="1" x14ac:dyDescent="0.2">
      <c r="A97" s="55"/>
      <c r="B97" s="55"/>
      <c r="C97" s="55"/>
      <c r="D97" s="55"/>
      <c r="E97" s="55"/>
      <c r="F97" s="55"/>
      <c r="G97" s="55"/>
      <c r="H97" s="55"/>
      <c r="I97" s="41"/>
      <c r="J97" s="41"/>
      <c r="K97" s="41"/>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row>
    <row r="98" spans="1:44" ht="22.5" customHeight="1" x14ac:dyDescent="0.2">
      <c r="A98" s="55"/>
      <c r="B98" s="55"/>
      <c r="C98" s="55"/>
      <c r="D98" s="55"/>
      <c r="E98" s="55"/>
      <c r="F98" s="55"/>
      <c r="G98" s="55"/>
      <c r="H98" s="55"/>
      <c r="I98" s="41"/>
      <c r="J98" s="41"/>
      <c r="K98" s="41"/>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row>
    <row r="99" spans="1:44" ht="22.5" customHeight="1" x14ac:dyDescent="0.2">
      <c r="A99" s="55"/>
      <c r="B99" s="55"/>
      <c r="C99" s="55"/>
      <c r="D99" s="55"/>
      <c r="E99" s="55"/>
      <c r="F99" s="55"/>
      <c r="G99" s="55"/>
      <c r="H99" s="55"/>
      <c r="I99" s="41"/>
      <c r="J99" s="41"/>
      <c r="K99" s="41"/>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row>
    <row r="100" spans="1:44" ht="22.5" customHeight="1" x14ac:dyDescent="0.2">
      <c r="A100" s="55"/>
      <c r="B100" s="55"/>
      <c r="C100" s="55"/>
      <c r="D100" s="55"/>
      <c r="E100" s="55"/>
      <c r="F100" s="55"/>
      <c r="G100" s="55"/>
      <c r="H100" s="55"/>
      <c r="I100" s="41"/>
      <c r="J100" s="41"/>
      <c r="K100" s="41"/>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row>
    <row r="101" spans="1:44" ht="22.5" customHeight="1" x14ac:dyDescent="0.2">
      <c r="A101" s="55"/>
      <c r="B101" s="55"/>
      <c r="C101" s="55"/>
      <c r="D101" s="55"/>
      <c r="E101" s="55"/>
      <c r="F101" s="55"/>
      <c r="G101" s="55"/>
      <c r="H101" s="55"/>
      <c r="I101" s="41"/>
      <c r="J101" s="41"/>
      <c r="K101" s="41"/>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row>
    <row r="102" spans="1:44" ht="22.5" customHeight="1" x14ac:dyDescent="0.2">
      <c r="A102" s="55"/>
      <c r="B102" s="55"/>
      <c r="C102" s="55"/>
      <c r="D102" s="55"/>
      <c r="E102" s="55"/>
      <c r="F102" s="55"/>
      <c r="G102" s="55"/>
      <c r="H102" s="55"/>
      <c r="I102" s="41"/>
      <c r="J102" s="41"/>
      <c r="K102" s="41"/>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row>
    <row r="103" spans="1:44" ht="22.5" customHeight="1" x14ac:dyDescent="0.2">
      <c r="A103" s="55"/>
      <c r="B103" s="55"/>
      <c r="C103" s="55"/>
      <c r="D103" s="55"/>
      <c r="E103" s="55"/>
      <c r="F103" s="55"/>
      <c r="G103" s="55"/>
      <c r="H103" s="55"/>
      <c r="I103" s="41"/>
      <c r="J103" s="41"/>
      <c r="K103" s="41"/>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row>
    <row r="104" spans="1:44" ht="22.5" customHeight="1" x14ac:dyDescent="0.2">
      <c r="A104" s="55"/>
      <c r="B104" s="55"/>
      <c r="C104" s="55"/>
      <c r="D104" s="55"/>
      <c r="E104" s="55"/>
      <c r="F104" s="55"/>
      <c r="G104" s="55"/>
      <c r="H104" s="55"/>
      <c r="I104" s="41"/>
      <c r="J104" s="41"/>
      <c r="K104" s="41"/>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row>
    <row r="105" spans="1:44" ht="22.5" customHeight="1" x14ac:dyDescent="0.2">
      <c r="A105" s="55"/>
      <c r="B105" s="55"/>
      <c r="C105" s="55"/>
      <c r="D105" s="55"/>
      <c r="E105" s="55"/>
      <c r="F105" s="55"/>
      <c r="G105" s="55"/>
      <c r="H105" s="55"/>
      <c r="I105" s="41"/>
      <c r="J105" s="41"/>
      <c r="K105" s="41"/>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row>
    <row r="106" spans="1:44" ht="22.5" customHeight="1" x14ac:dyDescent="0.2">
      <c r="A106" s="55"/>
      <c r="B106" s="55"/>
      <c r="C106" s="55"/>
      <c r="D106" s="55"/>
      <c r="E106" s="55"/>
      <c r="F106" s="55"/>
      <c r="G106" s="55"/>
      <c r="H106" s="55"/>
      <c r="I106" s="41"/>
      <c r="J106" s="41"/>
      <c r="K106" s="41"/>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row>
    <row r="107" spans="1:44" ht="22.5" customHeight="1" x14ac:dyDescent="0.2">
      <c r="A107" s="55"/>
      <c r="B107" s="55"/>
      <c r="C107" s="55"/>
      <c r="D107" s="55"/>
      <c r="E107" s="55"/>
      <c r="F107" s="55"/>
      <c r="G107" s="55"/>
      <c r="H107" s="55"/>
      <c r="I107" s="41"/>
      <c r="J107" s="41"/>
      <c r="K107" s="41"/>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row>
    <row r="108" spans="1:44" ht="22.5" customHeight="1" x14ac:dyDescent="0.2">
      <c r="A108" s="55"/>
      <c r="B108" s="55"/>
      <c r="C108" s="55"/>
      <c r="D108" s="55"/>
      <c r="E108" s="55"/>
      <c r="F108" s="55"/>
      <c r="G108" s="55"/>
      <c r="H108" s="55"/>
      <c r="I108" s="41"/>
      <c r="J108" s="41"/>
      <c r="K108" s="41"/>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row>
    <row r="109" spans="1:44" ht="22.5" customHeight="1" x14ac:dyDescent="0.2">
      <c r="A109" s="55"/>
      <c r="B109" s="55"/>
      <c r="C109" s="55"/>
      <c r="D109" s="55"/>
      <c r="E109" s="55"/>
      <c r="F109" s="55"/>
      <c r="G109" s="55"/>
      <c r="H109" s="55"/>
      <c r="I109" s="41"/>
      <c r="J109" s="41"/>
      <c r="K109" s="41"/>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row>
    <row r="110" spans="1:44" ht="22.5" customHeight="1" x14ac:dyDescent="0.2">
      <c r="A110" s="55"/>
      <c r="B110" s="55"/>
      <c r="C110" s="55"/>
      <c r="D110" s="55"/>
      <c r="E110" s="55"/>
      <c r="F110" s="55"/>
      <c r="G110" s="55"/>
      <c r="H110" s="55"/>
      <c r="I110" s="41"/>
      <c r="J110" s="41"/>
      <c r="K110" s="41"/>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row>
    <row r="111" spans="1:44" ht="22.5" customHeight="1" x14ac:dyDescent="0.2">
      <c r="A111" s="55"/>
      <c r="B111" s="55"/>
      <c r="C111" s="55"/>
      <c r="D111" s="55"/>
      <c r="E111" s="55"/>
      <c r="F111" s="55"/>
      <c r="G111" s="55"/>
      <c r="H111" s="55"/>
      <c r="I111" s="41"/>
      <c r="J111" s="41"/>
      <c r="K111" s="41"/>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row>
    <row r="112" spans="1:44" ht="22.5" customHeight="1" x14ac:dyDescent="0.2">
      <c r="A112" s="55"/>
      <c r="B112" s="55"/>
      <c r="C112" s="55"/>
      <c r="D112" s="55"/>
      <c r="E112" s="55"/>
      <c r="F112" s="55"/>
      <c r="G112" s="55"/>
      <c r="H112" s="55"/>
      <c r="I112" s="41"/>
      <c r="J112" s="41"/>
      <c r="K112" s="41"/>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row>
    <row r="113" spans="1:44" ht="22.5" customHeight="1" x14ac:dyDescent="0.2">
      <c r="A113" s="55"/>
      <c r="B113" s="55"/>
      <c r="C113" s="55"/>
      <c r="D113" s="55"/>
      <c r="E113" s="55"/>
      <c r="F113" s="55"/>
      <c r="G113" s="55"/>
      <c r="H113" s="55"/>
      <c r="I113" s="41"/>
      <c r="J113" s="41"/>
      <c r="K113" s="41"/>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row>
    <row r="114" spans="1:44" ht="22.5" customHeight="1" x14ac:dyDescent="0.2">
      <c r="A114" s="55"/>
      <c r="B114" s="55"/>
      <c r="C114" s="55"/>
      <c r="D114" s="55"/>
      <c r="E114" s="55"/>
      <c r="F114" s="55"/>
      <c r="G114" s="55"/>
      <c r="H114" s="55"/>
      <c r="I114" s="41"/>
      <c r="J114" s="41"/>
      <c r="K114" s="41"/>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row>
    <row r="115" spans="1:44" ht="22.5" customHeight="1" x14ac:dyDescent="0.2">
      <c r="A115" s="55"/>
      <c r="B115" s="55"/>
      <c r="C115" s="55"/>
      <c r="D115" s="55"/>
      <c r="E115" s="55"/>
      <c r="F115" s="55"/>
      <c r="G115" s="55"/>
      <c r="H115" s="55"/>
      <c r="I115" s="41"/>
      <c r="J115" s="41"/>
      <c r="K115" s="41"/>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row>
    <row r="116" spans="1:44" ht="22.5" customHeight="1" x14ac:dyDescent="0.2">
      <c r="A116" s="55"/>
      <c r="B116" s="55"/>
      <c r="C116" s="55"/>
      <c r="D116" s="55"/>
      <c r="E116" s="55"/>
      <c r="F116" s="55"/>
      <c r="G116" s="55"/>
      <c r="H116" s="55"/>
      <c r="I116" s="41"/>
      <c r="J116" s="41"/>
      <c r="K116" s="41"/>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row>
    <row r="117" spans="1:44" ht="22.5" customHeight="1" x14ac:dyDescent="0.2">
      <c r="A117" s="55"/>
      <c r="B117" s="55"/>
      <c r="C117" s="55"/>
      <c r="D117" s="55"/>
      <c r="E117" s="55"/>
      <c r="F117" s="55"/>
      <c r="G117" s="55"/>
      <c r="H117" s="55"/>
      <c r="I117" s="41"/>
      <c r="J117" s="41"/>
      <c r="K117" s="41"/>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row>
    <row r="118" spans="1:44" ht="22.5" customHeight="1" x14ac:dyDescent="0.2">
      <c r="A118" s="55"/>
      <c r="B118" s="55"/>
      <c r="C118" s="55"/>
      <c r="D118" s="55"/>
      <c r="E118" s="55"/>
      <c r="F118" s="55"/>
      <c r="G118" s="55"/>
      <c r="H118" s="55"/>
      <c r="I118" s="41"/>
      <c r="J118" s="41"/>
      <c r="K118" s="41"/>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row>
    <row r="119" spans="1:44" ht="22.5" customHeight="1" x14ac:dyDescent="0.2">
      <c r="A119" s="55"/>
      <c r="B119" s="55"/>
      <c r="C119" s="55"/>
      <c r="D119" s="55"/>
      <c r="E119" s="55"/>
      <c r="F119" s="55"/>
      <c r="G119" s="55"/>
      <c r="H119" s="55"/>
      <c r="I119" s="41"/>
      <c r="J119" s="41"/>
      <c r="K119" s="41"/>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row>
    <row r="120" spans="1:44" ht="22.5" customHeight="1" x14ac:dyDescent="0.2">
      <c r="A120" s="55"/>
      <c r="B120" s="55"/>
      <c r="C120" s="55"/>
      <c r="D120" s="55"/>
      <c r="E120" s="55"/>
      <c r="F120" s="55"/>
      <c r="G120" s="55"/>
      <c r="H120" s="55"/>
      <c r="I120" s="41"/>
      <c r="J120" s="41"/>
      <c r="K120" s="41"/>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row>
    <row r="121" spans="1:44" ht="22.5" customHeight="1" x14ac:dyDescent="0.2">
      <c r="A121" s="55"/>
      <c r="B121" s="55"/>
      <c r="C121" s="55"/>
      <c r="D121" s="55"/>
      <c r="E121" s="55"/>
      <c r="F121" s="55"/>
      <c r="G121" s="55"/>
      <c r="H121" s="55"/>
      <c r="I121" s="41"/>
      <c r="J121" s="41"/>
      <c r="K121" s="41"/>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row>
    <row r="122" spans="1:44" ht="22.5" customHeight="1" x14ac:dyDescent="0.2">
      <c r="A122" s="55"/>
      <c r="B122" s="55"/>
      <c r="C122" s="55"/>
      <c r="D122" s="55"/>
      <c r="E122" s="55"/>
      <c r="F122" s="55"/>
      <c r="G122" s="55"/>
      <c r="H122" s="55"/>
      <c r="I122" s="41"/>
      <c r="J122" s="41"/>
      <c r="K122" s="41"/>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row>
    <row r="123" spans="1:44" ht="22.5" customHeight="1" x14ac:dyDescent="0.2">
      <c r="A123" s="55"/>
      <c r="B123" s="55"/>
      <c r="C123" s="55"/>
      <c r="D123" s="55"/>
      <c r="E123" s="55"/>
      <c r="F123" s="55"/>
      <c r="G123" s="55"/>
      <c r="H123" s="55"/>
      <c r="I123" s="41"/>
      <c r="J123" s="41"/>
      <c r="K123" s="41"/>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row>
    <row r="124" spans="1:44" ht="22.5" customHeight="1" x14ac:dyDescent="0.2">
      <c r="A124" s="55"/>
      <c r="B124" s="55"/>
      <c r="C124" s="55"/>
      <c r="D124" s="55"/>
      <c r="E124" s="55"/>
      <c r="F124" s="55"/>
      <c r="G124" s="55"/>
      <c r="H124" s="55"/>
      <c r="I124" s="41"/>
      <c r="J124" s="41"/>
      <c r="K124" s="41"/>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row>
    <row r="125" spans="1:44" ht="22.5" customHeight="1" x14ac:dyDescent="0.2">
      <c r="A125" s="55"/>
      <c r="B125" s="55"/>
      <c r="C125" s="55"/>
      <c r="D125" s="55"/>
      <c r="E125" s="55"/>
      <c r="F125" s="55"/>
      <c r="G125" s="55"/>
      <c r="H125" s="55"/>
      <c r="I125" s="41"/>
      <c r="J125" s="41"/>
      <c r="K125" s="41"/>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row>
    <row r="126" spans="1:44" ht="22.5" customHeight="1" x14ac:dyDescent="0.2">
      <c r="A126" s="55"/>
      <c r="B126" s="55"/>
      <c r="C126" s="55"/>
      <c r="D126" s="55"/>
      <c r="E126" s="55"/>
      <c r="F126" s="55"/>
      <c r="G126" s="55"/>
      <c r="H126" s="55"/>
      <c r="I126" s="41"/>
      <c r="J126" s="41"/>
      <c r="K126" s="41"/>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row>
    <row r="127" spans="1:44" ht="22.5" customHeight="1" x14ac:dyDescent="0.2">
      <c r="A127" s="55"/>
      <c r="B127" s="55"/>
      <c r="C127" s="55"/>
      <c r="D127" s="55"/>
      <c r="E127" s="55"/>
      <c r="F127" s="55"/>
      <c r="G127" s="55"/>
      <c r="H127" s="55"/>
      <c r="I127" s="41"/>
      <c r="J127" s="41"/>
      <c r="K127" s="41"/>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row>
    <row r="128" spans="1:44" ht="22.5" customHeight="1" x14ac:dyDescent="0.2">
      <c r="A128" s="55"/>
      <c r="B128" s="55"/>
      <c r="C128" s="55"/>
      <c r="D128" s="55"/>
      <c r="E128" s="55"/>
      <c r="F128" s="55"/>
      <c r="G128" s="55"/>
      <c r="H128" s="55"/>
      <c r="I128" s="41"/>
      <c r="J128" s="41"/>
      <c r="K128" s="41"/>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row>
    <row r="129" spans="1:44" ht="22.5" customHeight="1" x14ac:dyDescent="0.2">
      <c r="A129" s="55"/>
      <c r="B129" s="55"/>
      <c r="C129" s="55"/>
      <c r="D129" s="55"/>
      <c r="E129" s="55"/>
      <c r="F129" s="55"/>
      <c r="G129" s="55"/>
      <c r="H129" s="55"/>
      <c r="I129" s="41"/>
      <c r="J129" s="41"/>
      <c r="K129" s="41"/>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row>
    <row r="130" spans="1:44" ht="22.5" customHeight="1" x14ac:dyDescent="0.2">
      <c r="A130" s="55"/>
      <c r="B130" s="55"/>
      <c r="C130" s="55"/>
      <c r="D130" s="55"/>
      <c r="E130" s="55"/>
      <c r="F130" s="55"/>
      <c r="G130" s="55"/>
      <c r="H130" s="55"/>
      <c r="I130" s="41"/>
      <c r="J130" s="41"/>
      <c r="K130" s="41"/>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row>
    <row r="131" spans="1:44" ht="22.5" customHeight="1" x14ac:dyDescent="0.2">
      <c r="A131" s="55"/>
      <c r="B131" s="55"/>
      <c r="C131" s="55"/>
      <c r="D131" s="55"/>
      <c r="E131" s="55"/>
      <c r="F131" s="55"/>
      <c r="G131" s="55"/>
      <c r="H131" s="55"/>
      <c r="I131" s="41"/>
      <c r="J131" s="41"/>
      <c r="K131" s="41"/>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row>
    <row r="132" spans="1:44" ht="22.5" customHeight="1" x14ac:dyDescent="0.2">
      <c r="A132" s="55"/>
      <c r="B132" s="55"/>
      <c r="C132" s="55"/>
      <c r="D132" s="55"/>
      <c r="E132" s="55"/>
      <c r="F132" s="55"/>
      <c r="G132" s="55"/>
      <c r="H132" s="55"/>
      <c r="I132" s="41"/>
      <c r="J132" s="41"/>
      <c r="K132" s="41"/>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row>
    <row r="133" spans="1:44" ht="22.5" customHeight="1" x14ac:dyDescent="0.2">
      <c r="A133" s="55"/>
      <c r="B133" s="55"/>
      <c r="C133" s="55"/>
      <c r="D133" s="55"/>
      <c r="E133" s="55"/>
      <c r="F133" s="55"/>
      <c r="G133" s="55"/>
      <c r="H133" s="55"/>
      <c r="I133" s="41"/>
      <c r="J133" s="41"/>
      <c r="K133" s="41"/>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row>
    <row r="134" spans="1:44" ht="22.5" customHeight="1" x14ac:dyDescent="0.2">
      <c r="A134" s="55"/>
      <c r="B134" s="55"/>
      <c r="C134" s="55"/>
      <c r="D134" s="55"/>
      <c r="E134" s="55"/>
      <c r="F134" s="55"/>
      <c r="G134" s="55"/>
      <c r="H134" s="55"/>
      <c r="I134" s="41"/>
      <c r="J134" s="41"/>
      <c r="K134" s="41"/>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row>
    <row r="135" spans="1:44" ht="22.5" customHeight="1" x14ac:dyDescent="0.2">
      <c r="A135" s="55"/>
      <c r="B135" s="55"/>
      <c r="C135" s="55"/>
      <c r="D135" s="55"/>
      <c r="E135" s="55"/>
      <c r="F135" s="55"/>
      <c r="G135" s="55"/>
      <c r="H135" s="55"/>
      <c r="I135" s="41"/>
      <c r="J135" s="41"/>
      <c r="K135" s="41"/>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row>
    <row r="136" spans="1:44" ht="22.5" customHeight="1" x14ac:dyDescent="0.2">
      <c r="A136" s="55"/>
      <c r="B136" s="55"/>
      <c r="C136" s="55"/>
      <c r="D136" s="55"/>
      <c r="E136" s="55"/>
      <c r="F136" s="55"/>
      <c r="G136" s="55"/>
      <c r="H136" s="55"/>
      <c r="I136" s="41"/>
      <c r="J136" s="41"/>
      <c r="K136" s="41"/>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row>
    <row r="137" spans="1:44" ht="22.5" customHeight="1" x14ac:dyDescent="0.2">
      <c r="A137" s="55"/>
      <c r="B137" s="55"/>
      <c r="C137" s="55"/>
      <c r="D137" s="55"/>
      <c r="E137" s="55"/>
      <c r="F137" s="55"/>
      <c r="G137" s="55"/>
      <c r="H137" s="55"/>
      <c r="I137" s="41"/>
      <c r="J137" s="41"/>
      <c r="K137" s="41"/>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row>
    <row r="138" spans="1:44" ht="22.5" customHeight="1" x14ac:dyDescent="0.2">
      <c r="A138" s="55"/>
      <c r="B138" s="55"/>
      <c r="C138" s="55"/>
      <c r="D138" s="55"/>
      <c r="E138" s="55"/>
      <c r="F138" s="55"/>
      <c r="G138" s="55"/>
      <c r="H138" s="55"/>
      <c r="I138" s="41"/>
      <c r="J138" s="41"/>
      <c r="K138" s="41"/>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row>
    <row r="139" spans="1:44" ht="22.5" customHeight="1" x14ac:dyDescent="0.2">
      <c r="A139" s="55"/>
      <c r="B139" s="55"/>
      <c r="C139" s="55"/>
      <c r="D139" s="55"/>
      <c r="E139" s="55"/>
      <c r="F139" s="55"/>
      <c r="G139" s="55"/>
      <c r="H139" s="55"/>
      <c r="I139" s="41"/>
      <c r="J139" s="41"/>
      <c r="K139" s="41"/>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row>
    <row r="140" spans="1:44" ht="22.5" customHeight="1" x14ac:dyDescent="0.2">
      <c r="A140" s="55"/>
      <c r="B140" s="55"/>
      <c r="C140" s="55"/>
      <c r="D140" s="55"/>
      <c r="E140" s="55"/>
      <c r="F140" s="55"/>
      <c r="G140" s="55"/>
      <c r="H140" s="55"/>
      <c r="I140" s="41"/>
      <c r="J140" s="41"/>
      <c r="K140" s="41"/>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row>
    <row r="141" spans="1:44" ht="22.5" customHeight="1" x14ac:dyDescent="0.2">
      <c r="A141" s="55"/>
      <c r="B141" s="55"/>
      <c r="C141" s="55"/>
      <c r="D141" s="55"/>
      <c r="E141" s="55"/>
      <c r="F141" s="55"/>
      <c r="G141" s="55"/>
      <c r="H141" s="55"/>
      <c r="I141" s="41"/>
      <c r="J141" s="41"/>
      <c r="K141" s="41"/>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row>
    <row r="142" spans="1:44" ht="22.5" customHeight="1" x14ac:dyDescent="0.2">
      <c r="A142" s="55"/>
      <c r="B142" s="55"/>
      <c r="C142" s="55"/>
      <c r="D142" s="55"/>
      <c r="E142" s="55"/>
      <c r="F142" s="55"/>
      <c r="G142" s="55"/>
      <c r="H142" s="55"/>
      <c r="I142" s="41"/>
      <c r="J142" s="41"/>
      <c r="K142" s="41"/>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row>
    <row r="143" spans="1:44" ht="22.5" customHeight="1" x14ac:dyDescent="0.2">
      <c r="A143" s="55"/>
      <c r="B143" s="55"/>
      <c r="C143" s="55"/>
      <c r="D143" s="55"/>
      <c r="E143" s="55"/>
      <c r="F143" s="55"/>
      <c r="G143" s="55"/>
      <c r="H143" s="55"/>
      <c r="I143" s="41"/>
      <c r="J143" s="41"/>
      <c r="K143" s="41"/>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row>
    <row r="144" spans="1:44" ht="22.5" customHeight="1" x14ac:dyDescent="0.2">
      <c r="A144" s="55"/>
      <c r="B144" s="55"/>
      <c r="C144" s="55"/>
      <c r="D144" s="55"/>
      <c r="E144" s="55"/>
      <c r="F144" s="55"/>
      <c r="G144" s="55"/>
      <c r="H144" s="55"/>
      <c r="I144" s="41"/>
      <c r="J144" s="41"/>
      <c r="K144" s="41"/>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row>
    <row r="145" spans="1:44" ht="22.5" customHeight="1" x14ac:dyDescent="0.2">
      <c r="A145" s="55"/>
      <c r="B145" s="55"/>
      <c r="C145" s="55"/>
      <c r="D145" s="55"/>
      <c r="E145" s="55"/>
      <c r="F145" s="55"/>
      <c r="G145" s="55"/>
      <c r="H145" s="55"/>
      <c r="I145" s="41"/>
      <c r="J145" s="41"/>
      <c r="K145" s="41"/>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row>
    <row r="146" spans="1:44" ht="22.5" customHeight="1" x14ac:dyDescent="0.2">
      <c r="A146" s="55"/>
      <c r="B146" s="55"/>
      <c r="C146" s="55"/>
      <c r="D146" s="55"/>
      <c r="E146" s="55"/>
      <c r="F146" s="55"/>
      <c r="G146" s="55"/>
      <c r="H146" s="55"/>
      <c r="I146" s="41"/>
      <c r="J146" s="41"/>
      <c r="K146" s="41"/>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row>
    <row r="147" spans="1:44" ht="22.5" customHeight="1" x14ac:dyDescent="0.2">
      <c r="A147" s="55"/>
      <c r="B147" s="55"/>
      <c r="C147" s="55"/>
      <c r="D147" s="55"/>
      <c r="E147" s="55"/>
      <c r="F147" s="55"/>
      <c r="G147" s="55"/>
      <c r="H147" s="55"/>
      <c r="I147" s="41"/>
      <c r="J147" s="41"/>
      <c r="K147" s="41"/>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row>
    <row r="148" spans="1:44" ht="22.5" customHeight="1" x14ac:dyDescent="0.2">
      <c r="A148" s="55"/>
      <c r="B148" s="55"/>
      <c r="C148" s="55"/>
      <c r="D148" s="55"/>
      <c r="E148" s="55"/>
      <c r="F148" s="55"/>
      <c r="G148" s="55"/>
      <c r="H148" s="55"/>
      <c r="I148" s="41"/>
      <c r="J148" s="41"/>
      <c r="K148" s="41"/>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row>
    <row r="149" spans="1:44" ht="22.5" customHeight="1" x14ac:dyDescent="0.2">
      <c r="A149" s="55"/>
      <c r="B149" s="55"/>
      <c r="C149" s="55"/>
      <c r="D149" s="55"/>
      <c r="E149" s="55"/>
      <c r="F149" s="55"/>
      <c r="G149" s="55"/>
      <c r="H149" s="55"/>
      <c r="I149" s="41"/>
      <c r="J149" s="41"/>
      <c r="K149" s="41"/>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row>
    <row r="150" spans="1:44" ht="22.5" customHeight="1" x14ac:dyDescent="0.2">
      <c r="A150" s="55"/>
      <c r="B150" s="55"/>
      <c r="C150" s="55"/>
      <c r="D150" s="55"/>
      <c r="E150" s="55"/>
      <c r="F150" s="55"/>
      <c r="G150" s="55"/>
      <c r="H150" s="55"/>
      <c r="I150" s="41"/>
      <c r="J150" s="41"/>
      <c r="K150" s="41"/>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row>
    <row r="151" spans="1:44" ht="22.5" customHeight="1" x14ac:dyDescent="0.2">
      <c r="A151" s="55"/>
      <c r="B151" s="55"/>
      <c r="C151" s="55"/>
      <c r="D151" s="55"/>
      <c r="E151" s="55"/>
      <c r="F151" s="55"/>
      <c r="G151" s="55"/>
      <c r="H151" s="55"/>
      <c r="I151" s="41"/>
      <c r="J151" s="41"/>
      <c r="K151" s="41"/>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row>
    <row r="152" spans="1:44" ht="22.5" customHeight="1" x14ac:dyDescent="0.2">
      <c r="A152" s="55"/>
      <c r="B152" s="55"/>
      <c r="C152" s="55"/>
      <c r="D152" s="55"/>
      <c r="E152" s="55"/>
      <c r="F152" s="55"/>
      <c r="G152" s="55"/>
      <c r="H152" s="55"/>
      <c r="I152" s="41"/>
      <c r="J152" s="41"/>
      <c r="K152" s="41"/>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row>
    <row r="153" spans="1:44" ht="22.5" customHeight="1" x14ac:dyDescent="0.2">
      <c r="A153" s="55"/>
      <c r="B153" s="55"/>
      <c r="C153" s="55"/>
      <c r="D153" s="55"/>
      <c r="E153" s="55"/>
      <c r="F153" s="55"/>
      <c r="G153" s="55"/>
      <c r="H153" s="55"/>
      <c r="I153" s="41"/>
      <c r="J153" s="41"/>
      <c r="K153" s="41"/>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row>
    <row r="154" spans="1:44" ht="22.5" customHeight="1" x14ac:dyDescent="0.2">
      <c r="A154" s="55"/>
      <c r="B154" s="55"/>
      <c r="C154" s="55"/>
      <c r="D154" s="55"/>
      <c r="E154" s="55"/>
      <c r="F154" s="55"/>
      <c r="G154" s="55"/>
      <c r="H154" s="55"/>
      <c r="I154" s="41"/>
      <c r="J154" s="41"/>
      <c r="K154" s="41"/>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row>
    <row r="155" spans="1:44" ht="22.5" customHeight="1" x14ac:dyDescent="0.2">
      <c r="A155" s="55"/>
      <c r="B155" s="55"/>
      <c r="C155" s="55"/>
      <c r="D155" s="55"/>
      <c r="E155" s="55"/>
      <c r="F155" s="55"/>
      <c r="G155" s="55"/>
      <c r="H155" s="55"/>
      <c r="I155" s="41"/>
      <c r="J155" s="41"/>
      <c r="K155" s="41"/>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row>
    <row r="156" spans="1:44" ht="22.5" customHeight="1" x14ac:dyDescent="0.2">
      <c r="A156" s="55"/>
      <c r="B156" s="55"/>
      <c r="C156" s="55"/>
      <c r="D156" s="55"/>
      <c r="E156" s="55"/>
      <c r="F156" s="55"/>
      <c r="G156" s="55"/>
      <c r="H156" s="55"/>
      <c r="I156" s="41"/>
      <c r="J156" s="41"/>
      <c r="K156" s="41"/>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row>
    <row r="157" spans="1:44" ht="22.5" customHeight="1" x14ac:dyDescent="0.2">
      <c r="A157" s="55"/>
      <c r="B157" s="55"/>
      <c r="C157" s="55"/>
      <c r="D157" s="55"/>
      <c r="E157" s="55"/>
      <c r="F157" s="55"/>
      <c r="G157" s="55"/>
      <c r="H157" s="55"/>
      <c r="I157" s="41"/>
      <c r="J157" s="41"/>
      <c r="K157" s="41"/>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row>
    <row r="158" spans="1:44" ht="22.5" customHeight="1" x14ac:dyDescent="0.2">
      <c r="A158" s="55"/>
      <c r="B158" s="55"/>
      <c r="C158" s="55"/>
      <c r="D158" s="55"/>
      <c r="E158" s="55"/>
      <c r="F158" s="55"/>
      <c r="G158" s="55"/>
      <c r="H158" s="55"/>
      <c r="I158" s="41"/>
      <c r="J158" s="41"/>
      <c r="K158" s="41"/>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row>
    <row r="159" spans="1:44" ht="22.5" customHeight="1" x14ac:dyDescent="0.2">
      <c r="A159" s="55"/>
      <c r="B159" s="55"/>
      <c r="C159" s="55"/>
      <c r="D159" s="55"/>
      <c r="E159" s="55"/>
      <c r="F159" s="55"/>
      <c r="G159" s="55"/>
      <c r="H159" s="55"/>
      <c r="I159" s="41"/>
      <c r="J159" s="41"/>
      <c r="K159" s="41"/>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row>
    <row r="160" spans="1:44" ht="22.5" customHeight="1" x14ac:dyDescent="0.2">
      <c r="A160" s="55"/>
      <c r="B160" s="55"/>
      <c r="C160" s="55"/>
      <c r="D160" s="55"/>
      <c r="E160" s="55"/>
      <c r="F160" s="55"/>
      <c r="G160" s="55"/>
      <c r="H160" s="55"/>
      <c r="I160" s="41"/>
      <c r="J160" s="41"/>
      <c r="K160" s="41"/>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row>
    <row r="161" spans="1:44" ht="22.5" customHeight="1" x14ac:dyDescent="0.2">
      <c r="A161" s="55"/>
      <c r="B161" s="55"/>
      <c r="C161" s="55"/>
      <c r="D161" s="55"/>
      <c r="E161" s="55"/>
      <c r="F161" s="55"/>
      <c r="G161" s="55"/>
      <c r="H161" s="55"/>
      <c r="I161" s="41"/>
      <c r="J161" s="41"/>
      <c r="K161" s="41"/>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row>
    <row r="162" spans="1:44" ht="22.5" customHeight="1" x14ac:dyDescent="0.2">
      <c r="A162" s="55"/>
      <c r="B162" s="55"/>
      <c r="C162" s="55"/>
      <c r="D162" s="55"/>
      <c r="E162" s="55"/>
      <c r="F162" s="55"/>
      <c r="G162" s="55"/>
      <c r="H162" s="55"/>
      <c r="I162" s="41"/>
      <c r="J162" s="41"/>
      <c r="K162" s="41"/>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row>
    <row r="163" spans="1:44" ht="22.5" customHeight="1" x14ac:dyDescent="0.2">
      <c r="A163" s="55"/>
      <c r="B163" s="55"/>
      <c r="C163" s="55"/>
      <c r="D163" s="55"/>
      <c r="E163" s="55"/>
      <c r="F163" s="55"/>
      <c r="G163" s="55"/>
      <c r="H163" s="55"/>
      <c r="I163" s="41"/>
      <c r="J163" s="41"/>
      <c r="K163" s="41"/>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row>
    <row r="164" spans="1:44" ht="22.5" customHeight="1" x14ac:dyDescent="0.2">
      <c r="A164" s="55"/>
      <c r="B164" s="55"/>
      <c r="C164" s="55"/>
      <c r="D164" s="55"/>
      <c r="E164" s="55"/>
      <c r="F164" s="55"/>
      <c r="G164" s="55"/>
      <c r="H164" s="55"/>
      <c r="I164" s="41"/>
      <c r="J164" s="41"/>
      <c r="K164" s="41"/>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row>
    <row r="165" spans="1:44" ht="22.5" customHeight="1" x14ac:dyDescent="0.2">
      <c r="A165" s="55"/>
      <c r="B165" s="55"/>
      <c r="C165" s="55"/>
      <c r="D165" s="55"/>
      <c r="E165" s="55"/>
      <c r="F165" s="55"/>
      <c r="G165" s="55"/>
      <c r="H165" s="55"/>
      <c r="I165" s="41"/>
      <c r="J165" s="41"/>
      <c r="K165" s="41"/>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row>
    <row r="166" spans="1:44" ht="22.5" customHeight="1" x14ac:dyDescent="0.2">
      <c r="A166" s="55"/>
      <c r="B166" s="55"/>
      <c r="C166" s="55"/>
      <c r="D166" s="55"/>
      <c r="E166" s="55"/>
      <c r="F166" s="55"/>
      <c r="G166" s="55"/>
      <c r="H166" s="55"/>
      <c r="I166" s="41"/>
      <c r="J166" s="41"/>
      <c r="K166" s="41"/>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row>
    <row r="167" spans="1:44" ht="22.5" customHeight="1" x14ac:dyDescent="0.2">
      <c r="A167" s="55"/>
      <c r="B167" s="55"/>
      <c r="C167" s="55"/>
      <c r="D167" s="55"/>
      <c r="E167" s="55"/>
      <c r="F167" s="55"/>
      <c r="G167" s="55"/>
      <c r="H167" s="55"/>
      <c r="I167" s="41"/>
      <c r="J167" s="41"/>
      <c r="K167" s="41"/>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row>
    <row r="168" spans="1:44" ht="22.5" customHeight="1" x14ac:dyDescent="0.2">
      <c r="A168" s="55"/>
      <c r="B168" s="55"/>
      <c r="C168" s="55"/>
      <c r="D168" s="55"/>
      <c r="E168" s="55"/>
      <c r="F168" s="55"/>
      <c r="G168" s="55"/>
      <c r="H168" s="55"/>
      <c r="I168" s="41"/>
      <c r="J168" s="41"/>
      <c r="K168" s="41"/>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row>
    <row r="169" spans="1:44" ht="22.5" customHeight="1" x14ac:dyDescent="0.2">
      <c r="A169" s="55"/>
      <c r="B169" s="55"/>
      <c r="C169" s="55"/>
      <c r="D169" s="55"/>
      <c r="E169" s="55"/>
      <c r="F169" s="55"/>
      <c r="G169" s="55"/>
      <c r="H169" s="55"/>
      <c r="I169" s="41"/>
      <c r="J169" s="41"/>
      <c r="K169" s="41"/>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row>
    <row r="170" spans="1:44" ht="22.5" customHeight="1" x14ac:dyDescent="0.2">
      <c r="A170" s="55"/>
      <c r="B170" s="55"/>
      <c r="C170" s="55"/>
      <c r="D170" s="55"/>
      <c r="E170" s="55"/>
      <c r="F170" s="55"/>
      <c r="G170" s="55"/>
      <c r="H170" s="55"/>
      <c r="I170" s="41"/>
      <c r="J170" s="41"/>
      <c r="K170" s="41"/>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row>
    <row r="171" spans="1:44" ht="22.5" customHeight="1" x14ac:dyDescent="0.2">
      <c r="A171" s="55"/>
      <c r="B171" s="55"/>
      <c r="C171" s="55"/>
      <c r="D171" s="55"/>
      <c r="E171" s="55"/>
      <c r="F171" s="55"/>
      <c r="G171" s="55"/>
      <c r="H171" s="55"/>
      <c r="I171" s="41"/>
      <c r="J171" s="41"/>
      <c r="K171" s="41"/>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row>
    <row r="172" spans="1:44" ht="22.5" customHeight="1" x14ac:dyDescent="0.2">
      <c r="A172" s="55"/>
      <c r="B172" s="55"/>
      <c r="C172" s="55"/>
      <c r="D172" s="55"/>
      <c r="E172" s="55"/>
      <c r="F172" s="55"/>
      <c r="G172" s="55"/>
      <c r="H172" s="55"/>
      <c r="I172" s="41"/>
      <c r="J172" s="41"/>
      <c r="K172" s="41"/>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row>
    <row r="173" spans="1:44" ht="22.5" customHeight="1" x14ac:dyDescent="0.2">
      <c r="A173" s="55"/>
      <c r="B173" s="55"/>
      <c r="C173" s="55"/>
      <c r="D173" s="55"/>
      <c r="E173" s="55"/>
      <c r="F173" s="55"/>
      <c r="G173" s="55"/>
      <c r="H173" s="55"/>
      <c r="I173" s="41"/>
      <c r="J173" s="41"/>
      <c r="K173" s="41"/>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row>
    <row r="174" spans="1:44" ht="22.5" customHeight="1" x14ac:dyDescent="0.2">
      <c r="A174" s="55"/>
      <c r="B174" s="55"/>
      <c r="C174" s="55"/>
      <c r="D174" s="55"/>
      <c r="E174" s="55"/>
      <c r="F174" s="55"/>
      <c r="G174" s="55"/>
      <c r="H174" s="55"/>
      <c r="I174" s="41"/>
      <c r="J174" s="41"/>
      <c r="K174" s="41"/>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row>
    <row r="175" spans="1:44" ht="22.5" customHeight="1" x14ac:dyDescent="0.2">
      <c r="A175" s="55"/>
      <c r="B175" s="55"/>
      <c r="C175" s="55"/>
      <c r="D175" s="55"/>
      <c r="E175" s="55"/>
      <c r="F175" s="55"/>
      <c r="G175" s="55"/>
      <c r="H175" s="55"/>
      <c r="I175" s="41"/>
      <c r="J175" s="41"/>
      <c r="K175" s="41"/>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row>
    <row r="176" spans="1:44" ht="22.5" customHeight="1" x14ac:dyDescent="0.2">
      <c r="A176" s="55"/>
      <c r="B176" s="55"/>
      <c r="C176" s="55"/>
      <c r="D176" s="55"/>
      <c r="E176" s="55"/>
      <c r="F176" s="55"/>
      <c r="G176" s="55"/>
      <c r="H176" s="55"/>
      <c r="I176" s="41"/>
      <c r="J176" s="41"/>
      <c r="K176" s="41"/>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row>
    <row r="177" spans="1:44" ht="22.5" customHeight="1" x14ac:dyDescent="0.2">
      <c r="A177" s="55"/>
      <c r="B177" s="55"/>
      <c r="C177" s="55"/>
      <c r="D177" s="55"/>
      <c r="E177" s="55"/>
      <c r="F177" s="55"/>
      <c r="G177" s="55"/>
      <c r="H177" s="55"/>
      <c r="I177" s="41"/>
      <c r="J177" s="41"/>
      <c r="K177" s="41"/>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row>
    <row r="178" spans="1:44" ht="22.5" customHeight="1" x14ac:dyDescent="0.2">
      <c r="A178" s="55"/>
      <c r="B178" s="55"/>
      <c r="C178" s="55"/>
      <c r="D178" s="55"/>
      <c r="E178" s="55"/>
      <c r="F178" s="55"/>
      <c r="G178" s="55"/>
      <c r="H178" s="55"/>
      <c r="I178" s="41"/>
      <c r="J178" s="41"/>
      <c r="K178" s="41"/>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row>
    <row r="179" spans="1:44" ht="22.5" customHeight="1" x14ac:dyDescent="0.2">
      <c r="A179" s="55"/>
      <c r="B179" s="55"/>
      <c r="C179" s="55"/>
      <c r="D179" s="55"/>
      <c r="E179" s="55"/>
      <c r="F179" s="55"/>
      <c r="G179" s="55"/>
      <c r="H179" s="55"/>
      <c r="I179" s="41"/>
      <c r="J179" s="41"/>
      <c r="K179" s="41"/>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row>
    <row r="180" spans="1:44" ht="22.5" customHeight="1" x14ac:dyDescent="0.2">
      <c r="A180" s="55"/>
      <c r="B180" s="55"/>
      <c r="C180" s="55"/>
      <c r="D180" s="55"/>
      <c r="E180" s="55"/>
      <c r="F180" s="55"/>
      <c r="G180" s="55"/>
      <c r="H180" s="55"/>
      <c r="I180" s="41"/>
      <c r="J180" s="41"/>
      <c r="K180" s="41"/>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row>
    <row r="181" spans="1:44" ht="22.5" customHeight="1" x14ac:dyDescent="0.2">
      <c r="A181" s="55"/>
      <c r="B181" s="55"/>
      <c r="C181" s="55"/>
      <c r="D181" s="55"/>
      <c r="E181" s="55"/>
      <c r="F181" s="55"/>
      <c r="G181" s="55"/>
      <c r="H181" s="55"/>
      <c r="I181" s="41"/>
      <c r="J181" s="41"/>
      <c r="K181" s="41"/>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row>
    <row r="182" spans="1:44" ht="22.5" customHeight="1" x14ac:dyDescent="0.2">
      <c r="A182" s="55"/>
      <c r="B182" s="55"/>
      <c r="C182" s="55"/>
      <c r="D182" s="55"/>
      <c r="E182" s="55"/>
      <c r="F182" s="55"/>
      <c r="G182" s="55"/>
      <c r="H182" s="55"/>
      <c r="I182" s="41"/>
      <c r="J182" s="41"/>
      <c r="K182" s="41"/>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row>
    <row r="183" spans="1:44" ht="22.5" customHeight="1" x14ac:dyDescent="0.2">
      <c r="A183" s="55"/>
      <c r="B183" s="55"/>
      <c r="C183" s="55"/>
      <c r="D183" s="55"/>
      <c r="E183" s="55"/>
      <c r="F183" s="55"/>
      <c r="G183" s="55"/>
      <c r="H183" s="55"/>
      <c r="I183" s="41"/>
      <c r="J183" s="41"/>
      <c r="K183" s="41"/>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row>
    <row r="184" spans="1:44" ht="22.5" customHeight="1" x14ac:dyDescent="0.2">
      <c r="A184" s="55"/>
      <c r="B184" s="55"/>
      <c r="C184" s="55"/>
      <c r="D184" s="55"/>
      <c r="E184" s="55"/>
      <c r="F184" s="55"/>
      <c r="G184" s="55"/>
      <c r="H184" s="55"/>
      <c r="I184" s="41"/>
      <c r="J184" s="41"/>
      <c r="K184" s="41"/>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row>
    <row r="185" spans="1:44" ht="22.5" customHeight="1" x14ac:dyDescent="0.2">
      <c r="A185" s="55"/>
      <c r="B185" s="55"/>
      <c r="C185" s="55"/>
      <c r="D185" s="55"/>
      <c r="E185" s="55"/>
      <c r="F185" s="55"/>
      <c r="G185" s="55"/>
      <c r="H185" s="55"/>
      <c r="I185" s="41"/>
      <c r="J185" s="41"/>
      <c r="K185" s="41"/>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row>
    <row r="186" spans="1:44" ht="22.5" customHeight="1" x14ac:dyDescent="0.2">
      <c r="A186" s="55"/>
      <c r="B186" s="55"/>
      <c r="C186" s="55"/>
      <c r="D186" s="55"/>
      <c r="E186" s="55"/>
      <c r="F186" s="55"/>
      <c r="G186" s="55"/>
      <c r="H186" s="55"/>
      <c r="I186" s="41"/>
      <c r="J186" s="41"/>
      <c r="K186" s="41"/>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row>
    <row r="187" spans="1:44" ht="22.5" customHeight="1" x14ac:dyDescent="0.2">
      <c r="A187" s="55"/>
      <c r="B187" s="55"/>
      <c r="C187" s="55"/>
      <c r="D187" s="55"/>
      <c r="E187" s="55"/>
      <c r="F187" s="55"/>
      <c r="G187" s="55"/>
      <c r="H187" s="55"/>
      <c r="I187" s="41"/>
      <c r="J187" s="41"/>
      <c r="K187" s="41"/>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row>
    <row r="188" spans="1:44" ht="22.5" customHeight="1" x14ac:dyDescent="0.2">
      <c r="A188" s="55"/>
      <c r="B188" s="55"/>
      <c r="C188" s="55"/>
      <c r="D188" s="55"/>
      <c r="E188" s="55"/>
      <c r="F188" s="55"/>
      <c r="G188" s="55"/>
      <c r="H188" s="55"/>
      <c r="I188" s="41"/>
      <c r="J188" s="41"/>
      <c r="K188" s="41"/>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row>
    <row r="189" spans="1:44" ht="22.5" customHeight="1" x14ac:dyDescent="0.2">
      <c r="A189" s="55"/>
      <c r="B189" s="55"/>
      <c r="C189" s="55"/>
      <c r="D189" s="55"/>
      <c r="E189" s="55"/>
      <c r="F189" s="55"/>
      <c r="G189" s="55"/>
      <c r="H189" s="55"/>
      <c r="I189" s="41"/>
      <c r="J189" s="41"/>
      <c r="K189" s="41"/>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row>
    <row r="190" spans="1:44" ht="22.5" customHeight="1" x14ac:dyDescent="0.2">
      <c r="A190" s="55"/>
      <c r="B190" s="55"/>
      <c r="C190" s="55"/>
      <c r="D190" s="55"/>
      <c r="E190" s="55"/>
      <c r="F190" s="55"/>
      <c r="G190" s="55"/>
      <c r="H190" s="55"/>
      <c r="I190" s="41"/>
      <c r="J190" s="41"/>
      <c r="K190" s="41"/>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row>
    <row r="191" spans="1:44" ht="22.5" customHeight="1" x14ac:dyDescent="0.2">
      <c r="A191" s="55"/>
      <c r="B191" s="55"/>
      <c r="C191" s="55"/>
      <c r="D191" s="55"/>
      <c r="E191" s="55"/>
      <c r="F191" s="55"/>
      <c r="G191" s="55"/>
      <c r="H191" s="55"/>
      <c r="I191" s="41"/>
      <c r="J191" s="41"/>
      <c r="K191" s="41"/>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row>
    <row r="192" spans="1:44" ht="22.5" customHeight="1" x14ac:dyDescent="0.2">
      <c r="A192" s="55"/>
      <c r="B192" s="55"/>
      <c r="C192" s="55"/>
      <c r="D192" s="55"/>
      <c r="E192" s="55"/>
      <c r="F192" s="55"/>
      <c r="G192" s="55"/>
      <c r="H192" s="55"/>
      <c r="I192" s="41"/>
      <c r="J192" s="41"/>
      <c r="K192" s="41"/>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row>
    <row r="193" spans="1:44" ht="22.5" customHeight="1" x14ac:dyDescent="0.2">
      <c r="A193" s="55"/>
      <c r="B193" s="55"/>
      <c r="C193" s="55"/>
      <c r="D193" s="55"/>
      <c r="E193" s="55"/>
      <c r="F193" s="55"/>
      <c r="G193" s="55"/>
      <c r="H193" s="55"/>
      <c r="I193" s="41"/>
      <c r="J193" s="41"/>
      <c r="K193" s="41"/>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row>
    <row r="194" spans="1:44" ht="22.5" customHeight="1" x14ac:dyDescent="0.2">
      <c r="A194" s="55"/>
      <c r="B194" s="55"/>
      <c r="C194" s="55"/>
      <c r="D194" s="55"/>
      <c r="E194" s="55"/>
      <c r="F194" s="55"/>
      <c r="G194" s="55"/>
      <c r="H194" s="55"/>
      <c r="I194" s="41"/>
      <c r="J194" s="41"/>
      <c r="K194" s="41"/>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row>
    <row r="195" spans="1:44" ht="22.5" customHeight="1" x14ac:dyDescent="0.2">
      <c r="A195" s="55"/>
      <c r="B195" s="55"/>
      <c r="C195" s="55"/>
      <c r="D195" s="55"/>
      <c r="E195" s="55"/>
      <c r="F195" s="55"/>
      <c r="G195" s="55"/>
      <c r="H195" s="55"/>
      <c r="I195" s="41"/>
      <c r="J195" s="41"/>
      <c r="K195" s="41"/>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row>
    <row r="196" spans="1:44" ht="22.5" customHeight="1" x14ac:dyDescent="0.2">
      <c r="A196" s="55"/>
      <c r="B196" s="55"/>
      <c r="C196" s="55"/>
      <c r="D196" s="55"/>
      <c r="E196" s="55"/>
      <c r="F196" s="55"/>
      <c r="G196" s="55"/>
      <c r="H196" s="55"/>
      <c r="I196" s="41"/>
      <c r="J196" s="41"/>
      <c r="K196" s="41"/>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row>
    <row r="197" spans="1:44" ht="22.5" customHeight="1" x14ac:dyDescent="0.2">
      <c r="A197" s="55"/>
      <c r="B197" s="55"/>
      <c r="C197" s="55"/>
      <c r="D197" s="55"/>
      <c r="E197" s="55"/>
      <c r="F197" s="55"/>
      <c r="G197" s="55"/>
      <c r="H197" s="55"/>
      <c r="I197" s="41"/>
      <c r="J197" s="41"/>
      <c r="K197" s="41"/>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row>
    <row r="198" spans="1:44" ht="22.5" customHeight="1" x14ac:dyDescent="0.2">
      <c r="A198" s="55"/>
      <c r="B198" s="55"/>
      <c r="C198" s="55"/>
      <c r="D198" s="55"/>
      <c r="E198" s="55"/>
      <c r="F198" s="55"/>
      <c r="G198" s="55"/>
      <c r="H198" s="55"/>
      <c r="I198" s="41"/>
      <c r="J198" s="41"/>
      <c r="K198" s="41"/>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row>
    <row r="199" spans="1:44" ht="22.5" customHeight="1" x14ac:dyDescent="0.2">
      <c r="A199" s="55"/>
      <c r="B199" s="55"/>
      <c r="C199" s="55"/>
      <c r="D199" s="55"/>
      <c r="E199" s="55"/>
      <c r="F199" s="55"/>
      <c r="G199" s="55"/>
      <c r="H199" s="55"/>
      <c r="I199" s="41"/>
      <c r="J199" s="41"/>
      <c r="K199" s="41"/>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row>
    <row r="200" spans="1:44" ht="22.5" customHeight="1" x14ac:dyDescent="0.2">
      <c r="A200" s="55"/>
      <c r="B200" s="55"/>
      <c r="C200" s="55"/>
      <c r="D200" s="55"/>
      <c r="E200" s="55"/>
      <c r="F200" s="55"/>
      <c r="G200" s="55"/>
      <c r="H200" s="55"/>
      <c r="I200" s="41"/>
      <c r="J200" s="41"/>
      <c r="K200" s="41"/>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row>
    <row r="201" spans="1:44" ht="22.5" customHeight="1" x14ac:dyDescent="0.2">
      <c r="A201" s="55"/>
      <c r="B201" s="55"/>
      <c r="C201" s="55"/>
      <c r="D201" s="55"/>
      <c r="E201" s="55"/>
      <c r="F201" s="55"/>
      <c r="G201" s="55"/>
      <c r="H201" s="55"/>
      <c r="I201" s="41"/>
      <c r="J201" s="41"/>
      <c r="K201" s="41"/>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row>
    <row r="202" spans="1:44" ht="22.5" customHeight="1" x14ac:dyDescent="0.2">
      <c r="A202" s="55"/>
      <c r="B202" s="55"/>
      <c r="C202" s="55"/>
      <c r="D202" s="55"/>
      <c r="E202" s="55"/>
      <c r="F202" s="55"/>
      <c r="G202" s="55"/>
      <c r="H202" s="55"/>
      <c r="I202" s="41"/>
      <c r="J202" s="41"/>
      <c r="K202" s="41"/>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row>
    <row r="203" spans="1:44" ht="22.5" customHeight="1" x14ac:dyDescent="0.2">
      <c r="A203" s="55"/>
      <c r="B203" s="55"/>
      <c r="C203" s="55"/>
      <c r="D203" s="55"/>
      <c r="E203" s="55"/>
      <c r="F203" s="55"/>
      <c r="G203" s="55"/>
      <c r="H203" s="55"/>
      <c r="I203" s="41"/>
      <c r="J203" s="41"/>
      <c r="K203" s="41"/>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row>
    <row r="204" spans="1:44" ht="22.5" customHeight="1" x14ac:dyDescent="0.2">
      <c r="A204" s="55"/>
      <c r="B204" s="55"/>
      <c r="C204" s="55"/>
      <c r="D204" s="55"/>
      <c r="E204" s="55"/>
      <c r="F204" s="55"/>
      <c r="G204" s="55"/>
      <c r="H204" s="55"/>
      <c r="I204" s="41"/>
      <c r="J204" s="41"/>
      <c r="K204" s="41"/>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row>
    <row r="205" spans="1:44" ht="22.5" customHeight="1" x14ac:dyDescent="0.2">
      <c r="A205" s="55"/>
      <c r="B205" s="55"/>
      <c r="C205" s="55"/>
      <c r="D205" s="55"/>
      <c r="E205" s="55"/>
      <c r="F205" s="55"/>
      <c r="G205" s="55"/>
      <c r="H205" s="55"/>
      <c r="I205" s="41"/>
      <c r="J205" s="41"/>
      <c r="K205" s="41"/>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row>
    <row r="206" spans="1:44" ht="22.5" customHeight="1" x14ac:dyDescent="0.2">
      <c r="A206" s="55"/>
      <c r="B206" s="55"/>
      <c r="C206" s="55"/>
      <c r="D206" s="55"/>
      <c r="E206" s="55"/>
      <c r="F206" s="55"/>
      <c r="G206" s="55"/>
      <c r="H206" s="55"/>
      <c r="I206" s="41"/>
      <c r="J206" s="41"/>
      <c r="K206" s="41"/>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row>
    <row r="207" spans="1:44" ht="22.5" customHeight="1" x14ac:dyDescent="0.2">
      <c r="A207" s="55"/>
      <c r="B207" s="55"/>
      <c r="C207" s="55"/>
      <c r="D207" s="55"/>
      <c r="E207" s="55"/>
      <c r="F207" s="55"/>
      <c r="G207" s="55"/>
      <c r="H207" s="55"/>
      <c r="I207" s="41"/>
      <c r="J207" s="41"/>
      <c r="K207" s="41"/>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row>
    <row r="208" spans="1:44" ht="22.5" customHeight="1" x14ac:dyDescent="0.2">
      <c r="A208" s="55"/>
      <c r="B208" s="55"/>
      <c r="C208" s="55"/>
      <c r="D208" s="55"/>
      <c r="E208" s="55"/>
      <c r="F208" s="55"/>
      <c r="G208" s="55"/>
      <c r="H208" s="55"/>
      <c r="I208" s="41"/>
      <c r="J208" s="41"/>
      <c r="K208" s="41"/>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row>
    <row r="209" spans="1:44" ht="22.5" customHeight="1" x14ac:dyDescent="0.2">
      <c r="A209" s="55"/>
      <c r="B209" s="55"/>
      <c r="C209" s="55"/>
      <c r="D209" s="55"/>
      <c r="E209" s="55"/>
      <c r="F209" s="55"/>
      <c r="G209" s="55"/>
      <c r="H209" s="55"/>
      <c r="I209" s="41"/>
      <c r="J209" s="41"/>
      <c r="K209" s="41"/>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row>
    <row r="210" spans="1:44" ht="22.5" customHeight="1" x14ac:dyDescent="0.2">
      <c r="A210" s="55"/>
      <c r="B210" s="55"/>
      <c r="C210" s="55"/>
      <c r="D210" s="55"/>
      <c r="E210" s="55"/>
      <c r="F210" s="55"/>
      <c r="G210" s="55"/>
      <c r="H210" s="55"/>
      <c r="I210" s="41"/>
      <c r="J210" s="41"/>
      <c r="K210" s="41"/>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row>
    <row r="211" spans="1:44" ht="22.5" customHeight="1" x14ac:dyDescent="0.2">
      <c r="A211" s="55"/>
      <c r="B211" s="55"/>
      <c r="C211" s="55"/>
      <c r="D211" s="55"/>
      <c r="E211" s="55"/>
      <c r="F211" s="55"/>
      <c r="G211" s="55"/>
      <c r="H211" s="55"/>
      <c r="I211" s="41"/>
      <c r="J211" s="41"/>
      <c r="K211" s="41"/>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row>
    <row r="212" spans="1:44" ht="22.5" customHeight="1" x14ac:dyDescent="0.2">
      <c r="A212" s="55"/>
      <c r="B212" s="55"/>
      <c r="C212" s="55"/>
      <c r="D212" s="55"/>
      <c r="E212" s="55"/>
      <c r="F212" s="55"/>
      <c r="G212" s="55"/>
      <c r="H212" s="55"/>
      <c r="I212" s="41"/>
      <c r="J212" s="41"/>
      <c r="K212" s="41"/>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row>
    <row r="213" spans="1:44" ht="22.5" customHeight="1" x14ac:dyDescent="0.2">
      <c r="A213" s="55"/>
      <c r="B213" s="55"/>
      <c r="C213" s="55"/>
      <c r="D213" s="55"/>
      <c r="E213" s="55"/>
      <c r="F213" s="55"/>
      <c r="G213" s="55"/>
      <c r="H213" s="55"/>
      <c r="I213" s="41"/>
      <c r="J213" s="41"/>
      <c r="K213" s="41"/>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row>
    <row r="214" spans="1:44" ht="22.5" customHeight="1" x14ac:dyDescent="0.2">
      <c r="A214" s="55"/>
      <c r="B214" s="55"/>
      <c r="C214" s="55"/>
      <c r="D214" s="55"/>
      <c r="E214" s="55"/>
      <c r="F214" s="55"/>
      <c r="G214" s="55"/>
      <c r="H214" s="55"/>
      <c r="I214" s="41"/>
      <c r="J214" s="41"/>
      <c r="K214" s="41"/>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row>
    <row r="215" spans="1:44" ht="22.5" customHeight="1" x14ac:dyDescent="0.2">
      <c r="A215" s="55"/>
      <c r="B215" s="55"/>
      <c r="C215" s="55"/>
      <c r="D215" s="55"/>
      <c r="E215" s="55"/>
      <c r="F215" s="55"/>
      <c r="G215" s="55"/>
      <c r="H215" s="55"/>
      <c r="I215" s="41"/>
      <c r="J215" s="41"/>
      <c r="K215" s="41"/>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row>
    <row r="216" spans="1:44" ht="22.5" customHeight="1" x14ac:dyDescent="0.2">
      <c r="A216" s="55"/>
      <c r="B216" s="55"/>
      <c r="C216" s="55"/>
      <c r="D216" s="55"/>
      <c r="E216" s="55"/>
      <c r="F216" s="55"/>
      <c r="G216" s="55"/>
      <c r="H216" s="55"/>
      <c r="I216" s="41"/>
      <c r="J216" s="41"/>
      <c r="K216" s="41"/>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row>
    <row r="217" spans="1:44" ht="22.5" customHeight="1" x14ac:dyDescent="0.2">
      <c r="A217" s="55"/>
      <c r="B217" s="55"/>
      <c r="C217" s="55"/>
      <c r="D217" s="55"/>
      <c r="E217" s="55"/>
      <c r="F217" s="55"/>
      <c r="G217" s="55"/>
      <c r="H217" s="55"/>
      <c r="I217" s="41"/>
      <c r="J217" s="41"/>
      <c r="K217" s="41"/>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row>
    <row r="218" spans="1:44" ht="22.5" customHeight="1" x14ac:dyDescent="0.2">
      <c r="A218" s="55"/>
      <c r="B218" s="55"/>
      <c r="C218" s="55"/>
      <c r="D218" s="55"/>
      <c r="E218" s="55"/>
      <c r="F218" s="55"/>
      <c r="G218" s="55"/>
      <c r="H218" s="55"/>
      <c r="I218" s="41"/>
      <c r="J218" s="41"/>
      <c r="K218" s="41"/>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row>
    <row r="219" spans="1:44" ht="22.5" customHeight="1" x14ac:dyDescent="0.2">
      <c r="A219" s="55"/>
      <c r="B219" s="55"/>
      <c r="C219" s="55"/>
      <c r="D219" s="55"/>
      <c r="E219" s="55"/>
      <c r="F219" s="55"/>
      <c r="G219" s="55"/>
      <c r="H219" s="55"/>
      <c r="I219" s="41"/>
      <c r="J219" s="41"/>
      <c r="K219" s="41"/>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row>
    <row r="220" spans="1:44" ht="22.5" customHeight="1" x14ac:dyDescent="0.2">
      <c r="A220" s="55"/>
      <c r="B220" s="55"/>
      <c r="C220" s="55"/>
      <c r="D220" s="55"/>
      <c r="E220" s="55"/>
      <c r="F220" s="55"/>
      <c r="G220" s="55"/>
      <c r="H220" s="55"/>
      <c r="I220" s="41"/>
      <c r="J220" s="41"/>
      <c r="K220" s="41"/>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row>
    <row r="221" spans="1:44" ht="15.75" customHeight="1" x14ac:dyDescent="0.2"/>
    <row r="222" spans="1:44" ht="15.75" customHeight="1" x14ac:dyDescent="0.2"/>
    <row r="223" spans="1:44" ht="15.75" customHeight="1" x14ac:dyDescent="0.2"/>
    <row r="224" spans="1:4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formatCells="0" formatColumns="0" formatRows="0" sort="0" autoFilter="0" pivotTables="0"/>
  <autoFilter ref="C3:AR9"/>
  <mergeCells count="109">
    <mergeCell ref="AE18:AE21"/>
    <mergeCell ref="AF18:AF21"/>
    <mergeCell ref="AP18:AP21"/>
    <mergeCell ref="AQ18:AQ21"/>
    <mergeCell ref="AR18:AR21"/>
    <mergeCell ref="R18:R21"/>
    <mergeCell ref="W18:W21"/>
    <mergeCell ref="X18:X21"/>
    <mergeCell ref="Y18:Y21"/>
    <mergeCell ref="AD18:AD21"/>
    <mergeCell ref="I18:I21"/>
    <mergeCell ref="J18:J21"/>
    <mergeCell ref="K18:K21"/>
    <mergeCell ref="P18:P21"/>
    <mergeCell ref="Q18:Q21"/>
    <mergeCell ref="A18:A21"/>
    <mergeCell ref="B18:B21"/>
    <mergeCell ref="C18:C21"/>
    <mergeCell ref="D18:D21"/>
    <mergeCell ref="E18:E21"/>
    <mergeCell ref="AE14:AE17"/>
    <mergeCell ref="AF14:AF17"/>
    <mergeCell ref="AP14:AP17"/>
    <mergeCell ref="AQ14:AQ17"/>
    <mergeCell ref="AR14:AR17"/>
    <mergeCell ref="R14:R17"/>
    <mergeCell ref="W14:W17"/>
    <mergeCell ref="X14:X17"/>
    <mergeCell ref="Y14:Y17"/>
    <mergeCell ref="AD14:AD17"/>
    <mergeCell ref="I14:I17"/>
    <mergeCell ref="J14:J17"/>
    <mergeCell ref="K14:K17"/>
    <mergeCell ref="P14:P17"/>
    <mergeCell ref="Q14:Q17"/>
    <mergeCell ref="A14:A17"/>
    <mergeCell ref="B14:B17"/>
    <mergeCell ref="C14:C17"/>
    <mergeCell ref="D14:D17"/>
    <mergeCell ref="E14:E17"/>
    <mergeCell ref="AE11:AE13"/>
    <mergeCell ref="AF11:AF13"/>
    <mergeCell ref="AP11:AP13"/>
    <mergeCell ref="AQ11:AQ13"/>
    <mergeCell ref="AR11:AR13"/>
    <mergeCell ref="R11:R13"/>
    <mergeCell ref="W11:W13"/>
    <mergeCell ref="X11:X13"/>
    <mergeCell ref="Y11:Y13"/>
    <mergeCell ref="AD11:AD13"/>
    <mergeCell ref="I11:I13"/>
    <mergeCell ref="J11:J13"/>
    <mergeCell ref="K11:K13"/>
    <mergeCell ref="P11:P13"/>
    <mergeCell ref="Q11:Q13"/>
    <mergeCell ref="A11:A13"/>
    <mergeCell ref="B11:B13"/>
    <mergeCell ref="C11:C13"/>
    <mergeCell ref="D11:D13"/>
    <mergeCell ref="E11:E13"/>
    <mergeCell ref="AE6:AE10"/>
    <mergeCell ref="AF6:AF10"/>
    <mergeCell ref="AP6:AP10"/>
    <mergeCell ref="AQ6:AQ10"/>
    <mergeCell ref="AR6:AR10"/>
    <mergeCell ref="R6:R10"/>
    <mergeCell ref="W6:W10"/>
    <mergeCell ref="X6:X10"/>
    <mergeCell ref="Y6:Y10"/>
    <mergeCell ref="AD6:AD10"/>
    <mergeCell ref="I6:I10"/>
    <mergeCell ref="J6:J10"/>
    <mergeCell ref="K6:K10"/>
    <mergeCell ref="P6:P10"/>
    <mergeCell ref="Q6:Q10"/>
    <mergeCell ref="A6:A10"/>
    <mergeCell ref="B6:B10"/>
    <mergeCell ref="C6:C10"/>
    <mergeCell ref="D6:D10"/>
    <mergeCell ref="E6:E10"/>
    <mergeCell ref="Q4:Q5"/>
    <mergeCell ref="AM2:AO2"/>
    <mergeCell ref="AP2:AR2"/>
    <mergeCell ref="AM1:AR1"/>
    <mergeCell ref="C2:E2"/>
    <mergeCell ref="F2:H2"/>
    <mergeCell ref="I2:O2"/>
    <mergeCell ref="P2:V2"/>
    <mergeCell ref="W2:AC2"/>
    <mergeCell ref="AD2:AJ2"/>
    <mergeCell ref="AE4:AE5"/>
    <mergeCell ref="AF4:AF5"/>
    <mergeCell ref="AP4:AP5"/>
    <mergeCell ref="AQ4:AQ5"/>
    <mergeCell ref="AR4:AR5"/>
    <mergeCell ref="R4:R5"/>
    <mergeCell ref="W4:W5"/>
    <mergeCell ref="X4:X5"/>
    <mergeCell ref="Y4:Y5"/>
    <mergeCell ref="AD4:AD5"/>
    <mergeCell ref="A4:A5"/>
    <mergeCell ref="B4:B5"/>
    <mergeCell ref="C4:C5"/>
    <mergeCell ref="D4:D5"/>
    <mergeCell ref="E4:E5"/>
    <mergeCell ref="I4:I5"/>
    <mergeCell ref="J4:J5"/>
    <mergeCell ref="K4:K5"/>
    <mergeCell ref="P4:P5"/>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BR1000"/>
  <sheetViews>
    <sheetView zoomScale="78" zoomScaleNormal="78" workbookViewId="0">
      <selection activeCell="AQ9" sqref="AQ9"/>
    </sheetView>
  </sheetViews>
  <sheetFormatPr baseColWidth="10" defaultColWidth="12.625" defaultRowHeight="15" customHeight="1" x14ac:dyDescent="0.2"/>
  <cols>
    <col min="1" max="1" width="17.875" style="434" customWidth="1"/>
    <col min="2" max="2" width="17.375" style="434" customWidth="1"/>
    <col min="3" max="3" width="19.25" style="434" customWidth="1"/>
    <col min="4" max="4" width="19.375" style="434" customWidth="1"/>
    <col min="5" max="5" width="11.5" style="434" customWidth="1"/>
    <col min="6" max="6" width="10.625" style="434" customWidth="1"/>
    <col min="7" max="7" width="10.125" style="434" customWidth="1"/>
    <col min="8" max="8" width="8.125" style="434" customWidth="1"/>
    <col min="9" max="9" width="13.625" style="434" customWidth="1"/>
    <col min="10" max="13" width="10.5" style="434" customWidth="1"/>
    <col min="14" max="15" width="6.125" style="434" customWidth="1"/>
    <col min="16" max="17" width="8.375" style="434" customWidth="1"/>
    <col min="18" max="19" width="7.25" style="434" customWidth="1"/>
    <col min="20" max="20" width="11.5" style="434" customWidth="1"/>
    <col min="21" max="21" width="9.875" style="434" customWidth="1"/>
    <col min="22" max="22" width="14" style="434" customWidth="1"/>
    <col min="23" max="23" width="18.25" style="434" customWidth="1"/>
    <col min="24" max="24" width="6.875" style="434" customWidth="1"/>
    <col min="25" max="25" width="31.125" style="434" customWidth="1"/>
    <col min="26" max="26" width="12" style="434" customWidth="1"/>
    <col min="27" max="27" width="13.125" style="434" customWidth="1"/>
    <col min="28" max="30" width="9.625" style="434" customWidth="1"/>
    <col min="31" max="31" width="50.625" style="434" customWidth="1"/>
    <col min="32" max="34" width="9.625" style="434" customWidth="1"/>
    <col min="35" max="35" width="50.625" style="434" customWidth="1"/>
    <col min="36" max="38" width="9.625" style="434" customWidth="1"/>
    <col min="39" max="39" width="50.625" style="434" customWidth="1"/>
    <col min="40" max="42" width="9.625" style="434" customWidth="1"/>
    <col min="43" max="46" width="50.625" style="434" customWidth="1"/>
    <col min="47" max="47" width="10" style="434" customWidth="1"/>
    <col min="48" max="48" width="11.25" style="434" customWidth="1"/>
    <col min="49" max="49" width="10.625" style="434" customWidth="1"/>
    <col min="50" max="50" width="11.5" style="434" customWidth="1"/>
    <col min="51" max="70" width="10" style="434" customWidth="1"/>
    <col min="71" max="16384" width="12.625" style="434"/>
  </cols>
  <sheetData>
    <row r="1" spans="1:70" ht="36" customHeight="1" x14ac:dyDescent="0.2">
      <c r="A1" s="458"/>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60"/>
      <c r="AC1" s="458"/>
      <c r="AD1" s="458"/>
      <c r="AE1" s="458"/>
      <c r="AF1" s="458"/>
      <c r="AG1" s="458"/>
      <c r="AH1" s="492"/>
      <c r="AI1" s="492"/>
      <c r="AJ1" s="326"/>
      <c r="AK1" s="458"/>
      <c r="AL1" s="458"/>
      <c r="AM1" s="458"/>
      <c r="AN1" s="458"/>
      <c r="AO1" s="326"/>
      <c r="AP1" s="326"/>
      <c r="AQ1" s="326"/>
      <c r="AR1" s="326"/>
      <c r="AS1" s="326"/>
      <c r="AT1" s="326"/>
      <c r="AU1" s="458"/>
      <c r="AV1" s="666" t="s">
        <v>41</v>
      </c>
      <c r="AW1" s="667"/>
      <c r="AX1" s="667"/>
      <c r="AY1" s="458"/>
      <c r="AZ1" s="458"/>
      <c r="BA1" s="458"/>
      <c r="BB1" s="458"/>
      <c r="BC1" s="458"/>
      <c r="BD1" s="458"/>
      <c r="BE1" s="458"/>
      <c r="BF1" s="458"/>
      <c r="BG1" s="458"/>
      <c r="BH1" s="458"/>
      <c r="BI1" s="458"/>
      <c r="BJ1" s="458"/>
      <c r="BK1" s="458"/>
      <c r="BL1" s="458"/>
      <c r="BM1" s="458"/>
      <c r="BN1" s="458"/>
      <c r="BO1" s="458"/>
      <c r="BP1" s="458"/>
      <c r="BQ1" s="458"/>
      <c r="BR1" s="458"/>
    </row>
    <row r="2" spans="1:70" ht="32.25" customHeight="1" x14ac:dyDescent="0.2">
      <c r="A2" s="660" t="s">
        <v>67</v>
      </c>
      <c r="B2" s="660"/>
      <c r="C2" s="660"/>
      <c r="D2" s="660"/>
      <c r="E2" s="660"/>
      <c r="F2" s="660" t="s">
        <v>980</v>
      </c>
      <c r="G2" s="660"/>
      <c r="H2" s="660"/>
      <c r="I2" s="660"/>
      <c r="J2" s="660"/>
      <c r="K2" s="660"/>
      <c r="L2" s="660"/>
      <c r="M2" s="660"/>
      <c r="N2" s="660"/>
      <c r="O2" s="660"/>
      <c r="P2" s="660"/>
      <c r="Q2" s="660"/>
      <c r="R2" s="660"/>
      <c r="S2" s="660"/>
      <c r="T2" s="491"/>
      <c r="U2" s="491"/>
      <c r="V2" s="660" t="s">
        <v>123</v>
      </c>
      <c r="W2" s="660" t="s">
        <v>124</v>
      </c>
      <c r="X2" s="670"/>
      <c r="Y2" s="671"/>
      <c r="Z2" s="671"/>
      <c r="AA2" s="672"/>
      <c r="AB2" s="673" t="s">
        <v>44</v>
      </c>
      <c r="AC2" s="658"/>
      <c r="AD2" s="658"/>
      <c r="AE2" s="674"/>
      <c r="AF2" s="675" t="s">
        <v>45</v>
      </c>
      <c r="AG2" s="676"/>
      <c r="AH2" s="676"/>
      <c r="AI2" s="674"/>
      <c r="AJ2" s="675" t="s">
        <v>46</v>
      </c>
      <c r="AK2" s="676"/>
      <c r="AL2" s="676"/>
      <c r="AM2" s="674"/>
      <c r="AN2" s="675" t="s">
        <v>47</v>
      </c>
      <c r="AO2" s="676"/>
      <c r="AP2" s="676"/>
      <c r="AQ2" s="674"/>
      <c r="AR2" s="657" t="s">
        <v>68</v>
      </c>
      <c r="AS2" s="658"/>
      <c r="AT2" s="659"/>
      <c r="AU2" s="490"/>
      <c r="AV2" s="677" t="s">
        <v>69</v>
      </c>
      <c r="AW2" s="667"/>
      <c r="AX2" s="678"/>
      <c r="AY2" s="490"/>
      <c r="AZ2" s="490"/>
      <c r="BA2" s="490"/>
      <c r="BB2" s="490"/>
      <c r="BC2" s="490"/>
      <c r="BD2" s="490"/>
      <c r="BE2" s="490"/>
      <c r="BF2" s="490"/>
      <c r="BG2" s="490"/>
      <c r="BH2" s="490"/>
      <c r="BI2" s="490"/>
      <c r="BJ2" s="490"/>
      <c r="BK2" s="490"/>
      <c r="BL2" s="490"/>
      <c r="BM2" s="490"/>
      <c r="BN2" s="490"/>
      <c r="BO2" s="490"/>
      <c r="BP2" s="490"/>
      <c r="BQ2" s="490"/>
      <c r="BR2" s="490"/>
    </row>
    <row r="3" spans="1:70" ht="32.25" customHeight="1" x14ac:dyDescent="0.2">
      <c r="A3" s="660" t="s">
        <v>70</v>
      </c>
      <c r="B3" s="660" t="s">
        <v>71</v>
      </c>
      <c r="C3" s="660" t="s">
        <v>72</v>
      </c>
      <c r="D3" s="660" t="s">
        <v>73</v>
      </c>
      <c r="E3" s="660" t="s">
        <v>74</v>
      </c>
      <c r="F3" s="660" t="s">
        <v>981</v>
      </c>
      <c r="G3" s="660"/>
      <c r="H3" s="660"/>
      <c r="I3" s="660"/>
      <c r="J3" s="660"/>
      <c r="K3" s="660"/>
      <c r="L3" s="660" t="s">
        <v>1368</v>
      </c>
      <c r="M3" s="660" t="s">
        <v>982</v>
      </c>
      <c r="N3" s="660" t="s">
        <v>983</v>
      </c>
      <c r="O3" s="660"/>
      <c r="P3" s="660" t="s">
        <v>984</v>
      </c>
      <c r="Q3" s="660"/>
      <c r="R3" s="660" t="s">
        <v>985</v>
      </c>
      <c r="S3" s="660"/>
      <c r="T3" s="660" t="s">
        <v>986</v>
      </c>
      <c r="U3" s="660" t="s">
        <v>987</v>
      </c>
      <c r="V3" s="660"/>
      <c r="W3" s="668"/>
      <c r="X3" s="664" t="s">
        <v>75</v>
      </c>
      <c r="Y3" s="664" t="s">
        <v>76</v>
      </c>
      <c r="Z3" s="653" t="s">
        <v>77</v>
      </c>
      <c r="AA3" s="655" t="s">
        <v>78</v>
      </c>
      <c r="AB3" s="645" t="str">
        <f>AB2&amp;": Programado Meta"</f>
        <v>Ene-Mar: Programado Meta</v>
      </c>
      <c r="AC3" s="645" t="str">
        <f>AB2&amp;": Ejecutado Meta"</f>
        <v>Ene-Mar: Ejecutado Meta</v>
      </c>
      <c r="AD3" s="645" t="s">
        <v>79</v>
      </c>
      <c r="AE3" s="662" t="s">
        <v>80</v>
      </c>
      <c r="AF3" s="643" t="str">
        <f>AF2&amp;": Programado Meta"</f>
        <v>Abr-Jun: Programado Meta</v>
      </c>
      <c r="AG3" s="643" t="str">
        <f>AF2&amp;": Ejecutado Meta"</f>
        <v>Abr-Jun: Ejecutado Meta</v>
      </c>
      <c r="AH3" s="643" t="s">
        <v>79</v>
      </c>
      <c r="AI3" s="651" t="s">
        <v>80</v>
      </c>
      <c r="AJ3" s="643" t="str">
        <f>AJ2&amp;": Programado Meta"</f>
        <v>Jul-Sep: Programado Meta</v>
      </c>
      <c r="AK3" s="643" t="str">
        <f>AJ2&amp;": Ejecutado Meta"</f>
        <v>Jul-Sep: Ejecutado Meta</v>
      </c>
      <c r="AL3" s="643" t="s">
        <v>79</v>
      </c>
      <c r="AM3" s="651" t="s">
        <v>80</v>
      </c>
      <c r="AN3" s="643" t="str">
        <f>AN2&amp;": Programado Meta"</f>
        <v>Oct-Dic: Programado Meta</v>
      </c>
      <c r="AO3" s="643" t="str">
        <f>AN2&amp;": Ejecutado Meta"</f>
        <v>Oct-Dic: Ejecutado Meta</v>
      </c>
      <c r="AP3" s="643" t="s">
        <v>79</v>
      </c>
      <c r="AQ3" s="649" t="s">
        <v>80</v>
      </c>
      <c r="AR3" s="650" t="s">
        <v>81</v>
      </c>
      <c r="AS3" s="650" t="s">
        <v>82</v>
      </c>
      <c r="AT3" s="650" t="s">
        <v>83</v>
      </c>
      <c r="AU3" s="490"/>
      <c r="AV3" s="647" t="s">
        <v>84</v>
      </c>
      <c r="AW3" s="647" t="s">
        <v>85</v>
      </c>
      <c r="AX3" s="647" t="s">
        <v>86</v>
      </c>
      <c r="AY3" s="490"/>
      <c r="AZ3" s="490"/>
      <c r="BA3" s="490"/>
      <c r="BB3" s="490"/>
      <c r="BC3" s="490"/>
      <c r="BD3" s="490"/>
      <c r="BE3" s="490"/>
      <c r="BF3" s="490"/>
      <c r="BG3" s="490"/>
      <c r="BH3" s="490"/>
      <c r="BI3" s="490"/>
      <c r="BJ3" s="490"/>
      <c r="BK3" s="490"/>
      <c r="BL3" s="490"/>
      <c r="BM3" s="490"/>
      <c r="BN3" s="490"/>
      <c r="BO3" s="490"/>
      <c r="BP3" s="490"/>
      <c r="BQ3" s="490"/>
      <c r="BR3" s="490"/>
    </row>
    <row r="4" spans="1:70" ht="39.75" customHeight="1" x14ac:dyDescent="0.2">
      <c r="A4" s="660"/>
      <c r="B4" s="660"/>
      <c r="C4" s="660"/>
      <c r="D4" s="660"/>
      <c r="E4" s="660"/>
      <c r="F4" s="491" t="s">
        <v>988</v>
      </c>
      <c r="G4" s="491" t="s">
        <v>989</v>
      </c>
      <c r="H4" s="491" t="s">
        <v>990</v>
      </c>
      <c r="I4" s="491" t="s">
        <v>991</v>
      </c>
      <c r="J4" s="491" t="s">
        <v>992</v>
      </c>
      <c r="K4" s="491" t="s">
        <v>993</v>
      </c>
      <c r="L4" s="660"/>
      <c r="M4" s="660"/>
      <c r="N4" s="660"/>
      <c r="O4" s="660"/>
      <c r="P4" s="491" t="s">
        <v>994</v>
      </c>
      <c r="Q4" s="491" t="s">
        <v>995</v>
      </c>
      <c r="R4" s="660"/>
      <c r="S4" s="660"/>
      <c r="T4" s="660"/>
      <c r="U4" s="661"/>
      <c r="V4" s="661"/>
      <c r="W4" s="669"/>
      <c r="X4" s="665"/>
      <c r="Y4" s="665"/>
      <c r="Z4" s="654"/>
      <c r="AA4" s="656"/>
      <c r="AB4" s="646"/>
      <c r="AC4" s="646"/>
      <c r="AD4" s="646"/>
      <c r="AE4" s="663"/>
      <c r="AF4" s="644"/>
      <c r="AG4" s="644"/>
      <c r="AH4" s="644"/>
      <c r="AI4" s="652"/>
      <c r="AJ4" s="644"/>
      <c r="AK4" s="644"/>
      <c r="AL4" s="644"/>
      <c r="AM4" s="652"/>
      <c r="AN4" s="644"/>
      <c r="AO4" s="644"/>
      <c r="AP4" s="644"/>
      <c r="AQ4" s="769"/>
      <c r="AR4" s="770"/>
      <c r="AS4" s="770"/>
      <c r="AT4" s="770"/>
      <c r="AU4" s="490"/>
      <c r="AV4" s="648"/>
      <c r="AW4" s="648"/>
      <c r="AX4" s="648"/>
      <c r="AY4" s="490"/>
      <c r="AZ4" s="490"/>
      <c r="BA4" s="490"/>
      <c r="BB4" s="490"/>
      <c r="BC4" s="490"/>
      <c r="BD4" s="490"/>
      <c r="BE4" s="490"/>
      <c r="BF4" s="490"/>
      <c r="BG4" s="490"/>
      <c r="BH4" s="490"/>
      <c r="BI4" s="490"/>
      <c r="BJ4" s="490"/>
      <c r="BK4" s="490"/>
      <c r="BL4" s="490"/>
      <c r="BM4" s="490"/>
      <c r="BN4" s="490"/>
      <c r="BO4" s="490"/>
      <c r="BP4" s="490"/>
      <c r="BQ4" s="490"/>
      <c r="BR4" s="490"/>
    </row>
    <row r="5" spans="1:70" s="255" customFormat="1" ht="146.25" customHeight="1" x14ac:dyDescent="0.2">
      <c r="A5" s="475" t="s">
        <v>749</v>
      </c>
      <c r="B5" s="475" t="s">
        <v>795</v>
      </c>
      <c r="C5" s="475" t="s">
        <v>807</v>
      </c>
      <c r="D5" s="475" t="s">
        <v>1071</v>
      </c>
      <c r="E5" s="477" t="s">
        <v>501</v>
      </c>
      <c r="F5" s="475" t="s">
        <v>1029</v>
      </c>
      <c r="G5" s="475" t="s">
        <v>38</v>
      </c>
      <c r="H5" s="475" t="s">
        <v>38</v>
      </c>
      <c r="I5" s="475" t="s">
        <v>1053</v>
      </c>
      <c r="J5" s="476" t="s">
        <v>1119</v>
      </c>
      <c r="K5" s="475" t="s">
        <v>38</v>
      </c>
      <c r="L5" s="475" t="s">
        <v>1148</v>
      </c>
      <c r="M5" s="475" t="s">
        <v>1369</v>
      </c>
      <c r="N5" s="475" t="s">
        <v>38</v>
      </c>
      <c r="O5" s="475" t="s">
        <v>38</v>
      </c>
      <c r="P5" s="475" t="s">
        <v>38</v>
      </c>
      <c r="Q5" s="475" t="s">
        <v>38</v>
      </c>
      <c r="R5" s="475" t="s">
        <v>38</v>
      </c>
      <c r="S5" s="475" t="s">
        <v>38</v>
      </c>
      <c r="T5" s="474" t="s">
        <v>1371</v>
      </c>
      <c r="U5" s="474" t="s">
        <v>1372</v>
      </c>
      <c r="V5" s="473">
        <v>483</v>
      </c>
      <c r="W5" s="472" t="s">
        <v>1370</v>
      </c>
      <c r="X5" s="489">
        <v>1</v>
      </c>
      <c r="Y5" s="488" t="s">
        <v>1287</v>
      </c>
      <c r="Z5" s="482">
        <v>1</v>
      </c>
      <c r="AA5" s="487" t="s">
        <v>36</v>
      </c>
      <c r="AB5" s="482">
        <f>'2.Actividades_Tareas_vig'!I4</f>
        <v>0.25</v>
      </c>
      <c r="AC5" s="486">
        <f>'2.Actividades_Tareas_vig'!J4</f>
        <v>0.25</v>
      </c>
      <c r="AD5" s="482">
        <f>IFERROR(AC5/AB5, AC5)</f>
        <v>1</v>
      </c>
      <c r="AE5" s="485" t="s">
        <v>1409</v>
      </c>
      <c r="AF5" s="463">
        <f>'2.Actividades_Tareas_vig'!P4</f>
        <v>0.25</v>
      </c>
      <c r="AG5" s="467">
        <f>'2.Actividades_Tareas_vig'!Q4</f>
        <v>0.25</v>
      </c>
      <c r="AH5" s="463">
        <f>IFERROR(AG5/AF5, AG5)</f>
        <v>1</v>
      </c>
      <c r="AI5" s="484" t="s">
        <v>1455</v>
      </c>
      <c r="AJ5" s="463">
        <f>'2.Actividades_Tareas_vig'!W4</f>
        <v>0.25</v>
      </c>
      <c r="AK5" s="465">
        <f>'2.Actividades_Tareas_vig'!X4</f>
        <v>0.25</v>
      </c>
      <c r="AL5" s="463">
        <f>IFERROR(AK5/AJ5, AK5)</f>
        <v>1</v>
      </c>
      <c r="AM5" s="483" t="s">
        <v>1478</v>
      </c>
      <c r="AN5" s="463">
        <f>'2.Actividades_Tareas_vig'!AD4</f>
        <v>0.25</v>
      </c>
      <c r="AO5" s="768">
        <f>'2.Actividades_Tareas_vig'!AE4</f>
        <v>0.25</v>
      </c>
      <c r="AP5" s="463">
        <f>IFERROR(AO5/AN5, AO5)</f>
        <v>1</v>
      </c>
      <c r="AQ5" s="767" t="s">
        <v>1520</v>
      </c>
      <c r="AR5" s="771" t="s">
        <v>1517</v>
      </c>
      <c r="AS5" s="772" t="s">
        <v>1501</v>
      </c>
      <c r="AT5" s="772" t="s">
        <v>1451</v>
      </c>
      <c r="AU5" s="461"/>
      <c r="AV5" s="482">
        <f t="shared" ref="AV5:AW9" si="0">AB5+AF5+AJ5+AN5</f>
        <v>1</v>
      </c>
      <c r="AW5" s="482">
        <f t="shared" si="0"/>
        <v>1</v>
      </c>
      <c r="AX5" s="482">
        <f>IFERROR(AW5/AV5, AW5)</f>
        <v>1</v>
      </c>
      <c r="AY5" s="462"/>
      <c r="AZ5" s="461"/>
      <c r="BA5" s="461"/>
      <c r="BB5" s="461"/>
      <c r="BC5" s="461"/>
      <c r="BD5" s="461"/>
      <c r="BE5" s="461"/>
      <c r="BF5" s="461"/>
      <c r="BG5" s="461"/>
      <c r="BH5" s="461"/>
      <c r="BI5" s="461"/>
      <c r="BJ5" s="461"/>
      <c r="BK5" s="461"/>
      <c r="BL5" s="461"/>
      <c r="BM5" s="461"/>
      <c r="BN5" s="461"/>
      <c r="BO5" s="461"/>
      <c r="BP5" s="461"/>
      <c r="BQ5" s="461"/>
      <c r="BR5" s="461"/>
    </row>
    <row r="6" spans="1:70" s="255" customFormat="1" ht="135" customHeight="1" x14ac:dyDescent="0.2">
      <c r="A6" s="475" t="s">
        <v>749</v>
      </c>
      <c r="B6" s="475" t="s">
        <v>795</v>
      </c>
      <c r="C6" s="475" t="s">
        <v>807</v>
      </c>
      <c r="D6" s="475" t="s">
        <v>1071</v>
      </c>
      <c r="E6" s="477" t="s">
        <v>501</v>
      </c>
      <c r="F6" s="475" t="s">
        <v>1029</v>
      </c>
      <c r="G6" s="475" t="s">
        <v>38</v>
      </c>
      <c r="H6" s="475" t="s">
        <v>38</v>
      </c>
      <c r="I6" s="475" t="s">
        <v>1053</v>
      </c>
      <c r="J6" s="476" t="s">
        <v>1119</v>
      </c>
      <c r="K6" s="475" t="s">
        <v>38</v>
      </c>
      <c r="L6" s="475" t="s">
        <v>1148</v>
      </c>
      <c r="M6" s="475" t="s">
        <v>1369</v>
      </c>
      <c r="N6" s="475" t="s">
        <v>38</v>
      </c>
      <c r="O6" s="475" t="s">
        <v>38</v>
      </c>
      <c r="P6" s="475" t="s">
        <v>38</v>
      </c>
      <c r="Q6" s="475" t="s">
        <v>38</v>
      </c>
      <c r="R6" s="475" t="s">
        <v>38</v>
      </c>
      <c r="S6" s="475" t="s">
        <v>38</v>
      </c>
      <c r="T6" s="474" t="s">
        <v>1371</v>
      </c>
      <c r="U6" s="474" t="s">
        <v>1372</v>
      </c>
      <c r="V6" s="473">
        <v>483</v>
      </c>
      <c r="W6" s="472" t="s">
        <v>1370</v>
      </c>
      <c r="X6" s="471">
        <v>2</v>
      </c>
      <c r="Y6" s="470" t="s">
        <v>1373</v>
      </c>
      <c r="Z6" s="463">
        <v>1</v>
      </c>
      <c r="AA6" s="469" t="s">
        <v>36</v>
      </c>
      <c r="AB6" s="463">
        <f>'2.Actividades_Tareas_vig'!I6</f>
        <v>0.24750000000000003</v>
      </c>
      <c r="AC6" s="467">
        <f>'2.Actividades_Tareas_vig'!J6</f>
        <v>0.24750000000000003</v>
      </c>
      <c r="AD6" s="463">
        <f>IFERROR(AC6/AB6, AC6)</f>
        <v>1</v>
      </c>
      <c r="AE6" s="480" t="s">
        <v>1418</v>
      </c>
      <c r="AF6" s="463">
        <f>'2.Actividades_Tareas_vig'!P6</f>
        <v>0.24750000000000003</v>
      </c>
      <c r="AG6" s="467">
        <f>'2.Actividades_Tareas_vig'!Q6</f>
        <v>0.24750000000000003</v>
      </c>
      <c r="AH6" s="463">
        <f>IFERROR(AG6/AF6, AG6)</f>
        <v>1</v>
      </c>
      <c r="AI6" s="479" t="s">
        <v>1470</v>
      </c>
      <c r="AJ6" s="463">
        <f>'2.Actividades_Tareas_vig'!W6</f>
        <v>0.25749999999999995</v>
      </c>
      <c r="AK6" s="465">
        <f>'2.Actividades_Tareas_vig'!X6</f>
        <v>0.25749999999999995</v>
      </c>
      <c r="AL6" s="463">
        <f>IFERROR(AK6/AJ6, AK6)</f>
        <v>1</v>
      </c>
      <c r="AM6" s="481" t="s">
        <v>1492</v>
      </c>
      <c r="AN6" s="463">
        <f>'2.Actividades_Tareas_vig'!AD6</f>
        <v>0.24750000000000003</v>
      </c>
      <c r="AO6" s="768">
        <f>'2.Actividades_Tareas_vig'!AE6</f>
        <v>0.24750000000000003</v>
      </c>
      <c r="AP6" s="463">
        <f>IFERROR(AO6/AN6, AO6)</f>
        <v>1</v>
      </c>
      <c r="AQ6" s="771" t="s">
        <v>1515</v>
      </c>
      <c r="AR6" s="771" t="s">
        <v>1516</v>
      </c>
      <c r="AS6" s="772" t="s">
        <v>1501</v>
      </c>
      <c r="AT6" s="772" t="s">
        <v>1451</v>
      </c>
      <c r="AU6" s="461"/>
      <c r="AV6" s="463">
        <f t="shared" si="0"/>
        <v>1</v>
      </c>
      <c r="AW6" s="463">
        <f t="shared" si="0"/>
        <v>1</v>
      </c>
      <c r="AX6" s="463">
        <f>IFERROR(AW6/AV6, AW6)</f>
        <v>1</v>
      </c>
      <c r="AY6" s="462"/>
      <c r="AZ6" s="461"/>
      <c r="BA6" s="461"/>
      <c r="BB6" s="461"/>
      <c r="BC6" s="461"/>
      <c r="BD6" s="461"/>
      <c r="BE6" s="461"/>
      <c r="BF6" s="461"/>
      <c r="BG6" s="461"/>
      <c r="BH6" s="461"/>
      <c r="BI6" s="461"/>
      <c r="BJ6" s="461"/>
      <c r="BK6" s="461"/>
      <c r="BL6" s="461"/>
      <c r="BM6" s="461"/>
      <c r="BN6" s="461"/>
      <c r="BO6" s="461"/>
      <c r="BP6" s="461"/>
      <c r="BQ6" s="461"/>
      <c r="BR6" s="461"/>
    </row>
    <row r="7" spans="1:70" s="255" customFormat="1" ht="189.75" customHeight="1" x14ac:dyDescent="0.2">
      <c r="A7" s="475" t="s">
        <v>749</v>
      </c>
      <c r="B7" s="475" t="s">
        <v>795</v>
      </c>
      <c r="C7" s="475" t="s">
        <v>807</v>
      </c>
      <c r="D7" s="475" t="s">
        <v>1071</v>
      </c>
      <c r="E7" s="477" t="s">
        <v>501</v>
      </c>
      <c r="F7" s="475" t="s">
        <v>1029</v>
      </c>
      <c r="G7" s="475" t="s">
        <v>38</v>
      </c>
      <c r="H7" s="475" t="s">
        <v>38</v>
      </c>
      <c r="I7" s="475" t="s">
        <v>1053</v>
      </c>
      <c r="J7" s="476" t="s">
        <v>1119</v>
      </c>
      <c r="K7" s="475" t="s">
        <v>38</v>
      </c>
      <c r="L7" s="475" t="s">
        <v>1148</v>
      </c>
      <c r="M7" s="475" t="s">
        <v>1369</v>
      </c>
      <c r="N7" s="475" t="s">
        <v>38</v>
      </c>
      <c r="O7" s="475" t="s">
        <v>38</v>
      </c>
      <c r="P7" s="475" t="s">
        <v>38</v>
      </c>
      <c r="Q7" s="475" t="s">
        <v>38</v>
      </c>
      <c r="R7" s="475" t="s">
        <v>38</v>
      </c>
      <c r="S7" s="475" t="s">
        <v>38</v>
      </c>
      <c r="T7" s="474" t="s">
        <v>1371</v>
      </c>
      <c r="U7" s="474" t="s">
        <v>1372</v>
      </c>
      <c r="V7" s="473">
        <v>483</v>
      </c>
      <c r="W7" s="472" t="s">
        <v>1370</v>
      </c>
      <c r="X7" s="471">
        <v>3</v>
      </c>
      <c r="Y7" s="470" t="s">
        <v>1351</v>
      </c>
      <c r="Z7" s="463">
        <v>1</v>
      </c>
      <c r="AA7" s="469" t="s">
        <v>36</v>
      </c>
      <c r="AB7" s="463">
        <f>'2.Actividades_Tareas_vig'!I11</f>
        <v>0.25</v>
      </c>
      <c r="AC7" s="467">
        <f>'2.Actividades_Tareas_vig'!J11</f>
        <v>0.25</v>
      </c>
      <c r="AD7" s="463">
        <f>IFERROR(AC7/AB7, AC7)</f>
        <v>1</v>
      </c>
      <c r="AE7" s="480" t="s">
        <v>1408</v>
      </c>
      <c r="AF7" s="463">
        <f>'2.Actividades_Tareas_vig'!P11</f>
        <v>0.25</v>
      </c>
      <c r="AG7" s="467">
        <f>'2.Actividades_Tareas_vig'!Q11</f>
        <v>0.25</v>
      </c>
      <c r="AH7" s="463">
        <f>IFERROR(AG7/AF7, AG7)</f>
        <v>1</v>
      </c>
      <c r="AI7" s="479" t="s">
        <v>1495</v>
      </c>
      <c r="AJ7" s="463">
        <f>'2.Actividades_Tareas_vig'!W11</f>
        <v>0.25</v>
      </c>
      <c r="AK7" s="465">
        <f>'2.Actividades_Tareas_vig'!X11</f>
        <v>0.25</v>
      </c>
      <c r="AL7" s="463">
        <f>IFERROR(AK7/AJ7, AK7)</f>
        <v>1</v>
      </c>
      <c r="AM7" s="481" t="s">
        <v>1494</v>
      </c>
      <c r="AN7" s="463">
        <f>'2.Actividades_Tareas_vig'!AD11</f>
        <v>0.25</v>
      </c>
      <c r="AO7" s="768">
        <v>0.25</v>
      </c>
      <c r="AP7" s="463">
        <f>IFERROR(AO7/AN7, AO7)</f>
        <v>1</v>
      </c>
      <c r="AQ7" s="771" t="s">
        <v>1532</v>
      </c>
      <c r="AR7" s="773" t="s">
        <v>1518</v>
      </c>
      <c r="AS7" s="772" t="s">
        <v>1501</v>
      </c>
      <c r="AT7" s="772" t="s">
        <v>1451</v>
      </c>
      <c r="AU7" s="461"/>
      <c r="AV7" s="463">
        <f t="shared" si="0"/>
        <v>1</v>
      </c>
      <c r="AW7" s="463">
        <f t="shared" si="0"/>
        <v>1</v>
      </c>
      <c r="AX7" s="463">
        <f>IFERROR(AW7/AV7, AW7)</f>
        <v>1</v>
      </c>
      <c r="AY7" s="462"/>
      <c r="AZ7" s="461"/>
      <c r="BA7" s="461"/>
      <c r="BB7" s="461"/>
      <c r="BC7" s="461"/>
      <c r="BD7" s="461"/>
      <c r="BE7" s="461"/>
      <c r="BF7" s="461"/>
      <c r="BG7" s="461"/>
      <c r="BH7" s="461"/>
      <c r="BI7" s="461"/>
      <c r="BJ7" s="461"/>
      <c r="BK7" s="461"/>
      <c r="BL7" s="461"/>
      <c r="BM7" s="461"/>
      <c r="BN7" s="461"/>
      <c r="BO7" s="461"/>
      <c r="BP7" s="461"/>
      <c r="BQ7" s="461"/>
      <c r="BR7" s="461"/>
    </row>
    <row r="8" spans="1:70" s="255" customFormat="1" ht="152.25" customHeight="1" x14ac:dyDescent="0.2">
      <c r="A8" s="475" t="s">
        <v>749</v>
      </c>
      <c r="B8" s="475" t="s">
        <v>795</v>
      </c>
      <c r="C8" s="475" t="s">
        <v>807</v>
      </c>
      <c r="D8" s="475" t="s">
        <v>1071</v>
      </c>
      <c r="E8" s="477" t="s">
        <v>501</v>
      </c>
      <c r="F8" s="475" t="s">
        <v>1029</v>
      </c>
      <c r="G8" s="475" t="s">
        <v>38</v>
      </c>
      <c r="H8" s="475" t="s">
        <v>38</v>
      </c>
      <c r="I8" s="475" t="s">
        <v>1053</v>
      </c>
      <c r="J8" s="476" t="s">
        <v>1119</v>
      </c>
      <c r="K8" s="475" t="s">
        <v>38</v>
      </c>
      <c r="L8" s="475" t="s">
        <v>1148</v>
      </c>
      <c r="M8" s="475" t="s">
        <v>1369</v>
      </c>
      <c r="N8" s="475" t="s">
        <v>38</v>
      </c>
      <c r="O8" s="475" t="s">
        <v>38</v>
      </c>
      <c r="P8" s="475" t="s">
        <v>38</v>
      </c>
      <c r="Q8" s="475" t="s">
        <v>38</v>
      </c>
      <c r="R8" s="475" t="s">
        <v>38</v>
      </c>
      <c r="S8" s="475" t="s">
        <v>38</v>
      </c>
      <c r="T8" s="474" t="s">
        <v>1371</v>
      </c>
      <c r="U8" s="474" t="s">
        <v>1372</v>
      </c>
      <c r="V8" s="473">
        <v>483</v>
      </c>
      <c r="W8" s="472" t="s">
        <v>1370</v>
      </c>
      <c r="X8" s="471">
        <v>4</v>
      </c>
      <c r="Y8" s="470" t="s">
        <v>1356</v>
      </c>
      <c r="Z8" s="463">
        <v>1</v>
      </c>
      <c r="AA8" s="469" t="s">
        <v>36</v>
      </c>
      <c r="AB8" s="463">
        <f>'2.Actividades_Tareas_vig'!I14</f>
        <v>0.25</v>
      </c>
      <c r="AC8" s="467">
        <f>'2.Actividades_Tareas_vig'!J14</f>
        <v>0.25</v>
      </c>
      <c r="AD8" s="463">
        <f>IFERROR(AC8/AB8, AC8)</f>
        <v>1</v>
      </c>
      <c r="AE8" s="480" t="s">
        <v>1414</v>
      </c>
      <c r="AF8" s="463">
        <f>'2.Actividades_Tareas_vig'!P11</f>
        <v>0.25</v>
      </c>
      <c r="AG8" s="467">
        <f>'2.Actividades_Tareas_vig'!Q11</f>
        <v>0.25</v>
      </c>
      <c r="AH8" s="463">
        <f>IFERROR(AG8/AF8, AG8)</f>
        <v>1</v>
      </c>
      <c r="AI8" s="479" t="s">
        <v>1465</v>
      </c>
      <c r="AJ8" s="463">
        <f>'2.Actividades_Tareas_vig'!W14</f>
        <v>0.25</v>
      </c>
      <c r="AK8" s="465">
        <f>'2.Actividades_Tareas_vig'!X14</f>
        <v>0.25</v>
      </c>
      <c r="AL8" s="463">
        <f>IFERROR(AK8/AJ8, AK8)</f>
        <v>1</v>
      </c>
      <c r="AM8" s="478" t="s">
        <v>1493</v>
      </c>
      <c r="AN8" s="463">
        <f>'2.Actividades_Tareas_vig'!AD14</f>
        <v>0.25</v>
      </c>
      <c r="AO8" s="768">
        <f>'2.Actividades_Tareas_vig'!AE14</f>
        <v>0.25</v>
      </c>
      <c r="AP8" s="463">
        <f>IFERROR(AO8/AN8, AO8)</f>
        <v>1</v>
      </c>
      <c r="AQ8" s="771" t="s">
        <v>1506</v>
      </c>
      <c r="AR8" s="771" t="s">
        <v>1531</v>
      </c>
      <c r="AS8" s="772" t="s">
        <v>1501</v>
      </c>
      <c r="AT8" s="772" t="s">
        <v>1451</v>
      </c>
      <c r="AU8" s="461"/>
      <c r="AV8" s="463">
        <f t="shared" si="0"/>
        <v>1</v>
      </c>
      <c r="AW8" s="463">
        <f t="shared" si="0"/>
        <v>1</v>
      </c>
      <c r="AX8" s="463">
        <f>IFERROR(AW8/AV8, AW8)</f>
        <v>1</v>
      </c>
      <c r="AY8" s="462"/>
      <c r="AZ8" s="461"/>
      <c r="BA8" s="461"/>
      <c r="BB8" s="461"/>
      <c r="BC8" s="461"/>
      <c r="BD8" s="461"/>
      <c r="BE8" s="461"/>
      <c r="BF8" s="461"/>
      <c r="BG8" s="461"/>
      <c r="BH8" s="461"/>
      <c r="BI8" s="461"/>
      <c r="BJ8" s="461"/>
      <c r="BK8" s="461"/>
      <c r="BL8" s="461"/>
      <c r="BM8" s="461"/>
      <c r="BN8" s="461"/>
      <c r="BO8" s="461"/>
      <c r="BP8" s="461"/>
      <c r="BQ8" s="461"/>
      <c r="BR8" s="461"/>
    </row>
    <row r="9" spans="1:70" s="255" customFormat="1" ht="269.25" customHeight="1" x14ac:dyDescent="0.2">
      <c r="A9" s="475" t="s">
        <v>749</v>
      </c>
      <c r="B9" s="475" t="s">
        <v>795</v>
      </c>
      <c r="C9" s="475" t="s">
        <v>807</v>
      </c>
      <c r="D9" s="475" t="s">
        <v>1071</v>
      </c>
      <c r="E9" s="477" t="s">
        <v>501</v>
      </c>
      <c r="F9" s="475" t="s">
        <v>1029</v>
      </c>
      <c r="G9" s="475" t="s">
        <v>38</v>
      </c>
      <c r="H9" s="475" t="s">
        <v>38</v>
      </c>
      <c r="I9" s="475" t="s">
        <v>1053</v>
      </c>
      <c r="J9" s="476" t="s">
        <v>1119</v>
      </c>
      <c r="K9" s="475" t="s">
        <v>38</v>
      </c>
      <c r="L9" s="475" t="s">
        <v>1148</v>
      </c>
      <c r="M9" s="475" t="s">
        <v>1369</v>
      </c>
      <c r="N9" s="475" t="s">
        <v>38</v>
      </c>
      <c r="O9" s="475" t="s">
        <v>38</v>
      </c>
      <c r="P9" s="475" t="s">
        <v>38</v>
      </c>
      <c r="Q9" s="475" t="s">
        <v>38</v>
      </c>
      <c r="R9" s="475" t="s">
        <v>38</v>
      </c>
      <c r="S9" s="475" t="s">
        <v>38</v>
      </c>
      <c r="T9" s="474" t="s">
        <v>1371</v>
      </c>
      <c r="U9" s="474" t="s">
        <v>1372</v>
      </c>
      <c r="V9" s="473">
        <v>483</v>
      </c>
      <c r="W9" s="472" t="s">
        <v>1370</v>
      </c>
      <c r="X9" s="471">
        <v>5</v>
      </c>
      <c r="Y9" s="470" t="s">
        <v>1362</v>
      </c>
      <c r="Z9" s="463">
        <v>1</v>
      </c>
      <c r="AA9" s="469" t="s">
        <v>36</v>
      </c>
      <c r="AB9" s="463">
        <f>'2.Actividades_Tareas_vig'!I18</f>
        <v>0.25</v>
      </c>
      <c r="AC9" s="467">
        <f>'2.Actividades_Tareas_vig'!J18</f>
        <v>0.25</v>
      </c>
      <c r="AD9" s="463">
        <f>IFERROR(AC9/AB9, AC9)</f>
        <v>1</v>
      </c>
      <c r="AE9" s="468" t="s">
        <v>1417</v>
      </c>
      <c r="AF9" s="463">
        <f>'2.Actividades_Tareas_vig'!P18</f>
        <v>0.25</v>
      </c>
      <c r="AG9" s="467">
        <f>'2.Actividades_Tareas_vig'!Q18</f>
        <v>0.25</v>
      </c>
      <c r="AH9" s="463">
        <f>IFERROR(AG9/AF9, AG9)</f>
        <v>1</v>
      </c>
      <c r="AI9" s="466" t="s">
        <v>1476</v>
      </c>
      <c r="AJ9" s="463">
        <f>'2.Actividades_Tareas_vig'!W18</f>
        <v>0.25</v>
      </c>
      <c r="AK9" s="465">
        <f>'2.Actividades_Tareas_vig'!X18</f>
        <v>0.25</v>
      </c>
      <c r="AL9" s="463">
        <f>IFERROR(AK9/AJ9, AK9)</f>
        <v>1</v>
      </c>
      <c r="AM9" s="464" t="s">
        <v>1524</v>
      </c>
      <c r="AN9" s="463">
        <f>'2.Actividades_Tareas_vig'!AD18</f>
        <v>0.25</v>
      </c>
      <c r="AO9" s="768">
        <f>'2.Actividades_Tareas_vig'!AE18</f>
        <v>0.25</v>
      </c>
      <c r="AP9" s="463">
        <f>IFERROR(AO9/AN9, AO9)</f>
        <v>1</v>
      </c>
      <c r="AQ9" s="771" t="s">
        <v>1533</v>
      </c>
      <c r="AR9" s="771" t="s">
        <v>1528</v>
      </c>
      <c r="AS9" s="772" t="s">
        <v>1523</v>
      </c>
      <c r="AT9" s="772" t="s">
        <v>1452</v>
      </c>
      <c r="AU9" s="461"/>
      <c r="AV9" s="463">
        <f t="shared" si="0"/>
        <v>1</v>
      </c>
      <c r="AW9" s="463">
        <f t="shared" si="0"/>
        <v>1</v>
      </c>
      <c r="AX9" s="463">
        <f>IFERROR(AW9/AV9, AW9)</f>
        <v>1</v>
      </c>
      <c r="AY9" s="462"/>
      <c r="AZ9" s="461"/>
      <c r="BA9" s="461"/>
      <c r="BB9" s="461"/>
      <c r="BC9" s="461"/>
      <c r="BD9" s="461"/>
      <c r="BE9" s="461"/>
      <c r="BF9" s="461"/>
      <c r="BG9" s="461"/>
      <c r="BH9" s="461"/>
      <c r="BI9" s="461"/>
      <c r="BJ9" s="461"/>
      <c r="BK9" s="461"/>
      <c r="BL9" s="461"/>
      <c r="BM9" s="461"/>
      <c r="BN9" s="461"/>
      <c r="BO9" s="461"/>
      <c r="BP9" s="461"/>
      <c r="BQ9" s="461"/>
      <c r="BR9" s="461"/>
    </row>
    <row r="10" spans="1:70" ht="12.75" customHeight="1" x14ac:dyDescent="0.2">
      <c r="A10" s="458"/>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60"/>
      <c r="AC10" s="458"/>
      <c r="AD10" s="458"/>
      <c r="AE10" s="458"/>
      <c r="AF10" s="458"/>
      <c r="AG10" s="458"/>
      <c r="AH10" s="458"/>
      <c r="AI10" s="458"/>
      <c r="AJ10" s="458"/>
      <c r="AK10" s="458"/>
      <c r="AL10" s="458"/>
      <c r="AM10" s="458"/>
      <c r="AN10" s="458"/>
      <c r="AO10" s="458"/>
      <c r="AP10" s="458"/>
      <c r="AQ10" s="458"/>
      <c r="AR10" s="458"/>
      <c r="AS10" s="458"/>
      <c r="AT10" s="458"/>
      <c r="AU10" s="458"/>
      <c r="AV10" s="459"/>
      <c r="AW10" s="459"/>
      <c r="AX10" s="459"/>
      <c r="AY10" s="458"/>
      <c r="AZ10" s="458"/>
      <c r="BA10" s="458"/>
      <c r="BB10" s="458"/>
      <c r="BC10" s="458"/>
      <c r="BD10" s="458"/>
      <c r="BE10" s="458"/>
      <c r="BF10" s="458"/>
      <c r="BG10" s="459"/>
      <c r="BH10" s="459"/>
      <c r="BI10" s="459"/>
      <c r="BJ10" s="459"/>
      <c r="BK10" s="459"/>
      <c r="BL10" s="459"/>
      <c r="BM10" s="459"/>
      <c r="BN10" s="459"/>
      <c r="BO10" s="459"/>
      <c r="BP10" s="459"/>
      <c r="BQ10" s="459"/>
      <c r="BR10" s="459"/>
    </row>
    <row r="11" spans="1:70" ht="12.75" customHeight="1" x14ac:dyDescent="0.2">
      <c r="A11" s="458"/>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60"/>
      <c r="AC11" s="458"/>
      <c r="AD11" s="458"/>
      <c r="AE11" s="458"/>
      <c r="AF11" s="458"/>
      <c r="AG11" s="458"/>
      <c r="AH11" s="458"/>
      <c r="AI11" s="458"/>
      <c r="AJ11" s="458"/>
      <c r="AK11" s="458"/>
      <c r="AL11" s="458"/>
      <c r="AM11" s="458"/>
      <c r="AN11" s="458"/>
      <c r="AO11" s="458"/>
      <c r="AP11" s="458"/>
      <c r="AQ11" s="458"/>
      <c r="AR11" s="458"/>
      <c r="AS11" s="458"/>
      <c r="AT11" s="458"/>
      <c r="AU11" s="458"/>
      <c r="AV11" s="459"/>
      <c r="AW11" s="459"/>
      <c r="AX11" s="459"/>
      <c r="AY11" s="458"/>
      <c r="AZ11" s="458"/>
      <c r="BA11" s="458"/>
      <c r="BB11" s="458"/>
      <c r="BC11" s="458"/>
      <c r="BD11" s="458"/>
      <c r="BE11" s="458"/>
      <c r="BF11" s="458"/>
      <c r="BG11" s="459"/>
      <c r="BH11" s="459"/>
      <c r="BI11" s="459"/>
      <c r="BJ11" s="459"/>
      <c r="BK11" s="459"/>
      <c r="BL11" s="459"/>
      <c r="BM11" s="459"/>
      <c r="BN11" s="459"/>
      <c r="BO11" s="459"/>
      <c r="BP11" s="459"/>
      <c r="BQ11" s="459"/>
      <c r="BR11" s="459"/>
    </row>
    <row r="12" spans="1:70" ht="12.75" customHeight="1" x14ac:dyDescent="0.2">
      <c r="A12" s="458"/>
      <c r="B12" s="458"/>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60"/>
      <c r="AC12" s="458"/>
      <c r="AD12" s="458"/>
      <c r="AE12" s="458"/>
      <c r="AF12" s="458"/>
      <c r="AG12" s="458"/>
      <c r="AH12" s="458"/>
      <c r="AI12" s="458"/>
      <c r="AJ12" s="458"/>
      <c r="AK12" s="458"/>
      <c r="AL12" s="458"/>
      <c r="AM12" s="458"/>
      <c r="AN12" s="458"/>
      <c r="AO12" s="458"/>
      <c r="AP12" s="458"/>
      <c r="AQ12" s="458"/>
      <c r="AR12" s="458"/>
      <c r="AS12" s="458"/>
      <c r="AT12" s="458"/>
      <c r="AU12" s="458"/>
      <c r="AV12" s="459"/>
      <c r="AW12" s="459"/>
      <c r="AX12" s="459"/>
      <c r="AY12" s="458"/>
      <c r="AZ12" s="458"/>
      <c r="BA12" s="458"/>
      <c r="BB12" s="458"/>
      <c r="BC12" s="458"/>
      <c r="BD12" s="458"/>
      <c r="BE12" s="458"/>
      <c r="BF12" s="458"/>
      <c r="BG12" s="459"/>
      <c r="BH12" s="459"/>
      <c r="BI12" s="459"/>
      <c r="BJ12" s="459"/>
      <c r="BK12" s="459"/>
      <c r="BL12" s="459"/>
      <c r="BM12" s="459"/>
      <c r="BN12" s="459"/>
      <c r="BO12" s="459"/>
      <c r="BP12" s="459"/>
      <c r="BQ12" s="459"/>
      <c r="BR12" s="459"/>
    </row>
    <row r="13" spans="1:70" ht="12.75" customHeight="1" x14ac:dyDescent="0.2">
      <c r="A13" s="458"/>
      <c r="B13" s="458"/>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c r="AB13" s="460"/>
      <c r="AC13" s="458"/>
      <c r="AD13" s="458"/>
      <c r="AE13" s="458"/>
      <c r="AF13" s="458"/>
      <c r="AG13" s="458"/>
      <c r="AH13" s="458"/>
      <c r="AI13" s="458"/>
      <c r="AJ13" s="458"/>
      <c r="AK13" s="458"/>
      <c r="AL13" s="458"/>
      <c r="AM13" s="458"/>
      <c r="AN13" s="458"/>
      <c r="AO13" s="458"/>
      <c r="AP13" s="458"/>
      <c r="AQ13" s="458"/>
      <c r="AR13" s="458"/>
      <c r="AS13" s="458"/>
      <c r="AT13" s="458"/>
      <c r="AU13" s="458"/>
      <c r="AV13" s="459"/>
      <c r="AW13" s="459"/>
      <c r="AX13" s="459"/>
      <c r="AY13" s="458"/>
      <c r="AZ13" s="458"/>
      <c r="BA13" s="458"/>
      <c r="BB13" s="458"/>
      <c r="BC13" s="458"/>
      <c r="BD13" s="458"/>
      <c r="BE13" s="458"/>
      <c r="BF13" s="458"/>
      <c r="BG13" s="459"/>
      <c r="BH13" s="459"/>
      <c r="BI13" s="459"/>
      <c r="BJ13" s="459"/>
      <c r="BK13" s="459"/>
      <c r="BL13" s="459"/>
      <c r="BM13" s="459"/>
      <c r="BN13" s="459"/>
      <c r="BO13" s="459"/>
      <c r="BP13" s="459"/>
      <c r="BQ13" s="459"/>
      <c r="BR13" s="459"/>
    </row>
    <row r="14" spans="1:70" ht="12.75" customHeight="1" x14ac:dyDescent="0.2">
      <c r="A14" s="458"/>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c r="AB14" s="460"/>
      <c r="AC14" s="458"/>
      <c r="AD14" s="458"/>
      <c r="AE14" s="458"/>
      <c r="AF14" s="458"/>
      <c r="AG14" s="458"/>
      <c r="AH14" s="458"/>
      <c r="AI14" s="458"/>
      <c r="AJ14" s="458"/>
      <c r="AK14" s="458"/>
      <c r="AL14" s="458"/>
      <c r="AM14" s="458"/>
      <c r="AN14" s="458"/>
      <c r="AO14" s="458"/>
      <c r="AP14" s="458"/>
      <c r="AQ14" s="458"/>
      <c r="AR14" s="458"/>
      <c r="AS14" s="458"/>
      <c r="AT14" s="458"/>
      <c r="AU14" s="458"/>
      <c r="AV14" s="459"/>
      <c r="AW14" s="459"/>
      <c r="AX14" s="459"/>
      <c r="AY14" s="458"/>
      <c r="AZ14" s="458"/>
      <c r="BA14" s="458"/>
      <c r="BB14" s="458"/>
      <c r="BC14" s="458"/>
      <c r="BD14" s="458"/>
      <c r="BE14" s="458"/>
      <c r="BF14" s="458"/>
      <c r="BG14" s="459"/>
      <c r="BH14" s="459"/>
      <c r="BI14" s="459"/>
      <c r="BJ14" s="459"/>
      <c r="BK14" s="459"/>
      <c r="BL14" s="459"/>
      <c r="BM14" s="459"/>
      <c r="BN14" s="459"/>
      <c r="BO14" s="459"/>
      <c r="BP14" s="459"/>
      <c r="BQ14" s="459"/>
      <c r="BR14" s="459"/>
    </row>
    <row r="15" spans="1:70" ht="12.75" customHeight="1" x14ac:dyDescent="0.2">
      <c r="A15" s="458"/>
      <c r="B15" s="458"/>
      <c r="C15" s="458"/>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c r="AB15" s="460"/>
      <c r="AC15" s="458"/>
      <c r="AD15" s="458"/>
      <c r="AE15" s="458"/>
      <c r="AF15" s="458"/>
      <c r="AG15" s="458"/>
      <c r="AH15" s="458"/>
      <c r="AI15" s="458"/>
      <c r="AJ15" s="458"/>
      <c r="AK15" s="458"/>
      <c r="AL15" s="458"/>
      <c r="AM15" s="458"/>
      <c r="AN15" s="458"/>
      <c r="AO15" s="458"/>
      <c r="AP15" s="458"/>
      <c r="AQ15" s="458"/>
      <c r="AR15" s="458"/>
      <c r="AS15" s="458"/>
      <c r="AT15" s="458"/>
      <c r="AU15" s="458"/>
      <c r="AV15" s="459"/>
      <c r="AW15" s="459"/>
      <c r="AX15" s="459"/>
      <c r="AY15" s="458"/>
      <c r="AZ15" s="458"/>
      <c r="BA15" s="458"/>
      <c r="BB15" s="458"/>
      <c r="BC15" s="458"/>
      <c r="BD15" s="458"/>
      <c r="BE15" s="458"/>
      <c r="BF15" s="458"/>
      <c r="BG15" s="459"/>
      <c r="BH15" s="459"/>
      <c r="BI15" s="459"/>
      <c r="BJ15" s="459"/>
      <c r="BK15" s="459"/>
      <c r="BL15" s="459"/>
      <c r="BM15" s="459"/>
      <c r="BN15" s="459"/>
      <c r="BO15" s="459"/>
      <c r="BP15" s="459"/>
      <c r="BQ15" s="459"/>
      <c r="BR15" s="459"/>
    </row>
    <row r="16" spans="1:70" ht="12.75" customHeight="1" x14ac:dyDescent="0.2">
      <c r="A16" s="458"/>
      <c r="B16" s="458"/>
      <c r="C16" s="458"/>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B16" s="460"/>
      <c r="AC16" s="458"/>
      <c r="AD16" s="458"/>
      <c r="AE16" s="458"/>
      <c r="AF16" s="458"/>
      <c r="AG16" s="458"/>
      <c r="AH16" s="458"/>
      <c r="AI16" s="458"/>
      <c r="AJ16" s="458"/>
      <c r="AK16" s="458"/>
      <c r="AL16" s="458"/>
      <c r="AM16" s="458"/>
      <c r="AN16" s="458"/>
      <c r="AO16" s="458"/>
      <c r="AP16" s="458"/>
      <c r="AQ16" s="458"/>
      <c r="AR16" s="458"/>
      <c r="AS16" s="458"/>
      <c r="AT16" s="458"/>
      <c r="AU16" s="458"/>
      <c r="AV16" s="459"/>
      <c r="AW16" s="459"/>
      <c r="AX16" s="459"/>
      <c r="AY16" s="458"/>
      <c r="AZ16" s="458"/>
      <c r="BA16" s="458"/>
      <c r="BB16" s="458"/>
      <c r="BC16" s="458"/>
      <c r="BD16" s="458"/>
      <c r="BE16" s="458"/>
      <c r="BF16" s="458"/>
      <c r="BG16" s="459"/>
      <c r="BH16" s="459"/>
      <c r="BI16" s="459"/>
      <c r="BJ16" s="459"/>
      <c r="BK16" s="459"/>
      <c r="BL16" s="459"/>
      <c r="BM16" s="459"/>
      <c r="BN16" s="459"/>
      <c r="BO16" s="459"/>
      <c r="BP16" s="459"/>
      <c r="BQ16" s="459"/>
      <c r="BR16" s="459"/>
    </row>
    <row r="17" spans="1:70" ht="12.75" customHeight="1" x14ac:dyDescent="0.2">
      <c r="A17" s="458"/>
      <c r="B17" s="458"/>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60"/>
      <c r="AC17" s="458"/>
      <c r="AD17" s="458"/>
      <c r="AE17" s="458"/>
      <c r="AF17" s="458"/>
      <c r="AG17" s="458"/>
      <c r="AH17" s="458"/>
      <c r="AI17" s="458"/>
      <c r="AJ17" s="458"/>
      <c r="AK17" s="458"/>
      <c r="AL17" s="458"/>
      <c r="AM17" s="458"/>
      <c r="AN17" s="458"/>
      <c r="AO17" s="458"/>
      <c r="AP17" s="458"/>
      <c r="AQ17" s="458"/>
      <c r="AR17" s="458"/>
      <c r="AS17" s="458"/>
      <c r="AT17" s="458"/>
      <c r="AU17" s="458"/>
      <c r="AV17" s="459"/>
      <c r="AW17" s="459"/>
      <c r="AX17" s="459"/>
      <c r="AY17" s="458"/>
      <c r="AZ17" s="458"/>
      <c r="BA17" s="458"/>
      <c r="BB17" s="458"/>
      <c r="BC17" s="458"/>
      <c r="BD17" s="458"/>
      <c r="BE17" s="458"/>
      <c r="BF17" s="458"/>
      <c r="BG17" s="459"/>
      <c r="BH17" s="459"/>
      <c r="BI17" s="459"/>
      <c r="BJ17" s="459"/>
      <c r="BK17" s="459"/>
      <c r="BL17" s="459"/>
      <c r="BM17" s="459"/>
      <c r="BN17" s="459"/>
      <c r="BO17" s="459"/>
      <c r="BP17" s="459"/>
      <c r="BQ17" s="459"/>
      <c r="BR17" s="459"/>
    </row>
    <row r="18" spans="1:70" ht="12.75" customHeight="1" x14ac:dyDescent="0.2">
      <c r="A18" s="458"/>
      <c r="B18" s="458"/>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60"/>
      <c r="AC18" s="458"/>
      <c r="AD18" s="458"/>
      <c r="AE18" s="458"/>
      <c r="AF18" s="458"/>
      <c r="AG18" s="458"/>
      <c r="AH18" s="458"/>
      <c r="AI18" s="458"/>
      <c r="AJ18" s="458"/>
      <c r="AK18" s="458"/>
      <c r="AL18" s="458"/>
      <c r="AM18" s="458"/>
      <c r="AN18" s="458"/>
      <c r="AO18" s="458"/>
      <c r="AP18" s="458"/>
      <c r="AQ18" s="458"/>
      <c r="AR18" s="458"/>
      <c r="AS18" s="458"/>
      <c r="AT18" s="458"/>
      <c r="AU18" s="458"/>
      <c r="AV18" s="459"/>
      <c r="AW18" s="459"/>
      <c r="AX18" s="459"/>
      <c r="AY18" s="458"/>
      <c r="AZ18" s="458"/>
      <c r="BA18" s="458"/>
      <c r="BB18" s="458"/>
      <c r="BC18" s="458"/>
      <c r="BD18" s="458"/>
      <c r="BE18" s="458"/>
      <c r="BF18" s="458"/>
      <c r="BG18" s="459"/>
      <c r="BH18" s="459"/>
      <c r="BI18" s="459"/>
      <c r="BJ18" s="459"/>
      <c r="BK18" s="459"/>
      <c r="BL18" s="459"/>
      <c r="BM18" s="459"/>
      <c r="BN18" s="459"/>
      <c r="BO18" s="459"/>
      <c r="BP18" s="459"/>
      <c r="BQ18" s="459"/>
      <c r="BR18" s="459"/>
    </row>
    <row r="19" spans="1:70" ht="12.75" customHeight="1" x14ac:dyDescent="0.2">
      <c r="A19" s="458"/>
      <c r="B19" s="458"/>
      <c r="C19" s="458"/>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60"/>
      <c r="AC19" s="458"/>
      <c r="AD19" s="458"/>
      <c r="AE19" s="458"/>
      <c r="AF19" s="458"/>
      <c r="AG19" s="458"/>
      <c r="AH19" s="458"/>
      <c r="AI19" s="458"/>
      <c r="AJ19" s="458"/>
      <c r="AK19" s="458"/>
      <c r="AL19" s="458"/>
      <c r="AM19" s="458"/>
      <c r="AN19" s="458"/>
      <c r="AO19" s="458"/>
      <c r="AP19" s="458"/>
      <c r="AQ19" s="458"/>
      <c r="AR19" s="458"/>
      <c r="AS19" s="458"/>
      <c r="AT19" s="458"/>
      <c r="AU19" s="458"/>
      <c r="AV19" s="459"/>
      <c r="AW19" s="459"/>
      <c r="AX19" s="459"/>
      <c r="AY19" s="458"/>
      <c r="AZ19" s="458"/>
      <c r="BA19" s="458"/>
      <c r="BB19" s="458"/>
      <c r="BC19" s="458"/>
      <c r="BD19" s="458"/>
      <c r="BE19" s="458"/>
      <c r="BF19" s="458"/>
      <c r="BG19" s="459"/>
      <c r="BH19" s="459"/>
      <c r="BI19" s="459"/>
      <c r="BJ19" s="459"/>
      <c r="BK19" s="459"/>
      <c r="BL19" s="459"/>
      <c r="BM19" s="459"/>
      <c r="BN19" s="459"/>
      <c r="BO19" s="459"/>
      <c r="BP19" s="459"/>
      <c r="BQ19" s="459"/>
      <c r="BR19" s="459"/>
    </row>
    <row r="20" spans="1:70" ht="12.75" customHeight="1" x14ac:dyDescent="0.2">
      <c r="A20" s="458"/>
      <c r="B20" s="458"/>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B20" s="460"/>
      <c r="AC20" s="458"/>
      <c r="AD20" s="458"/>
      <c r="AE20" s="458"/>
      <c r="AF20" s="458"/>
      <c r="AG20" s="458"/>
      <c r="AH20" s="458"/>
      <c r="AI20" s="458"/>
      <c r="AJ20" s="458"/>
      <c r="AK20" s="458"/>
      <c r="AL20" s="458"/>
      <c r="AM20" s="458"/>
      <c r="AN20" s="458"/>
      <c r="AO20" s="458"/>
      <c r="AP20" s="458"/>
      <c r="AQ20" s="458"/>
      <c r="AR20" s="458"/>
      <c r="AS20" s="458"/>
      <c r="AT20" s="458"/>
      <c r="AU20" s="458"/>
      <c r="AV20" s="459"/>
      <c r="AW20" s="459"/>
      <c r="AX20" s="459"/>
      <c r="AY20" s="458"/>
      <c r="AZ20" s="458"/>
      <c r="BA20" s="458"/>
      <c r="BB20" s="458"/>
      <c r="BC20" s="458"/>
      <c r="BD20" s="458"/>
      <c r="BE20" s="458"/>
      <c r="BF20" s="458"/>
      <c r="BG20" s="459"/>
      <c r="BH20" s="459"/>
      <c r="BI20" s="459"/>
      <c r="BJ20" s="459"/>
      <c r="BK20" s="459"/>
      <c r="BL20" s="459"/>
      <c r="BM20" s="459"/>
      <c r="BN20" s="459"/>
      <c r="BO20" s="459"/>
      <c r="BP20" s="459"/>
      <c r="BQ20" s="459"/>
      <c r="BR20" s="459"/>
    </row>
    <row r="21" spans="1:70" ht="12.75" customHeight="1" x14ac:dyDescent="0.2">
      <c r="A21" s="458"/>
      <c r="B21" s="458"/>
      <c r="C21" s="458"/>
      <c r="D21" s="458"/>
      <c r="E21" s="458"/>
      <c r="F21" s="458"/>
      <c r="G21" s="458"/>
      <c r="H21" s="458"/>
      <c r="I21" s="458"/>
      <c r="J21" s="458"/>
      <c r="K21" s="458"/>
      <c r="L21" s="458"/>
      <c r="M21" s="458"/>
      <c r="N21" s="458"/>
      <c r="O21" s="458"/>
      <c r="P21" s="458"/>
      <c r="Q21" s="458"/>
      <c r="R21" s="458"/>
      <c r="S21" s="458"/>
      <c r="T21" s="458"/>
      <c r="U21" s="458"/>
      <c r="V21" s="458"/>
      <c r="W21" s="458"/>
      <c r="X21" s="458"/>
      <c r="Y21" s="458"/>
      <c r="Z21" s="458"/>
      <c r="AA21" s="458"/>
      <c r="AB21" s="460"/>
      <c r="AC21" s="458"/>
      <c r="AD21" s="458"/>
      <c r="AE21" s="458"/>
      <c r="AF21" s="458"/>
      <c r="AG21" s="458"/>
      <c r="AH21" s="458"/>
      <c r="AI21" s="458"/>
      <c r="AJ21" s="458"/>
      <c r="AK21" s="458"/>
      <c r="AL21" s="458"/>
      <c r="AM21" s="458"/>
      <c r="AN21" s="458"/>
      <c r="AO21" s="458"/>
      <c r="AP21" s="458"/>
      <c r="AQ21" s="458"/>
      <c r="AR21" s="458"/>
      <c r="AS21" s="458"/>
      <c r="AT21" s="458"/>
      <c r="AU21" s="458"/>
      <c r="AV21" s="459"/>
      <c r="AW21" s="459"/>
      <c r="AX21" s="459"/>
      <c r="AY21" s="458"/>
      <c r="AZ21" s="458"/>
      <c r="BA21" s="458"/>
      <c r="BB21" s="458"/>
      <c r="BC21" s="458"/>
      <c r="BD21" s="458"/>
      <c r="BE21" s="458"/>
      <c r="BF21" s="458"/>
      <c r="BG21" s="459"/>
      <c r="BH21" s="459"/>
      <c r="BI21" s="459"/>
      <c r="BJ21" s="459"/>
      <c r="BK21" s="459"/>
      <c r="BL21" s="459"/>
      <c r="BM21" s="459"/>
      <c r="BN21" s="459"/>
      <c r="BO21" s="459"/>
      <c r="BP21" s="459"/>
      <c r="BQ21" s="459"/>
      <c r="BR21" s="459"/>
    </row>
    <row r="22" spans="1:70" ht="12.75" customHeight="1" x14ac:dyDescent="0.2">
      <c r="A22" s="458"/>
      <c r="B22" s="458"/>
      <c r="C22" s="458"/>
      <c r="D22" s="458"/>
      <c r="E22" s="458"/>
      <c r="F22" s="458"/>
      <c r="G22" s="458"/>
      <c r="H22" s="458"/>
      <c r="I22" s="458"/>
      <c r="J22" s="458"/>
      <c r="K22" s="458"/>
      <c r="L22" s="458"/>
      <c r="M22" s="458"/>
      <c r="N22" s="458"/>
      <c r="O22" s="458"/>
      <c r="P22" s="458"/>
      <c r="Q22" s="458"/>
      <c r="R22" s="458"/>
      <c r="S22" s="458"/>
      <c r="T22" s="458"/>
      <c r="U22" s="458"/>
      <c r="V22" s="458"/>
      <c r="W22" s="458"/>
      <c r="X22" s="458"/>
      <c r="Y22" s="458"/>
      <c r="Z22" s="458"/>
      <c r="AA22" s="458"/>
      <c r="AB22" s="460"/>
      <c r="AC22" s="458"/>
      <c r="AD22" s="458"/>
      <c r="AE22" s="458"/>
      <c r="AF22" s="458"/>
      <c r="AG22" s="458"/>
      <c r="AH22" s="458"/>
      <c r="AI22" s="458"/>
      <c r="AJ22" s="458"/>
      <c r="AK22" s="458"/>
      <c r="AL22" s="458"/>
      <c r="AM22" s="458"/>
      <c r="AN22" s="458"/>
      <c r="AO22" s="458"/>
      <c r="AP22" s="458"/>
      <c r="AQ22" s="458"/>
      <c r="AR22" s="458"/>
      <c r="AS22" s="458"/>
      <c r="AT22" s="458"/>
      <c r="AU22" s="458"/>
      <c r="AV22" s="459"/>
      <c r="AW22" s="459"/>
      <c r="AX22" s="459"/>
      <c r="AY22" s="458"/>
      <c r="AZ22" s="458"/>
      <c r="BA22" s="458"/>
      <c r="BB22" s="458"/>
      <c r="BC22" s="458"/>
      <c r="BD22" s="458"/>
      <c r="BE22" s="458"/>
      <c r="BF22" s="458"/>
      <c r="BG22" s="459"/>
      <c r="BH22" s="459"/>
      <c r="BI22" s="459"/>
      <c r="BJ22" s="459"/>
      <c r="BK22" s="459"/>
      <c r="BL22" s="459"/>
      <c r="BM22" s="459"/>
      <c r="BN22" s="459"/>
      <c r="BO22" s="459"/>
      <c r="BP22" s="459"/>
      <c r="BQ22" s="459"/>
      <c r="BR22" s="459"/>
    </row>
    <row r="23" spans="1:70" ht="12.75" customHeight="1" x14ac:dyDescent="0.2">
      <c r="A23" s="458"/>
      <c r="B23" s="458"/>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B23" s="460"/>
      <c r="AC23" s="458"/>
      <c r="AD23" s="458"/>
      <c r="AE23" s="458"/>
      <c r="AF23" s="458"/>
      <c r="AG23" s="458"/>
      <c r="AH23" s="458"/>
      <c r="AI23" s="458"/>
      <c r="AJ23" s="458"/>
      <c r="AK23" s="458"/>
      <c r="AL23" s="458"/>
      <c r="AM23" s="458"/>
      <c r="AN23" s="458"/>
      <c r="AO23" s="458"/>
      <c r="AP23" s="458"/>
      <c r="AQ23" s="458"/>
      <c r="AR23" s="458"/>
      <c r="AS23" s="458"/>
      <c r="AT23" s="458"/>
      <c r="AU23" s="458"/>
      <c r="AV23" s="459"/>
      <c r="AW23" s="459"/>
      <c r="AX23" s="459"/>
      <c r="AY23" s="458"/>
      <c r="AZ23" s="458"/>
      <c r="BA23" s="458"/>
      <c r="BB23" s="458"/>
      <c r="BC23" s="458"/>
      <c r="BD23" s="458"/>
      <c r="BE23" s="458"/>
      <c r="BF23" s="458"/>
      <c r="BG23" s="459"/>
      <c r="BH23" s="459"/>
      <c r="BI23" s="459"/>
      <c r="BJ23" s="459"/>
      <c r="BK23" s="459"/>
      <c r="BL23" s="459"/>
      <c r="BM23" s="459"/>
      <c r="BN23" s="459"/>
      <c r="BO23" s="459"/>
      <c r="BP23" s="459"/>
      <c r="BQ23" s="459"/>
      <c r="BR23" s="459"/>
    </row>
    <row r="24" spans="1:70" ht="12.75" customHeight="1" x14ac:dyDescent="0.2">
      <c r="A24" s="458"/>
      <c r="B24" s="458"/>
      <c r="C24" s="458"/>
      <c r="D24" s="458"/>
      <c r="E24" s="458"/>
      <c r="F24" s="458"/>
      <c r="G24" s="458"/>
      <c r="H24" s="458"/>
      <c r="I24" s="458"/>
      <c r="J24" s="458"/>
      <c r="K24" s="458"/>
      <c r="L24" s="458"/>
      <c r="M24" s="458"/>
      <c r="N24" s="458"/>
      <c r="O24" s="458"/>
      <c r="P24" s="458"/>
      <c r="Q24" s="458"/>
      <c r="R24" s="458"/>
      <c r="S24" s="458"/>
      <c r="T24" s="458"/>
      <c r="U24" s="458"/>
      <c r="V24" s="458"/>
      <c r="W24" s="458"/>
      <c r="X24" s="458"/>
      <c r="Y24" s="458"/>
      <c r="Z24" s="458"/>
      <c r="AA24" s="458"/>
      <c r="AB24" s="460"/>
      <c r="AC24" s="458"/>
      <c r="AD24" s="458"/>
      <c r="AE24" s="458"/>
      <c r="AF24" s="458"/>
      <c r="AG24" s="458"/>
      <c r="AH24" s="458"/>
      <c r="AI24" s="458"/>
      <c r="AJ24" s="458"/>
      <c r="AK24" s="458"/>
      <c r="AL24" s="458"/>
      <c r="AM24" s="458"/>
      <c r="AN24" s="458"/>
      <c r="AO24" s="458"/>
      <c r="AP24" s="458"/>
      <c r="AQ24" s="458"/>
      <c r="AR24" s="458"/>
      <c r="AS24" s="458"/>
      <c r="AT24" s="458"/>
      <c r="AU24" s="458"/>
      <c r="AV24" s="459"/>
      <c r="AW24" s="459"/>
      <c r="AX24" s="459"/>
      <c r="AY24" s="458"/>
      <c r="AZ24" s="458"/>
      <c r="BA24" s="458"/>
      <c r="BB24" s="458"/>
      <c r="BC24" s="458"/>
      <c r="BD24" s="458"/>
      <c r="BE24" s="458"/>
      <c r="BF24" s="458"/>
      <c r="BG24" s="459"/>
      <c r="BH24" s="459"/>
      <c r="BI24" s="459"/>
      <c r="BJ24" s="459"/>
      <c r="BK24" s="459"/>
      <c r="BL24" s="459"/>
      <c r="BM24" s="459"/>
      <c r="BN24" s="459"/>
      <c r="BO24" s="459"/>
      <c r="BP24" s="459"/>
      <c r="BQ24" s="459"/>
      <c r="BR24" s="459"/>
    </row>
    <row r="25" spans="1:70" ht="12.75" customHeight="1" x14ac:dyDescent="0.2">
      <c r="A25" s="458"/>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60"/>
      <c r="AC25" s="458"/>
      <c r="AD25" s="458"/>
      <c r="AE25" s="458"/>
      <c r="AF25" s="458"/>
      <c r="AG25" s="458"/>
      <c r="AH25" s="458"/>
      <c r="AI25" s="458"/>
      <c r="AJ25" s="458"/>
      <c r="AK25" s="458"/>
      <c r="AL25" s="458"/>
      <c r="AM25" s="458"/>
      <c r="AN25" s="458"/>
      <c r="AO25" s="458"/>
      <c r="AP25" s="458"/>
      <c r="AQ25" s="458"/>
      <c r="AR25" s="458"/>
      <c r="AS25" s="458"/>
      <c r="AT25" s="458"/>
      <c r="AU25" s="458"/>
      <c r="AV25" s="459"/>
      <c r="AW25" s="459"/>
      <c r="AX25" s="459"/>
      <c r="AY25" s="458"/>
      <c r="AZ25" s="458"/>
      <c r="BA25" s="458"/>
      <c r="BB25" s="458"/>
      <c r="BC25" s="458"/>
      <c r="BD25" s="458"/>
      <c r="BE25" s="458"/>
      <c r="BF25" s="458"/>
      <c r="BG25" s="459"/>
      <c r="BH25" s="459"/>
      <c r="BI25" s="459"/>
      <c r="BJ25" s="459"/>
      <c r="BK25" s="459"/>
      <c r="BL25" s="459"/>
      <c r="BM25" s="459"/>
      <c r="BN25" s="459"/>
      <c r="BO25" s="459"/>
      <c r="BP25" s="459"/>
      <c r="BQ25" s="459"/>
      <c r="BR25" s="459"/>
    </row>
    <row r="26" spans="1:70" ht="12.75" customHeight="1" x14ac:dyDescent="0.2">
      <c r="A26" s="458"/>
      <c r="B26" s="458"/>
      <c r="C26" s="458"/>
      <c r="D26" s="458"/>
      <c r="E26" s="458"/>
      <c r="F26" s="458"/>
      <c r="G26" s="458"/>
      <c r="H26" s="458"/>
      <c r="I26" s="458"/>
      <c r="J26" s="458"/>
      <c r="K26" s="458"/>
      <c r="L26" s="458"/>
      <c r="M26" s="458"/>
      <c r="N26" s="458"/>
      <c r="O26" s="458"/>
      <c r="P26" s="458"/>
      <c r="Q26" s="458"/>
      <c r="R26" s="458"/>
      <c r="S26" s="458"/>
      <c r="T26" s="458"/>
      <c r="U26" s="458"/>
      <c r="V26" s="458"/>
      <c r="W26" s="458"/>
      <c r="X26" s="458"/>
      <c r="Y26" s="458"/>
      <c r="Z26" s="458"/>
      <c r="AA26" s="458"/>
      <c r="AB26" s="460"/>
      <c r="AC26" s="458"/>
      <c r="AD26" s="458"/>
      <c r="AE26" s="458"/>
      <c r="AF26" s="458"/>
      <c r="AG26" s="458"/>
      <c r="AH26" s="458"/>
      <c r="AI26" s="458"/>
      <c r="AJ26" s="458"/>
      <c r="AK26" s="458"/>
      <c r="AL26" s="458"/>
      <c r="AM26" s="458"/>
      <c r="AN26" s="458"/>
      <c r="AO26" s="458"/>
      <c r="AP26" s="458"/>
      <c r="AQ26" s="458"/>
      <c r="AR26" s="458"/>
      <c r="AS26" s="458"/>
      <c r="AT26" s="458"/>
      <c r="AU26" s="458"/>
      <c r="AV26" s="459"/>
      <c r="AW26" s="459"/>
      <c r="AX26" s="459"/>
      <c r="AY26" s="458"/>
      <c r="AZ26" s="458"/>
      <c r="BA26" s="458"/>
      <c r="BB26" s="458"/>
      <c r="BC26" s="458"/>
      <c r="BD26" s="458"/>
      <c r="BE26" s="458"/>
      <c r="BF26" s="458"/>
      <c r="BG26" s="459"/>
      <c r="BH26" s="459"/>
      <c r="BI26" s="459"/>
      <c r="BJ26" s="459"/>
      <c r="BK26" s="459"/>
      <c r="BL26" s="459"/>
      <c r="BM26" s="459"/>
      <c r="BN26" s="459"/>
      <c r="BO26" s="459"/>
      <c r="BP26" s="459"/>
      <c r="BQ26" s="459"/>
      <c r="BR26" s="459"/>
    </row>
    <row r="27" spans="1:70" ht="12.75" customHeight="1" x14ac:dyDescent="0.2">
      <c r="A27" s="458"/>
      <c r="B27" s="458"/>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c r="AB27" s="460"/>
      <c r="AC27" s="458"/>
      <c r="AD27" s="458"/>
      <c r="AE27" s="458"/>
      <c r="AF27" s="458"/>
      <c r="AG27" s="458"/>
      <c r="AH27" s="458"/>
      <c r="AI27" s="458"/>
      <c r="AJ27" s="458"/>
      <c r="AK27" s="458"/>
      <c r="AL27" s="458"/>
      <c r="AM27" s="458"/>
      <c r="AN27" s="458"/>
      <c r="AO27" s="458"/>
      <c r="AP27" s="458"/>
      <c r="AQ27" s="458"/>
      <c r="AR27" s="458"/>
      <c r="AS27" s="458"/>
      <c r="AT27" s="458"/>
      <c r="AU27" s="458"/>
      <c r="AV27" s="459"/>
      <c r="AW27" s="459"/>
      <c r="AX27" s="459"/>
      <c r="AY27" s="458"/>
      <c r="AZ27" s="458"/>
      <c r="BA27" s="458"/>
      <c r="BB27" s="458"/>
      <c r="BC27" s="458"/>
      <c r="BD27" s="458"/>
      <c r="BE27" s="458"/>
      <c r="BF27" s="458"/>
      <c r="BG27" s="459"/>
      <c r="BH27" s="459"/>
      <c r="BI27" s="459"/>
      <c r="BJ27" s="459"/>
      <c r="BK27" s="459"/>
      <c r="BL27" s="459"/>
      <c r="BM27" s="459"/>
      <c r="BN27" s="459"/>
      <c r="BO27" s="459"/>
      <c r="BP27" s="459"/>
      <c r="BQ27" s="459"/>
      <c r="BR27" s="459"/>
    </row>
    <row r="28" spans="1:70" ht="12.75" customHeight="1" x14ac:dyDescent="0.2">
      <c r="A28" s="458"/>
      <c r="B28" s="458"/>
      <c r="C28" s="458"/>
      <c r="D28" s="458"/>
      <c r="E28" s="458"/>
      <c r="F28" s="458"/>
      <c r="G28" s="458"/>
      <c r="H28" s="458"/>
      <c r="I28" s="458"/>
      <c r="J28" s="458"/>
      <c r="K28" s="458"/>
      <c r="L28" s="458"/>
      <c r="M28" s="458"/>
      <c r="N28" s="458"/>
      <c r="O28" s="458"/>
      <c r="P28" s="458"/>
      <c r="Q28" s="458"/>
      <c r="R28" s="458"/>
      <c r="S28" s="458"/>
      <c r="T28" s="458"/>
      <c r="U28" s="458"/>
      <c r="V28" s="458"/>
      <c r="W28" s="458"/>
      <c r="X28" s="458"/>
      <c r="Y28" s="458"/>
      <c r="Z28" s="458"/>
      <c r="AA28" s="458"/>
      <c r="AB28" s="460"/>
      <c r="AC28" s="458"/>
      <c r="AD28" s="458"/>
      <c r="AE28" s="458"/>
      <c r="AF28" s="458"/>
      <c r="AG28" s="458"/>
      <c r="AH28" s="458"/>
      <c r="AI28" s="458"/>
      <c r="AJ28" s="458"/>
      <c r="AK28" s="458"/>
      <c r="AL28" s="458"/>
      <c r="AM28" s="458"/>
      <c r="AN28" s="458"/>
      <c r="AO28" s="458"/>
      <c r="AP28" s="458"/>
      <c r="AQ28" s="458"/>
      <c r="AR28" s="458"/>
      <c r="AS28" s="458"/>
      <c r="AT28" s="458"/>
      <c r="AU28" s="458"/>
      <c r="AV28" s="459"/>
      <c r="AW28" s="459"/>
      <c r="AX28" s="459"/>
      <c r="AY28" s="458"/>
      <c r="AZ28" s="458"/>
      <c r="BA28" s="458"/>
      <c r="BB28" s="458"/>
      <c r="BC28" s="458"/>
      <c r="BD28" s="458"/>
      <c r="BE28" s="458"/>
      <c r="BF28" s="458"/>
      <c r="BG28" s="459"/>
      <c r="BH28" s="459"/>
      <c r="BI28" s="459"/>
      <c r="BJ28" s="459"/>
      <c r="BK28" s="459"/>
      <c r="BL28" s="459"/>
      <c r="BM28" s="459"/>
      <c r="BN28" s="459"/>
      <c r="BO28" s="459"/>
      <c r="BP28" s="459"/>
      <c r="BQ28" s="459"/>
      <c r="BR28" s="459"/>
    </row>
    <row r="29" spans="1:70" ht="12.75" customHeight="1" x14ac:dyDescent="0.2">
      <c r="A29" s="458"/>
      <c r="B29" s="458"/>
      <c r="C29" s="458"/>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60"/>
      <c r="AC29" s="458"/>
      <c r="AD29" s="458"/>
      <c r="AE29" s="458"/>
      <c r="AF29" s="458"/>
      <c r="AG29" s="458"/>
      <c r="AH29" s="458"/>
      <c r="AI29" s="458"/>
      <c r="AJ29" s="458"/>
      <c r="AK29" s="458"/>
      <c r="AL29" s="458"/>
      <c r="AM29" s="458"/>
      <c r="AN29" s="458"/>
      <c r="AO29" s="458"/>
      <c r="AP29" s="458"/>
      <c r="AQ29" s="458"/>
      <c r="AR29" s="458"/>
      <c r="AS29" s="458"/>
      <c r="AT29" s="458"/>
      <c r="AU29" s="458"/>
      <c r="AV29" s="459"/>
      <c r="AW29" s="459"/>
      <c r="AX29" s="459"/>
      <c r="AY29" s="458"/>
      <c r="AZ29" s="458"/>
      <c r="BA29" s="458"/>
      <c r="BB29" s="458"/>
      <c r="BC29" s="458"/>
      <c r="BD29" s="458"/>
      <c r="BE29" s="458"/>
      <c r="BF29" s="458"/>
      <c r="BG29" s="459"/>
      <c r="BH29" s="459"/>
      <c r="BI29" s="459"/>
      <c r="BJ29" s="459"/>
      <c r="BK29" s="459"/>
      <c r="BL29" s="459"/>
      <c r="BM29" s="459"/>
      <c r="BN29" s="459"/>
      <c r="BO29" s="459"/>
      <c r="BP29" s="459"/>
      <c r="BQ29" s="459"/>
      <c r="BR29" s="459"/>
    </row>
    <row r="30" spans="1:70" ht="12.75" customHeight="1" x14ac:dyDescent="0.2">
      <c r="A30" s="458"/>
      <c r="B30" s="458"/>
      <c r="C30" s="458"/>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60"/>
      <c r="AC30" s="458"/>
      <c r="AD30" s="458"/>
      <c r="AE30" s="458"/>
      <c r="AF30" s="458"/>
      <c r="AG30" s="458"/>
      <c r="AH30" s="458"/>
      <c r="AI30" s="458"/>
      <c r="AJ30" s="458"/>
      <c r="AK30" s="458"/>
      <c r="AL30" s="458"/>
      <c r="AM30" s="458"/>
      <c r="AN30" s="458"/>
      <c r="AO30" s="458"/>
      <c r="AP30" s="458"/>
      <c r="AQ30" s="458"/>
      <c r="AR30" s="458"/>
      <c r="AS30" s="458"/>
      <c r="AT30" s="458"/>
      <c r="AU30" s="458"/>
      <c r="AV30" s="459"/>
      <c r="AW30" s="459"/>
      <c r="AX30" s="459"/>
      <c r="AY30" s="458"/>
      <c r="AZ30" s="458"/>
      <c r="BA30" s="458"/>
      <c r="BB30" s="458"/>
      <c r="BC30" s="458"/>
      <c r="BD30" s="458"/>
      <c r="BE30" s="458"/>
      <c r="BF30" s="458"/>
      <c r="BG30" s="459"/>
      <c r="BH30" s="459"/>
      <c r="BI30" s="459"/>
      <c r="BJ30" s="459"/>
      <c r="BK30" s="459"/>
      <c r="BL30" s="459"/>
      <c r="BM30" s="459"/>
      <c r="BN30" s="459"/>
      <c r="BO30" s="459"/>
      <c r="BP30" s="459"/>
      <c r="BQ30" s="459"/>
      <c r="BR30" s="459"/>
    </row>
    <row r="31" spans="1:70" ht="12.75" customHeight="1" x14ac:dyDescent="0.2">
      <c r="A31" s="458"/>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60"/>
      <c r="AC31" s="458"/>
      <c r="AD31" s="458"/>
      <c r="AE31" s="458"/>
      <c r="AF31" s="458"/>
      <c r="AG31" s="458"/>
      <c r="AH31" s="458"/>
      <c r="AI31" s="458"/>
      <c r="AJ31" s="458"/>
      <c r="AK31" s="458"/>
      <c r="AL31" s="458"/>
      <c r="AM31" s="458"/>
      <c r="AN31" s="458"/>
      <c r="AO31" s="458"/>
      <c r="AP31" s="458"/>
      <c r="AQ31" s="458"/>
      <c r="AR31" s="458"/>
      <c r="AS31" s="458"/>
      <c r="AT31" s="458"/>
      <c r="AU31" s="458"/>
      <c r="AV31" s="459"/>
      <c r="AW31" s="459"/>
      <c r="AX31" s="459"/>
      <c r="AY31" s="458"/>
      <c r="AZ31" s="458"/>
      <c r="BA31" s="458"/>
      <c r="BB31" s="458"/>
      <c r="BC31" s="458"/>
      <c r="BD31" s="458"/>
      <c r="BE31" s="458"/>
      <c r="BF31" s="458"/>
      <c r="BG31" s="459"/>
      <c r="BH31" s="459"/>
      <c r="BI31" s="459"/>
      <c r="BJ31" s="459"/>
      <c r="BK31" s="459"/>
      <c r="BL31" s="459"/>
      <c r="BM31" s="459"/>
      <c r="BN31" s="459"/>
      <c r="BO31" s="459"/>
      <c r="BP31" s="459"/>
      <c r="BQ31" s="459"/>
      <c r="BR31" s="459"/>
    </row>
    <row r="32" spans="1:70" ht="12.75" customHeight="1" x14ac:dyDescent="0.2">
      <c r="A32" s="458"/>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60"/>
      <c r="AC32" s="458"/>
      <c r="AD32" s="458"/>
      <c r="AE32" s="458"/>
      <c r="AF32" s="458"/>
      <c r="AG32" s="458"/>
      <c r="AH32" s="458"/>
      <c r="AI32" s="458"/>
      <c r="AJ32" s="458"/>
      <c r="AK32" s="458"/>
      <c r="AL32" s="458"/>
      <c r="AM32" s="458"/>
      <c r="AN32" s="458"/>
      <c r="AO32" s="458"/>
      <c r="AP32" s="458"/>
      <c r="AQ32" s="458"/>
      <c r="AR32" s="458"/>
      <c r="AS32" s="458"/>
      <c r="AT32" s="458"/>
      <c r="AU32" s="458"/>
      <c r="AV32" s="459"/>
      <c r="AW32" s="459"/>
      <c r="AX32" s="459"/>
      <c r="AY32" s="458"/>
      <c r="AZ32" s="458"/>
      <c r="BA32" s="458"/>
      <c r="BB32" s="458"/>
      <c r="BC32" s="458"/>
      <c r="BD32" s="458"/>
      <c r="BE32" s="458"/>
      <c r="BF32" s="458"/>
      <c r="BG32" s="459"/>
      <c r="BH32" s="459"/>
      <c r="BI32" s="459"/>
      <c r="BJ32" s="459"/>
      <c r="BK32" s="459"/>
      <c r="BL32" s="459"/>
      <c r="BM32" s="459"/>
      <c r="BN32" s="459"/>
      <c r="BO32" s="459"/>
      <c r="BP32" s="459"/>
      <c r="BQ32" s="459"/>
      <c r="BR32" s="459"/>
    </row>
    <row r="33" spans="1:70" ht="12.75" customHeight="1" x14ac:dyDescent="0.2">
      <c r="A33" s="458"/>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Y33" s="458"/>
      <c r="Z33" s="458"/>
      <c r="AA33" s="458"/>
      <c r="AB33" s="460"/>
      <c r="AC33" s="458"/>
      <c r="AD33" s="458"/>
      <c r="AE33" s="458"/>
      <c r="AF33" s="458"/>
      <c r="AG33" s="458"/>
      <c r="AH33" s="458"/>
      <c r="AI33" s="458"/>
      <c r="AJ33" s="458"/>
      <c r="AK33" s="458"/>
      <c r="AL33" s="458"/>
      <c r="AM33" s="458"/>
      <c r="AN33" s="458"/>
      <c r="AO33" s="458"/>
      <c r="AP33" s="458"/>
      <c r="AQ33" s="458"/>
      <c r="AR33" s="458"/>
      <c r="AS33" s="458"/>
      <c r="AT33" s="458"/>
      <c r="AU33" s="458"/>
      <c r="AV33" s="459"/>
      <c r="AW33" s="459"/>
      <c r="AX33" s="459"/>
      <c r="AY33" s="458"/>
      <c r="AZ33" s="458"/>
      <c r="BA33" s="458"/>
      <c r="BB33" s="458"/>
      <c r="BC33" s="458"/>
      <c r="BD33" s="458"/>
      <c r="BE33" s="458"/>
      <c r="BF33" s="458"/>
      <c r="BG33" s="459"/>
      <c r="BH33" s="459"/>
      <c r="BI33" s="459"/>
      <c r="BJ33" s="459"/>
      <c r="BK33" s="459"/>
      <c r="BL33" s="459"/>
      <c r="BM33" s="459"/>
      <c r="BN33" s="459"/>
      <c r="BO33" s="459"/>
      <c r="BP33" s="459"/>
      <c r="BQ33" s="459"/>
      <c r="BR33" s="459"/>
    </row>
    <row r="34" spans="1:70" ht="12.75" customHeight="1" x14ac:dyDescent="0.2">
      <c r="A34" s="458"/>
      <c r="B34" s="458"/>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c r="AB34" s="460"/>
      <c r="AC34" s="458"/>
      <c r="AD34" s="458"/>
      <c r="AE34" s="458"/>
      <c r="AF34" s="458"/>
      <c r="AG34" s="458"/>
      <c r="AH34" s="458"/>
      <c r="AI34" s="458"/>
      <c r="AJ34" s="458"/>
      <c r="AK34" s="458"/>
      <c r="AL34" s="458"/>
      <c r="AM34" s="458"/>
      <c r="AN34" s="458"/>
      <c r="AO34" s="458"/>
      <c r="AP34" s="458"/>
      <c r="AQ34" s="458"/>
      <c r="AR34" s="458"/>
      <c r="AS34" s="458"/>
      <c r="AT34" s="458"/>
      <c r="AU34" s="458"/>
      <c r="AV34" s="459"/>
      <c r="AW34" s="459"/>
      <c r="AX34" s="459"/>
      <c r="AY34" s="458"/>
      <c r="AZ34" s="458"/>
      <c r="BA34" s="458"/>
      <c r="BB34" s="458"/>
      <c r="BC34" s="458"/>
      <c r="BD34" s="458"/>
      <c r="BE34" s="458"/>
      <c r="BF34" s="458"/>
      <c r="BG34" s="459"/>
      <c r="BH34" s="459"/>
      <c r="BI34" s="459"/>
      <c r="BJ34" s="459"/>
      <c r="BK34" s="459"/>
      <c r="BL34" s="459"/>
      <c r="BM34" s="459"/>
      <c r="BN34" s="459"/>
      <c r="BO34" s="459"/>
      <c r="BP34" s="459"/>
      <c r="BQ34" s="459"/>
      <c r="BR34" s="459"/>
    </row>
    <row r="35" spans="1:70" ht="12.75" customHeight="1" x14ac:dyDescent="0.2">
      <c r="A35" s="458"/>
      <c r="B35" s="458"/>
      <c r="C35" s="458"/>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60"/>
      <c r="AC35" s="458"/>
      <c r="AD35" s="458"/>
      <c r="AE35" s="458"/>
      <c r="AF35" s="458"/>
      <c r="AG35" s="458"/>
      <c r="AH35" s="458"/>
      <c r="AI35" s="458"/>
      <c r="AJ35" s="458"/>
      <c r="AK35" s="458"/>
      <c r="AL35" s="458"/>
      <c r="AM35" s="458"/>
      <c r="AN35" s="458"/>
      <c r="AO35" s="458"/>
      <c r="AP35" s="458"/>
      <c r="AQ35" s="458"/>
      <c r="AR35" s="458"/>
      <c r="AS35" s="458"/>
      <c r="AT35" s="458"/>
      <c r="AU35" s="458"/>
      <c r="AV35" s="459"/>
      <c r="AW35" s="459"/>
      <c r="AX35" s="459"/>
      <c r="AY35" s="458"/>
      <c r="AZ35" s="458"/>
      <c r="BA35" s="458"/>
      <c r="BB35" s="458"/>
      <c r="BC35" s="458"/>
      <c r="BD35" s="458"/>
      <c r="BE35" s="458"/>
      <c r="BF35" s="458"/>
      <c r="BG35" s="459"/>
      <c r="BH35" s="459"/>
      <c r="BI35" s="459"/>
      <c r="BJ35" s="459"/>
      <c r="BK35" s="459"/>
      <c r="BL35" s="459"/>
      <c r="BM35" s="459"/>
      <c r="BN35" s="459"/>
      <c r="BO35" s="459"/>
      <c r="BP35" s="459"/>
      <c r="BQ35" s="459"/>
      <c r="BR35" s="459"/>
    </row>
    <row r="36" spans="1:70" ht="12.75" customHeight="1" x14ac:dyDescent="0.2">
      <c r="A36" s="458"/>
      <c r="B36" s="458"/>
      <c r="C36" s="458"/>
      <c r="D36" s="458"/>
      <c r="E36" s="458"/>
      <c r="F36" s="458"/>
      <c r="G36" s="458"/>
      <c r="H36" s="458"/>
      <c r="I36" s="458"/>
      <c r="J36" s="458"/>
      <c r="K36" s="458"/>
      <c r="L36" s="458"/>
      <c r="M36" s="458"/>
      <c r="N36" s="458"/>
      <c r="O36" s="458"/>
      <c r="P36" s="458"/>
      <c r="Q36" s="458"/>
      <c r="R36" s="458"/>
      <c r="S36" s="458"/>
      <c r="T36" s="458"/>
      <c r="U36" s="458"/>
      <c r="V36" s="458"/>
      <c r="W36" s="458"/>
      <c r="X36" s="458"/>
      <c r="Y36" s="458"/>
      <c r="Z36" s="458"/>
      <c r="AA36" s="458"/>
      <c r="AB36" s="460"/>
      <c r="AC36" s="458"/>
      <c r="AD36" s="458"/>
      <c r="AE36" s="458"/>
      <c r="AF36" s="458"/>
      <c r="AG36" s="458"/>
      <c r="AH36" s="458"/>
      <c r="AI36" s="458"/>
      <c r="AJ36" s="458"/>
      <c r="AK36" s="458"/>
      <c r="AL36" s="458"/>
      <c r="AM36" s="458"/>
      <c r="AN36" s="458"/>
      <c r="AO36" s="458"/>
      <c r="AP36" s="458"/>
      <c r="AQ36" s="458"/>
      <c r="AR36" s="458"/>
      <c r="AS36" s="458"/>
      <c r="AT36" s="458"/>
      <c r="AU36" s="458"/>
      <c r="AV36" s="459"/>
      <c r="AW36" s="459"/>
      <c r="AX36" s="459"/>
      <c r="AY36" s="458"/>
      <c r="AZ36" s="458"/>
      <c r="BA36" s="458"/>
      <c r="BB36" s="458"/>
      <c r="BC36" s="458"/>
      <c r="BD36" s="458"/>
      <c r="BE36" s="458"/>
      <c r="BF36" s="458"/>
      <c r="BG36" s="459"/>
      <c r="BH36" s="459"/>
      <c r="BI36" s="459"/>
      <c r="BJ36" s="459"/>
      <c r="BK36" s="459"/>
      <c r="BL36" s="459"/>
      <c r="BM36" s="459"/>
      <c r="BN36" s="459"/>
      <c r="BO36" s="459"/>
      <c r="BP36" s="459"/>
      <c r="BQ36" s="459"/>
      <c r="BR36" s="459"/>
    </row>
    <row r="37" spans="1:70" ht="12.75" customHeight="1" x14ac:dyDescent="0.2">
      <c r="A37" s="458"/>
      <c r="B37" s="458"/>
      <c r="C37" s="458"/>
      <c r="D37" s="458"/>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60"/>
      <c r="AC37" s="458"/>
      <c r="AD37" s="458"/>
      <c r="AE37" s="458"/>
      <c r="AF37" s="458"/>
      <c r="AG37" s="458"/>
      <c r="AH37" s="458"/>
      <c r="AI37" s="458"/>
      <c r="AJ37" s="458"/>
      <c r="AK37" s="458"/>
      <c r="AL37" s="458"/>
      <c r="AM37" s="458"/>
      <c r="AN37" s="458"/>
      <c r="AO37" s="458"/>
      <c r="AP37" s="458"/>
      <c r="AQ37" s="458"/>
      <c r="AR37" s="458"/>
      <c r="AS37" s="458"/>
      <c r="AT37" s="458"/>
      <c r="AU37" s="458"/>
      <c r="AV37" s="459"/>
      <c r="AW37" s="459"/>
      <c r="AX37" s="459"/>
      <c r="AY37" s="458"/>
      <c r="AZ37" s="458"/>
      <c r="BA37" s="458"/>
      <c r="BB37" s="458"/>
      <c r="BC37" s="458"/>
      <c r="BD37" s="458"/>
      <c r="BE37" s="458"/>
      <c r="BF37" s="458"/>
      <c r="BG37" s="459"/>
      <c r="BH37" s="459"/>
      <c r="BI37" s="459"/>
      <c r="BJ37" s="459"/>
      <c r="BK37" s="459"/>
      <c r="BL37" s="459"/>
      <c r="BM37" s="459"/>
      <c r="BN37" s="459"/>
      <c r="BO37" s="459"/>
      <c r="BP37" s="459"/>
      <c r="BQ37" s="459"/>
      <c r="BR37" s="459"/>
    </row>
    <row r="38" spans="1:70" ht="12.75" customHeight="1" x14ac:dyDescent="0.2">
      <c r="A38" s="458"/>
      <c r="B38" s="458"/>
      <c r="C38" s="458"/>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60"/>
      <c r="AC38" s="458"/>
      <c r="AD38" s="458"/>
      <c r="AE38" s="458"/>
      <c r="AF38" s="458"/>
      <c r="AG38" s="458"/>
      <c r="AH38" s="458"/>
      <c r="AI38" s="458"/>
      <c r="AJ38" s="458"/>
      <c r="AK38" s="458"/>
      <c r="AL38" s="458"/>
      <c r="AM38" s="458"/>
      <c r="AN38" s="458"/>
      <c r="AO38" s="458"/>
      <c r="AP38" s="458"/>
      <c r="AQ38" s="458"/>
      <c r="AR38" s="458"/>
      <c r="AS38" s="458"/>
      <c r="AT38" s="458"/>
      <c r="AU38" s="458"/>
      <c r="AV38" s="459"/>
      <c r="AW38" s="459"/>
      <c r="AX38" s="459"/>
      <c r="AY38" s="458"/>
      <c r="AZ38" s="458"/>
      <c r="BA38" s="458"/>
      <c r="BB38" s="458"/>
      <c r="BC38" s="458"/>
      <c r="BD38" s="458"/>
      <c r="BE38" s="458"/>
      <c r="BF38" s="458"/>
      <c r="BG38" s="459"/>
      <c r="BH38" s="459"/>
      <c r="BI38" s="459"/>
      <c r="BJ38" s="459"/>
      <c r="BK38" s="459"/>
      <c r="BL38" s="459"/>
      <c r="BM38" s="459"/>
      <c r="BN38" s="459"/>
      <c r="BO38" s="459"/>
      <c r="BP38" s="459"/>
      <c r="BQ38" s="459"/>
      <c r="BR38" s="459"/>
    </row>
    <row r="39" spans="1:70" ht="12.75" customHeight="1" x14ac:dyDescent="0.2">
      <c r="A39" s="458"/>
      <c r="B39" s="458"/>
      <c r="C39" s="458"/>
      <c r="D39" s="458"/>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60"/>
      <c r="AC39" s="458"/>
      <c r="AD39" s="458"/>
      <c r="AE39" s="458"/>
      <c r="AF39" s="458"/>
      <c r="AG39" s="458"/>
      <c r="AH39" s="458"/>
      <c r="AI39" s="458"/>
      <c r="AJ39" s="458"/>
      <c r="AK39" s="458"/>
      <c r="AL39" s="458"/>
      <c r="AM39" s="458"/>
      <c r="AN39" s="458"/>
      <c r="AO39" s="458"/>
      <c r="AP39" s="458"/>
      <c r="AQ39" s="458"/>
      <c r="AR39" s="458"/>
      <c r="AS39" s="458"/>
      <c r="AT39" s="458"/>
      <c r="AU39" s="458"/>
      <c r="AV39" s="459"/>
      <c r="AW39" s="459"/>
      <c r="AX39" s="459"/>
      <c r="AY39" s="458"/>
      <c r="AZ39" s="458"/>
      <c r="BA39" s="458"/>
      <c r="BB39" s="458"/>
      <c r="BC39" s="458"/>
      <c r="BD39" s="458"/>
      <c r="BE39" s="458"/>
      <c r="BF39" s="458"/>
      <c r="BG39" s="458"/>
      <c r="BH39" s="458"/>
      <c r="BI39" s="458"/>
      <c r="BJ39" s="458"/>
      <c r="BK39" s="458"/>
      <c r="BL39" s="458"/>
      <c r="BM39" s="458"/>
      <c r="BN39" s="458"/>
      <c r="BO39" s="458"/>
      <c r="BP39" s="458"/>
      <c r="BQ39" s="458"/>
      <c r="BR39" s="458"/>
    </row>
    <row r="40" spans="1:70" ht="12.75" customHeight="1" x14ac:dyDescent="0.2">
      <c r="A40" s="458"/>
      <c r="B40" s="458"/>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Z40" s="458"/>
      <c r="AA40" s="458"/>
      <c r="AB40" s="460"/>
      <c r="AC40" s="458"/>
      <c r="AD40" s="458"/>
      <c r="AE40" s="458"/>
      <c r="AF40" s="458"/>
      <c r="AG40" s="458"/>
      <c r="AH40" s="458"/>
      <c r="AI40" s="458"/>
      <c r="AJ40" s="458"/>
      <c r="AK40" s="458"/>
      <c r="AL40" s="458"/>
      <c r="AM40" s="458"/>
      <c r="AN40" s="458"/>
      <c r="AO40" s="458"/>
      <c r="AP40" s="458"/>
      <c r="AQ40" s="458"/>
      <c r="AR40" s="458"/>
      <c r="AS40" s="458"/>
      <c r="AT40" s="458"/>
      <c r="AU40" s="458"/>
      <c r="AV40" s="459"/>
      <c r="AW40" s="459"/>
      <c r="AX40" s="459"/>
      <c r="AY40" s="458"/>
      <c r="AZ40" s="458"/>
      <c r="BA40" s="458"/>
      <c r="BB40" s="458"/>
      <c r="BC40" s="458"/>
      <c r="BD40" s="458"/>
      <c r="BE40" s="458"/>
      <c r="BF40" s="458"/>
      <c r="BG40" s="458"/>
      <c r="BH40" s="458"/>
      <c r="BI40" s="458"/>
      <c r="BJ40" s="458"/>
      <c r="BK40" s="458"/>
      <c r="BL40" s="458"/>
      <c r="BM40" s="458"/>
      <c r="BN40" s="458"/>
      <c r="BO40" s="458"/>
      <c r="BP40" s="458"/>
      <c r="BQ40" s="458"/>
      <c r="BR40" s="458"/>
    </row>
    <row r="41" spans="1:70" ht="12.75" customHeight="1" x14ac:dyDescent="0.2">
      <c r="A41" s="458"/>
      <c r="B41" s="458"/>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60"/>
      <c r="AC41" s="458"/>
      <c r="AD41" s="458"/>
      <c r="AE41" s="458"/>
      <c r="AF41" s="458"/>
      <c r="AG41" s="458"/>
      <c r="AH41" s="458"/>
      <c r="AI41" s="458"/>
      <c r="AJ41" s="458"/>
      <c r="AK41" s="458"/>
      <c r="AL41" s="458"/>
      <c r="AM41" s="458"/>
      <c r="AN41" s="458"/>
      <c r="AO41" s="458"/>
      <c r="AP41" s="458"/>
      <c r="AQ41" s="458"/>
      <c r="AR41" s="458"/>
      <c r="AS41" s="458"/>
      <c r="AT41" s="458"/>
      <c r="AU41" s="458"/>
      <c r="AV41" s="459"/>
      <c r="AW41" s="459"/>
      <c r="AX41" s="459"/>
      <c r="AY41" s="458"/>
      <c r="AZ41" s="458"/>
      <c r="BA41" s="458"/>
      <c r="BB41" s="458"/>
      <c r="BC41" s="458"/>
      <c r="BD41" s="458"/>
      <c r="BE41" s="458"/>
      <c r="BF41" s="458"/>
      <c r="BG41" s="458"/>
      <c r="BH41" s="458"/>
      <c r="BI41" s="458"/>
      <c r="BJ41" s="458"/>
      <c r="BK41" s="458"/>
      <c r="BL41" s="458"/>
      <c r="BM41" s="458"/>
      <c r="BN41" s="458"/>
      <c r="BO41" s="458"/>
      <c r="BP41" s="458"/>
      <c r="BQ41" s="458"/>
      <c r="BR41" s="458"/>
    </row>
    <row r="42" spans="1:70" ht="12.75" customHeight="1" x14ac:dyDescent="0.2">
      <c r="A42" s="458"/>
      <c r="B42" s="458"/>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60"/>
      <c r="AC42" s="458"/>
      <c r="AD42" s="458"/>
      <c r="AE42" s="458"/>
      <c r="AF42" s="458"/>
      <c r="AG42" s="458"/>
      <c r="AH42" s="458"/>
      <c r="AI42" s="458"/>
      <c r="AJ42" s="458"/>
      <c r="AK42" s="458"/>
      <c r="AL42" s="458"/>
      <c r="AM42" s="458"/>
      <c r="AN42" s="458"/>
      <c r="AO42" s="458"/>
      <c r="AP42" s="458"/>
      <c r="AQ42" s="458"/>
      <c r="AR42" s="458"/>
      <c r="AS42" s="458"/>
      <c r="AT42" s="458"/>
      <c r="AU42" s="458"/>
      <c r="AV42" s="459"/>
      <c r="AW42" s="459"/>
      <c r="AX42" s="459"/>
      <c r="AY42" s="458"/>
      <c r="AZ42" s="458"/>
      <c r="BA42" s="458"/>
      <c r="BB42" s="458"/>
      <c r="BC42" s="458"/>
      <c r="BD42" s="458"/>
      <c r="BE42" s="458"/>
      <c r="BF42" s="458"/>
      <c r="BG42" s="458"/>
      <c r="BH42" s="458"/>
      <c r="BI42" s="458"/>
      <c r="BJ42" s="458"/>
      <c r="BK42" s="458"/>
      <c r="BL42" s="458"/>
      <c r="BM42" s="458"/>
      <c r="BN42" s="458"/>
      <c r="BO42" s="458"/>
      <c r="BP42" s="458"/>
      <c r="BQ42" s="458"/>
      <c r="BR42" s="458"/>
    </row>
    <row r="43" spans="1:70" ht="12.75" customHeight="1" x14ac:dyDescent="0.2">
      <c r="A43" s="458"/>
      <c r="B43" s="458"/>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60"/>
      <c r="AC43" s="458"/>
      <c r="AD43" s="458"/>
      <c r="AE43" s="458"/>
      <c r="AF43" s="458"/>
      <c r="AG43" s="458"/>
      <c r="AH43" s="458"/>
      <c r="AI43" s="458"/>
      <c r="AJ43" s="458"/>
      <c r="AK43" s="458"/>
      <c r="AL43" s="458"/>
      <c r="AM43" s="458"/>
      <c r="AN43" s="458"/>
      <c r="AO43" s="458"/>
      <c r="AP43" s="458"/>
      <c r="AQ43" s="458"/>
      <c r="AR43" s="458"/>
      <c r="AS43" s="458"/>
      <c r="AT43" s="458"/>
      <c r="AU43" s="458"/>
      <c r="AV43" s="459"/>
      <c r="AW43" s="459"/>
      <c r="AX43" s="459"/>
      <c r="AY43" s="458"/>
      <c r="AZ43" s="458"/>
      <c r="BA43" s="458"/>
      <c r="BB43" s="458"/>
      <c r="BC43" s="458"/>
      <c r="BD43" s="458"/>
      <c r="BE43" s="458"/>
      <c r="BF43" s="458"/>
      <c r="BG43" s="458"/>
      <c r="BH43" s="458"/>
      <c r="BI43" s="458"/>
      <c r="BJ43" s="458"/>
      <c r="BK43" s="458"/>
      <c r="BL43" s="458"/>
      <c r="BM43" s="458"/>
      <c r="BN43" s="458"/>
      <c r="BO43" s="458"/>
      <c r="BP43" s="458"/>
      <c r="BQ43" s="458"/>
      <c r="BR43" s="458"/>
    </row>
    <row r="44" spans="1:70" ht="12.75" customHeight="1" x14ac:dyDescent="0.2">
      <c r="A44" s="458"/>
      <c r="B44" s="458"/>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60"/>
      <c r="AC44" s="458"/>
      <c r="AD44" s="458"/>
      <c r="AE44" s="458"/>
      <c r="AF44" s="458"/>
      <c r="AG44" s="458"/>
      <c r="AH44" s="458"/>
      <c r="AI44" s="458"/>
      <c r="AJ44" s="458"/>
      <c r="AK44" s="458"/>
      <c r="AL44" s="458"/>
      <c r="AM44" s="458"/>
      <c r="AN44" s="458"/>
      <c r="AO44" s="458"/>
      <c r="AP44" s="458"/>
      <c r="AQ44" s="458"/>
      <c r="AR44" s="458"/>
      <c r="AS44" s="458"/>
      <c r="AT44" s="458"/>
      <c r="AU44" s="458"/>
      <c r="AV44" s="459"/>
      <c r="AW44" s="459"/>
      <c r="AX44" s="459"/>
      <c r="AY44" s="458"/>
      <c r="AZ44" s="458"/>
      <c r="BA44" s="458"/>
      <c r="BB44" s="458"/>
      <c r="BC44" s="458"/>
      <c r="BD44" s="458"/>
      <c r="BE44" s="458"/>
      <c r="BF44" s="458"/>
      <c r="BG44" s="458"/>
      <c r="BH44" s="458"/>
      <c r="BI44" s="458"/>
      <c r="BJ44" s="458"/>
      <c r="BK44" s="458"/>
      <c r="BL44" s="458"/>
      <c r="BM44" s="458"/>
      <c r="BN44" s="458"/>
      <c r="BO44" s="458"/>
      <c r="BP44" s="458"/>
      <c r="BQ44" s="458"/>
      <c r="BR44" s="458"/>
    </row>
    <row r="45" spans="1:70" ht="12.75" customHeight="1" x14ac:dyDescent="0.2">
      <c r="A45" s="458"/>
      <c r="B45" s="458"/>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60"/>
      <c r="AC45" s="458"/>
      <c r="AD45" s="458"/>
      <c r="AE45" s="458"/>
      <c r="AF45" s="458"/>
      <c r="AG45" s="458"/>
      <c r="AH45" s="458"/>
      <c r="AI45" s="458"/>
      <c r="AJ45" s="458"/>
      <c r="AK45" s="458"/>
      <c r="AL45" s="458"/>
      <c r="AM45" s="458"/>
      <c r="AN45" s="458"/>
      <c r="AO45" s="458"/>
      <c r="AP45" s="458"/>
      <c r="AQ45" s="458"/>
      <c r="AR45" s="458"/>
      <c r="AS45" s="458"/>
      <c r="AT45" s="458"/>
      <c r="AU45" s="458"/>
      <c r="AV45" s="459"/>
      <c r="AW45" s="459"/>
      <c r="AX45" s="459"/>
      <c r="AY45" s="458"/>
      <c r="AZ45" s="458"/>
      <c r="BA45" s="458"/>
      <c r="BB45" s="458"/>
      <c r="BC45" s="458"/>
      <c r="BD45" s="458"/>
      <c r="BE45" s="458"/>
      <c r="BF45" s="458"/>
      <c r="BG45" s="458"/>
      <c r="BH45" s="458"/>
      <c r="BI45" s="458"/>
      <c r="BJ45" s="458"/>
      <c r="BK45" s="458"/>
      <c r="BL45" s="458"/>
      <c r="BM45" s="458"/>
      <c r="BN45" s="458"/>
      <c r="BO45" s="458"/>
      <c r="BP45" s="458"/>
      <c r="BQ45" s="458"/>
      <c r="BR45" s="458"/>
    </row>
    <row r="46" spans="1:70" ht="12.75" customHeight="1" x14ac:dyDescent="0.2">
      <c r="A46" s="458"/>
      <c r="B46" s="458"/>
      <c r="C46" s="458"/>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60"/>
      <c r="AC46" s="458"/>
      <c r="AD46" s="458"/>
      <c r="AE46" s="458"/>
      <c r="AF46" s="458"/>
      <c r="AG46" s="458"/>
      <c r="AH46" s="458"/>
      <c r="AI46" s="458"/>
      <c r="AJ46" s="458"/>
      <c r="AK46" s="458"/>
      <c r="AL46" s="458"/>
      <c r="AM46" s="458"/>
      <c r="AN46" s="458"/>
      <c r="AO46" s="458"/>
      <c r="AP46" s="458"/>
      <c r="AQ46" s="458"/>
      <c r="AR46" s="458"/>
      <c r="AS46" s="458"/>
      <c r="AT46" s="458"/>
      <c r="AU46" s="458"/>
      <c r="AV46" s="459"/>
      <c r="AW46" s="459"/>
      <c r="AX46" s="459"/>
      <c r="AY46" s="458"/>
      <c r="AZ46" s="458"/>
      <c r="BA46" s="458"/>
      <c r="BB46" s="458"/>
      <c r="BC46" s="458"/>
      <c r="BD46" s="458"/>
      <c r="BE46" s="458"/>
      <c r="BF46" s="458"/>
      <c r="BG46" s="458"/>
      <c r="BH46" s="458"/>
      <c r="BI46" s="458"/>
      <c r="BJ46" s="458"/>
      <c r="BK46" s="458"/>
      <c r="BL46" s="458"/>
      <c r="BM46" s="458"/>
      <c r="BN46" s="458"/>
      <c r="BO46" s="458"/>
      <c r="BP46" s="458"/>
      <c r="BQ46" s="458"/>
      <c r="BR46" s="458"/>
    </row>
    <row r="47" spans="1:70" ht="12.75" customHeight="1" x14ac:dyDescent="0.2">
      <c r="A47" s="458"/>
      <c r="B47" s="458"/>
      <c r="C47" s="458"/>
      <c r="D47" s="458"/>
      <c r="E47" s="458"/>
      <c r="F47" s="458"/>
      <c r="G47" s="458"/>
      <c r="H47" s="458"/>
      <c r="I47" s="458"/>
      <c r="J47" s="458"/>
      <c r="K47" s="458"/>
      <c r="L47" s="458"/>
      <c r="M47" s="458"/>
      <c r="N47" s="458"/>
      <c r="O47" s="458"/>
      <c r="P47" s="458"/>
      <c r="Q47" s="458"/>
      <c r="R47" s="458"/>
      <c r="S47" s="458"/>
      <c r="T47" s="458"/>
      <c r="U47" s="458"/>
      <c r="V47" s="458"/>
      <c r="W47" s="458"/>
      <c r="X47" s="458"/>
      <c r="Y47" s="458"/>
      <c r="Z47" s="458"/>
      <c r="AA47" s="458"/>
      <c r="AB47" s="460"/>
      <c r="AC47" s="458"/>
      <c r="AD47" s="458"/>
      <c r="AE47" s="458"/>
      <c r="AF47" s="458"/>
      <c r="AG47" s="458"/>
      <c r="AH47" s="458"/>
      <c r="AI47" s="458"/>
      <c r="AJ47" s="458"/>
      <c r="AK47" s="458"/>
      <c r="AL47" s="458"/>
      <c r="AM47" s="458"/>
      <c r="AN47" s="458"/>
      <c r="AO47" s="458"/>
      <c r="AP47" s="458"/>
      <c r="AQ47" s="458"/>
      <c r="AR47" s="458"/>
      <c r="AS47" s="458"/>
      <c r="AT47" s="458"/>
      <c r="AU47" s="458"/>
      <c r="AV47" s="459"/>
      <c r="AW47" s="459"/>
      <c r="AX47" s="459"/>
      <c r="AY47" s="458"/>
      <c r="AZ47" s="458"/>
      <c r="BA47" s="458"/>
      <c r="BB47" s="458"/>
      <c r="BC47" s="458"/>
      <c r="BD47" s="458"/>
      <c r="BE47" s="458"/>
      <c r="BF47" s="458"/>
      <c r="BG47" s="458"/>
      <c r="BH47" s="458"/>
      <c r="BI47" s="458"/>
      <c r="BJ47" s="458"/>
      <c r="BK47" s="458"/>
      <c r="BL47" s="458"/>
      <c r="BM47" s="458"/>
      <c r="BN47" s="458"/>
      <c r="BO47" s="458"/>
      <c r="BP47" s="458"/>
      <c r="BQ47" s="458"/>
      <c r="BR47" s="458"/>
    </row>
    <row r="48" spans="1:70" ht="12.75" customHeight="1" x14ac:dyDescent="0.2">
      <c r="A48" s="458"/>
      <c r="B48" s="458"/>
      <c r="C48" s="458"/>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60"/>
      <c r="AC48" s="458"/>
      <c r="AD48" s="458"/>
      <c r="AE48" s="458"/>
      <c r="AF48" s="458"/>
      <c r="AG48" s="458"/>
      <c r="AH48" s="458"/>
      <c r="AI48" s="458"/>
      <c r="AJ48" s="458"/>
      <c r="AK48" s="458"/>
      <c r="AL48" s="458"/>
      <c r="AM48" s="458"/>
      <c r="AN48" s="458"/>
      <c r="AO48" s="458"/>
      <c r="AP48" s="458"/>
      <c r="AQ48" s="458"/>
      <c r="AR48" s="458"/>
      <c r="AS48" s="458"/>
      <c r="AT48" s="458"/>
      <c r="AU48" s="458"/>
      <c r="AV48" s="459"/>
      <c r="AW48" s="459"/>
      <c r="AX48" s="459"/>
      <c r="AY48" s="458"/>
      <c r="AZ48" s="458"/>
      <c r="BA48" s="458"/>
      <c r="BB48" s="458"/>
      <c r="BC48" s="458"/>
      <c r="BD48" s="458"/>
      <c r="BE48" s="458"/>
      <c r="BF48" s="458"/>
      <c r="BG48" s="458"/>
      <c r="BH48" s="458"/>
      <c r="BI48" s="458"/>
      <c r="BJ48" s="458"/>
      <c r="BK48" s="458"/>
      <c r="BL48" s="458"/>
      <c r="BM48" s="458"/>
      <c r="BN48" s="458"/>
      <c r="BO48" s="458"/>
      <c r="BP48" s="458"/>
      <c r="BQ48" s="458"/>
      <c r="BR48" s="458"/>
    </row>
    <row r="49" spans="1:70" ht="12.75" customHeight="1" x14ac:dyDescent="0.2">
      <c r="A49" s="458"/>
      <c r="B49" s="458"/>
      <c r="C49" s="458"/>
      <c r="D49" s="458"/>
      <c r="E49" s="458"/>
      <c r="F49" s="458"/>
      <c r="G49" s="458"/>
      <c r="H49" s="458"/>
      <c r="I49" s="458"/>
      <c r="J49" s="458"/>
      <c r="K49" s="458"/>
      <c r="L49" s="458"/>
      <c r="M49" s="458"/>
      <c r="N49" s="458"/>
      <c r="O49" s="458"/>
      <c r="P49" s="458"/>
      <c r="Q49" s="458"/>
      <c r="R49" s="458"/>
      <c r="S49" s="458"/>
      <c r="T49" s="458"/>
      <c r="U49" s="458"/>
      <c r="V49" s="458"/>
      <c r="W49" s="458"/>
      <c r="X49" s="458"/>
      <c r="Y49" s="458"/>
      <c r="Z49" s="458"/>
      <c r="AA49" s="458"/>
      <c r="AB49" s="460"/>
      <c r="AC49" s="458"/>
      <c r="AD49" s="458"/>
      <c r="AE49" s="458"/>
      <c r="AF49" s="458"/>
      <c r="AG49" s="458"/>
      <c r="AH49" s="458"/>
      <c r="AI49" s="458"/>
      <c r="AJ49" s="458"/>
      <c r="AK49" s="458"/>
      <c r="AL49" s="458"/>
      <c r="AM49" s="458"/>
      <c r="AN49" s="458"/>
      <c r="AO49" s="458"/>
      <c r="AP49" s="458"/>
      <c r="AQ49" s="458"/>
      <c r="AR49" s="458"/>
      <c r="AS49" s="458"/>
      <c r="AT49" s="458"/>
      <c r="AU49" s="458"/>
      <c r="AV49" s="459"/>
      <c r="AW49" s="459"/>
      <c r="AX49" s="459"/>
      <c r="AY49" s="458"/>
      <c r="AZ49" s="458"/>
      <c r="BA49" s="458"/>
      <c r="BB49" s="458"/>
      <c r="BC49" s="458"/>
      <c r="BD49" s="458"/>
      <c r="BE49" s="458"/>
      <c r="BF49" s="458"/>
      <c r="BG49" s="458"/>
      <c r="BH49" s="458"/>
      <c r="BI49" s="458"/>
      <c r="BJ49" s="458"/>
      <c r="BK49" s="458"/>
      <c r="BL49" s="458"/>
      <c r="BM49" s="458"/>
      <c r="BN49" s="458"/>
      <c r="BO49" s="458"/>
      <c r="BP49" s="458"/>
      <c r="BQ49" s="458"/>
      <c r="BR49" s="458"/>
    </row>
    <row r="50" spans="1:70" ht="12.75" customHeight="1" x14ac:dyDescent="0.2">
      <c r="A50" s="458"/>
      <c r="B50" s="458"/>
      <c r="C50" s="458"/>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60"/>
      <c r="AC50" s="458"/>
      <c r="AD50" s="458"/>
      <c r="AE50" s="458"/>
      <c r="AF50" s="458"/>
      <c r="AG50" s="458"/>
      <c r="AH50" s="458"/>
      <c r="AI50" s="458"/>
      <c r="AJ50" s="458"/>
      <c r="AK50" s="458"/>
      <c r="AL50" s="458"/>
      <c r="AM50" s="458"/>
      <c r="AN50" s="458"/>
      <c r="AO50" s="458"/>
      <c r="AP50" s="458"/>
      <c r="AQ50" s="458"/>
      <c r="AR50" s="458"/>
      <c r="AS50" s="458"/>
      <c r="AT50" s="458"/>
      <c r="AU50" s="458"/>
      <c r="AV50" s="459"/>
      <c r="AW50" s="459"/>
      <c r="AX50" s="459"/>
      <c r="AY50" s="458"/>
      <c r="AZ50" s="458"/>
      <c r="BA50" s="458"/>
      <c r="BB50" s="458"/>
      <c r="BC50" s="458"/>
      <c r="BD50" s="458"/>
      <c r="BE50" s="458"/>
      <c r="BF50" s="458"/>
      <c r="BG50" s="458"/>
      <c r="BH50" s="458"/>
      <c r="BI50" s="458"/>
      <c r="BJ50" s="458"/>
      <c r="BK50" s="458"/>
      <c r="BL50" s="458"/>
      <c r="BM50" s="458"/>
      <c r="BN50" s="458"/>
      <c r="BO50" s="458"/>
      <c r="BP50" s="458"/>
      <c r="BQ50" s="458"/>
      <c r="BR50" s="458"/>
    </row>
    <row r="51" spans="1:70" ht="12.75" customHeight="1" x14ac:dyDescent="0.2">
      <c r="A51" s="458"/>
      <c r="B51" s="458"/>
      <c r="C51" s="458"/>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60"/>
      <c r="AC51" s="458"/>
      <c r="AD51" s="458"/>
      <c r="AE51" s="458"/>
      <c r="AF51" s="458"/>
      <c r="AG51" s="458"/>
      <c r="AH51" s="458"/>
      <c r="AI51" s="458"/>
      <c r="AJ51" s="458"/>
      <c r="AK51" s="458"/>
      <c r="AL51" s="458"/>
      <c r="AM51" s="458"/>
      <c r="AN51" s="458"/>
      <c r="AO51" s="458"/>
      <c r="AP51" s="458"/>
      <c r="AQ51" s="458"/>
      <c r="AR51" s="458"/>
      <c r="AS51" s="458"/>
      <c r="AT51" s="458"/>
      <c r="AU51" s="458"/>
      <c r="AV51" s="459"/>
      <c r="AW51" s="459"/>
      <c r="AX51" s="459"/>
      <c r="AY51" s="458"/>
      <c r="AZ51" s="458"/>
      <c r="BA51" s="458"/>
      <c r="BB51" s="458"/>
      <c r="BC51" s="458"/>
      <c r="BD51" s="458"/>
      <c r="BE51" s="458"/>
      <c r="BF51" s="458"/>
      <c r="BG51" s="458"/>
      <c r="BH51" s="458"/>
      <c r="BI51" s="458"/>
      <c r="BJ51" s="458"/>
      <c r="BK51" s="458"/>
      <c r="BL51" s="458"/>
      <c r="BM51" s="458"/>
      <c r="BN51" s="458"/>
      <c r="BO51" s="458"/>
      <c r="BP51" s="458"/>
      <c r="BQ51" s="458"/>
      <c r="BR51" s="458"/>
    </row>
    <row r="52" spans="1:70" ht="12.75" customHeight="1" x14ac:dyDescent="0.2">
      <c r="A52" s="458"/>
      <c r="B52" s="458"/>
      <c r="C52" s="458"/>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458"/>
      <c r="AB52" s="460"/>
      <c r="AC52" s="458"/>
      <c r="AD52" s="458"/>
      <c r="AE52" s="458"/>
      <c r="AF52" s="458"/>
      <c r="AG52" s="458"/>
      <c r="AH52" s="458"/>
      <c r="AI52" s="458"/>
      <c r="AJ52" s="458"/>
      <c r="AK52" s="458"/>
      <c r="AL52" s="458"/>
      <c r="AM52" s="458"/>
      <c r="AN52" s="458"/>
      <c r="AO52" s="458"/>
      <c r="AP52" s="458"/>
      <c r="AQ52" s="458"/>
      <c r="AR52" s="458"/>
      <c r="AS52" s="458"/>
      <c r="AT52" s="458"/>
      <c r="AU52" s="458"/>
      <c r="AV52" s="459"/>
      <c r="AW52" s="459"/>
      <c r="AX52" s="459"/>
      <c r="AY52" s="458"/>
      <c r="AZ52" s="458"/>
      <c r="BA52" s="458"/>
      <c r="BB52" s="458"/>
      <c r="BC52" s="458"/>
      <c r="BD52" s="458"/>
      <c r="BE52" s="458"/>
      <c r="BF52" s="458"/>
      <c r="BG52" s="458"/>
      <c r="BH52" s="458"/>
      <c r="BI52" s="458"/>
      <c r="BJ52" s="458"/>
      <c r="BK52" s="458"/>
      <c r="BL52" s="458"/>
      <c r="BM52" s="458"/>
      <c r="BN52" s="458"/>
      <c r="BO52" s="458"/>
      <c r="BP52" s="458"/>
      <c r="BQ52" s="458"/>
      <c r="BR52" s="458"/>
    </row>
    <row r="53" spans="1:70" ht="12.75" customHeight="1" x14ac:dyDescent="0.2">
      <c r="A53" s="458"/>
      <c r="B53" s="458"/>
      <c r="C53" s="458"/>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60"/>
      <c r="AC53" s="458"/>
      <c r="AD53" s="458"/>
      <c r="AE53" s="458"/>
      <c r="AF53" s="458"/>
      <c r="AG53" s="458"/>
      <c r="AH53" s="458"/>
      <c r="AI53" s="458"/>
      <c r="AJ53" s="458"/>
      <c r="AK53" s="458"/>
      <c r="AL53" s="458"/>
      <c r="AM53" s="458"/>
      <c r="AN53" s="458"/>
      <c r="AO53" s="458"/>
      <c r="AP53" s="458"/>
      <c r="AQ53" s="458"/>
      <c r="AR53" s="458"/>
      <c r="AS53" s="458"/>
      <c r="AT53" s="458"/>
      <c r="AU53" s="458"/>
      <c r="AV53" s="459"/>
      <c r="AW53" s="459"/>
      <c r="AX53" s="459"/>
      <c r="AY53" s="458"/>
      <c r="AZ53" s="458"/>
      <c r="BA53" s="458"/>
      <c r="BB53" s="458"/>
      <c r="BC53" s="458"/>
      <c r="BD53" s="458"/>
      <c r="BE53" s="458"/>
      <c r="BF53" s="458"/>
      <c r="BG53" s="458"/>
      <c r="BH53" s="458"/>
      <c r="BI53" s="458"/>
      <c r="BJ53" s="458"/>
      <c r="BK53" s="458"/>
      <c r="BL53" s="458"/>
      <c r="BM53" s="458"/>
      <c r="BN53" s="458"/>
      <c r="BO53" s="458"/>
      <c r="BP53" s="458"/>
      <c r="BQ53" s="458"/>
      <c r="BR53" s="458"/>
    </row>
    <row r="54" spans="1:70" ht="12.75" customHeight="1" x14ac:dyDescent="0.2">
      <c r="A54" s="458"/>
      <c r="B54" s="458"/>
      <c r="C54" s="458"/>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60"/>
      <c r="AC54" s="458"/>
      <c r="AD54" s="458"/>
      <c r="AE54" s="458"/>
      <c r="AF54" s="458"/>
      <c r="AG54" s="458"/>
      <c r="AH54" s="458"/>
      <c r="AI54" s="458"/>
      <c r="AJ54" s="458"/>
      <c r="AK54" s="458"/>
      <c r="AL54" s="458"/>
      <c r="AM54" s="458"/>
      <c r="AN54" s="458"/>
      <c r="AO54" s="458"/>
      <c r="AP54" s="458"/>
      <c r="AQ54" s="458"/>
      <c r="AR54" s="458"/>
      <c r="AS54" s="458"/>
      <c r="AT54" s="458"/>
      <c r="AU54" s="458"/>
      <c r="AV54" s="459"/>
      <c r="AW54" s="459"/>
      <c r="AX54" s="459"/>
      <c r="AY54" s="458"/>
      <c r="AZ54" s="458"/>
      <c r="BA54" s="458"/>
      <c r="BB54" s="458"/>
      <c r="BC54" s="458"/>
      <c r="BD54" s="458"/>
      <c r="BE54" s="458"/>
      <c r="BF54" s="458"/>
      <c r="BG54" s="458"/>
      <c r="BH54" s="458"/>
      <c r="BI54" s="458"/>
      <c r="BJ54" s="458"/>
      <c r="BK54" s="458"/>
      <c r="BL54" s="458"/>
      <c r="BM54" s="458"/>
      <c r="BN54" s="458"/>
      <c r="BO54" s="458"/>
      <c r="BP54" s="458"/>
      <c r="BQ54" s="458"/>
      <c r="BR54" s="458"/>
    </row>
    <row r="55" spans="1:70" ht="12.75" customHeight="1" x14ac:dyDescent="0.2">
      <c r="A55" s="458"/>
      <c r="B55" s="458"/>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60"/>
      <c r="AC55" s="458"/>
      <c r="AD55" s="458"/>
      <c r="AE55" s="458"/>
      <c r="AF55" s="458"/>
      <c r="AG55" s="458"/>
      <c r="AH55" s="458"/>
      <c r="AI55" s="458"/>
      <c r="AJ55" s="458"/>
      <c r="AK55" s="458"/>
      <c r="AL55" s="458"/>
      <c r="AM55" s="458"/>
      <c r="AN55" s="458"/>
      <c r="AO55" s="458"/>
      <c r="AP55" s="458"/>
      <c r="AQ55" s="458"/>
      <c r="AR55" s="458"/>
      <c r="AS55" s="458"/>
      <c r="AT55" s="458"/>
      <c r="AU55" s="458"/>
      <c r="AV55" s="459"/>
      <c r="AW55" s="459"/>
      <c r="AX55" s="459"/>
      <c r="AY55" s="458"/>
      <c r="AZ55" s="458"/>
      <c r="BA55" s="458"/>
      <c r="BB55" s="458"/>
      <c r="BC55" s="458"/>
      <c r="BD55" s="458"/>
      <c r="BE55" s="458"/>
      <c r="BF55" s="458"/>
      <c r="BG55" s="458"/>
      <c r="BH55" s="458"/>
      <c r="BI55" s="458"/>
      <c r="BJ55" s="458"/>
      <c r="BK55" s="458"/>
      <c r="BL55" s="458"/>
      <c r="BM55" s="458"/>
      <c r="BN55" s="458"/>
      <c r="BO55" s="458"/>
      <c r="BP55" s="458"/>
      <c r="BQ55" s="458"/>
      <c r="BR55" s="458"/>
    </row>
    <row r="56" spans="1:70" ht="12.75" customHeight="1" x14ac:dyDescent="0.2">
      <c r="A56" s="458"/>
      <c r="B56" s="458"/>
      <c r="C56" s="458"/>
      <c r="D56" s="458"/>
      <c r="E56" s="458"/>
      <c r="F56" s="458"/>
      <c r="G56" s="458"/>
      <c r="H56" s="458"/>
      <c r="I56" s="458"/>
      <c r="J56" s="458"/>
      <c r="K56" s="458"/>
      <c r="L56" s="458"/>
      <c r="M56" s="458"/>
      <c r="N56" s="458"/>
      <c r="O56" s="458"/>
      <c r="P56" s="458"/>
      <c r="Q56" s="458"/>
      <c r="R56" s="458"/>
      <c r="S56" s="458"/>
      <c r="T56" s="458"/>
      <c r="U56" s="458"/>
      <c r="V56" s="458"/>
      <c r="W56" s="458"/>
      <c r="X56" s="458"/>
      <c r="Y56" s="458"/>
      <c r="Z56" s="458"/>
      <c r="AA56" s="458"/>
      <c r="AB56" s="460"/>
      <c r="AC56" s="458"/>
      <c r="AD56" s="458"/>
      <c r="AE56" s="458"/>
      <c r="AF56" s="458"/>
      <c r="AG56" s="458"/>
      <c r="AH56" s="458"/>
      <c r="AI56" s="458"/>
      <c r="AJ56" s="458"/>
      <c r="AK56" s="458"/>
      <c r="AL56" s="458"/>
      <c r="AM56" s="458"/>
      <c r="AN56" s="458"/>
      <c r="AO56" s="458"/>
      <c r="AP56" s="458"/>
      <c r="AQ56" s="458"/>
      <c r="AR56" s="458"/>
      <c r="AS56" s="458"/>
      <c r="AT56" s="458"/>
      <c r="AU56" s="458"/>
      <c r="AV56" s="459"/>
      <c r="AW56" s="459"/>
      <c r="AX56" s="459"/>
      <c r="AY56" s="458"/>
      <c r="AZ56" s="458"/>
      <c r="BA56" s="458"/>
      <c r="BB56" s="458"/>
      <c r="BC56" s="458"/>
      <c r="BD56" s="458"/>
      <c r="BE56" s="458"/>
      <c r="BF56" s="458"/>
      <c r="BG56" s="458"/>
      <c r="BH56" s="458"/>
      <c r="BI56" s="458"/>
      <c r="BJ56" s="458"/>
      <c r="BK56" s="458"/>
      <c r="BL56" s="458"/>
      <c r="BM56" s="458"/>
      <c r="BN56" s="458"/>
      <c r="BO56" s="458"/>
      <c r="BP56" s="458"/>
      <c r="BQ56" s="458"/>
      <c r="BR56" s="458"/>
    </row>
    <row r="57" spans="1:70" ht="12.75" customHeight="1" x14ac:dyDescent="0.2">
      <c r="A57" s="458"/>
      <c r="B57" s="458"/>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60"/>
      <c r="AC57" s="458"/>
      <c r="AD57" s="458"/>
      <c r="AE57" s="458"/>
      <c r="AF57" s="458"/>
      <c r="AG57" s="458"/>
      <c r="AH57" s="458"/>
      <c r="AI57" s="458"/>
      <c r="AJ57" s="458"/>
      <c r="AK57" s="458"/>
      <c r="AL57" s="458"/>
      <c r="AM57" s="458"/>
      <c r="AN57" s="458"/>
      <c r="AO57" s="458"/>
      <c r="AP57" s="458"/>
      <c r="AQ57" s="458"/>
      <c r="AR57" s="458"/>
      <c r="AS57" s="458"/>
      <c r="AT57" s="458"/>
      <c r="AU57" s="458"/>
      <c r="AV57" s="459"/>
      <c r="AW57" s="459"/>
      <c r="AX57" s="459"/>
      <c r="AY57" s="458"/>
      <c r="AZ57" s="458"/>
      <c r="BA57" s="458"/>
      <c r="BB57" s="458"/>
      <c r="BC57" s="458"/>
      <c r="BD57" s="458"/>
      <c r="BE57" s="458"/>
      <c r="BF57" s="458"/>
      <c r="BG57" s="458"/>
      <c r="BH57" s="458"/>
      <c r="BI57" s="458"/>
      <c r="BJ57" s="458"/>
      <c r="BK57" s="458"/>
      <c r="BL57" s="458"/>
      <c r="BM57" s="458"/>
      <c r="BN57" s="458"/>
      <c r="BO57" s="458"/>
      <c r="BP57" s="458"/>
      <c r="BQ57" s="458"/>
      <c r="BR57" s="458"/>
    </row>
    <row r="58" spans="1:70" ht="12.75" customHeight="1" x14ac:dyDescent="0.2">
      <c r="A58" s="458"/>
      <c r="B58" s="458"/>
      <c r="C58" s="458"/>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60"/>
      <c r="AC58" s="458"/>
      <c r="AD58" s="458"/>
      <c r="AE58" s="458"/>
      <c r="AF58" s="458"/>
      <c r="AG58" s="458"/>
      <c r="AH58" s="458"/>
      <c r="AI58" s="458"/>
      <c r="AJ58" s="458"/>
      <c r="AK58" s="458"/>
      <c r="AL58" s="458"/>
      <c r="AM58" s="458"/>
      <c r="AN58" s="458"/>
      <c r="AO58" s="458"/>
      <c r="AP58" s="458"/>
      <c r="AQ58" s="458"/>
      <c r="AR58" s="458"/>
      <c r="AS58" s="458"/>
      <c r="AT58" s="458"/>
      <c r="AU58" s="458"/>
      <c r="AV58" s="459"/>
      <c r="AW58" s="459"/>
      <c r="AX58" s="459"/>
      <c r="AY58" s="458"/>
      <c r="AZ58" s="458"/>
      <c r="BA58" s="458"/>
      <c r="BB58" s="458"/>
      <c r="BC58" s="458"/>
      <c r="BD58" s="458"/>
      <c r="BE58" s="458"/>
      <c r="BF58" s="458"/>
      <c r="BG58" s="458"/>
      <c r="BH58" s="458"/>
      <c r="BI58" s="458"/>
      <c r="BJ58" s="458"/>
      <c r="BK58" s="458"/>
      <c r="BL58" s="458"/>
      <c r="BM58" s="458"/>
      <c r="BN58" s="458"/>
      <c r="BO58" s="458"/>
      <c r="BP58" s="458"/>
      <c r="BQ58" s="458"/>
      <c r="BR58" s="458"/>
    </row>
    <row r="59" spans="1:70" ht="12.75" customHeight="1" x14ac:dyDescent="0.2">
      <c r="A59" s="458"/>
      <c r="B59" s="458"/>
      <c r="C59" s="458"/>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60"/>
      <c r="AC59" s="458"/>
      <c r="AD59" s="458"/>
      <c r="AE59" s="458"/>
      <c r="AF59" s="458"/>
      <c r="AG59" s="458"/>
      <c r="AH59" s="458"/>
      <c r="AI59" s="458"/>
      <c r="AJ59" s="458"/>
      <c r="AK59" s="458"/>
      <c r="AL59" s="458"/>
      <c r="AM59" s="458"/>
      <c r="AN59" s="458"/>
      <c r="AO59" s="458"/>
      <c r="AP59" s="458"/>
      <c r="AQ59" s="458"/>
      <c r="AR59" s="458"/>
      <c r="AS59" s="458"/>
      <c r="AT59" s="458"/>
      <c r="AU59" s="458"/>
      <c r="AV59" s="459"/>
      <c r="AW59" s="459"/>
      <c r="AX59" s="459"/>
      <c r="AY59" s="458"/>
      <c r="AZ59" s="458"/>
      <c r="BA59" s="458"/>
      <c r="BB59" s="458"/>
      <c r="BC59" s="458"/>
      <c r="BD59" s="458"/>
      <c r="BE59" s="458"/>
      <c r="BF59" s="458"/>
      <c r="BG59" s="458"/>
      <c r="BH59" s="458"/>
      <c r="BI59" s="458"/>
      <c r="BJ59" s="458"/>
      <c r="BK59" s="458"/>
      <c r="BL59" s="458"/>
      <c r="BM59" s="458"/>
      <c r="BN59" s="458"/>
      <c r="BO59" s="458"/>
      <c r="BP59" s="458"/>
      <c r="BQ59" s="458"/>
      <c r="BR59" s="458"/>
    </row>
    <row r="60" spans="1:70" ht="12.75" customHeight="1" x14ac:dyDescent="0.2">
      <c r="A60" s="458"/>
      <c r="B60" s="458"/>
      <c r="C60" s="458"/>
      <c r="D60" s="458"/>
      <c r="E60" s="458"/>
      <c r="F60" s="458"/>
      <c r="G60" s="458"/>
      <c r="H60" s="458"/>
      <c r="I60" s="458"/>
      <c r="J60" s="458"/>
      <c r="K60" s="458"/>
      <c r="L60" s="458"/>
      <c r="M60" s="458"/>
      <c r="N60" s="458"/>
      <c r="O60" s="458"/>
      <c r="P60" s="458"/>
      <c r="Q60" s="458"/>
      <c r="R60" s="458"/>
      <c r="S60" s="458"/>
      <c r="T60" s="458"/>
      <c r="U60" s="458"/>
      <c r="V60" s="458"/>
      <c r="W60" s="458"/>
      <c r="X60" s="458"/>
      <c r="Y60" s="458"/>
      <c r="Z60" s="458"/>
      <c r="AA60" s="458"/>
      <c r="AB60" s="460"/>
      <c r="AC60" s="458"/>
      <c r="AD60" s="458"/>
      <c r="AE60" s="458"/>
      <c r="AF60" s="458"/>
      <c r="AG60" s="458"/>
      <c r="AH60" s="458"/>
      <c r="AI60" s="458"/>
      <c r="AJ60" s="458"/>
      <c r="AK60" s="458"/>
      <c r="AL60" s="458"/>
      <c r="AM60" s="458"/>
      <c r="AN60" s="458"/>
      <c r="AO60" s="458"/>
      <c r="AP60" s="458"/>
      <c r="AQ60" s="458"/>
      <c r="AR60" s="458"/>
      <c r="AS60" s="458"/>
      <c r="AT60" s="458"/>
      <c r="AU60" s="458"/>
      <c r="AV60" s="459"/>
      <c r="AW60" s="459"/>
      <c r="AX60" s="459"/>
      <c r="AY60" s="458"/>
      <c r="AZ60" s="458"/>
      <c r="BA60" s="458"/>
      <c r="BB60" s="458"/>
      <c r="BC60" s="458"/>
      <c r="BD60" s="458"/>
      <c r="BE60" s="458"/>
      <c r="BF60" s="458"/>
      <c r="BG60" s="458"/>
      <c r="BH60" s="458"/>
      <c r="BI60" s="458"/>
      <c r="BJ60" s="458"/>
      <c r="BK60" s="458"/>
      <c r="BL60" s="458"/>
      <c r="BM60" s="458"/>
      <c r="BN60" s="458"/>
      <c r="BO60" s="458"/>
      <c r="BP60" s="458"/>
      <c r="BQ60" s="458"/>
      <c r="BR60" s="458"/>
    </row>
    <row r="61" spans="1:70" ht="12.75" customHeight="1" x14ac:dyDescent="0.2">
      <c r="A61" s="458"/>
      <c r="B61" s="458"/>
      <c r="C61" s="458"/>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458"/>
      <c r="AB61" s="460"/>
      <c r="AC61" s="458"/>
      <c r="AD61" s="458"/>
      <c r="AE61" s="458"/>
      <c r="AF61" s="458"/>
      <c r="AG61" s="458"/>
      <c r="AH61" s="458"/>
      <c r="AI61" s="458"/>
      <c r="AJ61" s="458"/>
      <c r="AK61" s="458"/>
      <c r="AL61" s="458"/>
      <c r="AM61" s="458"/>
      <c r="AN61" s="458"/>
      <c r="AO61" s="458"/>
      <c r="AP61" s="458"/>
      <c r="AQ61" s="458"/>
      <c r="AR61" s="458"/>
      <c r="AS61" s="458"/>
      <c r="AT61" s="458"/>
      <c r="AU61" s="458"/>
      <c r="AV61" s="459"/>
      <c r="AW61" s="459"/>
      <c r="AX61" s="459"/>
      <c r="AY61" s="458"/>
      <c r="AZ61" s="458"/>
      <c r="BA61" s="458"/>
      <c r="BB61" s="458"/>
      <c r="BC61" s="458"/>
      <c r="BD61" s="458"/>
      <c r="BE61" s="458"/>
      <c r="BF61" s="458"/>
      <c r="BG61" s="458"/>
      <c r="BH61" s="458"/>
      <c r="BI61" s="458"/>
      <c r="BJ61" s="458"/>
      <c r="BK61" s="458"/>
      <c r="BL61" s="458"/>
      <c r="BM61" s="458"/>
      <c r="BN61" s="458"/>
      <c r="BO61" s="458"/>
      <c r="BP61" s="458"/>
      <c r="BQ61" s="458"/>
      <c r="BR61" s="458"/>
    </row>
    <row r="62" spans="1:70" ht="12.75" customHeight="1" x14ac:dyDescent="0.2">
      <c r="A62" s="458"/>
      <c r="B62" s="458"/>
      <c r="C62" s="458"/>
      <c r="D62" s="458"/>
      <c r="E62" s="458"/>
      <c r="F62" s="458"/>
      <c r="G62" s="458"/>
      <c r="H62" s="458"/>
      <c r="I62" s="458"/>
      <c r="J62" s="458"/>
      <c r="K62" s="458"/>
      <c r="L62" s="458"/>
      <c r="M62" s="458"/>
      <c r="N62" s="458"/>
      <c r="O62" s="458"/>
      <c r="P62" s="458"/>
      <c r="Q62" s="458"/>
      <c r="R62" s="458"/>
      <c r="S62" s="458"/>
      <c r="T62" s="458"/>
      <c r="U62" s="458"/>
      <c r="V62" s="458"/>
      <c r="W62" s="458"/>
      <c r="X62" s="458"/>
      <c r="Y62" s="458"/>
      <c r="Z62" s="458"/>
      <c r="AA62" s="458"/>
      <c r="AB62" s="460"/>
      <c r="AC62" s="458"/>
      <c r="AD62" s="458"/>
      <c r="AE62" s="458"/>
      <c r="AF62" s="458"/>
      <c r="AG62" s="458"/>
      <c r="AH62" s="458"/>
      <c r="AI62" s="458"/>
      <c r="AJ62" s="458"/>
      <c r="AK62" s="458"/>
      <c r="AL62" s="458"/>
      <c r="AM62" s="458"/>
      <c r="AN62" s="458"/>
      <c r="AO62" s="458"/>
      <c r="AP62" s="458"/>
      <c r="AQ62" s="458"/>
      <c r="AR62" s="458"/>
      <c r="AS62" s="458"/>
      <c r="AT62" s="458"/>
      <c r="AU62" s="458"/>
      <c r="AV62" s="459"/>
      <c r="AW62" s="459"/>
      <c r="AX62" s="459"/>
      <c r="AY62" s="458"/>
      <c r="AZ62" s="458"/>
      <c r="BA62" s="458"/>
      <c r="BB62" s="458"/>
      <c r="BC62" s="458"/>
      <c r="BD62" s="458"/>
      <c r="BE62" s="458"/>
      <c r="BF62" s="458"/>
      <c r="BG62" s="458"/>
      <c r="BH62" s="458"/>
      <c r="BI62" s="458"/>
      <c r="BJ62" s="458"/>
      <c r="BK62" s="458"/>
      <c r="BL62" s="458"/>
      <c r="BM62" s="458"/>
      <c r="BN62" s="458"/>
      <c r="BO62" s="458"/>
      <c r="BP62" s="458"/>
      <c r="BQ62" s="458"/>
      <c r="BR62" s="458"/>
    </row>
    <row r="63" spans="1:70" ht="12.75" customHeight="1" x14ac:dyDescent="0.2">
      <c r="A63" s="458"/>
      <c r="B63" s="458"/>
      <c r="C63" s="458"/>
      <c r="D63" s="458"/>
      <c r="E63" s="458"/>
      <c r="F63" s="458"/>
      <c r="G63" s="458"/>
      <c r="H63" s="458"/>
      <c r="I63" s="458"/>
      <c r="J63" s="458"/>
      <c r="K63" s="458"/>
      <c r="L63" s="458"/>
      <c r="M63" s="458"/>
      <c r="N63" s="458"/>
      <c r="O63" s="458"/>
      <c r="P63" s="458"/>
      <c r="Q63" s="458"/>
      <c r="R63" s="458"/>
      <c r="S63" s="458"/>
      <c r="T63" s="458"/>
      <c r="U63" s="458"/>
      <c r="V63" s="458"/>
      <c r="W63" s="458"/>
      <c r="X63" s="458"/>
      <c r="Y63" s="458"/>
      <c r="Z63" s="458"/>
      <c r="AA63" s="458"/>
      <c r="AB63" s="460"/>
      <c r="AC63" s="458"/>
      <c r="AD63" s="458"/>
      <c r="AE63" s="458"/>
      <c r="AF63" s="458"/>
      <c r="AG63" s="458"/>
      <c r="AH63" s="458"/>
      <c r="AI63" s="458"/>
      <c r="AJ63" s="458"/>
      <c r="AK63" s="458"/>
      <c r="AL63" s="458"/>
      <c r="AM63" s="458"/>
      <c r="AN63" s="458"/>
      <c r="AO63" s="458"/>
      <c r="AP63" s="458"/>
      <c r="AQ63" s="458"/>
      <c r="AR63" s="458"/>
      <c r="AS63" s="458"/>
      <c r="AT63" s="458"/>
      <c r="AU63" s="458"/>
      <c r="AV63" s="459"/>
      <c r="AW63" s="459"/>
      <c r="AX63" s="459"/>
      <c r="AY63" s="458"/>
      <c r="AZ63" s="458"/>
      <c r="BA63" s="458"/>
      <c r="BB63" s="458"/>
      <c r="BC63" s="458"/>
      <c r="BD63" s="458"/>
      <c r="BE63" s="458"/>
      <c r="BF63" s="458"/>
      <c r="BG63" s="458"/>
      <c r="BH63" s="458"/>
      <c r="BI63" s="458"/>
      <c r="BJ63" s="458"/>
      <c r="BK63" s="458"/>
      <c r="BL63" s="458"/>
      <c r="BM63" s="458"/>
      <c r="BN63" s="458"/>
      <c r="BO63" s="458"/>
      <c r="BP63" s="458"/>
      <c r="BQ63" s="458"/>
      <c r="BR63" s="458"/>
    </row>
    <row r="64" spans="1:70" ht="12.75" customHeight="1" x14ac:dyDescent="0.2">
      <c r="A64" s="458"/>
      <c r="B64" s="458"/>
      <c r="C64" s="458"/>
      <c r="D64" s="458"/>
      <c r="E64" s="458"/>
      <c r="F64" s="458"/>
      <c r="G64" s="458"/>
      <c r="H64" s="458"/>
      <c r="I64" s="458"/>
      <c r="J64" s="458"/>
      <c r="K64" s="458"/>
      <c r="L64" s="458"/>
      <c r="M64" s="458"/>
      <c r="N64" s="458"/>
      <c r="O64" s="458"/>
      <c r="P64" s="458"/>
      <c r="Q64" s="458"/>
      <c r="R64" s="458"/>
      <c r="S64" s="458"/>
      <c r="T64" s="458"/>
      <c r="U64" s="458"/>
      <c r="V64" s="458"/>
      <c r="W64" s="458"/>
      <c r="X64" s="458"/>
      <c r="Y64" s="458"/>
      <c r="Z64" s="458"/>
      <c r="AA64" s="458"/>
      <c r="AB64" s="460"/>
      <c r="AC64" s="458"/>
      <c r="AD64" s="458"/>
      <c r="AE64" s="458"/>
      <c r="AF64" s="458"/>
      <c r="AG64" s="458"/>
      <c r="AH64" s="458"/>
      <c r="AI64" s="458"/>
      <c r="AJ64" s="458"/>
      <c r="AK64" s="458"/>
      <c r="AL64" s="458"/>
      <c r="AM64" s="458"/>
      <c r="AN64" s="458"/>
      <c r="AO64" s="458"/>
      <c r="AP64" s="458"/>
      <c r="AQ64" s="458"/>
      <c r="AR64" s="458"/>
      <c r="AS64" s="458"/>
      <c r="AT64" s="458"/>
      <c r="AU64" s="458"/>
      <c r="AV64" s="459"/>
      <c r="AW64" s="459"/>
      <c r="AX64" s="459"/>
      <c r="AY64" s="458"/>
      <c r="AZ64" s="458"/>
      <c r="BA64" s="458"/>
      <c r="BB64" s="458"/>
      <c r="BC64" s="458"/>
      <c r="BD64" s="458"/>
      <c r="BE64" s="458"/>
      <c r="BF64" s="458"/>
      <c r="BG64" s="458"/>
      <c r="BH64" s="458"/>
      <c r="BI64" s="458"/>
      <c r="BJ64" s="458"/>
      <c r="BK64" s="458"/>
      <c r="BL64" s="458"/>
      <c r="BM64" s="458"/>
      <c r="BN64" s="458"/>
      <c r="BO64" s="458"/>
      <c r="BP64" s="458"/>
      <c r="BQ64" s="458"/>
      <c r="BR64" s="458"/>
    </row>
    <row r="65" spans="1:70" ht="12.75" customHeight="1" x14ac:dyDescent="0.2">
      <c r="A65" s="458"/>
      <c r="B65" s="458"/>
      <c r="C65" s="458"/>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60"/>
      <c r="AC65" s="458"/>
      <c r="AD65" s="458"/>
      <c r="AE65" s="458"/>
      <c r="AF65" s="458"/>
      <c r="AG65" s="458"/>
      <c r="AH65" s="458"/>
      <c r="AI65" s="458"/>
      <c r="AJ65" s="458"/>
      <c r="AK65" s="458"/>
      <c r="AL65" s="458"/>
      <c r="AM65" s="458"/>
      <c r="AN65" s="458"/>
      <c r="AO65" s="458"/>
      <c r="AP65" s="458"/>
      <c r="AQ65" s="458"/>
      <c r="AR65" s="458"/>
      <c r="AS65" s="458"/>
      <c r="AT65" s="458"/>
      <c r="AU65" s="458"/>
      <c r="AV65" s="459"/>
      <c r="AW65" s="459"/>
      <c r="AX65" s="459"/>
      <c r="AY65" s="458"/>
      <c r="AZ65" s="458"/>
      <c r="BA65" s="458"/>
      <c r="BB65" s="458"/>
      <c r="BC65" s="458"/>
      <c r="BD65" s="458"/>
      <c r="BE65" s="458"/>
      <c r="BF65" s="458"/>
      <c r="BG65" s="458"/>
      <c r="BH65" s="458"/>
      <c r="BI65" s="458"/>
      <c r="BJ65" s="458"/>
      <c r="BK65" s="458"/>
      <c r="BL65" s="458"/>
      <c r="BM65" s="458"/>
      <c r="BN65" s="458"/>
      <c r="BO65" s="458"/>
      <c r="BP65" s="458"/>
      <c r="BQ65" s="458"/>
      <c r="BR65" s="458"/>
    </row>
    <row r="66" spans="1:70" ht="12.75" customHeight="1" x14ac:dyDescent="0.2">
      <c r="A66" s="458"/>
      <c r="B66" s="458"/>
      <c r="C66" s="458"/>
      <c r="D66" s="458"/>
      <c r="E66" s="458"/>
      <c r="F66" s="458"/>
      <c r="G66" s="458"/>
      <c r="H66" s="458"/>
      <c r="I66" s="458"/>
      <c r="J66" s="458"/>
      <c r="K66" s="458"/>
      <c r="L66" s="458"/>
      <c r="M66" s="458"/>
      <c r="N66" s="458"/>
      <c r="O66" s="458"/>
      <c r="P66" s="458"/>
      <c r="Q66" s="458"/>
      <c r="R66" s="458"/>
      <c r="S66" s="458"/>
      <c r="T66" s="458"/>
      <c r="U66" s="458"/>
      <c r="V66" s="458"/>
      <c r="W66" s="458"/>
      <c r="X66" s="458"/>
      <c r="Y66" s="458"/>
      <c r="Z66" s="458"/>
      <c r="AA66" s="458"/>
      <c r="AB66" s="460"/>
      <c r="AC66" s="458"/>
      <c r="AD66" s="458"/>
      <c r="AE66" s="458"/>
      <c r="AF66" s="458"/>
      <c r="AG66" s="458"/>
      <c r="AH66" s="458"/>
      <c r="AI66" s="458"/>
      <c r="AJ66" s="458"/>
      <c r="AK66" s="458"/>
      <c r="AL66" s="458"/>
      <c r="AM66" s="458"/>
      <c r="AN66" s="458"/>
      <c r="AO66" s="458"/>
      <c r="AP66" s="458"/>
      <c r="AQ66" s="458"/>
      <c r="AR66" s="458"/>
      <c r="AS66" s="458"/>
      <c r="AT66" s="458"/>
      <c r="AU66" s="458"/>
      <c r="AV66" s="459"/>
      <c r="AW66" s="459"/>
      <c r="AX66" s="459"/>
      <c r="AY66" s="458"/>
      <c r="AZ66" s="458"/>
      <c r="BA66" s="458"/>
      <c r="BB66" s="458"/>
      <c r="BC66" s="458"/>
      <c r="BD66" s="458"/>
      <c r="BE66" s="458"/>
      <c r="BF66" s="458"/>
      <c r="BG66" s="458"/>
      <c r="BH66" s="458"/>
      <c r="BI66" s="458"/>
      <c r="BJ66" s="458"/>
      <c r="BK66" s="458"/>
      <c r="BL66" s="458"/>
      <c r="BM66" s="458"/>
      <c r="BN66" s="458"/>
      <c r="BO66" s="458"/>
      <c r="BP66" s="458"/>
      <c r="BQ66" s="458"/>
      <c r="BR66" s="458"/>
    </row>
    <row r="67" spans="1:70" ht="12.75" customHeight="1" x14ac:dyDescent="0.2">
      <c r="A67" s="458"/>
      <c r="B67" s="458"/>
      <c r="C67" s="458"/>
      <c r="D67" s="458"/>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60"/>
      <c r="AC67" s="458"/>
      <c r="AD67" s="458"/>
      <c r="AE67" s="458"/>
      <c r="AF67" s="458"/>
      <c r="AG67" s="458"/>
      <c r="AH67" s="458"/>
      <c r="AI67" s="458"/>
      <c r="AJ67" s="458"/>
      <c r="AK67" s="458"/>
      <c r="AL67" s="458"/>
      <c r="AM67" s="458"/>
      <c r="AN67" s="458"/>
      <c r="AO67" s="458"/>
      <c r="AP67" s="458"/>
      <c r="AQ67" s="458"/>
      <c r="AR67" s="458"/>
      <c r="AS67" s="458"/>
      <c r="AT67" s="458"/>
      <c r="AU67" s="458"/>
      <c r="AV67" s="459"/>
      <c r="AW67" s="459"/>
      <c r="AX67" s="459"/>
      <c r="AY67" s="458"/>
      <c r="AZ67" s="458"/>
      <c r="BA67" s="458"/>
      <c r="BB67" s="458"/>
      <c r="BC67" s="458"/>
      <c r="BD67" s="458"/>
      <c r="BE67" s="458"/>
      <c r="BF67" s="458"/>
      <c r="BG67" s="458"/>
      <c r="BH67" s="458"/>
      <c r="BI67" s="458"/>
      <c r="BJ67" s="458"/>
      <c r="BK67" s="458"/>
      <c r="BL67" s="458"/>
      <c r="BM67" s="458"/>
      <c r="BN67" s="458"/>
      <c r="BO67" s="458"/>
      <c r="BP67" s="458"/>
      <c r="BQ67" s="458"/>
      <c r="BR67" s="458"/>
    </row>
    <row r="68" spans="1:70" ht="12.75" customHeight="1" x14ac:dyDescent="0.2">
      <c r="A68" s="458"/>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60"/>
      <c r="AC68" s="458"/>
      <c r="AD68" s="458"/>
      <c r="AE68" s="458"/>
      <c r="AF68" s="458"/>
      <c r="AG68" s="458"/>
      <c r="AH68" s="458"/>
      <c r="AI68" s="458"/>
      <c r="AJ68" s="458"/>
      <c r="AK68" s="458"/>
      <c r="AL68" s="458"/>
      <c r="AM68" s="458"/>
      <c r="AN68" s="458"/>
      <c r="AO68" s="458"/>
      <c r="AP68" s="458"/>
      <c r="AQ68" s="458"/>
      <c r="AR68" s="458"/>
      <c r="AS68" s="458"/>
      <c r="AT68" s="458"/>
      <c r="AU68" s="458"/>
      <c r="AV68" s="459"/>
      <c r="AW68" s="459"/>
      <c r="AX68" s="459"/>
      <c r="AY68" s="458"/>
      <c r="AZ68" s="458"/>
      <c r="BA68" s="458"/>
      <c r="BB68" s="458"/>
      <c r="BC68" s="458"/>
      <c r="BD68" s="458"/>
      <c r="BE68" s="458"/>
      <c r="BF68" s="458"/>
      <c r="BG68" s="458"/>
      <c r="BH68" s="458"/>
      <c r="BI68" s="458"/>
      <c r="BJ68" s="458"/>
      <c r="BK68" s="458"/>
      <c r="BL68" s="458"/>
      <c r="BM68" s="458"/>
      <c r="BN68" s="458"/>
      <c r="BO68" s="458"/>
      <c r="BP68" s="458"/>
      <c r="BQ68" s="458"/>
      <c r="BR68" s="458"/>
    </row>
    <row r="69" spans="1:70" ht="12.75" customHeight="1" x14ac:dyDescent="0.2">
      <c r="A69" s="458"/>
      <c r="B69" s="458"/>
      <c r="C69" s="458"/>
      <c r="D69" s="458"/>
      <c r="E69" s="458"/>
      <c r="F69" s="458"/>
      <c r="G69" s="458"/>
      <c r="H69" s="458"/>
      <c r="I69" s="458"/>
      <c r="J69" s="458"/>
      <c r="K69" s="458"/>
      <c r="L69" s="458"/>
      <c r="M69" s="458"/>
      <c r="N69" s="458"/>
      <c r="O69" s="458"/>
      <c r="P69" s="458"/>
      <c r="Q69" s="458"/>
      <c r="R69" s="458"/>
      <c r="S69" s="458"/>
      <c r="T69" s="458"/>
      <c r="U69" s="458"/>
      <c r="V69" s="458"/>
      <c r="W69" s="458"/>
      <c r="X69" s="458"/>
      <c r="Y69" s="458"/>
      <c r="Z69" s="458"/>
      <c r="AA69" s="458"/>
      <c r="AB69" s="460"/>
      <c r="AC69" s="458"/>
      <c r="AD69" s="458"/>
      <c r="AE69" s="458"/>
      <c r="AF69" s="458"/>
      <c r="AG69" s="458"/>
      <c r="AH69" s="458"/>
      <c r="AI69" s="458"/>
      <c r="AJ69" s="458"/>
      <c r="AK69" s="458"/>
      <c r="AL69" s="458"/>
      <c r="AM69" s="458"/>
      <c r="AN69" s="458"/>
      <c r="AO69" s="458"/>
      <c r="AP69" s="458"/>
      <c r="AQ69" s="458"/>
      <c r="AR69" s="458"/>
      <c r="AS69" s="458"/>
      <c r="AT69" s="458"/>
      <c r="AU69" s="458"/>
      <c r="AV69" s="459"/>
      <c r="AW69" s="459"/>
      <c r="AX69" s="459"/>
      <c r="AY69" s="458"/>
      <c r="AZ69" s="458"/>
      <c r="BA69" s="458"/>
      <c r="BB69" s="458"/>
      <c r="BC69" s="458"/>
      <c r="BD69" s="458"/>
      <c r="BE69" s="458"/>
      <c r="BF69" s="458"/>
      <c r="BG69" s="458"/>
      <c r="BH69" s="458"/>
      <c r="BI69" s="458"/>
      <c r="BJ69" s="458"/>
      <c r="BK69" s="458"/>
      <c r="BL69" s="458"/>
      <c r="BM69" s="458"/>
      <c r="BN69" s="458"/>
      <c r="BO69" s="458"/>
      <c r="BP69" s="458"/>
      <c r="BQ69" s="458"/>
      <c r="BR69" s="458"/>
    </row>
    <row r="70" spans="1:70" ht="12.75" customHeight="1" x14ac:dyDescent="0.2">
      <c r="A70" s="458"/>
      <c r="B70" s="458"/>
      <c r="C70" s="458"/>
      <c r="D70" s="458"/>
      <c r="E70" s="458"/>
      <c r="F70" s="458"/>
      <c r="G70" s="458"/>
      <c r="H70" s="458"/>
      <c r="I70" s="458"/>
      <c r="J70" s="458"/>
      <c r="K70" s="458"/>
      <c r="L70" s="458"/>
      <c r="M70" s="458"/>
      <c r="N70" s="458"/>
      <c r="O70" s="458"/>
      <c r="P70" s="458"/>
      <c r="Q70" s="458"/>
      <c r="R70" s="458"/>
      <c r="S70" s="458"/>
      <c r="T70" s="458"/>
      <c r="U70" s="458"/>
      <c r="V70" s="458"/>
      <c r="W70" s="458"/>
      <c r="X70" s="458"/>
      <c r="Y70" s="458"/>
      <c r="Z70" s="458"/>
      <c r="AA70" s="458"/>
      <c r="AB70" s="460"/>
      <c r="AC70" s="458"/>
      <c r="AD70" s="458"/>
      <c r="AE70" s="458"/>
      <c r="AF70" s="458"/>
      <c r="AG70" s="458"/>
      <c r="AH70" s="458"/>
      <c r="AI70" s="458"/>
      <c r="AJ70" s="458"/>
      <c r="AK70" s="458"/>
      <c r="AL70" s="458"/>
      <c r="AM70" s="458"/>
      <c r="AN70" s="458"/>
      <c r="AO70" s="458"/>
      <c r="AP70" s="458"/>
      <c r="AQ70" s="458"/>
      <c r="AR70" s="458"/>
      <c r="AS70" s="458"/>
      <c r="AT70" s="458"/>
      <c r="AU70" s="458"/>
      <c r="AV70" s="459"/>
      <c r="AW70" s="459"/>
      <c r="AX70" s="459"/>
      <c r="AY70" s="458"/>
      <c r="AZ70" s="458"/>
      <c r="BA70" s="458"/>
      <c r="BB70" s="458"/>
      <c r="BC70" s="458"/>
      <c r="BD70" s="458"/>
      <c r="BE70" s="458"/>
      <c r="BF70" s="458"/>
      <c r="BG70" s="458"/>
      <c r="BH70" s="458"/>
      <c r="BI70" s="458"/>
      <c r="BJ70" s="458"/>
      <c r="BK70" s="458"/>
      <c r="BL70" s="458"/>
      <c r="BM70" s="458"/>
      <c r="BN70" s="458"/>
      <c r="BO70" s="458"/>
      <c r="BP70" s="458"/>
      <c r="BQ70" s="458"/>
      <c r="BR70" s="458"/>
    </row>
    <row r="71" spans="1:70" ht="12.75" customHeight="1" x14ac:dyDescent="0.2">
      <c r="A71" s="458"/>
      <c r="B71" s="458"/>
      <c r="C71" s="458"/>
      <c r="D71" s="458"/>
      <c r="E71" s="458"/>
      <c r="F71" s="458"/>
      <c r="G71" s="458"/>
      <c r="H71" s="458"/>
      <c r="I71" s="458"/>
      <c r="J71" s="458"/>
      <c r="K71" s="458"/>
      <c r="L71" s="458"/>
      <c r="M71" s="458"/>
      <c r="N71" s="458"/>
      <c r="O71" s="458"/>
      <c r="P71" s="458"/>
      <c r="Q71" s="458"/>
      <c r="R71" s="458"/>
      <c r="S71" s="458"/>
      <c r="T71" s="458"/>
      <c r="U71" s="458"/>
      <c r="V71" s="458"/>
      <c r="W71" s="458"/>
      <c r="X71" s="458"/>
      <c r="Y71" s="458"/>
      <c r="Z71" s="458"/>
      <c r="AA71" s="458"/>
      <c r="AB71" s="460"/>
      <c r="AC71" s="458"/>
      <c r="AD71" s="458"/>
      <c r="AE71" s="458"/>
      <c r="AF71" s="458"/>
      <c r="AG71" s="458"/>
      <c r="AH71" s="458"/>
      <c r="AI71" s="458"/>
      <c r="AJ71" s="458"/>
      <c r="AK71" s="458"/>
      <c r="AL71" s="458"/>
      <c r="AM71" s="458"/>
      <c r="AN71" s="458"/>
      <c r="AO71" s="458"/>
      <c r="AP71" s="458"/>
      <c r="AQ71" s="458"/>
      <c r="AR71" s="458"/>
      <c r="AS71" s="458"/>
      <c r="AT71" s="458"/>
      <c r="AU71" s="458"/>
      <c r="AV71" s="459"/>
      <c r="AW71" s="459"/>
      <c r="AX71" s="459"/>
      <c r="AY71" s="458"/>
      <c r="AZ71" s="458"/>
      <c r="BA71" s="458"/>
      <c r="BB71" s="458"/>
      <c r="BC71" s="458"/>
      <c r="BD71" s="458"/>
      <c r="BE71" s="458"/>
      <c r="BF71" s="458"/>
      <c r="BG71" s="458"/>
      <c r="BH71" s="458"/>
      <c r="BI71" s="458"/>
      <c r="BJ71" s="458"/>
      <c r="BK71" s="458"/>
      <c r="BL71" s="458"/>
      <c r="BM71" s="458"/>
      <c r="BN71" s="458"/>
      <c r="BO71" s="458"/>
      <c r="BP71" s="458"/>
      <c r="BQ71" s="458"/>
      <c r="BR71" s="458"/>
    </row>
    <row r="72" spans="1:70" ht="12.75" customHeight="1" x14ac:dyDescent="0.2">
      <c r="A72" s="458"/>
      <c r="B72" s="458"/>
      <c r="C72" s="458"/>
      <c r="D72" s="458"/>
      <c r="E72" s="458"/>
      <c r="F72" s="458"/>
      <c r="G72" s="458"/>
      <c r="H72" s="458"/>
      <c r="I72" s="458"/>
      <c r="J72" s="458"/>
      <c r="K72" s="458"/>
      <c r="L72" s="458"/>
      <c r="M72" s="458"/>
      <c r="N72" s="458"/>
      <c r="O72" s="458"/>
      <c r="P72" s="458"/>
      <c r="Q72" s="458"/>
      <c r="R72" s="458"/>
      <c r="S72" s="458"/>
      <c r="T72" s="458"/>
      <c r="U72" s="458"/>
      <c r="V72" s="458"/>
      <c r="W72" s="458"/>
      <c r="X72" s="458"/>
      <c r="Y72" s="458"/>
      <c r="Z72" s="458"/>
      <c r="AA72" s="458"/>
      <c r="AB72" s="460"/>
      <c r="AC72" s="458"/>
      <c r="AD72" s="458"/>
      <c r="AE72" s="458"/>
      <c r="AF72" s="458"/>
      <c r="AG72" s="458"/>
      <c r="AH72" s="458"/>
      <c r="AI72" s="458"/>
      <c r="AJ72" s="458"/>
      <c r="AK72" s="458"/>
      <c r="AL72" s="458"/>
      <c r="AM72" s="458"/>
      <c r="AN72" s="458"/>
      <c r="AO72" s="458"/>
      <c r="AP72" s="458"/>
      <c r="AQ72" s="458"/>
      <c r="AR72" s="458"/>
      <c r="AS72" s="458"/>
      <c r="AT72" s="458"/>
      <c r="AU72" s="458"/>
      <c r="AV72" s="459"/>
      <c r="AW72" s="459"/>
      <c r="AX72" s="459"/>
      <c r="AY72" s="458"/>
      <c r="AZ72" s="458"/>
      <c r="BA72" s="458"/>
      <c r="BB72" s="458"/>
      <c r="BC72" s="458"/>
      <c r="BD72" s="458"/>
      <c r="BE72" s="458"/>
      <c r="BF72" s="458"/>
      <c r="BG72" s="458"/>
      <c r="BH72" s="458"/>
      <c r="BI72" s="458"/>
      <c r="BJ72" s="458"/>
      <c r="BK72" s="458"/>
      <c r="BL72" s="458"/>
      <c r="BM72" s="458"/>
      <c r="BN72" s="458"/>
      <c r="BO72" s="458"/>
      <c r="BP72" s="458"/>
      <c r="BQ72" s="458"/>
      <c r="BR72" s="458"/>
    </row>
    <row r="73" spans="1:70" ht="12.75" customHeight="1" x14ac:dyDescent="0.2">
      <c r="A73" s="458"/>
      <c r="B73" s="458"/>
      <c r="C73" s="458"/>
      <c r="D73" s="458"/>
      <c r="E73" s="458"/>
      <c r="F73" s="458"/>
      <c r="G73" s="458"/>
      <c r="H73" s="458"/>
      <c r="I73" s="458"/>
      <c r="J73" s="458"/>
      <c r="K73" s="458"/>
      <c r="L73" s="458"/>
      <c r="M73" s="458"/>
      <c r="N73" s="458"/>
      <c r="O73" s="458"/>
      <c r="P73" s="458"/>
      <c r="Q73" s="458"/>
      <c r="R73" s="458"/>
      <c r="S73" s="458"/>
      <c r="T73" s="458"/>
      <c r="U73" s="458"/>
      <c r="V73" s="458"/>
      <c r="W73" s="458"/>
      <c r="X73" s="458"/>
      <c r="Y73" s="458"/>
      <c r="Z73" s="458"/>
      <c r="AA73" s="458"/>
      <c r="AB73" s="460"/>
      <c r="AC73" s="458"/>
      <c r="AD73" s="458"/>
      <c r="AE73" s="458"/>
      <c r="AF73" s="458"/>
      <c r="AG73" s="458"/>
      <c r="AH73" s="458"/>
      <c r="AI73" s="458"/>
      <c r="AJ73" s="458"/>
      <c r="AK73" s="458"/>
      <c r="AL73" s="458"/>
      <c r="AM73" s="458"/>
      <c r="AN73" s="458"/>
      <c r="AO73" s="458"/>
      <c r="AP73" s="458"/>
      <c r="AQ73" s="458"/>
      <c r="AR73" s="458"/>
      <c r="AS73" s="458"/>
      <c r="AT73" s="458"/>
      <c r="AU73" s="458"/>
      <c r="AV73" s="459"/>
      <c r="AW73" s="459"/>
      <c r="AX73" s="459"/>
      <c r="AY73" s="458"/>
      <c r="AZ73" s="458"/>
      <c r="BA73" s="458"/>
      <c r="BB73" s="458"/>
      <c r="BC73" s="458"/>
      <c r="BD73" s="458"/>
      <c r="BE73" s="458"/>
      <c r="BF73" s="458"/>
      <c r="BG73" s="458"/>
      <c r="BH73" s="458"/>
      <c r="BI73" s="458"/>
      <c r="BJ73" s="458"/>
      <c r="BK73" s="458"/>
      <c r="BL73" s="458"/>
      <c r="BM73" s="458"/>
      <c r="BN73" s="458"/>
      <c r="BO73" s="458"/>
      <c r="BP73" s="458"/>
      <c r="BQ73" s="458"/>
      <c r="BR73" s="458"/>
    </row>
    <row r="74" spans="1:70" ht="12.75" customHeight="1" x14ac:dyDescent="0.2">
      <c r="A74" s="458"/>
      <c r="B74" s="458"/>
      <c r="C74" s="458"/>
      <c r="D74" s="458"/>
      <c r="E74" s="458"/>
      <c r="F74" s="458"/>
      <c r="G74" s="458"/>
      <c r="H74" s="458"/>
      <c r="I74" s="458"/>
      <c r="J74" s="458"/>
      <c r="K74" s="458"/>
      <c r="L74" s="458"/>
      <c r="M74" s="458"/>
      <c r="N74" s="458"/>
      <c r="O74" s="458"/>
      <c r="P74" s="458"/>
      <c r="Q74" s="458"/>
      <c r="R74" s="458"/>
      <c r="S74" s="458"/>
      <c r="T74" s="458"/>
      <c r="U74" s="458"/>
      <c r="V74" s="458"/>
      <c r="W74" s="458"/>
      <c r="X74" s="458"/>
      <c r="Y74" s="458"/>
      <c r="Z74" s="458"/>
      <c r="AA74" s="458"/>
      <c r="AB74" s="460"/>
      <c r="AC74" s="458"/>
      <c r="AD74" s="458"/>
      <c r="AE74" s="458"/>
      <c r="AF74" s="458"/>
      <c r="AG74" s="458"/>
      <c r="AH74" s="458"/>
      <c r="AI74" s="458"/>
      <c r="AJ74" s="458"/>
      <c r="AK74" s="458"/>
      <c r="AL74" s="458"/>
      <c r="AM74" s="458"/>
      <c r="AN74" s="458"/>
      <c r="AO74" s="458"/>
      <c r="AP74" s="458"/>
      <c r="AQ74" s="458"/>
      <c r="AR74" s="458"/>
      <c r="AS74" s="458"/>
      <c r="AT74" s="458"/>
      <c r="AU74" s="458"/>
      <c r="AV74" s="459"/>
      <c r="AW74" s="459"/>
      <c r="AX74" s="459"/>
      <c r="AY74" s="458"/>
      <c r="AZ74" s="458"/>
      <c r="BA74" s="458"/>
      <c r="BB74" s="458"/>
      <c r="BC74" s="458"/>
      <c r="BD74" s="458"/>
      <c r="BE74" s="458"/>
      <c r="BF74" s="458"/>
      <c r="BG74" s="458"/>
      <c r="BH74" s="458"/>
      <c r="BI74" s="458"/>
      <c r="BJ74" s="458"/>
      <c r="BK74" s="458"/>
      <c r="BL74" s="458"/>
      <c r="BM74" s="458"/>
      <c r="BN74" s="458"/>
      <c r="BO74" s="458"/>
      <c r="BP74" s="458"/>
      <c r="BQ74" s="458"/>
      <c r="BR74" s="458"/>
    </row>
    <row r="75" spans="1:70" ht="12.75" customHeight="1" x14ac:dyDescent="0.2">
      <c r="A75" s="458"/>
      <c r="B75" s="458"/>
      <c r="C75" s="458"/>
      <c r="D75" s="458"/>
      <c r="E75" s="458"/>
      <c r="F75" s="458"/>
      <c r="G75" s="458"/>
      <c r="H75" s="458"/>
      <c r="I75" s="458"/>
      <c r="J75" s="458"/>
      <c r="K75" s="458"/>
      <c r="L75" s="458"/>
      <c r="M75" s="458"/>
      <c r="N75" s="458"/>
      <c r="O75" s="458"/>
      <c r="P75" s="458"/>
      <c r="Q75" s="458"/>
      <c r="R75" s="458"/>
      <c r="S75" s="458"/>
      <c r="T75" s="458"/>
      <c r="U75" s="458"/>
      <c r="V75" s="458"/>
      <c r="W75" s="458"/>
      <c r="X75" s="458"/>
      <c r="Y75" s="458"/>
      <c r="Z75" s="458"/>
      <c r="AA75" s="458"/>
      <c r="AB75" s="460"/>
      <c r="AC75" s="458"/>
      <c r="AD75" s="458"/>
      <c r="AE75" s="458"/>
      <c r="AF75" s="458"/>
      <c r="AG75" s="458"/>
      <c r="AH75" s="458"/>
      <c r="AI75" s="458"/>
      <c r="AJ75" s="458"/>
      <c r="AK75" s="458"/>
      <c r="AL75" s="458"/>
      <c r="AM75" s="458"/>
      <c r="AN75" s="458"/>
      <c r="AO75" s="458"/>
      <c r="AP75" s="458"/>
      <c r="AQ75" s="458"/>
      <c r="AR75" s="458"/>
      <c r="AS75" s="458"/>
      <c r="AT75" s="458"/>
      <c r="AU75" s="458"/>
      <c r="AV75" s="459"/>
      <c r="AW75" s="459"/>
      <c r="AX75" s="459"/>
      <c r="AY75" s="458"/>
      <c r="AZ75" s="458"/>
      <c r="BA75" s="458"/>
      <c r="BB75" s="458"/>
      <c r="BC75" s="458"/>
      <c r="BD75" s="458"/>
      <c r="BE75" s="458"/>
      <c r="BF75" s="458"/>
      <c r="BG75" s="458"/>
      <c r="BH75" s="458"/>
      <c r="BI75" s="458"/>
      <c r="BJ75" s="458"/>
      <c r="BK75" s="458"/>
      <c r="BL75" s="458"/>
      <c r="BM75" s="458"/>
      <c r="BN75" s="458"/>
      <c r="BO75" s="458"/>
      <c r="BP75" s="458"/>
      <c r="BQ75" s="458"/>
      <c r="BR75" s="458"/>
    </row>
    <row r="76" spans="1:70" ht="12.75" customHeight="1" x14ac:dyDescent="0.2">
      <c r="A76" s="458"/>
      <c r="B76" s="458"/>
      <c r="C76" s="458"/>
      <c r="D76" s="458"/>
      <c r="E76" s="458"/>
      <c r="F76" s="458"/>
      <c r="G76" s="458"/>
      <c r="H76" s="458"/>
      <c r="I76" s="458"/>
      <c r="J76" s="458"/>
      <c r="K76" s="458"/>
      <c r="L76" s="458"/>
      <c r="M76" s="458"/>
      <c r="N76" s="458"/>
      <c r="O76" s="458"/>
      <c r="P76" s="458"/>
      <c r="Q76" s="458"/>
      <c r="R76" s="458"/>
      <c r="S76" s="458"/>
      <c r="T76" s="458"/>
      <c r="U76" s="458"/>
      <c r="V76" s="458"/>
      <c r="W76" s="458"/>
      <c r="X76" s="458"/>
      <c r="Y76" s="458"/>
      <c r="Z76" s="458"/>
      <c r="AA76" s="458"/>
      <c r="AB76" s="460"/>
      <c r="AC76" s="458"/>
      <c r="AD76" s="458"/>
      <c r="AE76" s="458"/>
      <c r="AF76" s="458"/>
      <c r="AG76" s="458"/>
      <c r="AH76" s="458"/>
      <c r="AI76" s="458"/>
      <c r="AJ76" s="458"/>
      <c r="AK76" s="458"/>
      <c r="AL76" s="458"/>
      <c r="AM76" s="458"/>
      <c r="AN76" s="458"/>
      <c r="AO76" s="458"/>
      <c r="AP76" s="458"/>
      <c r="AQ76" s="458"/>
      <c r="AR76" s="458"/>
      <c r="AS76" s="458"/>
      <c r="AT76" s="458"/>
      <c r="AU76" s="458"/>
      <c r="AV76" s="459"/>
      <c r="AW76" s="459"/>
      <c r="AX76" s="459"/>
      <c r="AY76" s="458"/>
      <c r="AZ76" s="458"/>
      <c r="BA76" s="458"/>
      <c r="BB76" s="458"/>
      <c r="BC76" s="458"/>
      <c r="BD76" s="458"/>
      <c r="BE76" s="458"/>
      <c r="BF76" s="458"/>
      <c r="BG76" s="458"/>
      <c r="BH76" s="458"/>
      <c r="BI76" s="458"/>
      <c r="BJ76" s="458"/>
      <c r="BK76" s="458"/>
      <c r="BL76" s="458"/>
      <c r="BM76" s="458"/>
      <c r="BN76" s="458"/>
      <c r="BO76" s="458"/>
      <c r="BP76" s="458"/>
      <c r="BQ76" s="458"/>
      <c r="BR76" s="458"/>
    </row>
    <row r="77" spans="1:70" ht="12.75" customHeight="1" x14ac:dyDescent="0.2">
      <c r="A77" s="458"/>
      <c r="B77" s="458"/>
      <c r="C77" s="458"/>
      <c r="D77" s="458"/>
      <c r="E77" s="458"/>
      <c r="F77" s="458"/>
      <c r="G77" s="458"/>
      <c r="H77" s="458"/>
      <c r="I77" s="458"/>
      <c r="J77" s="458"/>
      <c r="K77" s="458"/>
      <c r="L77" s="458"/>
      <c r="M77" s="458"/>
      <c r="N77" s="458"/>
      <c r="O77" s="458"/>
      <c r="P77" s="458"/>
      <c r="Q77" s="458"/>
      <c r="R77" s="458"/>
      <c r="S77" s="458"/>
      <c r="T77" s="458"/>
      <c r="U77" s="458"/>
      <c r="V77" s="458"/>
      <c r="W77" s="458"/>
      <c r="X77" s="458"/>
      <c r="Y77" s="458"/>
      <c r="Z77" s="458"/>
      <c r="AA77" s="458"/>
      <c r="AB77" s="460"/>
      <c r="AC77" s="458"/>
      <c r="AD77" s="458"/>
      <c r="AE77" s="458"/>
      <c r="AF77" s="458"/>
      <c r="AG77" s="458"/>
      <c r="AH77" s="458"/>
      <c r="AI77" s="458"/>
      <c r="AJ77" s="458"/>
      <c r="AK77" s="458"/>
      <c r="AL77" s="458"/>
      <c r="AM77" s="458"/>
      <c r="AN77" s="458"/>
      <c r="AO77" s="458"/>
      <c r="AP77" s="458"/>
      <c r="AQ77" s="458"/>
      <c r="AR77" s="458"/>
      <c r="AS77" s="458"/>
      <c r="AT77" s="458"/>
      <c r="AU77" s="458"/>
      <c r="AV77" s="459"/>
      <c r="AW77" s="459"/>
      <c r="AX77" s="459"/>
      <c r="AY77" s="458"/>
      <c r="AZ77" s="458"/>
      <c r="BA77" s="458"/>
      <c r="BB77" s="458"/>
      <c r="BC77" s="458"/>
      <c r="BD77" s="458"/>
      <c r="BE77" s="458"/>
      <c r="BF77" s="458"/>
      <c r="BG77" s="458"/>
      <c r="BH77" s="458"/>
      <c r="BI77" s="458"/>
      <c r="BJ77" s="458"/>
      <c r="BK77" s="458"/>
      <c r="BL77" s="458"/>
      <c r="BM77" s="458"/>
      <c r="BN77" s="458"/>
      <c r="BO77" s="458"/>
      <c r="BP77" s="458"/>
      <c r="BQ77" s="458"/>
      <c r="BR77" s="458"/>
    </row>
    <row r="78" spans="1:70" ht="12.75" customHeight="1" x14ac:dyDescent="0.2">
      <c r="A78" s="458"/>
      <c r="B78" s="458"/>
      <c r="C78" s="458"/>
      <c r="D78" s="458"/>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60"/>
      <c r="AC78" s="458"/>
      <c r="AD78" s="458"/>
      <c r="AE78" s="458"/>
      <c r="AF78" s="458"/>
      <c r="AG78" s="458"/>
      <c r="AH78" s="458"/>
      <c r="AI78" s="458"/>
      <c r="AJ78" s="458"/>
      <c r="AK78" s="458"/>
      <c r="AL78" s="458"/>
      <c r="AM78" s="458"/>
      <c r="AN78" s="458"/>
      <c r="AO78" s="458"/>
      <c r="AP78" s="458"/>
      <c r="AQ78" s="458"/>
      <c r="AR78" s="458"/>
      <c r="AS78" s="458"/>
      <c r="AT78" s="458"/>
      <c r="AU78" s="458"/>
      <c r="AV78" s="459"/>
      <c r="AW78" s="459"/>
      <c r="AX78" s="459"/>
      <c r="AY78" s="458"/>
      <c r="AZ78" s="458"/>
      <c r="BA78" s="458"/>
      <c r="BB78" s="458"/>
      <c r="BC78" s="458"/>
      <c r="BD78" s="458"/>
      <c r="BE78" s="458"/>
      <c r="BF78" s="458"/>
      <c r="BG78" s="458"/>
      <c r="BH78" s="458"/>
      <c r="BI78" s="458"/>
      <c r="BJ78" s="458"/>
      <c r="BK78" s="458"/>
      <c r="BL78" s="458"/>
      <c r="BM78" s="458"/>
      <c r="BN78" s="458"/>
      <c r="BO78" s="458"/>
      <c r="BP78" s="458"/>
      <c r="BQ78" s="458"/>
      <c r="BR78" s="458"/>
    </row>
    <row r="79" spans="1:70" ht="12.75" customHeight="1" x14ac:dyDescent="0.2">
      <c r="A79" s="458"/>
      <c r="B79" s="458"/>
      <c r="C79" s="458"/>
      <c r="D79" s="458"/>
      <c r="E79" s="458"/>
      <c r="F79" s="458"/>
      <c r="G79" s="458"/>
      <c r="H79" s="458"/>
      <c r="I79" s="458"/>
      <c r="J79" s="458"/>
      <c r="K79" s="458"/>
      <c r="L79" s="458"/>
      <c r="M79" s="458"/>
      <c r="N79" s="458"/>
      <c r="O79" s="458"/>
      <c r="P79" s="458"/>
      <c r="Q79" s="458"/>
      <c r="R79" s="458"/>
      <c r="S79" s="458"/>
      <c r="T79" s="458"/>
      <c r="U79" s="458"/>
      <c r="V79" s="458"/>
      <c r="W79" s="458"/>
      <c r="X79" s="458"/>
      <c r="Y79" s="458"/>
      <c r="Z79" s="458"/>
      <c r="AA79" s="458"/>
      <c r="AB79" s="460"/>
      <c r="AC79" s="458"/>
      <c r="AD79" s="458"/>
      <c r="AE79" s="458"/>
      <c r="AF79" s="458"/>
      <c r="AG79" s="458"/>
      <c r="AH79" s="458"/>
      <c r="AI79" s="458"/>
      <c r="AJ79" s="458"/>
      <c r="AK79" s="458"/>
      <c r="AL79" s="458"/>
      <c r="AM79" s="458"/>
      <c r="AN79" s="458"/>
      <c r="AO79" s="458"/>
      <c r="AP79" s="458"/>
      <c r="AQ79" s="458"/>
      <c r="AR79" s="458"/>
      <c r="AS79" s="458"/>
      <c r="AT79" s="458"/>
      <c r="AU79" s="458"/>
      <c r="AV79" s="459"/>
      <c r="AW79" s="459"/>
      <c r="AX79" s="459"/>
      <c r="AY79" s="458"/>
      <c r="AZ79" s="458"/>
      <c r="BA79" s="458"/>
      <c r="BB79" s="458"/>
      <c r="BC79" s="458"/>
      <c r="BD79" s="458"/>
      <c r="BE79" s="458"/>
      <c r="BF79" s="458"/>
      <c r="BG79" s="458"/>
      <c r="BH79" s="458"/>
      <c r="BI79" s="458"/>
      <c r="BJ79" s="458"/>
      <c r="BK79" s="458"/>
      <c r="BL79" s="458"/>
      <c r="BM79" s="458"/>
      <c r="BN79" s="458"/>
      <c r="BO79" s="458"/>
      <c r="BP79" s="458"/>
      <c r="BQ79" s="458"/>
      <c r="BR79" s="458"/>
    </row>
    <row r="80" spans="1:70" ht="12.75" customHeight="1" x14ac:dyDescent="0.2">
      <c r="A80" s="458"/>
      <c r="B80" s="458"/>
      <c r="C80" s="458"/>
      <c r="D80" s="458"/>
      <c r="E80" s="458"/>
      <c r="F80" s="458"/>
      <c r="G80" s="458"/>
      <c r="H80" s="458"/>
      <c r="I80" s="458"/>
      <c r="J80" s="458"/>
      <c r="K80" s="458"/>
      <c r="L80" s="458"/>
      <c r="M80" s="458"/>
      <c r="N80" s="458"/>
      <c r="O80" s="458"/>
      <c r="P80" s="458"/>
      <c r="Q80" s="458"/>
      <c r="R80" s="458"/>
      <c r="S80" s="458"/>
      <c r="T80" s="458"/>
      <c r="U80" s="458"/>
      <c r="V80" s="458"/>
      <c r="W80" s="458"/>
      <c r="X80" s="458"/>
      <c r="Y80" s="458"/>
      <c r="Z80" s="458"/>
      <c r="AA80" s="458"/>
      <c r="AB80" s="460"/>
      <c r="AC80" s="458"/>
      <c r="AD80" s="458"/>
      <c r="AE80" s="458"/>
      <c r="AF80" s="458"/>
      <c r="AG80" s="458"/>
      <c r="AH80" s="458"/>
      <c r="AI80" s="458"/>
      <c r="AJ80" s="458"/>
      <c r="AK80" s="458"/>
      <c r="AL80" s="458"/>
      <c r="AM80" s="458"/>
      <c r="AN80" s="458"/>
      <c r="AO80" s="458"/>
      <c r="AP80" s="458"/>
      <c r="AQ80" s="458"/>
      <c r="AR80" s="458"/>
      <c r="AS80" s="458"/>
      <c r="AT80" s="458"/>
      <c r="AU80" s="458"/>
      <c r="AV80" s="459"/>
      <c r="AW80" s="459"/>
      <c r="AX80" s="459"/>
      <c r="AY80" s="458"/>
      <c r="AZ80" s="458"/>
      <c r="BA80" s="458"/>
      <c r="BB80" s="458"/>
      <c r="BC80" s="458"/>
      <c r="BD80" s="458"/>
      <c r="BE80" s="458"/>
      <c r="BF80" s="458"/>
      <c r="BG80" s="458"/>
      <c r="BH80" s="458"/>
      <c r="BI80" s="458"/>
      <c r="BJ80" s="458"/>
      <c r="BK80" s="458"/>
      <c r="BL80" s="458"/>
      <c r="BM80" s="458"/>
      <c r="BN80" s="458"/>
      <c r="BO80" s="458"/>
      <c r="BP80" s="458"/>
      <c r="BQ80" s="458"/>
      <c r="BR80" s="458"/>
    </row>
    <row r="81" spans="1:70" ht="12.75" customHeight="1" x14ac:dyDescent="0.2">
      <c r="A81" s="458"/>
      <c r="B81" s="458"/>
      <c r="C81" s="458"/>
      <c r="D81" s="458"/>
      <c r="E81" s="458"/>
      <c r="F81" s="458"/>
      <c r="G81" s="458"/>
      <c r="H81" s="458"/>
      <c r="I81" s="458"/>
      <c r="J81" s="458"/>
      <c r="K81" s="458"/>
      <c r="L81" s="458"/>
      <c r="M81" s="458"/>
      <c r="N81" s="458"/>
      <c r="O81" s="458"/>
      <c r="P81" s="458"/>
      <c r="Q81" s="458"/>
      <c r="R81" s="458"/>
      <c r="S81" s="458"/>
      <c r="T81" s="458"/>
      <c r="U81" s="458"/>
      <c r="V81" s="458"/>
      <c r="W81" s="458"/>
      <c r="X81" s="458"/>
      <c r="Y81" s="458"/>
      <c r="Z81" s="458"/>
      <c r="AA81" s="458"/>
      <c r="AB81" s="460"/>
      <c r="AC81" s="458"/>
      <c r="AD81" s="458"/>
      <c r="AE81" s="458"/>
      <c r="AF81" s="458"/>
      <c r="AG81" s="458"/>
      <c r="AH81" s="458"/>
      <c r="AI81" s="458"/>
      <c r="AJ81" s="458"/>
      <c r="AK81" s="458"/>
      <c r="AL81" s="458"/>
      <c r="AM81" s="458"/>
      <c r="AN81" s="458"/>
      <c r="AO81" s="458"/>
      <c r="AP81" s="458"/>
      <c r="AQ81" s="458"/>
      <c r="AR81" s="458"/>
      <c r="AS81" s="458"/>
      <c r="AT81" s="458"/>
      <c r="AU81" s="458"/>
      <c r="AV81" s="459"/>
      <c r="AW81" s="459"/>
      <c r="AX81" s="459"/>
      <c r="AY81" s="458"/>
      <c r="AZ81" s="458"/>
      <c r="BA81" s="458"/>
      <c r="BB81" s="458"/>
      <c r="BC81" s="458"/>
      <c r="BD81" s="458"/>
      <c r="BE81" s="458"/>
      <c r="BF81" s="458"/>
      <c r="BG81" s="458"/>
      <c r="BH81" s="458"/>
      <c r="BI81" s="458"/>
      <c r="BJ81" s="458"/>
      <c r="BK81" s="458"/>
      <c r="BL81" s="458"/>
      <c r="BM81" s="458"/>
      <c r="BN81" s="458"/>
      <c r="BO81" s="458"/>
      <c r="BP81" s="458"/>
      <c r="BQ81" s="458"/>
      <c r="BR81" s="458"/>
    </row>
    <row r="82" spans="1:70" ht="12.75" customHeight="1" x14ac:dyDescent="0.2">
      <c r="A82" s="458"/>
      <c r="B82" s="458"/>
      <c r="C82" s="458"/>
      <c r="D82" s="458"/>
      <c r="E82" s="458"/>
      <c r="F82" s="458"/>
      <c r="G82" s="458"/>
      <c r="H82" s="458"/>
      <c r="I82" s="458"/>
      <c r="J82" s="458"/>
      <c r="K82" s="458"/>
      <c r="L82" s="458"/>
      <c r="M82" s="458"/>
      <c r="N82" s="458"/>
      <c r="O82" s="458"/>
      <c r="P82" s="458"/>
      <c r="Q82" s="458"/>
      <c r="R82" s="458"/>
      <c r="S82" s="458"/>
      <c r="T82" s="458"/>
      <c r="U82" s="458"/>
      <c r="V82" s="458"/>
      <c r="W82" s="458"/>
      <c r="X82" s="458"/>
      <c r="Y82" s="458"/>
      <c r="Z82" s="458"/>
      <c r="AA82" s="458"/>
      <c r="AB82" s="460"/>
      <c r="AC82" s="458"/>
      <c r="AD82" s="458"/>
      <c r="AE82" s="458"/>
      <c r="AF82" s="458"/>
      <c r="AG82" s="458"/>
      <c r="AH82" s="458"/>
      <c r="AI82" s="458"/>
      <c r="AJ82" s="458"/>
      <c r="AK82" s="458"/>
      <c r="AL82" s="458"/>
      <c r="AM82" s="458"/>
      <c r="AN82" s="458"/>
      <c r="AO82" s="458"/>
      <c r="AP82" s="458"/>
      <c r="AQ82" s="458"/>
      <c r="AR82" s="458"/>
      <c r="AS82" s="458"/>
      <c r="AT82" s="458"/>
      <c r="AU82" s="458"/>
      <c r="AV82" s="459"/>
      <c r="AW82" s="459"/>
      <c r="AX82" s="459"/>
      <c r="AY82" s="458"/>
      <c r="AZ82" s="458"/>
      <c r="BA82" s="458"/>
      <c r="BB82" s="458"/>
      <c r="BC82" s="458"/>
      <c r="BD82" s="458"/>
      <c r="BE82" s="458"/>
      <c r="BF82" s="458"/>
      <c r="BG82" s="458"/>
      <c r="BH82" s="458"/>
      <c r="BI82" s="458"/>
      <c r="BJ82" s="458"/>
      <c r="BK82" s="458"/>
      <c r="BL82" s="458"/>
      <c r="BM82" s="458"/>
      <c r="BN82" s="458"/>
      <c r="BO82" s="458"/>
      <c r="BP82" s="458"/>
      <c r="BQ82" s="458"/>
      <c r="BR82" s="458"/>
    </row>
    <row r="83" spans="1:70" ht="12.75" customHeight="1" x14ac:dyDescent="0.2">
      <c r="A83" s="458"/>
      <c r="B83" s="458"/>
      <c r="C83" s="458"/>
      <c r="D83" s="458"/>
      <c r="E83" s="458"/>
      <c r="F83" s="458"/>
      <c r="G83" s="458"/>
      <c r="H83" s="458"/>
      <c r="I83" s="458"/>
      <c r="J83" s="458"/>
      <c r="K83" s="458"/>
      <c r="L83" s="458"/>
      <c r="M83" s="458"/>
      <c r="N83" s="458"/>
      <c r="O83" s="458"/>
      <c r="P83" s="458"/>
      <c r="Q83" s="458"/>
      <c r="R83" s="458"/>
      <c r="S83" s="458"/>
      <c r="T83" s="458"/>
      <c r="U83" s="458"/>
      <c r="V83" s="458"/>
      <c r="W83" s="458"/>
      <c r="X83" s="458"/>
      <c r="Y83" s="458"/>
      <c r="Z83" s="458"/>
      <c r="AA83" s="458"/>
      <c r="AB83" s="460"/>
      <c r="AC83" s="458"/>
      <c r="AD83" s="458"/>
      <c r="AE83" s="458"/>
      <c r="AF83" s="458"/>
      <c r="AG83" s="458"/>
      <c r="AH83" s="458"/>
      <c r="AI83" s="458"/>
      <c r="AJ83" s="458"/>
      <c r="AK83" s="458"/>
      <c r="AL83" s="458"/>
      <c r="AM83" s="458"/>
      <c r="AN83" s="458"/>
      <c r="AO83" s="458"/>
      <c r="AP83" s="458"/>
      <c r="AQ83" s="458"/>
      <c r="AR83" s="458"/>
      <c r="AS83" s="458"/>
      <c r="AT83" s="458"/>
      <c r="AU83" s="458"/>
      <c r="AV83" s="459"/>
      <c r="AW83" s="459"/>
      <c r="AX83" s="459"/>
      <c r="AY83" s="458"/>
      <c r="AZ83" s="458"/>
      <c r="BA83" s="458"/>
      <c r="BB83" s="458"/>
      <c r="BC83" s="458"/>
      <c r="BD83" s="458"/>
      <c r="BE83" s="458"/>
      <c r="BF83" s="458"/>
      <c r="BG83" s="458"/>
      <c r="BH83" s="458"/>
      <c r="BI83" s="458"/>
      <c r="BJ83" s="458"/>
      <c r="BK83" s="458"/>
      <c r="BL83" s="458"/>
      <c r="BM83" s="458"/>
      <c r="BN83" s="458"/>
      <c r="BO83" s="458"/>
      <c r="BP83" s="458"/>
      <c r="BQ83" s="458"/>
      <c r="BR83" s="458"/>
    </row>
    <row r="84" spans="1:70" ht="12.75" customHeight="1" x14ac:dyDescent="0.2">
      <c r="A84" s="458"/>
      <c r="B84" s="458"/>
      <c r="C84" s="458"/>
      <c r="D84" s="458"/>
      <c r="E84" s="458"/>
      <c r="F84" s="458"/>
      <c r="G84" s="458"/>
      <c r="H84" s="458"/>
      <c r="I84" s="458"/>
      <c r="J84" s="458"/>
      <c r="K84" s="458"/>
      <c r="L84" s="458"/>
      <c r="M84" s="458"/>
      <c r="N84" s="458"/>
      <c r="O84" s="458"/>
      <c r="P84" s="458"/>
      <c r="Q84" s="458"/>
      <c r="R84" s="458"/>
      <c r="S84" s="458"/>
      <c r="T84" s="458"/>
      <c r="U84" s="458"/>
      <c r="V84" s="458"/>
      <c r="W84" s="458"/>
      <c r="X84" s="458"/>
      <c r="Y84" s="458"/>
      <c r="Z84" s="458"/>
      <c r="AA84" s="458"/>
      <c r="AB84" s="460"/>
      <c r="AC84" s="458"/>
      <c r="AD84" s="458"/>
      <c r="AE84" s="458"/>
      <c r="AF84" s="458"/>
      <c r="AG84" s="458"/>
      <c r="AH84" s="458"/>
      <c r="AI84" s="458"/>
      <c r="AJ84" s="458"/>
      <c r="AK84" s="458"/>
      <c r="AL84" s="458"/>
      <c r="AM84" s="458"/>
      <c r="AN84" s="458"/>
      <c r="AO84" s="458"/>
      <c r="AP84" s="458"/>
      <c r="AQ84" s="458"/>
      <c r="AR84" s="458"/>
      <c r="AS84" s="458"/>
      <c r="AT84" s="458"/>
      <c r="AU84" s="458"/>
      <c r="AV84" s="459"/>
      <c r="AW84" s="459"/>
      <c r="AX84" s="459"/>
      <c r="AY84" s="458"/>
      <c r="AZ84" s="458"/>
      <c r="BA84" s="458"/>
      <c r="BB84" s="458"/>
      <c r="BC84" s="458"/>
      <c r="BD84" s="458"/>
      <c r="BE84" s="458"/>
      <c r="BF84" s="458"/>
      <c r="BG84" s="458"/>
      <c r="BH84" s="458"/>
      <c r="BI84" s="458"/>
      <c r="BJ84" s="458"/>
      <c r="BK84" s="458"/>
      <c r="BL84" s="458"/>
      <c r="BM84" s="458"/>
      <c r="BN84" s="458"/>
      <c r="BO84" s="458"/>
      <c r="BP84" s="458"/>
      <c r="BQ84" s="458"/>
      <c r="BR84" s="458"/>
    </row>
    <row r="85" spans="1:70" ht="12.75" customHeight="1" x14ac:dyDescent="0.2">
      <c r="A85" s="458"/>
      <c r="B85" s="458"/>
      <c r="C85" s="458"/>
      <c r="D85" s="458"/>
      <c r="E85" s="458"/>
      <c r="F85" s="458"/>
      <c r="G85" s="458"/>
      <c r="H85" s="458"/>
      <c r="I85" s="458"/>
      <c r="J85" s="458"/>
      <c r="K85" s="458"/>
      <c r="L85" s="458"/>
      <c r="M85" s="458"/>
      <c r="N85" s="458"/>
      <c r="O85" s="458"/>
      <c r="P85" s="458"/>
      <c r="Q85" s="458"/>
      <c r="R85" s="458"/>
      <c r="S85" s="458"/>
      <c r="T85" s="458"/>
      <c r="U85" s="458"/>
      <c r="V85" s="458"/>
      <c r="W85" s="458"/>
      <c r="X85" s="458"/>
      <c r="Y85" s="458"/>
      <c r="Z85" s="458"/>
      <c r="AA85" s="458"/>
      <c r="AB85" s="460"/>
      <c r="AC85" s="458"/>
      <c r="AD85" s="458"/>
      <c r="AE85" s="458"/>
      <c r="AF85" s="458"/>
      <c r="AG85" s="458"/>
      <c r="AH85" s="458"/>
      <c r="AI85" s="458"/>
      <c r="AJ85" s="458"/>
      <c r="AK85" s="458"/>
      <c r="AL85" s="458"/>
      <c r="AM85" s="458"/>
      <c r="AN85" s="458"/>
      <c r="AO85" s="458"/>
      <c r="AP85" s="458"/>
      <c r="AQ85" s="458"/>
      <c r="AR85" s="458"/>
      <c r="AS85" s="458"/>
      <c r="AT85" s="458"/>
      <c r="AU85" s="458"/>
      <c r="AV85" s="459"/>
      <c r="AW85" s="459"/>
      <c r="AX85" s="459"/>
      <c r="AY85" s="458"/>
      <c r="AZ85" s="458"/>
      <c r="BA85" s="458"/>
      <c r="BB85" s="458"/>
      <c r="BC85" s="458"/>
      <c r="BD85" s="458"/>
      <c r="BE85" s="458"/>
      <c r="BF85" s="458"/>
      <c r="BG85" s="458"/>
      <c r="BH85" s="458"/>
      <c r="BI85" s="458"/>
      <c r="BJ85" s="458"/>
      <c r="BK85" s="458"/>
      <c r="BL85" s="458"/>
      <c r="BM85" s="458"/>
      <c r="BN85" s="458"/>
      <c r="BO85" s="458"/>
      <c r="BP85" s="458"/>
      <c r="BQ85" s="458"/>
      <c r="BR85" s="458"/>
    </row>
    <row r="86" spans="1:70" ht="12.75" customHeight="1" x14ac:dyDescent="0.2">
      <c r="A86" s="458"/>
      <c r="B86" s="458"/>
      <c r="C86" s="458"/>
      <c r="D86" s="458"/>
      <c r="E86" s="458"/>
      <c r="F86" s="458"/>
      <c r="G86" s="458"/>
      <c r="H86" s="458"/>
      <c r="I86" s="458"/>
      <c r="J86" s="458"/>
      <c r="K86" s="458"/>
      <c r="L86" s="458"/>
      <c r="M86" s="458"/>
      <c r="N86" s="458"/>
      <c r="O86" s="458"/>
      <c r="P86" s="458"/>
      <c r="Q86" s="458"/>
      <c r="R86" s="458"/>
      <c r="S86" s="458"/>
      <c r="T86" s="458"/>
      <c r="U86" s="458"/>
      <c r="V86" s="458"/>
      <c r="W86" s="458"/>
      <c r="X86" s="458"/>
      <c r="Y86" s="458"/>
      <c r="Z86" s="458"/>
      <c r="AA86" s="458"/>
      <c r="AB86" s="460"/>
      <c r="AC86" s="458"/>
      <c r="AD86" s="458"/>
      <c r="AE86" s="458"/>
      <c r="AF86" s="458"/>
      <c r="AG86" s="458"/>
      <c r="AH86" s="458"/>
      <c r="AI86" s="458"/>
      <c r="AJ86" s="458"/>
      <c r="AK86" s="458"/>
      <c r="AL86" s="458"/>
      <c r="AM86" s="458"/>
      <c r="AN86" s="458"/>
      <c r="AO86" s="458"/>
      <c r="AP86" s="458"/>
      <c r="AQ86" s="458"/>
      <c r="AR86" s="458"/>
      <c r="AS86" s="458"/>
      <c r="AT86" s="458"/>
      <c r="AU86" s="458"/>
      <c r="AV86" s="459"/>
      <c r="AW86" s="459"/>
      <c r="AX86" s="459"/>
      <c r="AY86" s="458"/>
      <c r="AZ86" s="458"/>
      <c r="BA86" s="458"/>
      <c r="BB86" s="458"/>
      <c r="BC86" s="458"/>
      <c r="BD86" s="458"/>
      <c r="BE86" s="458"/>
      <c r="BF86" s="458"/>
      <c r="BG86" s="458"/>
      <c r="BH86" s="458"/>
      <c r="BI86" s="458"/>
      <c r="BJ86" s="458"/>
      <c r="BK86" s="458"/>
      <c r="BL86" s="458"/>
      <c r="BM86" s="458"/>
      <c r="BN86" s="458"/>
      <c r="BO86" s="458"/>
      <c r="BP86" s="458"/>
      <c r="BQ86" s="458"/>
      <c r="BR86" s="458"/>
    </row>
    <row r="87" spans="1:70" ht="12.75" customHeight="1" x14ac:dyDescent="0.2">
      <c r="A87" s="458"/>
      <c r="B87" s="458"/>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c r="AA87" s="458"/>
      <c r="AB87" s="460"/>
      <c r="AC87" s="458"/>
      <c r="AD87" s="458"/>
      <c r="AE87" s="458"/>
      <c r="AF87" s="458"/>
      <c r="AG87" s="458"/>
      <c r="AH87" s="458"/>
      <c r="AI87" s="458"/>
      <c r="AJ87" s="458"/>
      <c r="AK87" s="458"/>
      <c r="AL87" s="458"/>
      <c r="AM87" s="458"/>
      <c r="AN87" s="458"/>
      <c r="AO87" s="458"/>
      <c r="AP87" s="458"/>
      <c r="AQ87" s="458"/>
      <c r="AR87" s="458"/>
      <c r="AS87" s="458"/>
      <c r="AT87" s="458"/>
      <c r="AU87" s="458"/>
      <c r="AV87" s="459"/>
      <c r="AW87" s="459"/>
      <c r="AX87" s="459"/>
      <c r="AY87" s="458"/>
      <c r="AZ87" s="458"/>
      <c r="BA87" s="458"/>
      <c r="BB87" s="458"/>
      <c r="BC87" s="458"/>
      <c r="BD87" s="458"/>
      <c r="BE87" s="458"/>
      <c r="BF87" s="458"/>
      <c r="BG87" s="458"/>
      <c r="BH87" s="458"/>
      <c r="BI87" s="458"/>
      <c r="BJ87" s="458"/>
      <c r="BK87" s="458"/>
      <c r="BL87" s="458"/>
      <c r="BM87" s="458"/>
      <c r="BN87" s="458"/>
      <c r="BO87" s="458"/>
      <c r="BP87" s="458"/>
      <c r="BQ87" s="458"/>
      <c r="BR87" s="458"/>
    </row>
    <row r="88" spans="1:70" ht="12.75" customHeight="1" x14ac:dyDescent="0.2">
      <c r="A88" s="458"/>
      <c r="B88" s="458"/>
      <c r="C88" s="458"/>
      <c r="D88" s="458"/>
      <c r="E88" s="458"/>
      <c r="F88" s="458"/>
      <c r="G88" s="458"/>
      <c r="H88" s="458"/>
      <c r="I88" s="458"/>
      <c r="J88" s="458"/>
      <c r="K88" s="458"/>
      <c r="L88" s="458"/>
      <c r="M88" s="458"/>
      <c r="N88" s="458"/>
      <c r="O88" s="458"/>
      <c r="P88" s="458"/>
      <c r="Q88" s="458"/>
      <c r="R88" s="458"/>
      <c r="S88" s="458"/>
      <c r="T88" s="458"/>
      <c r="U88" s="458"/>
      <c r="V88" s="458"/>
      <c r="W88" s="458"/>
      <c r="X88" s="458"/>
      <c r="Y88" s="458"/>
      <c r="Z88" s="458"/>
      <c r="AA88" s="458"/>
      <c r="AB88" s="460"/>
      <c r="AC88" s="458"/>
      <c r="AD88" s="458"/>
      <c r="AE88" s="458"/>
      <c r="AF88" s="458"/>
      <c r="AG88" s="458"/>
      <c r="AH88" s="458"/>
      <c r="AI88" s="458"/>
      <c r="AJ88" s="458"/>
      <c r="AK88" s="458"/>
      <c r="AL88" s="458"/>
      <c r="AM88" s="458"/>
      <c r="AN88" s="458"/>
      <c r="AO88" s="458"/>
      <c r="AP88" s="458"/>
      <c r="AQ88" s="458"/>
      <c r="AR88" s="458"/>
      <c r="AS88" s="458"/>
      <c r="AT88" s="458"/>
      <c r="AU88" s="458"/>
      <c r="AV88" s="459"/>
      <c r="AW88" s="459"/>
      <c r="AX88" s="459"/>
      <c r="AY88" s="458"/>
      <c r="AZ88" s="458"/>
      <c r="BA88" s="458"/>
      <c r="BB88" s="458"/>
      <c r="BC88" s="458"/>
      <c r="BD88" s="458"/>
      <c r="BE88" s="458"/>
      <c r="BF88" s="458"/>
      <c r="BG88" s="458"/>
      <c r="BH88" s="458"/>
      <c r="BI88" s="458"/>
      <c r="BJ88" s="458"/>
      <c r="BK88" s="458"/>
      <c r="BL88" s="458"/>
      <c r="BM88" s="458"/>
      <c r="BN88" s="458"/>
      <c r="BO88" s="458"/>
      <c r="BP88" s="458"/>
      <c r="BQ88" s="458"/>
      <c r="BR88" s="458"/>
    </row>
    <row r="89" spans="1:70" ht="12.75" customHeight="1" x14ac:dyDescent="0.2">
      <c r="A89" s="458"/>
      <c r="B89" s="458"/>
      <c r="C89" s="458"/>
      <c r="D89" s="458"/>
      <c r="E89" s="458"/>
      <c r="F89" s="458"/>
      <c r="G89" s="458"/>
      <c r="H89" s="458"/>
      <c r="I89" s="458"/>
      <c r="J89" s="458"/>
      <c r="K89" s="458"/>
      <c r="L89" s="458"/>
      <c r="M89" s="458"/>
      <c r="N89" s="458"/>
      <c r="O89" s="458"/>
      <c r="P89" s="458"/>
      <c r="Q89" s="458"/>
      <c r="R89" s="458"/>
      <c r="S89" s="458"/>
      <c r="T89" s="458"/>
      <c r="U89" s="458"/>
      <c r="V89" s="458"/>
      <c r="W89" s="458"/>
      <c r="X89" s="458"/>
      <c r="Y89" s="458"/>
      <c r="Z89" s="458"/>
      <c r="AA89" s="458"/>
      <c r="AB89" s="460"/>
      <c r="AC89" s="458"/>
      <c r="AD89" s="458"/>
      <c r="AE89" s="458"/>
      <c r="AF89" s="458"/>
      <c r="AG89" s="458"/>
      <c r="AH89" s="458"/>
      <c r="AI89" s="458"/>
      <c r="AJ89" s="458"/>
      <c r="AK89" s="458"/>
      <c r="AL89" s="458"/>
      <c r="AM89" s="458"/>
      <c r="AN89" s="458"/>
      <c r="AO89" s="458"/>
      <c r="AP89" s="458"/>
      <c r="AQ89" s="458"/>
      <c r="AR89" s="458"/>
      <c r="AS89" s="458"/>
      <c r="AT89" s="458"/>
      <c r="AU89" s="458"/>
      <c r="AV89" s="459"/>
      <c r="AW89" s="459"/>
      <c r="AX89" s="459"/>
      <c r="AY89" s="458"/>
      <c r="AZ89" s="458"/>
      <c r="BA89" s="458"/>
      <c r="BB89" s="458"/>
      <c r="BC89" s="458"/>
      <c r="BD89" s="458"/>
      <c r="BE89" s="458"/>
      <c r="BF89" s="458"/>
      <c r="BG89" s="458"/>
      <c r="BH89" s="458"/>
      <c r="BI89" s="458"/>
      <c r="BJ89" s="458"/>
      <c r="BK89" s="458"/>
      <c r="BL89" s="458"/>
      <c r="BM89" s="458"/>
      <c r="BN89" s="458"/>
      <c r="BO89" s="458"/>
      <c r="BP89" s="458"/>
      <c r="BQ89" s="458"/>
      <c r="BR89" s="458"/>
    </row>
    <row r="90" spans="1:70" ht="12.75" customHeight="1" x14ac:dyDescent="0.2">
      <c r="A90" s="458"/>
      <c r="B90" s="458"/>
      <c r="C90" s="458"/>
      <c r="D90" s="458"/>
      <c r="E90" s="458"/>
      <c r="F90" s="458"/>
      <c r="G90" s="458"/>
      <c r="H90" s="458"/>
      <c r="I90" s="458"/>
      <c r="J90" s="458"/>
      <c r="K90" s="458"/>
      <c r="L90" s="458"/>
      <c r="M90" s="458"/>
      <c r="N90" s="458"/>
      <c r="O90" s="458"/>
      <c r="P90" s="458"/>
      <c r="Q90" s="458"/>
      <c r="R90" s="458"/>
      <c r="S90" s="458"/>
      <c r="T90" s="458"/>
      <c r="U90" s="458"/>
      <c r="V90" s="458"/>
      <c r="W90" s="458"/>
      <c r="X90" s="458"/>
      <c r="Y90" s="458"/>
      <c r="Z90" s="458"/>
      <c r="AA90" s="458"/>
      <c r="AB90" s="460"/>
      <c r="AC90" s="458"/>
      <c r="AD90" s="458"/>
      <c r="AE90" s="458"/>
      <c r="AF90" s="458"/>
      <c r="AG90" s="458"/>
      <c r="AH90" s="458"/>
      <c r="AI90" s="458"/>
      <c r="AJ90" s="458"/>
      <c r="AK90" s="458"/>
      <c r="AL90" s="458"/>
      <c r="AM90" s="458"/>
      <c r="AN90" s="458"/>
      <c r="AO90" s="458"/>
      <c r="AP90" s="458"/>
      <c r="AQ90" s="458"/>
      <c r="AR90" s="458"/>
      <c r="AS90" s="458"/>
      <c r="AT90" s="458"/>
      <c r="AU90" s="458"/>
      <c r="AV90" s="459"/>
      <c r="AW90" s="459"/>
      <c r="AX90" s="459"/>
      <c r="AY90" s="458"/>
      <c r="AZ90" s="458"/>
      <c r="BA90" s="458"/>
      <c r="BB90" s="458"/>
      <c r="BC90" s="458"/>
      <c r="BD90" s="458"/>
      <c r="BE90" s="458"/>
      <c r="BF90" s="458"/>
      <c r="BG90" s="458"/>
      <c r="BH90" s="458"/>
      <c r="BI90" s="458"/>
      <c r="BJ90" s="458"/>
      <c r="BK90" s="458"/>
      <c r="BL90" s="458"/>
      <c r="BM90" s="458"/>
      <c r="BN90" s="458"/>
      <c r="BO90" s="458"/>
      <c r="BP90" s="458"/>
      <c r="BQ90" s="458"/>
      <c r="BR90" s="458"/>
    </row>
    <row r="91" spans="1:70" ht="12.75" customHeight="1" x14ac:dyDescent="0.2">
      <c r="A91" s="458"/>
      <c r="B91" s="458"/>
      <c r="C91" s="458"/>
      <c r="D91" s="458"/>
      <c r="E91" s="458"/>
      <c r="F91" s="458"/>
      <c r="G91" s="458"/>
      <c r="H91" s="458"/>
      <c r="I91" s="458"/>
      <c r="J91" s="458"/>
      <c r="K91" s="458"/>
      <c r="L91" s="458"/>
      <c r="M91" s="458"/>
      <c r="N91" s="458"/>
      <c r="O91" s="458"/>
      <c r="P91" s="458"/>
      <c r="Q91" s="458"/>
      <c r="R91" s="458"/>
      <c r="S91" s="458"/>
      <c r="T91" s="458"/>
      <c r="U91" s="458"/>
      <c r="V91" s="458"/>
      <c r="W91" s="458"/>
      <c r="X91" s="458"/>
      <c r="Y91" s="458"/>
      <c r="Z91" s="458"/>
      <c r="AA91" s="458"/>
      <c r="AB91" s="460"/>
      <c r="AC91" s="458"/>
      <c r="AD91" s="458"/>
      <c r="AE91" s="458"/>
      <c r="AF91" s="458"/>
      <c r="AG91" s="458"/>
      <c r="AH91" s="458"/>
      <c r="AI91" s="458"/>
      <c r="AJ91" s="458"/>
      <c r="AK91" s="458"/>
      <c r="AL91" s="458"/>
      <c r="AM91" s="458"/>
      <c r="AN91" s="458"/>
      <c r="AO91" s="458"/>
      <c r="AP91" s="458"/>
      <c r="AQ91" s="458"/>
      <c r="AR91" s="458"/>
      <c r="AS91" s="458"/>
      <c r="AT91" s="458"/>
      <c r="AU91" s="458"/>
      <c r="AV91" s="459"/>
      <c r="AW91" s="459"/>
      <c r="AX91" s="459"/>
      <c r="AY91" s="458"/>
      <c r="AZ91" s="458"/>
      <c r="BA91" s="458"/>
      <c r="BB91" s="458"/>
      <c r="BC91" s="458"/>
      <c r="BD91" s="458"/>
      <c r="BE91" s="458"/>
      <c r="BF91" s="458"/>
      <c r="BG91" s="458"/>
      <c r="BH91" s="458"/>
      <c r="BI91" s="458"/>
      <c r="BJ91" s="458"/>
      <c r="BK91" s="458"/>
      <c r="BL91" s="458"/>
      <c r="BM91" s="458"/>
      <c r="BN91" s="458"/>
      <c r="BO91" s="458"/>
      <c r="BP91" s="458"/>
      <c r="BQ91" s="458"/>
      <c r="BR91" s="458"/>
    </row>
    <row r="92" spans="1:70" ht="12.75" customHeight="1" x14ac:dyDescent="0.2">
      <c r="A92" s="458"/>
      <c r="B92" s="458"/>
      <c r="C92" s="458"/>
      <c r="D92" s="458"/>
      <c r="E92" s="458"/>
      <c r="F92" s="458"/>
      <c r="G92" s="458"/>
      <c r="H92" s="458"/>
      <c r="I92" s="458"/>
      <c r="J92" s="458"/>
      <c r="K92" s="458"/>
      <c r="L92" s="458"/>
      <c r="M92" s="458"/>
      <c r="N92" s="458"/>
      <c r="O92" s="458"/>
      <c r="P92" s="458"/>
      <c r="Q92" s="458"/>
      <c r="R92" s="458"/>
      <c r="S92" s="458"/>
      <c r="T92" s="458"/>
      <c r="U92" s="458"/>
      <c r="V92" s="458"/>
      <c r="W92" s="458"/>
      <c r="X92" s="458"/>
      <c r="Y92" s="458"/>
      <c r="Z92" s="458"/>
      <c r="AA92" s="458"/>
      <c r="AB92" s="460"/>
      <c r="AC92" s="458"/>
      <c r="AD92" s="458"/>
      <c r="AE92" s="458"/>
      <c r="AF92" s="458"/>
      <c r="AG92" s="458"/>
      <c r="AH92" s="458"/>
      <c r="AI92" s="458"/>
      <c r="AJ92" s="458"/>
      <c r="AK92" s="458"/>
      <c r="AL92" s="458"/>
      <c r="AM92" s="458"/>
      <c r="AN92" s="458"/>
      <c r="AO92" s="458"/>
      <c r="AP92" s="458"/>
      <c r="AQ92" s="458"/>
      <c r="AR92" s="458"/>
      <c r="AS92" s="458"/>
      <c r="AT92" s="458"/>
      <c r="AU92" s="458"/>
      <c r="AV92" s="459"/>
      <c r="AW92" s="459"/>
      <c r="AX92" s="459"/>
      <c r="AY92" s="458"/>
      <c r="AZ92" s="458"/>
      <c r="BA92" s="458"/>
      <c r="BB92" s="458"/>
      <c r="BC92" s="458"/>
      <c r="BD92" s="458"/>
      <c r="BE92" s="458"/>
      <c r="BF92" s="458"/>
      <c r="BG92" s="458"/>
      <c r="BH92" s="458"/>
      <c r="BI92" s="458"/>
      <c r="BJ92" s="458"/>
      <c r="BK92" s="458"/>
      <c r="BL92" s="458"/>
      <c r="BM92" s="458"/>
      <c r="BN92" s="458"/>
      <c r="BO92" s="458"/>
      <c r="BP92" s="458"/>
      <c r="BQ92" s="458"/>
      <c r="BR92" s="458"/>
    </row>
    <row r="93" spans="1:70" ht="12.75" customHeight="1" x14ac:dyDescent="0.2">
      <c r="A93" s="458"/>
      <c r="B93" s="458"/>
      <c r="C93" s="458"/>
      <c r="D93" s="458"/>
      <c r="E93" s="458"/>
      <c r="F93" s="458"/>
      <c r="G93" s="458"/>
      <c r="H93" s="458"/>
      <c r="I93" s="458"/>
      <c r="J93" s="458"/>
      <c r="K93" s="458"/>
      <c r="L93" s="458"/>
      <c r="M93" s="458"/>
      <c r="N93" s="458"/>
      <c r="O93" s="458"/>
      <c r="P93" s="458"/>
      <c r="Q93" s="458"/>
      <c r="R93" s="458"/>
      <c r="S93" s="458"/>
      <c r="T93" s="458"/>
      <c r="U93" s="458"/>
      <c r="V93" s="458"/>
      <c r="W93" s="458"/>
      <c r="X93" s="458"/>
      <c r="Y93" s="458"/>
      <c r="Z93" s="458"/>
      <c r="AA93" s="458"/>
      <c r="AB93" s="460"/>
      <c r="AC93" s="458"/>
      <c r="AD93" s="458"/>
      <c r="AE93" s="458"/>
      <c r="AF93" s="458"/>
      <c r="AG93" s="458"/>
      <c r="AH93" s="458"/>
      <c r="AI93" s="458"/>
      <c r="AJ93" s="458"/>
      <c r="AK93" s="458"/>
      <c r="AL93" s="458"/>
      <c r="AM93" s="458"/>
      <c r="AN93" s="458"/>
      <c r="AO93" s="458"/>
      <c r="AP93" s="458"/>
      <c r="AQ93" s="458"/>
      <c r="AR93" s="458"/>
      <c r="AS93" s="458"/>
      <c r="AT93" s="458"/>
      <c r="AU93" s="458"/>
      <c r="AV93" s="459"/>
      <c r="AW93" s="459"/>
      <c r="AX93" s="459"/>
      <c r="AY93" s="458"/>
      <c r="AZ93" s="458"/>
      <c r="BA93" s="458"/>
      <c r="BB93" s="458"/>
      <c r="BC93" s="458"/>
      <c r="BD93" s="458"/>
      <c r="BE93" s="458"/>
      <c r="BF93" s="458"/>
      <c r="BG93" s="458"/>
      <c r="BH93" s="458"/>
      <c r="BI93" s="458"/>
      <c r="BJ93" s="458"/>
      <c r="BK93" s="458"/>
      <c r="BL93" s="458"/>
      <c r="BM93" s="458"/>
      <c r="BN93" s="458"/>
      <c r="BO93" s="458"/>
      <c r="BP93" s="458"/>
      <c r="BQ93" s="458"/>
      <c r="BR93" s="458"/>
    </row>
    <row r="94" spans="1:70" ht="12.75" customHeight="1" x14ac:dyDescent="0.2">
      <c r="A94" s="458"/>
      <c r="B94" s="458"/>
      <c r="C94" s="458"/>
      <c r="D94" s="458"/>
      <c r="E94" s="458"/>
      <c r="F94" s="458"/>
      <c r="G94" s="458"/>
      <c r="H94" s="458"/>
      <c r="I94" s="458"/>
      <c r="J94" s="458"/>
      <c r="K94" s="458"/>
      <c r="L94" s="458"/>
      <c r="M94" s="458"/>
      <c r="N94" s="458"/>
      <c r="O94" s="458"/>
      <c r="P94" s="458"/>
      <c r="Q94" s="458"/>
      <c r="R94" s="458"/>
      <c r="S94" s="458"/>
      <c r="T94" s="458"/>
      <c r="U94" s="458"/>
      <c r="V94" s="458"/>
      <c r="W94" s="458"/>
      <c r="X94" s="458"/>
      <c r="Y94" s="458"/>
      <c r="Z94" s="458"/>
      <c r="AA94" s="458"/>
      <c r="AB94" s="460"/>
      <c r="AC94" s="458"/>
      <c r="AD94" s="458"/>
      <c r="AE94" s="458"/>
      <c r="AF94" s="458"/>
      <c r="AG94" s="458"/>
      <c r="AH94" s="458"/>
      <c r="AI94" s="458"/>
      <c r="AJ94" s="458"/>
      <c r="AK94" s="458"/>
      <c r="AL94" s="458"/>
      <c r="AM94" s="458"/>
      <c r="AN94" s="458"/>
      <c r="AO94" s="458"/>
      <c r="AP94" s="458"/>
      <c r="AQ94" s="458"/>
      <c r="AR94" s="458"/>
      <c r="AS94" s="458"/>
      <c r="AT94" s="458"/>
      <c r="AU94" s="458"/>
      <c r="AV94" s="459"/>
      <c r="AW94" s="459"/>
      <c r="AX94" s="459"/>
      <c r="AY94" s="458"/>
      <c r="AZ94" s="458"/>
      <c r="BA94" s="458"/>
      <c r="BB94" s="458"/>
      <c r="BC94" s="458"/>
      <c r="BD94" s="458"/>
      <c r="BE94" s="458"/>
      <c r="BF94" s="458"/>
      <c r="BG94" s="458"/>
      <c r="BH94" s="458"/>
      <c r="BI94" s="458"/>
      <c r="BJ94" s="458"/>
      <c r="BK94" s="458"/>
      <c r="BL94" s="458"/>
      <c r="BM94" s="458"/>
      <c r="BN94" s="458"/>
      <c r="BO94" s="458"/>
      <c r="BP94" s="458"/>
      <c r="BQ94" s="458"/>
      <c r="BR94" s="458"/>
    </row>
    <row r="95" spans="1:70" ht="12.75" customHeight="1" x14ac:dyDescent="0.2">
      <c r="A95" s="458"/>
      <c r="B95" s="458"/>
      <c r="C95" s="458"/>
      <c r="D95" s="458"/>
      <c r="E95" s="458"/>
      <c r="F95" s="458"/>
      <c r="G95" s="458"/>
      <c r="H95" s="458"/>
      <c r="I95" s="458"/>
      <c r="J95" s="458"/>
      <c r="K95" s="458"/>
      <c r="L95" s="458"/>
      <c r="M95" s="458"/>
      <c r="N95" s="458"/>
      <c r="O95" s="458"/>
      <c r="P95" s="458"/>
      <c r="Q95" s="458"/>
      <c r="R95" s="458"/>
      <c r="S95" s="458"/>
      <c r="T95" s="458"/>
      <c r="U95" s="458"/>
      <c r="V95" s="458"/>
      <c r="W95" s="458"/>
      <c r="X95" s="458"/>
      <c r="Y95" s="458"/>
      <c r="Z95" s="458"/>
      <c r="AA95" s="458"/>
      <c r="AB95" s="460"/>
      <c r="AC95" s="458"/>
      <c r="AD95" s="458"/>
      <c r="AE95" s="458"/>
      <c r="AF95" s="458"/>
      <c r="AG95" s="458"/>
      <c r="AH95" s="458"/>
      <c r="AI95" s="458"/>
      <c r="AJ95" s="458"/>
      <c r="AK95" s="458"/>
      <c r="AL95" s="458"/>
      <c r="AM95" s="458"/>
      <c r="AN95" s="458"/>
      <c r="AO95" s="458"/>
      <c r="AP95" s="458"/>
      <c r="AQ95" s="458"/>
      <c r="AR95" s="458"/>
      <c r="AS95" s="458"/>
      <c r="AT95" s="458"/>
      <c r="AU95" s="458"/>
      <c r="AV95" s="459"/>
      <c r="AW95" s="459"/>
      <c r="AX95" s="459"/>
      <c r="AY95" s="458"/>
      <c r="AZ95" s="458"/>
      <c r="BA95" s="458"/>
      <c r="BB95" s="458"/>
      <c r="BC95" s="458"/>
      <c r="BD95" s="458"/>
      <c r="BE95" s="458"/>
      <c r="BF95" s="458"/>
      <c r="BG95" s="458"/>
      <c r="BH95" s="458"/>
      <c r="BI95" s="458"/>
      <c r="BJ95" s="458"/>
      <c r="BK95" s="458"/>
      <c r="BL95" s="458"/>
      <c r="BM95" s="458"/>
      <c r="BN95" s="458"/>
      <c r="BO95" s="458"/>
      <c r="BP95" s="458"/>
      <c r="BQ95" s="458"/>
      <c r="BR95" s="458"/>
    </row>
    <row r="96" spans="1:70" ht="12.75" customHeight="1" x14ac:dyDescent="0.2">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60"/>
      <c r="AC96" s="458"/>
      <c r="AD96" s="458"/>
      <c r="AE96" s="458"/>
      <c r="AF96" s="458"/>
      <c r="AG96" s="458"/>
      <c r="AH96" s="458"/>
      <c r="AI96" s="458"/>
      <c r="AJ96" s="458"/>
      <c r="AK96" s="458"/>
      <c r="AL96" s="458"/>
      <c r="AM96" s="458"/>
      <c r="AN96" s="458"/>
      <c r="AO96" s="458"/>
      <c r="AP96" s="458"/>
      <c r="AQ96" s="458"/>
      <c r="AR96" s="458"/>
      <c r="AS96" s="458"/>
      <c r="AT96" s="458"/>
      <c r="AU96" s="458"/>
      <c r="AV96" s="459"/>
      <c r="AW96" s="459"/>
      <c r="AX96" s="459"/>
      <c r="AY96" s="458"/>
      <c r="AZ96" s="458"/>
      <c r="BA96" s="458"/>
      <c r="BB96" s="458"/>
      <c r="BC96" s="458"/>
      <c r="BD96" s="458"/>
      <c r="BE96" s="458"/>
      <c r="BF96" s="458"/>
      <c r="BG96" s="458"/>
      <c r="BH96" s="458"/>
      <c r="BI96" s="458"/>
      <c r="BJ96" s="458"/>
      <c r="BK96" s="458"/>
      <c r="BL96" s="458"/>
      <c r="BM96" s="458"/>
      <c r="BN96" s="458"/>
      <c r="BO96" s="458"/>
      <c r="BP96" s="458"/>
      <c r="BQ96" s="458"/>
      <c r="BR96" s="458"/>
    </row>
    <row r="97" spans="1:70" ht="12.75" customHeight="1" x14ac:dyDescent="0.2">
      <c r="A97" s="458"/>
      <c r="B97" s="458"/>
      <c r="C97" s="458"/>
      <c r="D97" s="458"/>
      <c r="E97" s="458"/>
      <c r="F97" s="458"/>
      <c r="G97" s="458"/>
      <c r="H97" s="458"/>
      <c r="I97" s="458"/>
      <c r="J97" s="458"/>
      <c r="K97" s="458"/>
      <c r="L97" s="458"/>
      <c r="M97" s="458"/>
      <c r="N97" s="458"/>
      <c r="O97" s="458"/>
      <c r="P97" s="458"/>
      <c r="Q97" s="458"/>
      <c r="R97" s="458"/>
      <c r="S97" s="458"/>
      <c r="T97" s="458"/>
      <c r="U97" s="458"/>
      <c r="V97" s="458"/>
      <c r="W97" s="458"/>
      <c r="X97" s="458"/>
      <c r="Y97" s="458"/>
      <c r="Z97" s="458"/>
      <c r="AA97" s="458"/>
      <c r="AB97" s="460"/>
      <c r="AC97" s="458"/>
      <c r="AD97" s="458"/>
      <c r="AE97" s="458"/>
      <c r="AF97" s="458"/>
      <c r="AG97" s="458"/>
      <c r="AH97" s="458"/>
      <c r="AI97" s="458"/>
      <c r="AJ97" s="458"/>
      <c r="AK97" s="458"/>
      <c r="AL97" s="458"/>
      <c r="AM97" s="458"/>
      <c r="AN97" s="458"/>
      <c r="AO97" s="458"/>
      <c r="AP97" s="458"/>
      <c r="AQ97" s="458"/>
      <c r="AR97" s="458"/>
      <c r="AS97" s="458"/>
      <c r="AT97" s="458"/>
      <c r="AU97" s="458"/>
      <c r="AV97" s="459"/>
      <c r="AW97" s="459"/>
      <c r="AX97" s="459"/>
      <c r="AY97" s="458"/>
      <c r="AZ97" s="458"/>
      <c r="BA97" s="458"/>
      <c r="BB97" s="458"/>
      <c r="BC97" s="458"/>
      <c r="BD97" s="458"/>
      <c r="BE97" s="458"/>
      <c r="BF97" s="458"/>
      <c r="BG97" s="458"/>
      <c r="BH97" s="458"/>
      <c r="BI97" s="458"/>
      <c r="BJ97" s="458"/>
      <c r="BK97" s="458"/>
      <c r="BL97" s="458"/>
      <c r="BM97" s="458"/>
      <c r="BN97" s="458"/>
      <c r="BO97" s="458"/>
      <c r="BP97" s="458"/>
      <c r="BQ97" s="458"/>
      <c r="BR97" s="458"/>
    </row>
    <row r="98" spans="1:70" ht="12.75" customHeight="1" x14ac:dyDescent="0.2">
      <c r="A98" s="458"/>
      <c r="B98" s="458"/>
      <c r="C98" s="458"/>
      <c r="D98" s="458"/>
      <c r="E98" s="458"/>
      <c r="F98" s="458"/>
      <c r="G98" s="458"/>
      <c r="H98" s="458"/>
      <c r="I98" s="458"/>
      <c r="J98" s="458"/>
      <c r="K98" s="458"/>
      <c r="L98" s="458"/>
      <c r="M98" s="458"/>
      <c r="N98" s="458"/>
      <c r="O98" s="458"/>
      <c r="P98" s="458"/>
      <c r="Q98" s="458"/>
      <c r="R98" s="458"/>
      <c r="S98" s="458"/>
      <c r="T98" s="458"/>
      <c r="U98" s="458"/>
      <c r="V98" s="458"/>
      <c r="W98" s="458"/>
      <c r="X98" s="458"/>
      <c r="Y98" s="458"/>
      <c r="Z98" s="458"/>
      <c r="AA98" s="458"/>
      <c r="AB98" s="460"/>
      <c r="AC98" s="458"/>
      <c r="AD98" s="458"/>
      <c r="AE98" s="458"/>
      <c r="AF98" s="458"/>
      <c r="AG98" s="458"/>
      <c r="AH98" s="458"/>
      <c r="AI98" s="458"/>
      <c r="AJ98" s="458"/>
      <c r="AK98" s="458"/>
      <c r="AL98" s="458"/>
      <c r="AM98" s="458"/>
      <c r="AN98" s="458"/>
      <c r="AO98" s="458"/>
      <c r="AP98" s="458"/>
      <c r="AQ98" s="458"/>
      <c r="AR98" s="458"/>
      <c r="AS98" s="458"/>
      <c r="AT98" s="458"/>
      <c r="AU98" s="458"/>
      <c r="AV98" s="459"/>
      <c r="AW98" s="459"/>
      <c r="AX98" s="459"/>
      <c r="AY98" s="458"/>
      <c r="AZ98" s="458"/>
      <c r="BA98" s="458"/>
      <c r="BB98" s="458"/>
      <c r="BC98" s="458"/>
      <c r="BD98" s="458"/>
      <c r="BE98" s="458"/>
      <c r="BF98" s="458"/>
      <c r="BG98" s="458"/>
      <c r="BH98" s="458"/>
      <c r="BI98" s="458"/>
      <c r="BJ98" s="458"/>
      <c r="BK98" s="458"/>
      <c r="BL98" s="458"/>
      <c r="BM98" s="458"/>
      <c r="BN98" s="458"/>
      <c r="BO98" s="458"/>
      <c r="BP98" s="458"/>
      <c r="BQ98" s="458"/>
      <c r="BR98" s="458"/>
    </row>
    <row r="99" spans="1:70" ht="12.75" customHeight="1" x14ac:dyDescent="0.2">
      <c r="A99" s="458"/>
      <c r="B99" s="458"/>
      <c r="C99" s="458"/>
      <c r="D99" s="458"/>
      <c r="E99" s="458"/>
      <c r="F99" s="458"/>
      <c r="G99" s="458"/>
      <c r="H99" s="458"/>
      <c r="I99" s="458"/>
      <c r="J99" s="458"/>
      <c r="K99" s="458"/>
      <c r="L99" s="458"/>
      <c r="M99" s="458"/>
      <c r="N99" s="458"/>
      <c r="O99" s="458"/>
      <c r="P99" s="458"/>
      <c r="Q99" s="458"/>
      <c r="R99" s="458"/>
      <c r="S99" s="458"/>
      <c r="T99" s="458"/>
      <c r="U99" s="458"/>
      <c r="V99" s="458"/>
      <c r="W99" s="458"/>
      <c r="X99" s="458"/>
      <c r="Y99" s="458"/>
      <c r="Z99" s="458"/>
      <c r="AA99" s="458"/>
      <c r="AB99" s="460"/>
      <c r="AC99" s="458"/>
      <c r="AD99" s="458"/>
      <c r="AE99" s="458"/>
      <c r="AF99" s="458"/>
      <c r="AG99" s="458"/>
      <c r="AH99" s="458"/>
      <c r="AI99" s="458"/>
      <c r="AJ99" s="458"/>
      <c r="AK99" s="458"/>
      <c r="AL99" s="458"/>
      <c r="AM99" s="458"/>
      <c r="AN99" s="458"/>
      <c r="AO99" s="458"/>
      <c r="AP99" s="458"/>
      <c r="AQ99" s="458"/>
      <c r="AR99" s="458"/>
      <c r="AS99" s="458"/>
      <c r="AT99" s="458"/>
      <c r="AU99" s="458"/>
      <c r="AV99" s="459"/>
      <c r="AW99" s="459"/>
      <c r="AX99" s="459"/>
      <c r="AY99" s="458"/>
      <c r="AZ99" s="458"/>
      <c r="BA99" s="458"/>
      <c r="BB99" s="458"/>
      <c r="BC99" s="458"/>
      <c r="BD99" s="458"/>
      <c r="BE99" s="458"/>
      <c r="BF99" s="458"/>
      <c r="BG99" s="458"/>
      <c r="BH99" s="458"/>
      <c r="BI99" s="458"/>
      <c r="BJ99" s="458"/>
      <c r="BK99" s="458"/>
      <c r="BL99" s="458"/>
      <c r="BM99" s="458"/>
      <c r="BN99" s="458"/>
      <c r="BO99" s="458"/>
      <c r="BP99" s="458"/>
      <c r="BQ99" s="458"/>
      <c r="BR99" s="458"/>
    </row>
    <row r="100" spans="1:70" ht="12.75" customHeight="1" x14ac:dyDescent="0.2">
      <c r="A100" s="458"/>
      <c r="B100" s="458"/>
      <c r="C100" s="458"/>
      <c r="D100" s="458"/>
      <c r="E100" s="458"/>
      <c r="F100" s="458"/>
      <c r="G100" s="458"/>
      <c r="H100" s="458"/>
      <c r="I100" s="458"/>
      <c r="J100" s="458"/>
      <c r="K100" s="458"/>
      <c r="L100" s="458"/>
      <c r="M100" s="458"/>
      <c r="N100" s="458"/>
      <c r="O100" s="458"/>
      <c r="P100" s="458"/>
      <c r="Q100" s="458"/>
      <c r="R100" s="458"/>
      <c r="S100" s="458"/>
      <c r="T100" s="458"/>
      <c r="U100" s="458"/>
      <c r="V100" s="458"/>
      <c r="W100" s="458"/>
      <c r="X100" s="458"/>
      <c r="Y100" s="458"/>
      <c r="Z100" s="458"/>
      <c r="AA100" s="458"/>
      <c r="AB100" s="460"/>
      <c r="AC100" s="458"/>
      <c r="AD100" s="458"/>
      <c r="AE100" s="458"/>
      <c r="AF100" s="458"/>
      <c r="AG100" s="458"/>
      <c r="AH100" s="458"/>
      <c r="AI100" s="458"/>
      <c r="AJ100" s="458"/>
      <c r="AK100" s="458"/>
      <c r="AL100" s="458"/>
      <c r="AM100" s="458"/>
      <c r="AN100" s="458"/>
      <c r="AO100" s="458"/>
      <c r="AP100" s="458"/>
      <c r="AQ100" s="458"/>
      <c r="AR100" s="458"/>
      <c r="AS100" s="458"/>
      <c r="AT100" s="458"/>
      <c r="AU100" s="458"/>
      <c r="AV100" s="459"/>
      <c r="AW100" s="459"/>
      <c r="AX100" s="459"/>
      <c r="AY100" s="458"/>
      <c r="AZ100" s="458"/>
      <c r="BA100" s="458"/>
      <c r="BB100" s="458"/>
      <c r="BC100" s="458"/>
      <c r="BD100" s="458"/>
      <c r="BE100" s="458"/>
      <c r="BF100" s="458"/>
      <c r="BG100" s="458"/>
      <c r="BH100" s="458"/>
      <c r="BI100" s="458"/>
      <c r="BJ100" s="458"/>
      <c r="BK100" s="458"/>
      <c r="BL100" s="458"/>
      <c r="BM100" s="458"/>
      <c r="BN100" s="458"/>
      <c r="BO100" s="458"/>
      <c r="BP100" s="458"/>
      <c r="BQ100" s="458"/>
      <c r="BR100" s="458"/>
    </row>
    <row r="101" spans="1:70" ht="12.75" customHeight="1" x14ac:dyDescent="0.2">
      <c r="A101" s="458"/>
      <c r="B101" s="458"/>
      <c r="C101" s="458"/>
      <c r="D101" s="458"/>
      <c r="E101" s="458"/>
      <c r="F101" s="458"/>
      <c r="G101" s="458"/>
      <c r="H101" s="458"/>
      <c r="I101" s="458"/>
      <c r="J101" s="458"/>
      <c r="K101" s="458"/>
      <c r="L101" s="458"/>
      <c r="M101" s="458"/>
      <c r="N101" s="458"/>
      <c r="O101" s="458"/>
      <c r="P101" s="458"/>
      <c r="Q101" s="458"/>
      <c r="R101" s="458"/>
      <c r="S101" s="458"/>
      <c r="T101" s="458"/>
      <c r="U101" s="458"/>
      <c r="V101" s="458"/>
      <c r="W101" s="458"/>
      <c r="X101" s="458"/>
      <c r="Y101" s="458"/>
      <c r="Z101" s="458"/>
      <c r="AA101" s="458"/>
      <c r="AB101" s="460"/>
      <c r="AC101" s="458"/>
      <c r="AD101" s="458"/>
      <c r="AE101" s="458"/>
      <c r="AF101" s="458"/>
      <c r="AG101" s="458"/>
      <c r="AH101" s="458"/>
      <c r="AI101" s="458"/>
      <c r="AJ101" s="458"/>
      <c r="AK101" s="458"/>
      <c r="AL101" s="458"/>
      <c r="AM101" s="458"/>
      <c r="AN101" s="458"/>
      <c r="AO101" s="458"/>
      <c r="AP101" s="458"/>
      <c r="AQ101" s="458"/>
      <c r="AR101" s="458"/>
      <c r="AS101" s="458"/>
      <c r="AT101" s="458"/>
      <c r="AU101" s="458"/>
      <c r="AV101" s="459"/>
      <c r="AW101" s="459"/>
      <c r="AX101" s="459"/>
      <c r="AY101" s="458"/>
      <c r="AZ101" s="458"/>
      <c r="BA101" s="458"/>
      <c r="BB101" s="458"/>
      <c r="BC101" s="458"/>
      <c r="BD101" s="458"/>
      <c r="BE101" s="458"/>
      <c r="BF101" s="458"/>
      <c r="BG101" s="458"/>
      <c r="BH101" s="458"/>
      <c r="BI101" s="458"/>
      <c r="BJ101" s="458"/>
      <c r="BK101" s="458"/>
      <c r="BL101" s="458"/>
      <c r="BM101" s="458"/>
      <c r="BN101" s="458"/>
      <c r="BO101" s="458"/>
      <c r="BP101" s="458"/>
      <c r="BQ101" s="458"/>
      <c r="BR101" s="458"/>
    </row>
    <row r="102" spans="1:70" ht="12.75" customHeight="1" x14ac:dyDescent="0.2">
      <c r="A102" s="458"/>
      <c r="B102" s="458"/>
      <c r="C102" s="458"/>
      <c r="D102" s="458"/>
      <c r="E102" s="458"/>
      <c r="F102" s="458"/>
      <c r="G102" s="458"/>
      <c r="H102" s="458"/>
      <c r="I102" s="458"/>
      <c r="J102" s="458"/>
      <c r="K102" s="458"/>
      <c r="L102" s="458"/>
      <c r="M102" s="458"/>
      <c r="N102" s="458"/>
      <c r="O102" s="458"/>
      <c r="P102" s="458"/>
      <c r="Q102" s="458"/>
      <c r="R102" s="458"/>
      <c r="S102" s="458"/>
      <c r="T102" s="458"/>
      <c r="U102" s="458"/>
      <c r="V102" s="458"/>
      <c r="W102" s="458"/>
      <c r="X102" s="458"/>
      <c r="Y102" s="458"/>
      <c r="Z102" s="458"/>
      <c r="AA102" s="458"/>
      <c r="AB102" s="460"/>
      <c r="AC102" s="458"/>
      <c r="AD102" s="458"/>
      <c r="AE102" s="458"/>
      <c r="AF102" s="458"/>
      <c r="AG102" s="458"/>
      <c r="AH102" s="458"/>
      <c r="AI102" s="458"/>
      <c r="AJ102" s="458"/>
      <c r="AK102" s="458"/>
      <c r="AL102" s="458"/>
      <c r="AM102" s="458"/>
      <c r="AN102" s="458"/>
      <c r="AO102" s="458"/>
      <c r="AP102" s="458"/>
      <c r="AQ102" s="458"/>
      <c r="AR102" s="458"/>
      <c r="AS102" s="458"/>
      <c r="AT102" s="458"/>
      <c r="AU102" s="458"/>
      <c r="AV102" s="459"/>
      <c r="AW102" s="459"/>
      <c r="AX102" s="459"/>
      <c r="AY102" s="458"/>
      <c r="AZ102" s="458"/>
      <c r="BA102" s="458"/>
      <c r="BB102" s="458"/>
      <c r="BC102" s="458"/>
      <c r="BD102" s="458"/>
      <c r="BE102" s="458"/>
      <c r="BF102" s="458"/>
      <c r="BG102" s="458"/>
      <c r="BH102" s="458"/>
      <c r="BI102" s="458"/>
      <c r="BJ102" s="458"/>
      <c r="BK102" s="458"/>
      <c r="BL102" s="458"/>
      <c r="BM102" s="458"/>
      <c r="BN102" s="458"/>
      <c r="BO102" s="458"/>
      <c r="BP102" s="458"/>
      <c r="BQ102" s="458"/>
      <c r="BR102" s="458"/>
    </row>
    <row r="103" spans="1:70" ht="12.75" customHeight="1" x14ac:dyDescent="0.2">
      <c r="A103" s="458"/>
      <c r="B103" s="458"/>
      <c r="C103" s="458"/>
      <c r="D103" s="458"/>
      <c r="E103" s="458"/>
      <c r="F103" s="458"/>
      <c r="G103" s="458"/>
      <c r="H103" s="458"/>
      <c r="I103" s="458"/>
      <c r="J103" s="458"/>
      <c r="K103" s="458"/>
      <c r="L103" s="458"/>
      <c r="M103" s="458"/>
      <c r="N103" s="458"/>
      <c r="O103" s="458"/>
      <c r="P103" s="458"/>
      <c r="Q103" s="458"/>
      <c r="R103" s="458"/>
      <c r="S103" s="458"/>
      <c r="T103" s="458"/>
      <c r="U103" s="458"/>
      <c r="V103" s="458"/>
      <c r="W103" s="458"/>
      <c r="X103" s="458"/>
      <c r="Y103" s="458"/>
      <c r="Z103" s="458"/>
      <c r="AA103" s="458"/>
      <c r="AB103" s="460"/>
      <c r="AC103" s="458"/>
      <c r="AD103" s="458"/>
      <c r="AE103" s="458"/>
      <c r="AF103" s="458"/>
      <c r="AG103" s="458"/>
      <c r="AH103" s="458"/>
      <c r="AI103" s="458"/>
      <c r="AJ103" s="458"/>
      <c r="AK103" s="458"/>
      <c r="AL103" s="458"/>
      <c r="AM103" s="458"/>
      <c r="AN103" s="458"/>
      <c r="AO103" s="458"/>
      <c r="AP103" s="458"/>
      <c r="AQ103" s="458"/>
      <c r="AR103" s="458"/>
      <c r="AS103" s="458"/>
      <c r="AT103" s="458"/>
      <c r="AU103" s="458"/>
      <c r="AV103" s="459"/>
      <c r="AW103" s="459"/>
      <c r="AX103" s="459"/>
      <c r="AY103" s="458"/>
      <c r="AZ103" s="458"/>
      <c r="BA103" s="458"/>
      <c r="BB103" s="458"/>
      <c r="BC103" s="458"/>
      <c r="BD103" s="458"/>
      <c r="BE103" s="458"/>
      <c r="BF103" s="458"/>
      <c r="BG103" s="458"/>
      <c r="BH103" s="458"/>
      <c r="BI103" s="458"/>
      <c r="BJ103" s="458"/>
      <c r="BK103" s="458"/>
      <c r="BL103" s="458"/>
      <c r="BM103" s="458"/>
      <c r="BN103" s="458"/>
      <c r="BO103" s="458"/>
      <c r="BP103" s="458"/>
      <c r="BQ103" s="458"/>
      <c r="BR103" s="458"/>
    </row>
    <row r="104" spans="1:70" ht="12.75" customHeight="1" x14ac:dyDescent="0.2">
      <c r="A104" s="458"/>
      <c r="B104" s="458"/>
      <c r="C104" s="458"/>
      <c r="D104" s="458"/>
      <c r="E104" s="458"/>
      <c r="F104" s="458"/>
      <c r="G104" s="458"/>
      <c r="H104" s="458"/>
      <c r="I104" s="458"/>
      <c r="J104" s="458"/>
      <c r="K104" s="458"/>
      <c r="L104" s="458"/>
      <c r="M104" s="458"/>
      <c r="N104" s="458"/>
      <c r="O104" s="458"/>
      <c r="P104" s="458"/>
      <c r="Q104" s="458"/>
      <c r="R104" s="458"/>
      <c r="S104" s="458"/>
      <c r="T104" s="458"/>
      <c r="U104" s="458"/>
      <c r="V104" s="458"/>
      <c r="W104" s="458"/>
      <c r="X104" s="458"/>
      <c r="Y104" s="458"/>
      <c r="Z104" s="458"/>
      <c r="AA104" s="458"/>
      <c r="AB104" s="460"/>
      <c r="AC104" s="458"/>
      <c r="AD104" s="458"/>
      <c r="AE104" s="458"/>
      <c r="AF104" s="458"/>
      <c r="AG104" s="458"/>
      <c r="AH104" s="458"/>
      <c r="AI104" s="458"/>
      <c r="AJ104" s="458"/>
      <c r="AK104" s="458"/>
      <c r="AL104" s="458"/>
      <c r="AM104" s="458"/>
      <c r="AN104" s="458"/>
      <c r="AO104" s="458"/>
      <c r="AP104" s="458"/>
      <c r="AQ104" s="458"/>
      <c r="AR104" s="458"/>
      <c r="AS104" s="458"/>
      <c r="AT104" s="458"/>
      <c r="AU104" s="458"/>
      <c r="AV104" s="459"/>
      <c r="AW104" s="459"/>
      <c r="AX104" s="459"/>
      <c r="AY104" s="458"/>
      <c r="AZ104" s="458"/>
      <c r="BA104" s="458"/>
      <c r="BB104" s="458"/>
      <c r="BC104" s="458"/>
      <c r="BD104" s="458"/>
      <c r="BE104" s="458"/>
      <c r="BF104" s="458"/>
      <c r="BG104" s="458"/>
      <c r="BH104" s="458"/>
      <c r="BI104" s="458"/>
      <c r="BJ104" s="458"/>
      <c r="BK104" s="458"/>
      <c r="BL104" s="458"/>
      <c r="BM104" s="458"/>
      <c r="BN104" s="458"/>
      <c r="BO104" s="458"/>
      <c r="BP104" s="458"/>
      <c r="BQ104" s="458"/>
      <c r="BR104" s="458"/>
    </row>
    <row r="105" spans="1:70" ht="12.75" customHeight="1" x14ac:dyDescent="0.2">
      <c r="A105" s="458"/>
      <c r="B105" s="458"/>
      <c r="C105" s="458"/>
      <c r="D105" s="458"/>
      <c r="E105" s="458"/>
      <c r="F105" s="458"/>
      <c r="G105" s="458"/>
      <c r="H105" s="458"/>
      <c r="I105" s="458"/>
      <c r="J105" s="458"/>
      <c r="K105" s="458"/>
      <c r="L105" s="458"/>
      <c r="M105" s="458"/>
      <c r="N105" s="458"/>
      <c r="O105" s="458"/>
      <c r="P105" s="458"/>
      <c r="Q105" s="458"/>
      <c r="R105" s="458"/>
      <c r="S105" s="458"/>
      <c r="T105" s="458"/>
      <c r="U105" s="458"/>
      <c r="V105" s="458"/>
      <c r="W105" s="458"/>
      <c r="X105" s="458"/>
      <c r="Y105" s="458"/>
      <c r="Z105" s="458"/>
      <c r="AA105" s="458"/>
      <c r="AB105" s="460"/>
      <c r="AC105" s="458"/>
      <c r="AD105" s="458"/>
      <c r="AE105" s="458"/>
      <c r="AF105" s="458"/>
      <c r="AG105" s="458"/>
      <c r="AH105" s="458"/>
      <c r="AI105" s="458"/>
      <c r="AJ105" s="458"/>
      <c r="AK105" s="458"/>
      <c r="AL105" s="458"/>
      <c r="AM105" s="458"/>
      <c r="AN105" s="458"/>
      <c r="AO105" s="458"/>
      <c r="AP105" s="458"/>
      <c r="AQ105" s="458"/>
      <c r="AR105" s="458"/>
      <c r="AS105" s="458"/>
      <c r="AT105" s="458"/>
      <c r="AU105" s="458"/>
      <c r="AV105" s="459"/>
      <c r="AW105" s="459"/>
      <c r="AX105" s="459"/>
      <c r="AY105" s="458"/>
      <c r="AZ105" s="458"/>
      <c r="BA105" s="458"/>
      <c r="BB105" s="458"/>
      <c r="BC105" s="458"/>
      <c r="BD105" s="458"/>
      <c r="BE105" s="458"/>
      <c r="BF105" s="458"/>
      <c r="BG105" s="458"/>
      <c r="BH105" s="458"/>
      <c r="BI105" s="458"/>
      <c r="BJ105" s="458"/>
      <c r="BK105" s="458"/>
      <c r="BL105" s="458"/>
      <c r="BM105" s="458"/>
      <c r="BN105" s="458"/>
      <c r="BO105" s="458"/>
      <c r="BP105" s="458"/>
      <c r="BQ105" s="458"/>
      <c r="BR105" s="458"/>
    </row>
    <row r="106" spans="1:70" ht="12.75" customHeight="1" x14ac:dyDescent="0.2">
      <c r="A106" s="458"/>
      <c r="B106" s="458"/>
      <c r="C106" s="458"/>
      <c r="D106" s="458"/>
      <c r="E106" s="458"/>
      <c r="F106" s="458"/>
      <c r="G106" s="458"/>
      <c r="H106" s="458"/>
      <c r="I106" s="458"/>
      <c r="J106" s="458"/>
      <c r="K106" s="458"/>
      <c r="L106" s="458"/>
      <c r="M106" s="458"/>
      <c r="N106" s="458"/>
      <c r="O106" s="458"/>
      <c r="P106" s="458"/>
      <c r="Q106" s="458"/>
      <c r="R106" s="458"/>
      <c r="S106" s="458"/>
      <c r="T106" s="458"/>
      <c r="U106" s="458"/>
      <c r="V106" s="458"/>
      <c r="W106" s="458"/>
      <c r="X106" s="458"/>
      <c r="Y106" s="458"/>
      <c r="Z106" s="458"/>
      <c r="AA106" s="458"/>
      <c r="AB106" s="460"/>
      <c r="AC106" s="458"/>
      <c r="AD106" s="458"/>
      <c r="AE106" s="458"/>
      <c r="AF106" s="458"/>
      <c r="AG106" s="458"/>
      <c r="AH106" s="458"/>
      <c r="AI106" s="458"/>
      <c r="AJ106" s="458"/>
      <c r="AK106" s="458"/>
      <c r="AL106" s="458"/>
      <c r="AM106" s="458"/>
      <c r="AN106" s="458"/>
      <c r="AO106" s="458"/>
      <c r="AP106" s="458"/>
      <c r="AQ106" s="458"/>
      <c r="AR106" s="458"/>
      <c r="AS106" s="458"/>
      <c r="AT106" s="458"/>
      <c r="AU106" s="458"/>
      <c r="AV106" s="459"/>
      <c r="AW106" s="459"/>
      <c r="AX106" s="459"/>
      <c r="AY106" s="458"/>
      <c r="AZ106" s="458"/>
      <c r="BA106" s="458"/>
      <c r="BB106" s="458"/>
      <c r="BC106" s="458"/>
      <c r="BD106" s="458"/>
      <c r="BE106" s="458"/>
      <c r="BF106" s="458"/>
      <c r="BG106" s="458"/>
      <c r="BH106" s="458"/>
      <c r="BI106" s="458"/>
      <c r="BJ106" s="458"/>
      <c r="BK106" s="458"/>
      <c r="BL106" s="458"/>
      <c r="BM106" s="458"/>
      <c r="BN106" s="458"/>
      <c r="BO106" s="458"/>
      <c r="BP106" s="458"/>
      <c r="BQ106" s="458"/>
      <c r="BR106" s="458"/>
    </row>
    <row r="107" spans="1:70" ht="12.75" customHeight="1" x14ac:dyDescent="0.2">
      <c r="A107" s="458"/>
      <c r="B107" s="458"/>
      <c r="C107" s="458"/>
      <c r="D107" s="458"/>
      <c r="E107" s="458"/>
      <c r="F107" s="458"/>
      <c r="G107" s="458"/>
      <c r="H107" s="458"/>
      <c r="I107" s="458"/>
      <c r="J107" s="458"/>
      <c r="K107" s="458"/>
      <c r="L107" s="458"/>
      <c r="M107" s="458"/>
      <c r="N107" s="458"/>
      <c r="O107" s="458"/>
      <c r="P107" s="458"/>
      <c r="Q107" s="458"/>
      <c r="R107" s="458"/>
      <c r="S107" s="458"/>
      <c r="T107" s="458"/>
      <c r="U107" s="458"/>
      <c r="V107" s="458"/>
      <c r="W107" s="458"/>
      <c r="X107" s="458"/>
      <c r="Y107" s="458"/>
      <c r="Z107" s="458"/>
      <c r="AA107" s="458"/>
      <c r="AB107" s="460"/>
      <c r="AC107" s="458"/>
      <c r="AD107" s="458"/>
      <c r="AE107" s="458"/>
      <c r="AF107" s="458"/>
      <c r="AG107" s="458"/>
      <c r="AH107" s="458"/>
      <c r="AI107" s="458"/>
      <c r="AJ107" s="458"/>
      <c r="AK107" s="458"/>
      <c r="AL107" s="458"/>
      <c r="AM107" s="458"/>
      <c r="AN107" s="458"/>
      <c r="AO107" s="458"/>
      <c r="AP107" s="458"/>
      <c r="AQ107" s="458"/>
      <c r="AR107" s="458"/>
      <c r="AS107" s="458"/>
      <c r="AT107" s="458"/>
      <c r="AU107" s="458"/>
      <c r="AV107" s="459"/>
      <c r="AW107" s="459"/>
      <c r="AX107" s="459"/>
      <c r="AY107" s="458"/>
      <c r="AZ107" s="458"/>
      <c r="BA107" s="458"/>
      <c r="BB107" s="458"/>
      <c r="BC107" s="458"/>
      <c r="BD107" s="458"/>
      <c r="BE107" s="458"/>
      <c r="BF107" s="458"/>
      <c r="BG107" s="458"/>
      <c r="BH107" s="458"/>
      <c r="BI107" s="458"/>
      <c r="BJ107" s="458"/>
      <c r="BK107" s="458"/>
      <c r="BL107" s="458"/>
      <c r="BM107" s="458"/>
      <c r="BN107" s="458"/>
      <c r="BO107" s="458"/>
      <c r="BP107" s="458"/>
      <c r="BQ107" s="458"/>
      <c r="BR107" s="458"/>
    </row>
    <row r="108" spans="1:70" ht="12.75" customHeight="1" x14ac:dyDescent="0.2">
      <c r="A108" s="458"/>
      <c r="B108" s="458"/>
      <c r="C108" s="458"/>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60"/>
      <c r="AC108" s="458"/>
      <c r="AD108" s="458"/>
      <c r="AE108" s="458"/>
      <c r="AF108" s="458"/>
      <c r="AG108" s="458"/>
      <c r="AH108" s="458"/>
      <c r="AI108" s="458"/>
      <c r="AJ108" s="458"/>
      <c r="AK108" s="458"/>
      <c r="AL108" s="458"/>
      <c r="AM108" s="458"/>
      <c r="AN108" s="458"/>
      <c r="AO108" s="458"/>
      <c r="AP108" s="458"/>
      <c r="AQ108" s="458"/>
      <c r="AR108" s="458"/>
      <c r="AS108" s="458"/>
      <c r="AT108" s="458"/>
      <c r="AU108" s="458"/>
      <c r="AV108" s="459"/>
      <c r="AW108" s="459"/>
      <c r="AX108" s="459"/>
      <c r="AY108" s="458"/>
      <c r="AZ108" s="458"/>
      <c r="BA108" s="458"/>
      <c r="BB108" s="458"/>
      <c r="BC108" s="458"/>
      <c r="BD108" s="458"/>
      <c r="BE108" s="458"/>
      <c r="BF108" s="458"/>
      <c r="BG108" s="458"/>
      <c r="BH108" s="458"/>
      <c r="BI108" s="458"/>
      <c r="BJ108" s="458"/>
      <c r="BK108" s="458"/>
      <c r="BL108" s="458"/>
      <c r="BM108" s="458"/>
      <c r="BN108" s="458"/>
      <c r="BO108" s="458"/>
      <c r="BP108" s="458"/>
      <c r="BQ108" s="458"/>
      <c r="BR108" s="458"/>
    </row>
    <row r="109" spans="1:70" ht="12.75" customHeight="1" x14ac:dyDescent="0.2">
      <c r="A109" s="458"/>
      <c r="B109" s="458"/>
      <c r="C109" s="458"/>
      <c r="D109" s="458"/>
      <c r="E109" s="458"/>
      <c r="F109" s="458"/>
      <c r="G109" s="458"/>
      <c r="H109" s="458"/>
      <c r="I109" s="458"/>
      <c r="J109" s="458"/>
      <c r="K109" s="458"/>
      <c r="L109" s="458"/>
      <c r="M109" s="458"/>
      <c r="N109" s="458"/>
      <c r="O109" s="458"/>
      <c r="P109" s="458"/>
      <c r="Q109" s="458"/>
      <c r="R109" s="458"/>
      <c r="S109" s="458"/>
      <c r="T109" s="458"/>
      <c r="U109" s="458"/>
      <c r="V109" s="458"/>
      <c r="W109" s="458"/>
      <c r="X109" s="458"/>
      <c r="Y109" s="458"/>
      <c r="Z109" s="458"/>
      <c r="AA109" s="458"/>
      <c r="AB109" s="460"/>
      <c r="AC109" s="458"/>
      <c r="AD109" s="458"/>
      <c r="AE109" s="458"/>
      <c r="AF109" s="458"/>
      <c r="AG109" s="458"/>
      <c r="AH109" s="458"/>
      <c r="AI109" s="458"/>
      <c r="AJ109" s="458"/>
      <c r="AK109" s="458"/>
      <c r="AL109" s="458"/>
      <c r="AM109" s="458"/>
      <c r="AN109" s="458"/>
      <c r="AO109" s="458"/>
      <c r="AP109" s="458"/>
      <c r="AQ109" s="458"/>
      <c r="AR109" s="458"/>
      <c r="AS109" s="458"/>
      <c r="AT109" s="458"/>
      <c r="AU109" s="458"/>
      <c r="AV109" s="459"/>
      <c r="AW109" s="459"/>
      <c r="AX109" s="459"/>
      <c r="AY109" s="458"/>
      <c r="AZ109" s="458"/>
      <c r="BA109" s="458"/>
      <c r="BB109" s="458"/>
      <c r="BC109" s="458"/>
      <c r="BD109" s="458"/>
      <c r="BE109" s="458"/>
      <c r="BF109" s="458"/>
      <c r="BG109" s="458"/>
      <c r="BH109" s="458"/>
      <c r="BI109" s="458"/>
      <c r="BJ109" s="458"/>
      <c r="BK109" s="458"/>
      <c r="BL109" s="458"/>
      <c r="BM109" s="458"/>
      <c r="BN109" s="458"/>
      <c r="BO109" s="458"/>
      <c r="BP109" s="458"/>
      <c r="BQ109" s="458"/>
      <c r="BR109" s="458"/>
    </row>
    <row r="110" spans="1:70" ht="12.75" customHeight="1" x14ac:dyDescent="0.2">
      <c r="A110" s="458"/>
      <c r="B110" s="458"/>
      <c r="C110" s="458"/>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c r="AA110" s="458"/>
      <c r="AB110" s="460"/>
      <c r="AC110" s="458"/>
      <c r="AD110" s="458"/>
      <c r="AE110" s="458"/>
      <c r="AF110" s="458"/>
      <c r="AG110" s="458"/>
      <c r="AH110" s="458"/>
      <c r="AI110" s="458"/>
      <c r="AJ110" s="458"/>
      <c r="AK110" s="458"/>
      <c r="AL110" s="458"/>
      <c r="AM110" s="458"/>
      <c r="AN110" s="458"/>
      <c r="AO110" s="458"/>
      <c r="AP110" s="458"/>
      <c r="AQ110" s="458"/>
      <c r="AR110" s="458"/>
      <c r="AS110" s="458"/>
      <c r="AT110" s="458"/>
      <c r="AU110" s="458"/>
      <c r="AV110" s="459"/>
      <c r="AW110" s="459"/>
      <c r="AX110" s="459"/>
      <c r="AY110" s="458"/>
      <c r="AZ110" s="458"/>
      <c r="BA110" s="458"/>
      <c r="BB110" s="458"/>
      <c r="BC110" s="458"/>
      <c r="BD110" s="458"/>
      <c r="BE110" s="458"/>
      <c r="BF110" s="458"/>
      <c r="BG110" s="458"/>
      <c r="BH110" s="458"/>
      <c r="BI110" s="458"/>
      <c r="BJ110" s="458"/>
      <c r="BK110" s="458"/>
      <c r="BL110" s="458"/>
      <c r="BM110" s="458"/>
      <c r="BN110" s="458"/>
      <c r="BO110" s="458"/>
      <c r="BP110" s="458"/>
      <c r="BQ110" s="458"/>
      <c r="BR110" s="458"/>
    </row>
    <row r="111" spans="1:70" ht="12.75" customHeight="1" x14ac:dyDescent="0.2">
      <c r="A111" s="458"/>
      <c r="B111" s="458"/>
      <c r="C111" s="458"/>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c r="AA111" s="458"/>
      <c r="AB111" s="460"/>
      <c r="AC111" s="458"/>
      <c r="AD111" s="458"/>
      <c r="AE111" s="458"/>
      <c r="AF111" s="458"/>
      <c r="AG111" s="458"/>
      <c r="AH111" s="458"/>
      <c r="AI111" s="458"/>
      <c r="AJ111" s="458"/>
      <c r="AK111" s="458"/>
      <c r="AL111" s="458"/>
      <c r="AM111" s="458"/>
      <c r="AN111" s="458"/>
      <c r="AO111" s="458"/>
      <c r="AP111" s="458"/>
      <c r="AQ111" s="458"/>
      <c r="AR111" s="458"/>
      <c r="AS111" s="458"/>
      <c r="AT111" s="458"/>
      <c r="AU111" s="458"/>
      <c r="AV111" s="459"/>
      <c r="AW111" s="459"/>
      <c r="AX111" s="459"/>
      <c r="AY111" s="458"/>
      <c r="AZ111" s="458"/>
      <c r="BA111" s="458"/>
      <c r="BB111" s="458"/>
      <c r="BC111" s="458"/>
      <c r="BD111" s="458"/>
      <c r="BE111" s="458"/>
      <c r="BF111" s="458"/>
      <c r="BG111" s="458"/>
      <c r="BH111" s="458"/>
      <c r="BI111" s="458"/>
      <c r="BJ111" s="458"/>
      <c r="BK111" s="458"/>
      <c r="BL111" s="458"/>
      <c r="BM111" s="458"/>
      <c r="BN111" s="458"/>
      <c r="BO111" s="458"/>
      <c r="BP111" s="458"/>
      <c r="BQ111" s="458"/>
      <c r="BR111" s="458"/>
    </row>
    <row r="112" spans="1:70" ht="12.75" customHeight="1" x14ac:dyDescent="0.2">
      <c r="A112" s="458"/>
      <c r="B112" s="458"/>
      <c r="C112" s="458"/>
      <c r="D112" s="458"/>
      <c r="E112" s="458"/>
      <c r="F112" s="458"/>
      <c r="G112" s="458"/>
      <c r="H112" s="458"/>
      <c r="I112" s="458"/>
      <c r="J112" s="458"/>
      <c r="K112" s="458"/>
      <c r="L112" s="458"/>
      <c r="M112" s="458"/>
      <c r="N112" s="458"/>
      <c r="O112" s="458"/>
      <c r="P112" s="458"/>
      <c r="Q112" s="458"/>
      <c r="R112" s="458"/>
      <c r="S112" s="458"/>
      <c r="T112" s="458"/>
      <c r="U112" s="458"/>
      <c r="V112" s="458"/>
      <c r="W112" s="458"/>
      <c r="X112" s="458"/>
      <c r="Y112" s="458"/>
      <c r="Z112" s="458"/>
      <c r="AA112" s="458"/>
      <c r="AB112" s="460"/>
      <c r="AC112" s="458"/>
      <c r="AD112" s="458"/>
      <c r="AE112" s="458"/>
      <c r="AF112" s="458"/>
      <c r="AG112" s="458"/>
      <c r="AH112" s="458"/>
      <c r="AI112" s="458"/>
      <c r="AJ112" s="458"/>
      <c r="AK112" s="458"/>
      <c r="AL112" s="458"/>
      <c r="AM112" s="458"/>
      <c r="AN112" s="458"/>
      <c r="AO112" s="458"/>
      <c r="AP112" s="458"/>
      <c r="AQ112" s="458"/>
      <c r="AR112" s="458"/>
      <c r="AS112" s="458"/>
      <c r="AT112" s="458"/>
      <c r="AU112" s="458"/>
      <c r="AV112" s="459"/>
      <c r="AW112" s="459"/>
      <c r="AX112" s="459"/>
      <c r="AY112" s="458"/>
      <c r="AZ112" s="458"/>
      <c r="BA112" s="458"/>
      <c r="BB112" s="458"/>
      <c r="BC112" s="458"/>
      <c r="BD112" s="458"/>
      <c r="BE112" s="458"/>
      <c r="BF112" s="458"/>
      <c r="BG112" s="458"/>
      <c r="BH112" s="458"/>
      <c r="BI112" s="458"/>
      <c r="BJ112" s="458"/>
      <c r="BK112" s="458"/>
      <c r="BL112" s="458"/>
      <c r="BM112" s="458"/>
      <c r="BN112" s="458"/>
      <c r="BO112" s="458"/>
      <c r="BP112" s="458"/>
      <c r="BQ112" s="458"/>
      <c r="BR112" s="458"/>
    </row>
    <row r="113" spans="1:70" ht="12.75" customHeight="1" x14ac:dyDescent="0.2">
      <c r="A113" s="458"/>
      <c r="B113" s="458"/>
      <c r="C113" s="458"/>
      <c r="D113" s="458"/>
      <c r="E113" s="458"/>
      <c r="F113" s="458"/>
      <c r="G113" s="458"/>
      <c r="H113" s="458"/>
      <c r="I113" s="458"/>
      <c r="J113" s="458"/>
      <c r="K113" s="458"/>
      <c r="L113" s="458"/>
      <c r="M113" s="458"/>
      <c r="N113" s="458"/>
      <c r="O113" s="458"/>
      <c r="P113" s="458"/>
      <c r="Q113" s="458"/>
      <c r="R113" s="458"/>
      <c r="S113" s="458"/>
      <c r="T113" s="458"/>
      <c r="U113" s="458"/>
      <c r="V113" s="458"/>
      <c r="W113" s="458"/>
      <c r="X113" s="458"/>
      <c r="Y113" s="458"/>
      <c r="Z113" s="458"/>
      <c r="AA113" s="458"/>
      <c r="AB113" s="460"/>
      <c r="AC113" s="458"/>
      <c r="AD113" s="458"/>
      <c r="AE113" s="458"/>
      <c r="AF113" s="458"/>
      <c r="AG113" s="458"/>
      <c r="AH113" s="458"/>
      <c r="AI113" s="458"/>
      <c r="AJ113" s="458"/>
      <c r="AK113" s="458"/>
      <c r="AL113" s="458"/>
      <c r="AM113" s="458"/>
      <c r="AN113" s="458"/>
      <c r="AO113" s="458"/>
      <c r="AP113" s="458"/>
      <c r="AQ113" s="458"/>
      <c r="AR113" s="458"/>
      <c r="AS113" s="458"/>
      <c r="AT113" s="458"/>
      <c r="AU113" s="458"/>
      <c r="AV113" s="459"/>
      <c r="AW113" s="459"/>
      <c r="AX113" s="459"/>
      <c r="AY113" s="458"/>
      <c r="AZ113" s="458"/>
      <c r="BA113" s="458"/>
      <c r="BB113" s="458"/>
      <c r="BC113" s="458"/>
      <c r="BD113" s="458"/>
      <c r="BE113" s="458"/>
      <c r="BF113" s="458"/>
      <c r="BG113" s="458"/>
      <c r="BH113" s="458"/>
      <c r="BI113" s="458"/>
      <c r="BJ113" s="458"/>
      <c r="BK113" s="458"/>
      <c r="BL113" s="458"/>
      <c r="BM113" s="458"/>
      <c r="BN113" s="458"/>
      <c r="BO113" s="458"/>
      <c r="BP113" s="458"/>
      <c r="BQ113" s="458"/>
      <c r="BR113" s="458"/>
    </row>
    <row r="114" spans="1:70" ht="12.75" customHeight="1" x14ac:dyDescent="0.2">
      <c r="A114" s="458"/>
      <c r="B114" s="458"/>
      <c r="C114" s="458"/>
      <c r="D114" s="458"/>
      <c r="E114" s="458"/>
      <c r="F114" s="458"/>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60"/>
      <c r="AC114" s="458"/>
      <c r="AD114" s="458"/>
      <c r="AE114" s="458"/>
      <c r="AF114" s="458"/>
      <c r="AG114" s="458"/>
      <c r="AH114" s="458"/>
      <c r="AI114" s="458"/>
      <c r="AJ114" s="458"/>
      <c r="AK114" s="458"/>
      <c r="AL114" s="458"/>
      <c r="AM114" s="458"/>
      <c r="AN114" s="458"/>
      <c r="AO114" s="458"/>
      <c r="AP114" s="458"/>
      <c r="AQ114" s="458"/>
      <c r="AR114" s="458"/>
      <c r="AS114" s="458"/>
      <c r="AT114" s="458"/>
      <c r="AU114" s="458"/>
      <c r="AV114" s="459"/>
      <c r="AW114" s="459"/>
      <c r="AX114" s="459"/>
      <c r="AY114" s="458"/>
      <c r="AZ114" s="458"/>
      <c r="BA114" s="458"/>
      <c r="BB114" s="458"/>
      <c r="BC114" s="458"/>
      <c r="BD114" s="458"/>
      <c r="BE114" s="458"/>
      <c r="BF114" s="458"/>
      <c r="BG114" s="458"/>
      <c r="BH114" s="458"/>
      <c r="BI114" s="458"/>
      <c r="BJ114" s="458"/>
      <c r="BK114" s="458"/>
      <c r="BL114" s="458"/>
      <c r="BM114" s="458"/>
      <c r="BN114" s="458"/>
      <c r="BO114" s="458"/>
      <c r="BP114" s="458"/>
      <c r="BQ114" s="458"/>
      <c r="BR114" s="458"/>
    </row>
    <row r="115" spans="1:70" ht="12.75" customHeight="1" x14ac:dyDescent="0.2">
      <c r="A115" s="458"/>
      <c r="B115" s="458"/>
      <c r="C115" s="458"/>
      <c r="D115" s="458"/>
      <c r="E115" s="458"/>
      <c r="F115" s="458"/>
      <c r="G115" s="458"/>
      <c r="H115" s="458"/>
      <c r="I115" s="458"/>
      <c r="J115" s="458"/>
      <c r="K115" s="458"/>
      <c r="L115" s="458"/>
      <c r="M115" s="458"/>
      <c r="N115" s="458"/>
      <c r="O115" s="458"/>
      <c r="P115" s="458"/>
      <c r="Q115" s="458"/>
      <c r="R115" s="458"/>
      <c r="S115" s="458"/>
      <c r="T115" s="458"/>
      <c r="U115" s="458"/>
      <c r="V115" s="458"/>
      <c r="W115" s="458"/>
      <c r="X115" s="458"/>
      <c r="Y115" s="458"/>
      <c r="Z115" s="458"/>
      <c r="AA115" s="458"/>
      <c r="AB115" s="460"/>
      <c r="AC115" s="458"/>
      <c r="AD115" s="458"/>
      <c r="AE115" s="458"/>
      <c r="AF115" s="458"/>
      <c r="AG115" s="458"/>
      <c r="AH115" s="458"/>
      <c r="AI115" s="458"/>
      <c r="AJ115" s="458"/>
      <c r="AK115" s="458"/>
      <c r="AL115" s="458"/>
      <c r="AM115" s="458"/>
      <c r="AN115" s="458"/>
      <c r="AO115" s="458"/>
      <c r="AP115" s="458"/>
      <c r="AQ115" s="458"/>
      <c r="AR115" s="458"/>
      <c r="AS115" s="458"/>
      <c r="AT115" s="458"/>
      <c r="AU115" s="458"/>
      <c r="AV115" s="459"/>
      <c r="AW115" s="459"/>
      <c r="AX115" s="459"/>
      <c r="AY115" s="458"/>
      <c r="AZ115" s="458"/>
      <c r="BA115" s="458"/>
      <c r="BB115" s="458"/>
      <c r="BC115" s="458"/>
      <c r="BD115" s="458"/>
      <c r="BE115" s="458"/>
      <c r="BF115" s="458"/>
      <c r="BG115" s="458"/>
      <c r="BH115" s="458"/>
      <c r="BI115" s="458"/>
      <c r="BJ115" s="458"/>
      <c r="BK115" s="458"/>
      <c r="BL115" s="458"/>
      <c r="BM115" s="458"/>
      <c r="BN115" s="458"/>
      <c r="BO115" s="458"/>
      <c r="BP115" s="458"/>
      <c r="BQ115" s="458"/>
      <c r="BR115" s="458"/>
    </row>
    <row r="116" spans="1:70" ht="12.75" customHeight="1" x14ac:dyDescent="0.2">
      <c r="A116" s="458"/>
      <c r="B116" s="458"/>
      <c r="C116" s="458"/>
      <c r="D116" s="458"/>
      <c r="E116" s="458"/>
      <c r="F116" s="458"/>
      <c r="G116" s="458"/>
      <c r="H116" s="458"/>
      <c r="I116" s="458"/>
      <c r="J116" s="458"/>
      <c r="K116" s="458"/>
      <c r="L116" s="458"/>
      <c r="M116" s="458"/>
      <c r="N116" s="458"/>
      <c r="O116" s="458"/>
      <c r="P116" s="458"/>
      <c r="Q116" s="458"/>
      <c r="R116" s="458"/>
      <c r="S116" s="458"/>
      <c r="T116" s="458"/>
      <c r="U116" s="458"/>
      <c r="V116" s="458"/>
      <c r="W116" s="458"/>
      <c r="X116" s="458"/>
      <c r="Y116" s="458"/>
      <c r="Z116" s="458"/>
      <c r="AA116" s="458"/>
      <c r="AB116" s="460"/>
      <c r="AC116" s="458"/>
      <c r="AD116" s="458"/>
      <c r="AE116" s="458"/>
      <c r="AF116" s="458"/>
      <c r="AG116" s="458"/>
      <c r="AH116" s="458"/>
      <c r="AI116" s="458"/>
      <c r="AJ116" s="458"/>
      <c r="AK116" s="458"/>
      <c r="AL116" s="458"/>
      <c r="AM116" s="458"/>
      <c r="AN116" s="458"/>
      <c r="AO116" s="458"/>
      <c r="AP116" s="458"/>
      <c r="AQ116" s="458"/>
      <c r="AR116" s="458"/>
      <c r="AS116" s="458"/>
      <c r="AT116" s="458"/>
      <c r="AU116" s="458"/>
      <c r="AV116" s="459"/>
      <c r="AW116" s="459"/>
      <c r="AX116" s="459"/>
      <c r="AY116" s="458"/>
      <c r="AZ116" s="458"/>
      <c r="BA116" s="458"/>
      <c r="BB116" s="458"/>
      <c r="BC116" s="458"/>
      <c r="BD116" s="458"/>
      <c r="BE116" s="458"/>
      <c r="BF116" s="458"/>
      <c r="BG116" s="458"/>
      <c r="BH116" s="458"/>
      <c r="BI116" s="458"/>
      <c r="BJ116" s="458"/>
      <c r="BK116" s="458"/>
      <c r="BL116" s="458"/>
      <c r="BM116" s="458"/>
      <c r="BN116" s="458"/>
      <c r="BO116" s="458"/>
      <c r="BP116" s="458"/>
      <c r="BQ116" s="458"/>
      <c r="BR116" s="458"/>
    </row>
    <row r="117" spans="1:70" ht="12.75" customHeight="1" x14ac:dyDescent="0.2">
      <c r="A117" s="458"/>
      <c r="B117" s="458"/>
      <c r="C117" s="458"/>
      <c r="D117" s="458"/>
      <c r="E117" s="458"/>
      <c r="F117" s="458"/>
      <c r="G117" s="458"/>
      <c r="H117" s="458"/>
      <c r="I117" s="458"/>
      <c r="J117" s="458"/>
      <c r="K117" s="458"/>
      <c r="L117" s="458"/>
      <c r="M117" s="458"/>
      <c r="N117" s="458"/>
      <c r="O117" s="458"/>
      <c r="P117" s="458"/>
      <c r="Q117" s="458"/>
      <c r="R117" s="458"/>
      <c r="S117" s="458"/>
      <c r="T117" s="458"/>
      <c r="U117" s="458"/>
      <c r="V117" s="458"/>
      <c r="W117" s="458"/>
      <c r="X117" s="458"/>
      <c r="Y117" s="458"/>
      <c r="Z117" s="458"/>
      <c r="AA117" s="458"/>
      <c r="AB117" s="460"/>
      <c r="AC117" s="458"/>
      <c r="AD117" s="458"/>
      <c r="AE117" s="458"/>
      <c r="AF117" s="458"/>
      <c r="AG117" s="458"/>
      <c r="AH117" s="458"/>
      <c r="AI117" s="458"/>
      <c r="AJ117" s="458"/>
      <c r="AK117" s="458"/>
      <c r="AL117" s="458"/>
      <c r="AM117" s="458"/>
      <c r="AN117" s="458"/>
      <c r="AO117" s="458"/>
      <c r="AP117" s="458"/>
      <c r="AQ117" s="458"/>
      <c r="AR117" s="458"/>
      <c r="AS117" s="458"/>
      <c r="AT117" s="458"/>
      <c r="AU117" s="458"/>
      <c r="AV117" s="459"/>
      <c r="AW117" s="459"/>
      <c r="AX117" s="459"/>
      <c r="AY117" s="458"/>
      <c r="AZ117" s="458"/>
      <c r="BA117" s="458"/>
      <c r="BB117" s="458"/>
      <c r="BC117" s="458"/>
      <c r="BD117" s="458"/>
      <c r="BE117" s="458"/>
      <c r="BF117" s="458"/>
      <c r="BG117" s="458"/>
      <c r="BH117" s="458"/>
      <c r="BI117" s="458"/>
      <c r="BJ117" s="458"/>
      <c r="BK117" s="458"/>
      <c r="BL117" s="458"/>
      <c r="BM117" s="458"/>
      <c r="BN117" s="458"/>
      <c r="BO117" s="458"/>
      <c r="BP117" s="458"/>
      <c r="BQ117" s="458"/>
      <c r="BR117" s="458"/>
    </row>
    <row r="118" spans="1:70" ht="12.75" customHeight="1" x14ac:dyDescent="0.2">
      <c r="A118" s="458"/>
      <c r="B118" s="458"/>
      <c r="C118" s="458"/>
      <c r="D118" s="458"/>
      <c r="E118" s="458"/>
      <c r="F118" s="458"/>
      <c r="G118" s="458"/>
      <c r="H118" s="458"/>
      <c r="I118" s="458"/>
      <c r="J118" s="458"/>
      <c r="K118" s="458"/>
      <c r="L118" s="458"/>
      <c r="M118" s="458"/>
      <c r="N118" s="458"/>
      <c r="O118" s="458"/>
      <c r="P118" s="458"/>
      <c r="Q118" s="458"/>
      <c r="R118" s="458"/>
      <c r="S118" s="458"/>
      <c r="T118" s="458"/>
      <c r="U118" s="458"/>
      <c r="V118" s="458"/>
      <c r="W118" s="458"/>
      <c r="X118" s="458"/>
      <c r="Y118" s="458"/>
      <c r="Z118" s="458"/>
      <c r="AA118" s="458"/>
      <c r="AB118" s="460"/>
      <c r="AC118" s="458"/>
      <c r="AD118" s="458"/>
      <c r="AE118" s="458"/>
      <c r="AF118" s="458"/>
      <c r="AG118" s="458"/>
      <c r="AH118" s="458"/>
      <c r="AI118" s="458"/>
      <c r="AJ118" s="458"/>
      <c r="AK118" s="458"/>
      <c r="AL118" s="458"/>
      <c r="AM118" s="458"/>
      <c r="AN118" s="458"/>
      <c r="AO118" s="458"/>
      <c r="AP118" s="458"/>
      <c r="AQ118" s="458"/>
      <c r="AR118" s="458"/>
      <c r="AS118" s="458"/>
      <c r="AT118" s="458"/>
      <c r="AU118" s="458"/>
      <c r="AV118" s="459"/>
      <c r="AW118" s="459"/>
      <c r="AX118" s="459"/>
      <c r="AY118" s="458"/>
      <c r="AZ118" s="458"/>
      <c r="BA118" s="458"/>
      <c r="BB118" s="458"/>
      <c r="BC118" s="458"/>
      <c r="BD118" s="458"/>
      <c r="BE118" s="458"/>
      <c r="BF118" s="458"/>
      <c r="BG118" s="458"/>
      <c r="BH118" s="458"/>
      <c r="BI118" s="458"/>
      <c r="BJ118" s="458"/>
      <c r="BK118" s="458"/>
      <c r="BL118" s="458"/>
      <c r="BM118" s="458"/>
      <c r="BN118" s="458"/>
      <c r="BO118" s="458"/>
      <c r="BP118" s="458"/>
      <c r="BQ118" s="458"/>
      <c r="BR118" s="458"/>
    </row>
    <row r="119" spans="1:70" ht="12.75" customHeight="1" x14ac:dyDescent="0.2">
      <c r="A119" s="458"/>
      <c r="B119" s="458"/>
      <c r="C119" s="458"/>
      <c r="D119" s="458"/>
      <c r="E119" s="458"/>
      <c r="F119" s="458"/>
      <c r="G119" s="458"/>
      <c r="H119" s="458"/>
      <c r="I119" s="458"/>
      <c r="J119" s="458"/>
      <c r="K119" s="458"/>
      <c r="L119" s="458"/>
      <c r="M119" s="458"/>
      <c r="N119" s="458"/>
      <c r="O119" s="458"/>
      <c r="P119" s="458"/>
      <c r="Q119" s="458"/>
      <c r="R119" s="458"/>
      <c r="S119" s="458"/>
      <c r="T119" s="458"/>
      <c r="U119" s="458"/>
      <c r="V119" s="458"/>
      <c r="W119" s="458"/>
      <c r="X119" s="458"/>
      <c r="Y119" s="458"/>
      <c r="Z119" s="458"/>
      <c r="AA119" s="458"/>
      <c r="AB119" s="460"/>
      <c r="AC119" s="458"/>
      <c r="AD119" s="458"/>
      <c r="AE119" s="458"/>
      <c r="AF119" s="458"/>
      <c r="AG119" s="458"/>
      <c r="AH119" s="458"/>
      <c r="AI119" s="458"/>
      <c r="AJ119" s="458"/>
      <c r="AK119" s="458"/>
      <c r="AL119" s="458"/>
      <c r="AM119" s="458"/>
      <c r="AN119" s="458"/>
      <c r="AO119" s="458"/>
      <c r="AP119" s="458"/>
      <c r="AQ119" s="458"/>
      <c r="AR119" s="458"/>
      <c r="AS119" s="458"/>
      <c r="AT119" s="458"/>
      <c r="AU119" s="458"/>
      <c r="AV119" s="459"/>
      <c r="AW119" s="459"/>
      <c r="AX119" s="459"/>
      <c r="AY119" s="458"/>
      <c r="AZ119" s="458"/>
      <c r="BA119" s="458"/>
      <c r="BB119" s="458"/>
      <c r="BC119" s="458"/>
      <c r="BD119" s="458"/>
      <c r="BE119" s="458"/>
      <c r="BF119" s="458"/>
      <c r="BG119" s="458"/>
      <c r="BH119" s="458"/>
      <c r="BI119" s="458"/>
      <c r="BJ119" s="458"/>
      <c r="BK119" s="458"/>
      <c r="BL119" s="458"/>
      <c r="BM119" s="458"/>
      <c r="BN119" s="458"/>
      <c r="BO119" s="458"/>
      <c r="BP119" s="458"/>
      <c r="BQ119" s="458"/>
      <c r="BR119" s="458"/>
    </row>
    <row r="120" spans="1:70" ht="12.75" customHeight="1" x14ac:dyDescent="0.2">
      <c r="A120" s="458"/>
      <c r="B120" s="458"/>
      <c r="C120" s="458"/>
      <c r="D120" s="458"/>
      <c r="E120" s="458"/>
      <c r="F120" s="458"/>
      <c r="G120" s="458"/>
      <c r="H120" s="458"/>
      <c r="I120" s="458"/>
      <c r="J120" s="458"/>
      <c r="K120" s="458"/>
      <c r="L120" s="458"/>
      <c r="M120" s="458"/>
      <c r="N120" s="458"/>
      <c r="O120" s="458"/>
      <c r="P120" s="458"/>
      <c r="Q120" s="458"/>
      <c r="R120" s="458"/>
      <c r="S120" s="458"/>
      <c r="T120" s="458"/>
      <c r="U120" s="458"/>
      <c r="V120" s="458"/>
      <c r="W120" s="458"/>
      <c r="X120" s="458"/>
      <c r="Y120" s="458"/>
      <c r="Z120" s="458"/>
      <c r="AA120" s="458"/>
      <c r="AB120" s="460"/>
      <c r="AC120" s="458"/>
      <c r="AD120" s="458"/>
      <c r="AE120" s="458"/>
      <c r="AF120" s="458"/>
      <c r="AG120" s="458"/>
      <c r="AH120" s="458"/>
      <c r="AI120" s="458"/>
      <c r="AJ120" s="458"/>
      <c r="AK120" s="458"/>
      <c r="AL120" s="458"/>
      <c r="AM120" s="458"/>
      <c r="AN120" s="458"/>
      <c r="AO120" s="458"/>
      <c r="AP120" s="458"/>
      <c r="AQ120" s="458"/>
      <c r="AR120" s="458"/>
      <c r="AS120" s="458"/>
      <c r="AT120" s="458"/>
      <c r="AU120" s="458"/>
      <c r="AV120" s="459"/>
      <c r="AW120" s="459"/>
      <c r="AX120" s="459"/>
      <c r="AY120" s="458"/>
      <c r="AZ120" s="458"/>
      <c r="BA120" s="458"/>
      <c r="BB120" s="458"/>
      <c r="BC120" s="458"/>
      <c r="BD120" s="458"/>
      <c r="BE120" s="458"/>
      <c r="BF120" s="458"/>
      <c r="BG120" s="458"/>
      <c r="BH120" s="458"/>
      <c r="BI120" s="458"/>
      <c r="BJ120" s="458"/>
      <c r="BK120" s="458"/>
      <c r="BL120" s="458"/>
      <c r="BM120" s="458"/>
      <c r="BN120" s="458"/>
      <c r="BO120" s="458"/>
      <c r="BP120" s="458"/>
      <c r="BQ120" s="458"/>
      <c r="BR120" s="458"/>
    </row>
    <row r="121" spans="1:70" ht="12.75" customHeight="1" x14ac:dyDescent="0.2">
      <c r="A121" s="458"/>
      <c r="B121" s="458"/>
      <c r="C121" s="458"/>
      <c r="D121" s="458"/>
      <c r="E121" s="458"/>
      <c r="F121" s="458"/>
      <c r="G121" s="458"/>
      <c r="H121" s="458"/>
      <c r="I121" s="458"/>
      <c r="J121" s="458"/>
      <c r="K121" s="458"/>
      <c r="L121" s="458"/>
      <c r="M121" s="458"/>
      <c r="N121" s="458"/>
      <c r="O121" s="458"/>
      <c r="P121" s="458"/>
      <c r="Q121" s="458"/>
      <c r="R121" s="458"/>
      <c r="S121" s="458"/>
      <c r="T121" s="458"/>
      <c r="U121" s="458"/>
      <c r="V121" s="458"/>
      <c r="W121" s="458"/>
      <c r="X121" s="458"/>
      <c r="Y121" s="458"/>
      <c r="Z121" s="458"/>
      <c r="AA121" s="458"/>
      <c r="AB121" s="460"/>
      <c r="AC121" s="458"/>
      <c r="AD121" s="458"/>
      <c r="AE121" s="458"/>
      <c r="AF121" s="458"/>
      <c r="AG121" s="458"/>
      <c r="AH121" s="458"/>
      <c r="AI121" s="458"/>
      <c r="AJ121" s="458"/>
      <c r="AK121" s="458"/>
      <c r="AL121" s="458"/>
      <c r="AM121" s="458"/>
      <c r="AN121" s="458"/>
      <c r="AO121" s="458"/>
      <c r="AP121" s="458"/>
      <c r="AQ121" s="458"/>
      <c r="AR121" s="458"/>
      <c r="AS121" s="458"/>
      <c r="AT121" s="458"/>
      <c r="AU121" s="458"/>
      <c r="AV121" s="459"/>
      <c r="AW121" s="459"/>
      <c r="AX121" s="459"/>
      <c r="AY121" s="458"/>
      <c r="AZ121" s="458"/>
      <c r="BA121" s="458"/>
      <c r="BB121" s="458"/>
      <c r="BC121" s="458"/>
      <c r="BD121" s="458"/>
      <c r="BE121" s="458"/>
      <c r="BF121" s="458"/>
      <c r="BG121" s="458"/>
      <c r="BH121" s="458"/>
      <c r="BI121" s="458"/>
      <c r="BJ121" s="458"/>
      <c r="BK121" s="458"/>
      <c r="BL121" s="458"/>
      <c r="BM121" s="458"/>
      <c r="BN121" s="458"/>
      <c r="BO121" s="458"/>
      <c r="BP121" s="458"/>
      <c r="BQ121" s="458"/>
      <c r="BR121" s="458"/>
    </row>
    <row r="122" spans="1:70" ht="12.75" customHeight="1" x14ac:dyDescent="0.2">
      <c r="A122" s="458"/>
      <c r="B122" s="458"/>
      <c r="C122" s="458"/>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60"/>
      <c r="AC122" s="458"/>
      <c r="AD122" s="458"/>
      <c r="AE122" s="458"/>
      <c r="AF122" s="458"/>
      <c r="AG122" s="458"/>
      <c r="AH122" s="458"/>
      <c r="AI122" s="458"/>
      <c r="AJ122" s="458"/>
      <c r="AK122" s="458"/>
      <c r="AL122" s="458"/>
      <c r="AM122" s="458"/>
      <c r="AN122" s="458"/>
      <c r="AO122" s="458"/>
      <c r="AP122" s="458"/>
      <c r="AQ122" s="458"/>
      <c r="AR122" s="458"/>
      <c r="AS122" s="458"/>
      <c r="AT122" s="458"/>
      <c r="AU122" s="458"/>
      <c r="AV122" s="459"/>
      <c r="AW122" s="459"/>
      <c r="AX122" s="459"/>
      <c r="AY122" s="458"/>
      <c r="AZ122" s="458"/>
      <c r="BA122" s="458"/>
      <c r="BB122" s="458"/>
      <c r="BC122" s="458"/>
      <c r="BD122" s="458"/>
      <c r="BE122" s="458"/>
      <c r="BF122" s="458"/>
      <c r="BG122" s="458"/>
      <c r="BH122" s="458"/>
      <c r="BI122" s="458"/>
      <c r="BJ122" s="458"/>
      <c r="BK122" s="458"/>
      <c r="BL122" s="458"/>
      <c r="BM122" s="458"/>
      <c r="BN122" s="458"/>
      <c r="BO122" s="458"/>
      <c r="BP122" s="458"/>
      <c r="BQ122" s="458"/>
      <c r="BR122" s="458"/>
    </row>
    <row r="123" spans="1:70" ht="12.75" customHeight="1" x14ac:dyDescent="0.2">
      <c r="A123" s="458"/>
      <c r="B123" s="458"/>
      <c r="C123" s="458"/>
      <c r="D123" s="458"/>
      <c r="E123" s="458"/>
      <c r="F123" s="458"/>
      <c r="G123" s="458"/>
      <c r="H123" s="458"/>
      <c r="I123" s="458"/>
      <c r="J123" s="458"/>
      <c r="K123" s="458"/>
      <c r="L123" s="458"/>
      <c r="M123" s="458"/>
      <c r="N123" s="458"/>
      <c r="O123" s="458"/>
      <c r="P123" s="458"/>
      <c r="Q123" s="458"/>
      <c r="R123" s="458"/>
      <c r="S123" s="458"/>
      <c r="T123" s="458"/>
      <c r="U123" s="458"/>
      <c r="V123" s="458"/>
      <c r="W123" s="458"/>
      <c r="X123" s="458"/>
      <c r="Y123" s="458"/>
      <c r="Z123" s="458"/>
      <c r="AA123" s="458"/>
      <c r="AB123" s="460"/>
      <c r="AC123" s="458"/>
      <c r="AD123" s="458"/>
      <c r="AE123" s="458"/>
      <c r="AF123" s="458"/>
      <c r="AG123" s="458"/>
      <c r="AH123" s="458"/>
      <c r="AI123" s="458"/>
      <c r="AJ123" s="458"/>
      <c r="AK123" s="458"/>
      <c r="AL123" s="458"/>
      <c r="AM123" s="458"/>
      <c r="AN123" s="458"/>
      <c r="AO123" s="458"/>
      <c r="AP123" s="458"/>
      <c r="AQ123" s="458"/>
      <c r="AR123" s="458"/>
      <c r="AS123" s="458"/>
      <c r="AT123" s="458"/>
      <c r="AU123" s="458"/>
      <c r="AV123" s="459"/>
      <c r="AW123" s="459"/>
      <c r="AX123" s="459"/>
      <c r="AY123" s="458"/>
      <c r="AZ123" s="458"/>
      <c r="BA123" s="458"/>
      <c r="BB123" s="458"/>
      <c r="BC123" s="458"/>
      <c r="BD123" s="458"/>
      <c r="BE123" s="458"/>
      <c r="BF123" s="458"/>
      <c r="BG123" s="458"/>
      <c r="BH123" s="458"/>
      <c r="BI123" s="458"/>
      <c r="BJ123" s="458"/>
      <c r="BK123" s="458"/>
      <c r="BL123" s="458"/>
      <c r="BM123" s="458"/>
      <c r="BN123" s="458"/>
      <c r="BO123" s="458"/>
      <c r="BP123" s="458"/>
      <c r="BQ123" s="458"/>
      <c r="BR123" s="458"/>
    </row>
    <row r="124" spans="1:70" ht="12.75" customHeight="1" x14ac:dyDescent="0.2">
      <c r="A124" s="458"/>
      <c r="B124" s="458"/>
      <c r="C124" s="458"/>
      <c r="D124" s="458"/>
      <c r="E124" s="458"/>
      <c r="F124" s="458"/>
      <c r="G124" s="458"/>
      <c r="H124" s="458"/>
      <c r="I124" s="458"/>
      <c r="J124" s="458"/>
      <c r="K124" s="458"/>
      <c r="L124" s="458"/>
      <c r="M124" s="458"/>
      <c r="N124" s="458"/>
      <c r="O124" s="458"/>
      <c r="P124" s="458"/>
      <c r="Q124" s="458"/>
      <c r="R124" s="458"/>
      <c r="S124" s="458"/>
      <c r="T124" s="458"/>
      <c r="U124" s="458"/>
      <c r="V124" s="458"/>
      <c r="W124" s="458"/>
      <c r="X124" s="458"/>
      <c r="Y124" s="458"/>
      <c r="Z124" s="458"/>
      <c r="AA124" s="458"/>
      <c r="AB124" s="460"/>
      <c r="AC124" s="458"/>
      <c r="AD124" s="458"/>
      <c r="AE124" s="458"/>
      <c r="AF124" s="458"/>
      <c r="AG124" s="458"/>
      <c r="AH124" s="458"/>
      <c r="AI124" s="458"/>
      <c r="AJ124" s="458"/>
      <c r="AK124" s="458"/>
      <c r="AL124" s="458"/>
      <c r="AM124" s="458"/>
      <c r="AN124" s="458"/>
      <c r="AO124" s="458"/>
      <c r="AP124" s="458"/>
      <c r="AQ124" s="458"/>
      <c r="AR124" s="458"/>
      <c r="AS124" s="458"/>
      <c r="AT124" s="458"/>
      <c r="AU124" s="458"/>
      <c r="AV124" s="459"/>
      <c r="AW124" s="459"/>
      <c r="AX124" s="459"/>
      <c r="AY124" s="458"/>
      <c r="AZ124" s="458"/>
      <c r="BA124" s="458"/>
      <c r="BB124" s="458"/>
      <c r="BC124" s="458"/>
      <c r="BD124" s="458"/>
      <c r="BE124" s="458"/>
      <c r="BF124" s="458"/>
      <c r="BG124" s="458"/>
      <c r="BH124" s="458"/>
      <c r="BI124" s="458"/>
      <c r="BJ124" s="458"/>
      <c r="BK124" s="458"/>
      <c r="BL124" s="458"/>
      <c r="BM124" s="458"/>
      <c r="BN124" s="458"/>
      <c r="BO124" s="458"/>
      <c r="BP124" s="458"/>
      <c r="BQ124" s="458"/>
      <c r="BR124" s="458"/>
    </row>
    <row r="125" spans="1:70" ht="12.75" customHeight="1" x14ac:dyDescent="0.2">
      <c r="A125" s="458"/>
      <c r="B125" s="458"/>
      <c r="C125" s="458"/>
      <c r="D125" s="458"/>
      <c r="E125" s="458"/>
      <c r="F125" s="458"/>
      <c r="G125" s="458"/>
      <c r="H125" s="458"/>
      <c r="I125" s="458"/>
      <c r="J125" s="458"/>
      <c r="K125" s="458"/>
      <c r="L125" s="458"/>
      <c r="M125" s="458"/>
      <c r="N125" s="458"/>
      <c r="O125" s="458"/>
      <c r="P125" s="458"/>
      <c r="Q125" s="458"/>
      <c r="R125" s="458"/>
      <c r="S125" s="458"/>
      <c r="T125" s="458"/>
      <c r="U125" s="458"/>
      <c r="V125" s="458"/>
      <c r="W125" s="458"/>
      <c r="X125" s="458"/>
      <c r="Y125" s="458"/>
      <c r="Z125" s="458"/>
      <c r="AA125" s="458"/>
      <c r="AB125" s="460"/>
      <c r="AC125" s="458"/>
      <c r="AD125" s="458"/>
      <c r="AE125" s="458"/>
      <c r="AF125" s="458"/>
      <c r="AG125" s="458"/>
      <c r="AH125" s="458"/>
      <c r="AI125" s="458"/>
      <c r="AJ125" s="458"/>
      <c r="AK125" s="458"/>
      <c r="AL125" s="458"/>
      <c r="AM125" s="458"/>
      <c r="AN125" s="458"/>
      <c r="AO125" s="458"/>
      <c r="AP125" s="458"/>
      <c r="AQ125" s="458"/>
      <c r="AR125" s="458"/>
      <c r="AS125" s="458"/>
      <c r="AT125" s="458"/>
      <c r="AU125" s="458"/>
      <c r="AV125" s="459"/>
      <c r="AW125" s="459"/>
      <c r="AX125" s="459"/>
      <c r="AY125" s="458"/>
      <c r="AZ125" s="458"/>
      <c r="BA125" s="458"/>
      <c r="BB125" s="458"/>
      <c r="BC125" s="458"/>
      <c r="BD125" s="458"/>
      <c r="BE125" s="458"/>
      <c r="BF125" s="458"/>
      <c r="BG125" s="458"/>
      <c r="BH125" s="458"/>
      <c r="BI125" s="458"/>
      <c r="BJ125" s="458"/>
      <c r="BK125" s="458"/>
      <c r="BL125" s="458"/>
      <c r="BM125" s="458"/>
      <c r="BN125" s="458"/>
      <c r="BO125" s="458"/>
      <c r="BP125" s="458"/>
      <c r="BQ125" s="458"/>
      <c r="BR125" s="458"/>
    </row>
    <row r="126" spans="1:70" ht="12.75" customHeight="1" x14ac:dyDescent="0.2">
      <c r="A126" s="458"/>
      <c r="B126" s="458"/>
      <c r="C126" s="458"/>
      <c r="D126" s="458"/>
      <c r="E126" s="458"/>
      <c r="F126" s="458"/>
      <c r="G126" s="458"/>
      <c r="H126" s="458"/>
      <c r="I126" s="458"/>
      <c r="J126" s="458"/>
      <c r="K126" s="458"/>
      <c r="L126" s="458"/>
      <c r="M126" s="458"/>
      <c r="N126" s="458"/>
      <c r="O126" s="458"/>
      <c r="P126" s="458"/>
      <c r="Q126" s="458"/>
      <c r="R126" s="458"/>
      <c r="S126" s="458"/>
      <c r="T126" s="458"/>
      <c r="U126" s="458"/>
      <c r="V126" s="458"/>
      <c r="W126" s="458"/>
      <c r="X126" s="458"/>
      <c r="Y126" s="458"/>
      <c r="Z126" s="458"/>
      <c r="AA126" s="458"/>
      <c r="AB126" s="460"/>
      <c r="AC126" s="458"/>
      <c r="AD126" s="458"/>
      <c r="AE126" s="458"/>
      <c r="AF126" s="458"/>
      <c r="AG126" s="458"/>
      <c r="AH126" s="458"/>
      <c r="AI126" s="458"/>
      <c r="AJ126" s="458"/>
      <c r="AK126" s="458"/>
      <c r="AL126" s="458"/>
      <c r="AM126" s="458"/>
      <c r="AN126" s="458"/>
      <c r="AO126" s="458"/>
      <c r="AP126" s="458"/>
      <c r="AQ126" s="458"/>
      <c r="AR126" s="458"/>
      <c r="AS126" s="458"/>
      <c r="AT126" s="458"/>
      <c r="AU126" s="458"/>
      <c r="AV126" s="459"/>
      <c r="AW126" s="459"/>
      <c r="AX126" s="459"/>
      <c r="AY126" s="458"/>
      <c r="AZ126" s="458"/>
      <c r="BA126" s="458"/>
      <c r="BB126" s="458"/>
      <c r="BC126" s="458"/>
      <c r="BD126" s="458"/>
      <c r="BE126" s="458"/>
      <c r="BF126" s="458"/>
      <c r="BG126" s="458"/>
      <c r="BH126" s="458"/>
      <c r="BI126" s="458"/>
      <c r="BJ126" s="458"/>
      <c r="BK126" s="458"/>
      <c r="BL126" s="458"/>
      <c r="BM126" s="458"/>
      <c r="BN126" s="458"/>
      <c r="BO126" s="458"/>
      <c r="BP126" s="458"/>
      <c r="BQ126" s="458"/>
      <c r="BR126" s="458"/>
    </row>
    <row r="127" spans="1:70" ht="12.75" customHeight="1" x14ac:dyDescent="0.2">
      <c r="A127" s="458"/>
      <c r="B127" s="458"/>
      <c r="C127" s="458"/>
      <c r="D127" s="458"/>
      <c r="E127" s="458"/>
      <c r="F127" s="458"/>
      <c r="G127" s="458"/>
      <c r="H127" s="458"/>
      <c r="I127" s="458"/>
      <c r="J127" s="458"/>
      <c r="K127" s="458"/>
      <c r="L127" s="458"/>
      <c r="M127" s="458"/>
      <c r="N127" s="458"/>
      <c r="O127" s="458"/>
      <c r="P127" s="458"/>
      <c r="Q127" s="458"/>
      <c r="R127" s="458"/>
      <c r="S127" s="458"/>
      <c r="T127" s="458"/>
      <c r="U127" s="458"/>
      <c r="V127" s="458"/>
      <c r="W127" s="458"/>
      <c r="X127" s="458"/>
      <c r="Y127" s="458"/>
      <c r="Z127" s="458"/>
      <c r="AA127" s="458"/>
      <c r="AB127" s="460"/>
      <c r="AC127" s="458"/>
      <c r="AD127" s="458"/>
      <c r="AE127" s="458"/>
      <c r="AF127" s="458"/>
      <c r="AG127" s="458"/>
      <c r="AH127" s="458"/>
      <c r="AI127" s="458"/>
      <c r="AJ127" s="458"/>
      <c r="AK127" s="458"/>
      <c r="AL127" s="458"/>
      <c r="AM127" s="458"/>
      <c r="AN127" s="458"/>
      <c r="AO127" s="458"/>
      <c r="AP127" s="458"/>
      <c r="AQ127" s="458"/>
      <c r="AR127" s="458"/>
      <c r="AS127" s="458"/>
      <c r="AT127" s="458"/>
      <c r="AU127" s="458"/>
      <c r="AV127" s="459"/>
      <c r="AW127" s="459"/>
      <c r="AX127" s="459"/>
      <c r="AY127" s="458"/>
      <c r="AZ127" s="458"/>
      <c r="BA127" s="458"/>
      <c r="BB127" s="458"/>
      <c r="BC127" s="458"/>
      <c r="BD127" s="458"/>
      <c r="BE127" s="458"/>
      <c r="BF127" s="458"/>
      <c r="BG127" s="458"/>
      <c r="BH127" s="458"/>
      <c r="BI127" s="458"/>
      <c r="BJ127" s="458"/>
      <c r="BK127" s="458"/>
      <c r="BL127" s="458"/>
      <c r="BM127" s="458"/>
      <c r="BN127" s="458"/>
      <c r="BO127" s="458"/>
      <c r="BP127" s="458"/>
      <c r="BQ127" s="458"/>
      <c r="BR127" s="458"/>
    </row>
    <row r="128" spans="1:70" ht="12.75" customHeight="1" x14ac:dyDescent="0.2">
      <c r="A128" s="458"/>
      <c r="B128" s="458"/>
      <c r="C128" s="458"/>
      <c r="D128" s="458"/>
      <c r="E128" s="458"/>
      <c r="F128" s="458"/>
      <c r="G128" s="458"/>
      <c r="H128" s="458"/>
      <c r="I128" s="458"/>
      <c r="J128" s="458"/>
      <c r="K128" s="458"/>
      <c r="L128" s="458"/>
      <c r="M128" s="458"/>
      <c r="N128" s="458"/>
      <c r="O128" s="458"/>
      <c r="P128" s="458"/>
      <c r="Q128" s="458"/>
      <c r="R128" s="458"/>
      <c r="S128" s="458"/>
      <c r="T128" s="458"/>
      <c r="U128" s="458"/>
      <c r="V128" s="458"/>
      <c r="W128" s="458"/>
      <c r="X128" s="458"/>
      <c r="Y128" s="458"/>
      <c r="Z128" s="458"/>
      <c r="AA128" s="458"/>
      <c r="AB128" s="460"/>
      <c r="AC128" s="458"/>
      <c r="AD128" s="458"/>
      <c r="AE128" s="458"/>
      <c r="AF128" s="458"/>
      <c r="AG128" s="458"/>
      <c r="AH128" s="458"/>
      <c r="AI128" s="458"/>
      <c r="AJ128" s="458"/>
      <c r="AK128" s="458"/>
      <c r="AL128" s="458"/>
      <c r="AM128" s="458"/>
      <c r="AN128" s="458"/>
      <c r="AO128" s="458"/>
      <c r="AP128" s="458"/>
      <c r="AQ128" s="458"/>
      <c r="AR128" s="458"/>
      <c r="AS128" s="458"/>
      <c r="AT128" s="458"/>
      <c r="AU128" s="458"/>
      <c r="AV128" s="459"/>
      <c r="AW128" s="459"/>
      <c r="AX128" s="459"/>
      <c r="AY128" s="458"/>
      <c r="AZ128" s="458"/>
      <c r="BA128" s="458"/>
      <c r="BB128" s="458"/>
      <c r="BC128" s="458"/>
      <c r="BD128" s="458"/>
      <c r="BE128" s="458"/>
      <c r="BF128" s="458"/>
      <c r="BG128" s="458"/>
      <c r="BH128" s="458"/>
      <c r="BI128" s="458"/>
      <c r="BJ128" s="458"/>
      <c r="BK128" s="458"/>
      <c r="BL128" s="458"/>
      <c r="BM128" s="458"/>
      <c r="BN128" s="458"/>
      <c r="BO128" s="458"/>
      <c r="BP128" s="458"/>
      <c r="BQ128" s="458"/>
      <c r="BR128" s="458"/>
    </row>
    <row r="129" spans="1:70" ht="12.75" customHeight="1" x14ac:dyDescent="0.2">
      <c r="A129" s="458"/>
      <c r="B129" s="458"/>
      <c r="C129" s="458"/>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c r="AA129" s="458"/>
      <c r="AB129" s="460"/>
      <c r="AC129" s="458"/>
      <c r="AD129" s="458"/>
      <c r="AE129" s="458"/>
      <c r="AF129" s="458"/>
      <c r="AG129" s="458"/>
      <c r="AH129" s="458"/>
      <c r="AI129" s="458"/>
      <c r="AJ129" s="458"/>
      <c r="AK129" s="458"/>
      <c r="AL129" s="458"/>
      <c r="AM129" s="458"/>
      <c r="AN129" s="458"/>
      <c r="AO129" s="458"/>
      <c r="AP129" s="458"/>
      <c r="AQ129" s="458"/>
      <c r="AR129" s="458"/>
      <c r="AS129" s="458"/>
      <c r="AT129" s="458"/>
      <c r="AU129" s="458"/>
      <c r="AV129" s="459"/>
      <c r="AW129" s="459"/>
      <c r="AX129" s="459"/>
      <c r="AY129" s="458"/>
      <c r="AZ129" s="458"/>
      <c r="BA129" s="458"/>
      <c r="BB129" s="458"/>
      <c r="BC129" s="458"/>
      <c r="BD129" s="458"/>
      <c r="BE129" s="458"/>
      <c r="BF129" s="458"/>
      <c r="BG129" s="458"/>
      <c r="BH129" s="458"/>
      <c r="BI129" s="458"/>
      <c r="BJ129" s="458"/>
      <c r="BK129" s="458"/>
      <c r="BL129" s="458"/>
      <c r="BM129" s="458"/>
      <c r="BN129" s="458"/>
      <c r="BO129" s="458"/>
      <c r="BP129" s="458"/>
      <c r="BQ129" s="458"/>
      <c r="BR129" s="458"/>
    </row>
    <row r="130" spans="1:70" ht="12.75" customHeight="1" x14ac:dyDescent="0.2">
      <c r="A130" s="458"/>
      <c r="B130" s="458"/>
      <c r="C130" s="458"/>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c r="AA130" s="458"/>
      <c r="AB130" s="460"/>
      <c r="AC130" s="458"/>
      <c r="AD130" s="458"/>
      <c r="AE130" s="458"/>
      <c r="AF130" s="458"/>
      <c r="AG130" s="458"/>
      <c r="AH130" s="458"/>
      <c r="AI130" s="458"/>
      <c r="AJ130" s="458"/>
      <c r="AK130" s="458"/>
      <c r="AL130" s="458"/>
      <c r="AM130" s="458"/>
      <c r="AN130" s="458"/>
      <c r="AO130" s="458"/>
      <c r="AP130" s="458"/>
      <c r="AQ130" s="458"/>
      <c r="AR130" s="458"/>
      <c r="AS130" s="458"/>
      <c r="AT130" s="458"/>
      <c r="AU130" s="458"/>
      <c r="AV130" s="459"/>
      <c r="AW130" s="459"/>
      <c r="AX130" s="459"/>
      <c r="AY130" s="458"/>
      <c r="AZ130" s="458"/>
      <c r="BA130" s="458"/>
      <c r="BB130" s="458"/>
      <c r="BC130" s="458"/>
      <c r="BD130" s="458"/>
      <c r="BE130" s="458"/>
      <c r="BF130" s="458"/>
      <c r="BG130" s="458"/>
      <c r="BH130" s="458"/>
      <c r="BI130" s="458"/>
      <c r="BJ130" s="458"/>
      <c r="BK130" s="458"/>
      <c r="BL130" s="458"/>
      <c r="BM130" s="458"/>
      <c r="BN130" s="458"/>
      <c r="BO130" s="458"/>
      <c r="BP130" s="458"/>
      <c r="BQ130" s="458"/>
      <c r="BR130" s="458"/>
    </row>
    <row r="131" spans="1:70" ht="12.75" customHeight="1" x14ac:dyDescent="0.2">
      <c r="A131" s="458"/>
      <c r="B131" s="458"/>
      <c r="C131" s="458"/>
      <c r="D131" s="458"/>
      <c r="E131" s="458"/>
      <c r="F131" s="458"/>
      <c r="G131" s="458"/>
      <c r="H131" s="458"/>
      <c r="I131" s="458"/>
      <c r="J131" s="458"/>
      <c r="K131" s="458"/>
      <c r="L131" s="458"/>
      <c r="M131" s="458"/>
      <c r="N131" s="458"/>
      <c r="O131" s="458"/>
      <c r="P131" s="458"/>
      <c r="Q131" s="458"/>
      <c r="R131" s="458"/>
      <c r="S131" s="458"/>
      <c r="T131" s="458"/>
      <c r="U131" s="458"/>
      <c r="V131" s="458"/>
      <c r="W131" s="458"/>
      <c r="X131" s="458"/>
      <c r="Y131" s="458"/>
      <c r="Z131" s="458"/>
      <c r="AA131" s="458"/>
      <c r="AB131" s="460"/>
      <c r="AC131" s="458"/>
      <c r="AD131" s="458"/>
      <c r="AE131" s="458"/>
      <c r="AF131" s="458"/>
      <c r="AG131" s="458"/>
      <c r="AH131" s="458"/>
      <c r="AI131" s="458"/>
      <c r="AJ131" s="458"/>
      <c r="AK131" s="458"/>
      <c r="AL131" s="458"/>
      <c r="AM131" s="458"/>
      <c r="AN131" s="458"/>
      <c r="AO131" s="458"/>
      <c r="AP131" s="458"/>
      <c r="AQ131" s="458"/>
      <c r="AR131" s="458"/>
      <c r="AS131" s="458"/>
      <c r="AT131" s="458"/>
      <c r="AU131" s="458"/>
      <c r="AV131" s="459"/>
      <c r="AW131" s="459"/>
      <c r="AX131" s="459"/>
      <c r="AY131" s="458"/>
      <c r="AZ131" s="458"/>
      <c r="BA131" s="458"/>
      <c r="BB131" s="458"/>
      <c r="BC131" s="458"/>
      <c r="BD131" s="458"/>
      <c r="BE131" s="458"/>
      <c r="BF131" s="458"/>
      <c r="BG131" s="458"/>
      <c r="BH131" s="458"/>
      <c r="BI131" s="458"/>
      <c r="BJ131" s="458"/>
      <c r="BK131" s="458"/>
      <c r="BL131" s="458"/>
      <c r="BM131" s="458"/>
      <c r="BN131" s="458"/>
      <c r="BO131" s="458"/>
      <c r="BP131" s="458"/>
      <c r="BQ131" s="458"/>
      <c r="BR131" s="458"/>
    </row>
    <row r="132" spans="1:70" ht="12.75" customHeight="1" x14ac:dyDescent="0.2">
      <c r="A132" s="458"/>
      <c r="B132" s="458"/>
      <c r="C132" s="458"/>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c r="AA132" s="458"/>
      <c r="AB132" s="460"/>
      <c r="AC132" s="458"/>
      <c r="AD132" s="458"/>
      <c r="AE132" s="458"/>
      <c r="AF132" s="458"/>
      <c r="AG132" s="458"/>
      <c r="AH132" s="458"/>
      <c r="AI132" s="458"/>
      <c r="AJ132" s="458"/>
      <c r="AK132" s="458"/>
      <c r="AL132" s="458"/>
      <c r="AM132" s="458"/>
      <c r="AN132" s="458"/>
      <c r="AO132" s="458"/>
      <c r="AP132" s="458"/>
      <c r="AQ132" s="458"/>
      <c r="AR132" s="458"/>
      <c r="AS132" s="458"/>
      <c r="AT132" s="458"/>
      <c r="AU132" s="458"/>
      <c r="AV132" s="459"/>
      <c r="AW132" s="459"/>
      <c r="AX132" s="459"/>
      <c r="AY132" s="458"/>
      <c r="AZ132" s="458"/>
      <c r="BA132" s="458"/>
      <c r="BB132" s="458"/>
      <c r="BC132" s="458"/>
      <c r="BD132" s="458"/>
      <c r="BE132" s="458"/>
      <c r="BF132" s="458"/>
      <c r="BG132" s="458"/>
      <c r="BH132" s="458"/>
      <c r="BI132" s="458"/>
      <c r="BJ132" s="458"/>
      <c r="BK132" s="458"/>
      <c r="BL132" s="458"/>
      <c r="BM132" s="458"/>
      <c r="BN132" s="458"/>
      <c r="BO132" s="458"/>
      <c r="BP132" s="458"/>
      <c r="BQ132" s="458"/>
      <c r="BR132" s="458"/>
    </row>
    <row r="133" spans="1:70" ht="12.75" customHeight="1" x14ac:dyDescent="0.2">
      <c r="A133" s="458"/>
      <c r="B133" s="458"/>
      <c r="C133" s="458"/>
      <c r="D133" s="458"/>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60"/>
      <c r="AC133" s="458"/>
      <c r="AD133" s="458"/>
      <c r="AE133" s="458"/>
      <c r="AF133" s="458"/>
      <c r="AG133" s="458"/>
      <c r="AH133" s="458"/>
      <c r="AI133" s="458"/>
      <c r="AJ133" s="458"/>
      <c r="AK133" s="458"/>
      <c r="AL133" s="458"/>
      <c r="AM133" s="458"/>
      <c r="AN133" s="458"/>
      <c r="AO133" s="458"/>
      <c r="AP133" s="458"/>
      <c r="AQ133" s="458"/>
      <c r="AR133" s="458"/>
      <c r="AS133" s="458"/>
      <c r="AT133" s="458"/>
      <c r="AU133" s="458"/>
      <c r="AV133" s="459"/>
      <c r="AW133" s="459"/>
      <c r="AX133" s="459"/>
      <c r="AY133" s="458"/>
      <c r="AZ133" s="458"/>
      <c r="BA133" s="458"/>
      <c r="BB133" s="458"/>
      <c r="BC133" s="458"/>
      <c r="BD133" s="458"/>
      <c r="BE133" s="458"/>
      <c r="BF133" s="458"/>
      <c r="BG133" s="458"/>
      <c r="BH133" s="458"/>
      <c r="BI133" s="458"/>
      <c r="BJ133" s="458"/>
      <c r="BK133" s="458"/>
      <c r="BL133" s="458"/>
      <c r="BM133" s="458"/>
      <c r="BN133" s="458"/>
      <c r="BO133" s="458"/>
      <c r="BP133" s="458"/>
      <c r="BQ133" s="458"/>
      <c r="BR133" s="458"/>
    </row>
    <row r="134" spans="1:70" ht="12.75" customHeight="1" x14ac:dyDescent="0.2">
      <c r="A134" s="458"/>
      <c r="B134" s="458"/>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60"/>
      <c r="AC134" s="458"/>
      <c r="AD134" s="458"/>
      <c r="AE134" s="458"/>
      <c r="AF134" s="458"/>
      <c r="AG134" s="458"/>
      <c r="AH134" s="458"/>
      <c r="AI134" s="458"/>
      <c r="AJ134" s="458"/>
      <c r="AK134" s="458"/>
      <c r="AL134" s="458"/>
      <c r="AM134" s="458"/>
      <c r="AN134" s="458"/>
      <c r="AO134" s="458"/>
      <c r="AP134" s="458"/>
      <c r="AQ134" s="458"/>
      <c r="AR134" s="458"/>
      <c r="AS134" s="458"/>
      <c r="AT134" s="458"/>
      <c r="AU134" s="458"/>
      <c r="AV134" s="459"/>
      <c r="AW134" s="459"/>
      <c r="AX134" s="459"/>
      <c r="AY134" s="458"/>
      <c r="AZ134" s="458"/>
      <c r="BA134" s="458"/>
      <c r="BB134" s="458"/>
      <c r="BC134" s="458"/>
      <c r="BD134" s="458"/>
      <c r="BE134" s="458"/>
      <c r="BF134" s="458"/>
      <c r="BG134" s="458"/>
      <c r="BH134" s="458"/>
      <c r="BI134" s="458"/>
      <c r="BJ134" s="458"/>
      <c r="BK134" s="458"/>
      <c r="BL134" s="458"/>
      <c r="BM134" s="458"/>
      <c r="BN134" s="458"/>
      <c r="BO134" s="458"/>
      <c r="BP134" s="458"/>
      <c r="BQ134" s="458"/>
      <c r="BR134" s="458"/>
    </row>
    <row r="135" spans="1:70" ht="12.75" customHeight="1" x14ac:dyDescent="0.2">
      <c r="A135" s="458"/>
      <c r="B135" s="458"/>
      <c r="C135" s="458"/>
      <c r="D135" s="458"/>
      <c r="E135" s="458"/>
      <c r="F135" s="458"/>
      <c r="G135" s="458"/>
      <c r="H135" s="458"/>
      <c r="I135" s="458"/>
      <c r="J135" s="458"/>
      <c r="K135" s="458"/>
      <c r="L135" s="458"/>
      <c r="M135" s="458"/>
      <c r="N135" s="458"/>
      <c r="O135" s="458"/>
      <c r="P135" s="458"/>
      <c r="Q135" s="458"/>
      <c r="R135" s="458"/>
      <c r="S135" s="458"/>
      <c r="T135" s="458"/>
      <c r="U135" s="458"/>
      <c r="V135" s="458"/>
      <c r="W135" s="458"/>
      <c r="X135" s="458"/>
      <c r="Y135" s="458"/>
      <c r="Z135" s="458"/>
      <c r="AA135" s="458"/>
      <c r="AB135" s="460"/>
      <c r="AC135" s="458"/>
      <c r="AD135" s="458"/>
      <c r="AE135" s="458"/>
      <c r="AF135" s="458"/>
      <c r="AG135" s="458"/>
      <c r="AH135" s="458"/>
      <c r="AI135" s="458"/>
      <c r="AJ135" s="458"/>
      <c r="AK135" s="458"/>
      <c r="AL135" s="458"/>
      <c r="AM135" s="458"/>
      <c r="AN135" s="458"/>
      <c r="AO135" s="458"/>
      <c r="AP135" s="458"/>
      <c r="AQ135" s="458"/>
      <c r="AR135" s="458"/>
      <c r="AS135" s="458"/>
      <c r="AT135" s="458"/>
      <c r="AU135" s="458"/>
      <c r="AV135" s="459"/>
      <c r="AW135" s="459"/>
      <c r="AX135" s="459"/>
      <c r="AY135" s="458"/>
      <c r="AZ135" s="458"/>
      <c r="BA135" s="458"/>
      <c r="BB135" s="458"/>
      <c r="BC135" s="458"/>
      <c r="BD135" s="458"/>
      <c r="BE135" s="458"/>
      <c r="BF135" s="458"/>
      <c r="BG135" s="458"/>
      <c r="BH135" s="458"/>
      <c r="BI135" s="458"/>
      <c r="BJ135" s="458"/>
      <c r="BK135" s="458"/>
      <c r="BL135" s="458"/>
      <c r="BM135" s="458"/>
      <c r="BN135" s="458"/>
      <c r="BO135" s="458"/>
      <c r="BP135" s="458"/>
      <c r="BQ135" s="458"/>
      <c r="BR135" s="458"/>
    </row>
    <row r="136" spans="1:70" ht="12.75" customHeight="1" x14ac:dyDescent="0.2">
      <c r="A136" s="458"/>
      <c r="B136" s="458"/>
      <c r="C136" s="458"/>
      <c r="D136" s="458"/>
      <c r="E136" s="458"/>
      <c r="F136" s="458"/>
      <c r="G136" s="458"/>
      <c r="H136" s="458"/>
      <c r="I136" s="458"/>
      <c r="J136" s="458"/>
      <c r="K136" s="458"/>
      <c r="L136" s="458"/>
      <c r="M136" s="458"/>
      <c r="N136" s="458"/>
      <c r="O136" s="458"/>
      <c r="P136" s="458"/>
      <c r="Q136" s="458"/>
      <c r="R136" s="458"/>
      <c r="S136" s="458"/>
      <c r="T136" s="458"/>
      <c r="U136" s="458"/>
      <c r="V136" s="458"/>
      <c r="W136" s="458"/>
      <c r="X136" s="458"/>
      <c r="Y136" s="458"/>
      <c r="Z136" s="458"/>
      <c r="AA136" s="458"/>
      <c r="AB136" s="460"/>
      <c r="AC136" s="458"/>
      <c r="AD136" s="458"/>
      <c r="AE136" s="458"/>
      <c r="AF136" s="458"/>
      <c r="AG136" s="458"/>
      <c r="AH136" s="458"/>
      <c r="AI136" s="458"/>
      <c r="AJ136" s="458"/>
      <c r="AK136" s="458"/>
      <c r="AL136" s="458"/>
      <c r="AM136" s="458"/>
      <c r="AN136" s="458"/>
      <c r="AO136" s="458"/>
      <c r="AP136" s="458"/>
      <c r="AQ136" s="458"/>
      <c r="AR136" s="458"/>
      <c r="AS136" s="458"/>
      <c r="AT136" s="458"/>
      <c r="AU136" s="458"/>
      <c r="AV136" s="459"/>
      <c r="AW136" s="459"/>
      <c r="AX136" s="459"/>
      <c r="AY136" s="458"/>
      <c r="AZ136" s="458"/>
      <c r="BA136" s="458"/>
      <c r="BB136" s="458"/>
      <c r="BC136" s="458"/>
      <c r="BD136" s="458"/>
      <c r="BE136" s="458"/>
      <c r="BF136" s="458"/>
      <c r="BG136" s="458"/>
      <c r="BH136" s="458"/>
      <c r="BI136" s="458"/>
      <c r="BJ136" s="458"/>
      <c r="BK136" s="458"/>
      <c r="BL136" s="458"/>
      <c r="BM136" s="458"/>
      <c r="BN136" s="458"/>
      <c r="BO136" s="458"/>
      <c r="BP136" s="458"/>
      <c r="BQ136" s="458"/>
      <c r="BR136" s="458"/>
    </row>
    <row r="137" spans="1:70" ht="12.75" customHeight="1" x14ac:dyDescent="0.2">
      <c r="A137" s="458"/>
      <c r="B137" s="458"/>
      <c r="C137" s="458"/>
      <c r="D137" s="458"/>
      <c r="E137" s="458"/>
      <c r="F137" s="458"/>
      <c r="G137" s="458"/>
      <c r="H137" s="458"/>
      <c r="I137" s="458"/>
      <c r="J137" s="458"/>
      <c r="K137" s="458"/>
      <c r="L137" s="458"/>
      <c r="M137" s="458"/>
      <c r="N137" s="458"/>
      <c r="O137" s="458"/>
      <c r="P137" s="458"/>
      <c r="Q137" s="458"/>
      <c r="R137" s="458"/>
      <c r="S137" s="458"/>
      <c r="T137" s="458"/>
      <c r="U137" s="458"/>
      <c r="V137" s="458"/>
      <c r="W137" s="458"/>
      <c r="X137" s="458"/>
      <c r="Y137" s="458"/>
      <c r="Z137" s="458"/>
      <c r="AA137" s="458"/>
      <c r="AB137" s="460"/>
      <c r="AC137" s="458"/>
      <c r="AD137" s="458"/>
      <c r="AE137" s="458"/>
      <c r="AF137" s="458"/>
      <c r="AG137" s="458"/>
      <c r="AH137" s="458"/>
      <c r="AI137" s="458"/>
      <c r="AJ137" s="458"/>
      <c r="AK137" s="458"/>
      <c r="AL137" s="458"/>
      <c r="AM137" s="458"/>
      <c r="AN137" s="458"/>
      <c r="AO137" s="458"/>
      <c r="AP137" s="458"/>
      <c r="AQ137" s="458"/>
      <c r="AR137" s="458"/>
      <c r="AS137" s="458"/>
      <c r="AT137" s="458"/>
      <c r="AU137" s="458"/>
      <c r="AV137" s="459"/>
      <c r="AW137" s="459"/>
      <c r="AX137" s="459"/>
      <c r="AY137" s="458"/>
      <c r="AZ137" s="458"/>
      <c r="BA137" s="458"/>
      <c r="BB137" s="458"/>
      <c r="BC137" s="458"/>
      <c r="BD137" s="458"/>
      <c r="BE137" s="458"/>
      <c r="BF137" s="458"/>
      <c r="BG137" s="458"/>
      <c r="BH137" s="458"/>
      <c r="BI137" s="458"/>
      <c r="BJ137" s="458"/>
      <c r="BK137" s="458"/>
      <c r="BL137" s="458"/>
      <c r="BM137" s="458"/>
      <c r="BN137" s="458"/>
      <c r="BO137" s="458"/>
      <c r="BP137" s="458"/>
      <c r="BQ137" s="458"/>
      <c r="BR137" s="458"/>
    </row>
    <row r="138" spans="1:70" ht="12.75" customHeight="1" x14ac:dyDescent="0.2">
      <c r="A138" s="458"/>
      <c r="B138" s="458"/>
      <c r="C138" s="458"/>
      <c r="D138" s="458"/>
      <c r="E138" s="458"/>
      <c r="F138" s="458"/>
      <c r="G138" s="458"/>
      <c r="H138" s="458"/>
      <c r="I138" s="458"/>
      <c r="J138" s="458"/>
      <c r="K138" s="458"/>
      <c r="L138" s="458"/>
      <c r="M138" s="458"/>
      <c r="N138" s="458"/>
      <c r="O138" s="458"/>
      <c r="P138" s="458"/>
      <c r="Q138" s="458"/>
      <c r="R138" s="458"/>
      <c r="S138" s="458"/>
      <c r="T138" s="458"/>
      <c r="U138" s="458"/>
      <c r="V138" s="458"/>
      <c r="W138" s="458"/>
      <c r="X138" s="458"/>
      <c r="Y138" s="458"/>
      <c r="Z138" s="458"/>
      <c r="AA138" s="458"/>
      <c r="AB138" s="460"/>
      <c r="AC138" s="458"/>
      <c r="AD138" s="458"/>
      <c r="AE138" s="458"/>
      <c r="AF138" s="458"/>
      <c r="AG138" s="458"/>
      <c r="AH138" s="458"/>
      <c r="AI138" s="458"/>
      <c r="AJ138" s="458"/>
      <c r="AK138" s="458"/>
      <c r="AL138" s="458"/>
      <c r="AM138" s="458"/>
      <c r="AN138" s="458"/>
      <c r="AO138" s="458"/>
      <c r="AP138" s="458"/>
      <c r="AQ138" s="458"/>
      <c r="AR138" s="458"/>
      <c r="AS138" s="458"/>
      <c r="AT138" s="458"/>
      <c r="AU138" s="458"/>
      <c r="AV138" s="459"/>
      <c r="AW138" s="459"/>
      <c r="AX138" s="459"/>
      <c r="AY138" s="458"/>
      <c r="AZ138" s="458"/>
      <c r="BA138" s="458"/>
      <c r="BB138" s="458"/>
      <c r="BC138" s="458"/>
      <c r="BD138" s="458"/>
      <c r="BE138" s="458"/>
      <c r="BF138" s="458"/>
      <c r="BG138" s="458"/>
      <c r="BH138" s="458"/>
      <c r="BI138" s="458"/>
      <c r="BJ138" s="458"/>
      <c r="BK138" s="458"/>
      <c r="BL138" s="458"/>
      <c r="BM138" s="458"/>
      <c r="BN138" s="458"/>
      <c r="BO138" s="458"/>
      <c r="BP138" s="458"/>
      <c r="BQ138" s="458"/>
      <c r="BR138" s="458"/>
    </row>
    <row r="139" spans="1:70" ht="12.75" customHeight="1" x14ac:dyDescent="0.2">
      <c r="A139" s="458"/>
      <c r="B139" s="458"/>
      <c r="C139" s="458"/>
      <c r="D139" s="458"/>
      <c r="E139" s="458"/>
      <c r="F139" s="458"/>
      <c r="G139" s="458"/>
      <c r="H139" s="458"/>
      <c r="I139" s="458"/>
      <c r="J139" s="458"/>
      <c r="K139" s="458"/>
      <c r="L139" s="458"/>
      <c r="M139" s="458"/>
      <c r="N139" s="458"/>
      <c r="O139" s="458"/>
      <c r="P139" s="458"/>
      <c r="Q139" s="458"/>
      <c r="R139" s="458"/>
      <c r="S139" s="458"/>
      <c r="T139" s="458"/>
      <c r="U139" s="458"/>
      <c r="V139" s="458"/>
      <c r="W139" s="458"/>
      <c r="X139" s="458"/>
      <c r="Y139" s="458"/>
      <c r="Z139" s="458"/>
      <c r="AA139" s="458"/>
      <c r="AB139" s="460"/>
      <c r="AC139" s="458"/>
      <c r="AD139" s="458"/>
      <c r="AE139" s="458"/>
      <c r="AF139" s="458"/>
      <c r="AG139" s="458"/>
      <c r="AH139" s="458"/>
      <c r="AI139" s="458"/>
      <c r="AJ139" s="458"/>
      <c r="AK139" s="458"/>
      <c r="AL139" s="458"/>
      <c r="AM139" s="458"/>
      <c r="AN139" s="458"/>
      <c r="AO139" s="458"/>
      <c r="AP139" s="458"/>
      <c r="AQ139" s="458"/>
      <c r="AR139" s="458"/>
      <c r="AS139" s="458"/>
      <c r="AT139" s="458"/>
      <c r="AU139" s="458"/>
      <c r="AV139" s="459"/>
      <c r="AW139" s="459"/>
      <c r="AX139" s="459"/>
      <c r="AY139" s="458"/>
      <c r="AZ139" s="458"/>
      <c r="BA139" s="458"/>
      <c r="BB139" s="458"/>
      <c r="BC139" s="458"/>
      <c r="BD139" s="458"/>
      <c r="BE139" s="458"/>
      <c r="BF139" s="458"/>
      <c r="BG139" s="458"/>
      <c r="BH139" s="458"/>
      <c r="BI139" s="458"/>
      <c r="BJ139" s="458"/>
      <c r="BK139" s="458"/>
      <c r="BL139" s="458"/>
      <c r="BM139" s="458"/>
      <c r="BN139" s="458"/>
      <c r="BO139" s="458"/>
      <c r="BP139" s="458"/>
      <c r="BQ139" s="458"/>
      <c r="BR139" s="458"/>
    </row>
    <row r="140" spans="1:70" ht="12.75" customHeight="1" x14ac:dyDescent="0.2">
      <c r="A140" s="458"/>
      <c r="B140" s="458"/>
      <c r="C140" s="458"/>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c r="AA140" s="458"/>
      <c r="AB140" s="460"/>
      <c r="AC140" s="458"/>
      <c r="AD140" s="458"/>
      <c r="AE140" s="458"/>
      <c r="AF140" s="458"/>
      <c r="AG140" s="458"/>
      <c r="AH140" s="458"/>
      <c r="AI140" s="458"/>
      <c r="AJ140" s="458"/>
      <c r="AK140" s="458"/>
      <c r="AL140" s="458"/>
      <c r="AM140" s="458"/>
      <c r="AN140" s="458"/>
      <c r="AO140" s="458"/>
      <c r="AP140" s="458"/>
      <c r="AQ140" s="458"/>
      <c r="AR140" s="458"/>
      <c r="AS140" s="458"/>
      <c r="AT140" s="458"/>
      <c r="AU140" s="458"/>
      <c r="AV140" s="459"/>
      <c r="AW140" s="459"/>
      <c r="AX140" s="459"/>
      <c r="AY140" s="458"/>
      <c r="AZ140" s="458"/>
      <c r="BA140" s="458"/>
      <c r="BB140" s="458"/>
      <c r="BC140" s="458"/>
      <c r="BD140" s="458"/>
      <c r="BE140" s="458"/>
      <c r="BF140" s="458"/>
      <c r="BG140" s="458"/>
      <c r="BH140" s="458"/>
      <c r="BI140" s="458"/>
      <c r="BJ140" s="458"/>
      <c r="BK140" s="458"/>
      <c r="BL140" s="458"/>
      <c r="BM140" s="458"/>
      <c r="BN140" s="458"/>
      <c r="BO140" s="458"/>
      <c r="BP140" s="458"/>
      <c r="BQ140" s="458"/>
      <c r="BR140" s="458"/>
    </row>
    <row r="141" spans="1:70" ht="12.75" customHeight="1" x14ac:dyDescent="0.2">
      <c r="A141" s="458"/>
      <c r="B141" s="458"/>
      <c r="C141" s="458"/>
      <c r="D141" s="458"/>
      <c r="E141" s="458"/>
      <c r="F141" s="458"/>
      <c r="G141" s="458"/>
      <c r="H141" s="458"/>
      <c r="I141" s="458"/>
      <c r="J141" s="458"/>
      <c r="K141" s="458"/>
      <c r="L141" s="458"/>
      <c r="M141" s="458"/>
      <c r="N141" s="458"/>
      <c r="O141" s="458"/>
      <c r="P141" s="458"/>
      <c r="Q141" s="458"/>
      <c r="R141" s="458"/>
      <c r="S141" s="458"/>
      <c r="T141" s="458"/>
      <c r="U141" s="458"/>
      <c r="V141" s="458"/>
      <c r="W141" s="458"/>
      <c r="X141" s="458"/>
      <c r="Y141" s="458"/>
      <c r="Z141" s="458"/>
      <c r="AA141" s="458"/>
      <c r="AB141" s="460"/>
      <c r="AC141" s="458"/>
      <c r="AD141" s="458"/>
      <c r="AE141" s="458"/>
      <c r="AF141" s="458"/>
      <c r="AG141" s="458"/>
      <c r="AH141" s="458"/>
      <c r="AI141" s="458"/>
      <c r="AJ141" s="458"/>
      <c r="AK141" s="458"/>
      <c r="AL141" s="458"/>
      <c r="AM141" s="458"/>
      <c r="AN141" s="458"/>
      <c r="AO141" s="458"/>
      <c r="AP141" s="458"/>
      <c r="AQ141" s="458"/>
      <c r="AR141" s="458"/>
      <c r="AS141" s="458"/>
      <c r="AT141" s="458"/>
      <c r="AU141" s="458"/>
      <c r="AV141" s="459"/>
      <c r="AW141" s="459"/>
      <c r="AX141" s="459"/>
      <c r="AY141" s="458"/>
      <c r="AZ141" s="458"/>
      <c r="BA141" s="458"/>
      <c r="BB141" s="458"/>
      <c r="BC141" s="458"/>
      <c r="BD141" s="458"/>
      <c r="BE141" s="458"/>
      <c r="BF141" s="458"/>
      <c r="BG141" s="458"/>
      <c r="BH141" s="458"/>
      <c r="BI141" s="458"/>
      <c r="BJ141" s="458"/>
      <c r="BK141" s="458"/>
      <c r="BL141" s="458"/>
      <c r="BM141" s="458"/>
      <c r="BN141" s="458"/>
      <c r="BO141" s="458"/>
      <c r="BP141" s="458"/>
      <c r="BQ141" s="458"/>
      <c r="BR141" s="458"/>
    </row>
    <row r="142" spans="1:70" ht="12.75" customHeight="1" x14ac:dyDescent="0.2">
      <c r="A142" s="458"/>
      <c r="B142" s="458"/>
      <c r="C142" s="458"/>
      <c r="D142" s="458"/>
      <c r="E142" s="458"/>
      <c r="F142" s="458"/>
      <c r="G142" s="458"/>
      <c r="H142" s="458"/>
      <c r="I142" s="458"/>
      <c r="J142" s="458"/>
      <c r="K142" s="458"/>
      <c r="L142" s="458"/>
      <c r="M142" s="458"/>
      <c r="N142" s="458"/>
      <c r="O142" s="458"/>
      <c r="P142" s="458"/>
      <c r="Q142" s="458"/>
      <c r="R142" s="458"/>
      <c r="S142" s="458"/>
      <c r="T142" s="458"/>
      <c r="U142" s="458"/>
      <c r="V142" s="458"/>
      <c r="W142" s="458"/>
      <c r="X142" s="458"/>
      <c r="Y142" s="458"/>
      <c r="Z142" s="458"/>
      <c r="AA142" s="458"/>
      <c r="AB142" s="460"/>
      <c r="AC142" s="458"/>
      <c r="AD142" s="458"/>
      <c r="AE142" s="458"/>
      <c r="AF142" s="458"/>
      <c r="AG142" s="458"/>
      <c r="AH142" s="458"/>
      <c r="AI142" s="458"/>
      <c r="AJ142" s="458"/>
      <c r="AK142" s="458"/>
      <c r="AL142" s="458"/>
      <c r="AM142" s="458"/>
      <c r="AN142" s="458"/>
      <c r="AO142" s="458"/>
      <c r="AP142" s="458"/>
      <c r="AQ142" s="458"/>
      <c r="AR142" s="458"/>
      <c r="AS142" s="458"/>
      <c r="AT142" s="458"/>
      <c r="AU142" s="458"/>
      <c r="AV142" s="459"/>
      <c r="AW142" s="459"/>
      <c r="AX142" s="459"/>
      <c r="AY142" s="458"/>
      <c r="AZ142" s="458"/>
      <c r="BA142" s="458"/>
      <c r="BB142" s="458"/>
      <c r="BC142" s="458"/>
      <c r="BD142" s="458"/>
      <c r="BE142" s="458"/>
      <c r="BF142" s="458"/>
      <c r="BG142" s="458"/>
      <c r="BH142" s="458"/>
      <c r="BI142" s="458"/>
      <c r="BJ142" s="458"/>
      <c r="BK142" s="458"/>
      <c r="BL142" s="458"/>
      <c r="BM142" s="458"/>
      <c r="BN142" s="458"/>
      <c r="BO142" s="458"/>
      <c r="BP142" s="458"/>
      <c r="BQ142" s="458"/>
      <c r="BR142" s="458"/>
    </row>
    <row r="143" spans="1:70" ht="12.75" customHeight="1" x14ac:dyDescent="0.2">
      <c r="A143" s="458"/>
      <c r="B143" s="458"/>
      <c r="C143" s="458"/>
      <c r="D143" s="458"/>
      <c r="E143" s="458"/>
      <c r="F143" s="458"/>
      <c r="G143" s="458"/>
      <c r="H143" s="458"/>
      <c r="I143" s="458"/>
      <c r="J143" s="458"/>
      <c r="K143" s="458"/>
      <c r="L143" s="458"/>
      <c r="M143" s="458"/>
      <c r="N143" s="458"/>
      <c r="O143" s="458"/>
      <c r="P143" s="458"/>
      <c r="Q143" s="458"/>
      <c r="R143" s="458"/>
      <c r="S143" s="458"/>
      <c r="T143" s="458"/>
      <c r="U143" s="458"/>
      <c r="V143" s="458"/>
      <c r="W143" s="458"/>
      <c r="X143" s="458"/>
      <c r="Y143" s="458"/>
      <c r="Z143" s="458"/>
      <c r="AA143" s="458"/>
      <c r="AB143" s="460"/>
      <c r="AC143" s="458"/>
      <c r="AD143" s="458"/>
      <c r="AE143" s="458"/>
      <c r="AF143" s="458"/>
      <c r="AG143" s="458"/>
      <c r="AH143" s="458"/>
      <c r="AI143" s="458"/>
      <c r="AJ143" s="458"/>
      <c r="AK143" s="458"/>
      <c r="AL143" s="458"/>
      <c r="AM143" s="458"/>
      <c r="AN143" s="458"/>
      <c r="AO143" s="458"/>
      <c r="AP143" s="458"/>
      <c r="AQ143" s="458"/>
      <c r="AR143" s="458"/>
      <c r="AS143" s="458"/>
      <c r="AT143" s="458"/>
      <c r="AU143" s="458"/>
      <c r="AV143" s="459"/>
      <c r="AW143" s="459"/>
      <c r="AX143" s="459"/>
      <c r="AY143" s="458"/>
      <c r="AZ143" s="458"/>
      <c r="BA143" s="458"/>
      <c r="BB143" s="458"/>
      <c r="BC143" s="458"/>
      <c r="BD143" s="458"/>
      <c r="BE143" s="458"/>
      <c r="BF143" s="458"/>
      <c r="BG143" s="458"/>
      <c r="BH143" s="458"/>
      <c r="BI143" s="458"/>
      <c r="BJ143" s="458"/>
      <c r="BK143" s="458"/>
      <c r="BL143" s="458"/>
      <c r="BM143" s="458"/>
      <c r="BN143" s="458"/>
      <c r="BO143" s="458"/>
      <c r="BP143" s="458"/>
      <c r="BQ143" s="458"/>
      <c r="BR143" s="458"/>
    </row>
    <row r="144" spans="1:70" ht="12.75" customHeight="1" x14ac:dyDescent="0.2">
      <c r="A144" s="458"/>
      <c r="B144" s="458"/>
      <c r="C144" s="458"/>
      <c r="D144" s="458"/>
      <c r="E144" s="458"/>
      <c r="F144" s="458"/>
      <c r="G144" s="458"/>
      <c r="H144" s="458"/>
      <c r="I144" s="458"/>
      <c r="J144" s="458"/>
      <c r="K144" s="458"/>
      <c r="L144" s="458"/>
      <c r="M144" s="458"/>
      <c r="N144" s="458"/>
      <c r="O144" s="458"/>
      <c r="P144" s="458"/>
      <c r="Q144" s="458"/>
      <c r="R144" s="458"/>
      <c r="S144" s="458"/>
      <c r="T144" s="458"/>
      <c r="U144" s="458"/>
      <c r="V144" s="458"/>
      <c r="W144" s="458"/>
      <c r="X144" s="458"/>
      <c r="Y144" s="458"/>
      <c r="Z144" s="458"/>
      <c r="AA144" s="458"/>
      <c r="AB144" s="460"/>
      <c r="AC144" s="458"/>
      <c r="AD144" s="458"/>
      <c r="AE144" s="458"/>
      <c r="AF144" s="458"/>
      <c r="AG144" s="458"/>
      <c r="AH144" s="458"/>
      <c r="AI144" s="458"/>
      <c r="AJ144" s="458"/>
      <c r="AK144" s="458"/>
      <c r="AL144" s="458"/>
      <c r="AM144" s="458"/>
      <c r="AN144" s="458"/>
      <c r="AO144" s="458"/>
      <c r="AP144" s="458"/>
      <c r="AQ144" s="458"/>
      <c r="AR144" s="458"/>
      <c r="AS144" s="458"/>
      <c r="AT144" s="458"/>
      <c r="AU144" s="458"/>
      <c r="AV144" s="459"/>
      <c r="AW144" s="459"/>
      <c r="AX144" s="459"/>
      <c r="AY144" s="458"/>
      <c r="AZ144" s="458"/>
      <c r="BA144" s="458"/>
      <c r="BB144" s="458"/>
      <c r="BC144" s="458"/>
      <c r="BD144" s="458"/>
      <c r="BE144" s="458"/>
      <c r="BF144" s="458"/>
      <c r="BG144" s="458"/>
      <c r="BH144" s="458"/>
      <c r="BI144" s="458"/>
      <c r="BJ144" s="458"/>
      <c r="BK144" s="458"/>
      <c r="BL144" s="458"/>
      <c r="BM144" s="458"/>
      <c r="BN144" s="458"/>
      <c r="BO144" s="458"/>
      <c r="BP144" s="458"/>
      <c r="BQ144" s="458"/>
      <c r="BR144" s="458"/>
    </row>
    <row r="145" spans="1:70" ht="12.75" customHeight="1" x14ac:dyDescent="0.2">
      <c r="A145" s="458"/>
      <c r="B145" s="458"/>
      <c r="C145" s="458"/>
      <c r="D145" s="458"/>
      <c r="E145" s="458"/>
      <c r="F145" s="458"/>
      <c r="G145" s="458"/>
      <c r="H145" s="458"/>
      <c r="I145" s="458"/>
      <c r="J145" s="458"/>
      <c r="K145" s="458"/>
      <c r="L145" s="458"/>
      <c r="M145" s="458"/>
      <c r="N145" s="458"/>
      <c r="O145" s="458"/>
      <c r="P145" s="458"/>
      <c r="Q145" s="458"/>
      <c r="R145" s="458"/>
      <c r="S145" s="458"/>
      <c r="T145" s="458"/>
      <c r="U145" s="458"/>
      <c r="V145" s="458"/>
      <c r="W145" s="458"/>
      <c r="X145" s="458"/>
      <c r="Y145" s="458"/>
      <c r="Z145" s="458"/>
      <c r="AA145" s="458"/>
      <c r="AB145" s="460"/>
      <c r="AC145" s="458"/>
      <c r="AD145" s="458"/>
      <c r="AE145" s="458"/>
      <c r="AF145" s="458"/>
      <c r="AG145" s="458"/>
      <c r="AH145" s="458"/>
      <c r="AI145" s="458"/>
      <c r="AJ145" s="458"/>
      <c r="AK145" s="458"/>
      <c r="AL145" s="458"/>
      <c r="AM145" s="458"/>
      <c r="AN145" s="458"/>
      <c r="AO145" s="458"/>
      <c r="AP145" s="458"/>
      <c r="AQ145" s="458"/>
      <c r="AR145" s="458"/>
      <c r="AS145" s="458"/>
      <c r="AT145" s="458"/>
      <c r="AU145" s="458"/>
      <c r="AV145" s="459"/>
      <c r="AW145" s="459"/>
      <c r="AX145" s="459"/>
      <c r="AY145" s="458"/>
      <c r="AZ145" s="458"/>
      <c r="BA145" s="458"/>
      <c r="BB145" s="458"/>
      <c r="BC145" s="458"/>
      <c r="BD145" s="458"/>
      <c r="BE145" s="458"/>
      <c r="BF145" s="458"/>
      <c r="BG145" s="458"/>
      <c r="BH145" s="458"/>
      <c r="BI145" s="458"/>
      <c r="BJ145" s="458"/>
      <c r="BK145" s="458"/>
      <c r="BL145" s="458"/>
      <c r="BM145" s="458"/>
      <c r="BN145" s="458"/>
      <c r="BO145" s="458"/>
      <c r="BP145" s="458"/>
      <c r="BQ145" s="458"/>
      <c r="BR145" s="458"/>
    </row>
    <row r="146" spans="1:70" ht="12.75" customHeight="1" x14ac:dyDescent="0.2">
      <c r="A146" s="458"/>
      <c r="B146" s="458"/>
      <c r="C146" s="458"/>
      <c r="D146" s="458"/>
      <c r="E146" s="458"/>
      <c r="F146" s="458"/>
      <c r="G146" s="458"/>
      <c r="H146" s="458"/>
      <c r="I146" s="458"/>
      <c r="J146" s="458"/>
      <c r="K146" s="458"/>
      <c r="L146" s="458"/>
      <c r="M146" s="458"/>
      <c r="N146" s="458"/>
      <c r="O146" s="458"/>
      <c r="P146" s="458"/>
      <c r="Q146" s="458"/>
      <c r="R146" s="458"/>
      <c r="S146" s="458"/>
      <c r="T146" s="458"/>
      <c r="U146" s="458"/>
      <c r="V146" s="458"/>
      <c r="W146" s="458"/>
      <c r="X146" s="458"/>
      <c r="Y146" s="458"/>
      <c r="Z146" s="458"/>
      <c r="AA146" s="458"/>
      <c r="AB146" s="460"/>
      <c r="AC146" s="458"/>
      <c r="AD146" s="458"/>
      <c r="AE146" s="458"/>
      <c r="AF146" s="458"/>
      <c r="AG146" s="458"/>
      <c r="AH146" s="458"/>
      <c r="AI146" s="458"/>
      <c r="AJ146" s="458"/>
      <c r="AK146" s="458"/>
      <c r="AL146" s="458"/>
      <c r="AM146" s="458"/>
      <c r="AN146" s="458"/>
      <c r="AO146" s="458"/>
      <c r="AP146" s="458"/>
      <c r="AQ146" s="458"/>
      <c r="AR146" s="458"/>
      <c r="AS146" s="458"/>
      <c r="AT146" s="458"/>
      <c r="AU146" s="458"/>
      <c r="AV146" s="459"/>
      <c r="AW146" s="459"/>
      <c r="AX146" s="459"/>
      <c r="AY146" s="458"/>
      <c r="AZ146" s="458"/>
      <c r="BA146" s="458"/>
      <c r="BB146" s="458"/>
      <c r="BC146" s="458"/>
      <c r="BD146" s="458"/>
      <c r="BE146" s="458"/>
      <c r="BF146" s="458"/>
      <c r="BG146" s="458"/>
      <c r="BH146" s="458"/>
      <c r="BI146" s="458"/>
      <c r="BJ146" s="458"/>
      <c r="BK146" s="458"/>
      <c r="BL146" s="458"/>
      <c r="BM146" s="458"/>
      <c r="BN146" s="458"/>
      <c r="BO146" s="458"/>
      <c r="BP146" s="458"/>
      <c r="BQ146" s="458"/>
      <c r="BR146" s="458"/>
    </row>
    <row r="147" spans="1:70" ht="12.75" customHeight="1" x14ac:dyDescent="0.2">
      <c r="A147" s="458"/>
      <c r="B147" s="458"/>
      <c r="C147" s="458"/>
      <c r="D147" s="458"/>
      <c r="E147" s="458"/>
      <c r="F147" s="458"/>
      <c r="G147" s="458"/>
      <c r="H147" s="458"/>
      <c r="I147" s="458"/>
      <c r="J147" s="458"/>
      <c r="K147" s="458"/>
      <c r="L147" s="458"/>
      <c r="M147" s="458"/>
      <c r="N147" s="458"/>
      <c r="O147" s="458"/>
      <c r="P147" s="458"/>
      <c r="Q147" s="458"/>
      <c r="R147" s="458"/>
      <c r="S147" s="458"/>
      <c r="T147" s="458"/>
      <c r="U147" s="458"/>
      <c r="V147" s="458"/>
      <c r="W147" s="458"/>
      <c r="X147" s="458"/>
      <c r="Y147" s="458"/>
      <c r="Z147" s="458"/>
      <c r="AA147" s="458"/>
      <c r="AB147" s="460"/>
      <c r="AC147" s="458"/>
      <c r="AD147" s="458"/>
      <c r="AE147" s="458"/>
      <c r="AF147" s="458"/>
      <c r="AG147" s="458"/>
      <c r="AH147" s="458"/>
      <c r="AI147" s="458"/>
      <c r="AJ147" s="458"/>
      <c r="AK147" s="458"/>
      <c r="AL147" s="458"/>
      <c r="AM147" s="458"/>
      <c r="AN147" s="458"/>
      <c r="AO147" s="458"/>
      <c r="AP147" s="458"/>
      <c r="AQ147" s="458"/>
      <c r="AR147" s="458"/>
      <c r="AS147" s="458"/>
      <c r="AT147" s="458"/>
      <c r="AU147" s="458"/>
      <c r="AV147" s="459"/>
      <c r="AW147" s="459"/>
      <c r="AX147" s="459"/>
      <c r="AY147" s="458"/>
      <c r="AZ147" s="458"/>
      <c r="BA147" s="458"/>
      <c r="BB147" s="458"/>
      <c r="BC147" s="458"/>
      <c r="BD147" s="458"/>
      <c r="BE147" s="458"/>
      <c r="BF147" s="458"/>
      <c r="BG147" s="458"/>
      <c r="BH147" s="458"/>
      <c r="BI147" s="458"/>
      <c r="BJ147" s="458"/>
      <c r="BK147" s="458"/>
      <c r="BL147" s="458"/>
      <c r="BM147" s="458"/>
      <c r="BN147" s="458"/>
      <c r="BO147" s="458"/>
      <c r="BP147" s="458"/>
      <c r="BQ147" s="458"/>
      <c r="BR147" s="458"/>
    </row>
    <row r="148" spans="1:70" ht="12.75" customHeight="1" x14ac:dyDescent="0.2">
      <c r="A148" s="458"/>
      <c r="B148" s="458"/>
      <c r="C148" s="458"/>
      <c r="D148" s="458"/>
      <c r="E148" s="458"/>
      <c r="F148" s="458"/>
      <c r="G148" s="458"/>
      <c r="H148" s="458"/>
      <c r="I148" s="458"/>
      <c r="J148" s="458"/>
      <c r="K148" s="458"/>
      <c r="L148" s="458"/>
      <c r="M148" s="458"/>
      <c r="N148" s="458"/>
      <c r="O148" s="458"/>
      <c r="P148" s="458"/>
      <c r="Q148" s="458"/>
      <c r="R148" s="458"/>
      <c r="S148" s="458"/>
      <c r="T148" s="458"/>
      <c r="U148" s="458"/>
      <c r="V148" s="458"/>
      <c r="W148" s="458"/>
      <c r="X148" s="458"/>
      <c r="Y148" s="458"/>
      <c r="Z148" s="458"/>
      <c r="AA148" s="458"/>
      <c r="AB148" s="460"/>
      <c r="AC148" s="458"/>
      <c r="AD148" s="458"/>
      <c r="AE148" s="458"/>
      <c r="AF148" s="458"/>
      <c r="AG148" s="458"/>
      <c r="AH148" s="458"/>
      <c r="AI148" s="458"/>
      <c r="AJ148" s="458"/>
      <c r="AK148" s="458"/>
      <c r="AL148" s="458"/>
      <c r="AM148" s="458"/>
      <c r="AN148" s="458"/>
      <c r="AO148" s="458"/>
      <c r="AP148" s="458"/>
      <c r="AQ148" s="458"/>
      <c r="AR148" s="458"/>
      <c r="AS148" s="458"/>
      <c r="AT148" s="458"/>
      <c r="AU148" s="458"/>
      <c r="AV148" s="459"/>
      <c r="AW148" s="459"/>
      <c r="AX148" s="459"/>
      <c r="AY148" s="458"/>
      <c r="AZ148" s="458"/>
      <c r="BA148" s="458"/>
      <c r="BB148" s="458"/>
      <c r="BC148" s="458"/>
      <c r="BD148" s="458"/>
      <c r="BE148" s="458"/>
      <c r="BF148" s="458"/>
      <c r="BG148" s="458"/>
      <c r="BH148" s="458"/>
      <c r="BI148" s="458"/>
      <c r="BJ148" s="458"/>
      <c r="BK148" s="458"/>
      <c r="BL148" s="458"/>
      <c r="BM148" s="458"/>
      <c r="BN148" s="458"/>
      <c r="BO148" s="458"/>
      <c r="BP148" s="458"/>
      <c r="BQ148" s="458"/>
      <c r="BR148" s="458"/>
    </row>
    <row r="149" spans="1:70" ht="12.75" customHeight="1" x14ac:dyDescent="0.2">
      <c r="A149" s="458"/>
      <c r="B149" s="458"/>
      <c r="C149" s="458"/>
      <c r="D149" s="458"/>
      <c r="E149" s="458"/>
      <c r="F149" s="458"/>
      <c r="G149" s="458"/>
      <c r="H149" s="458"/>
      <c r="I149" s="458"/>
      <c r="J149" s="458"/>
      <c r="K149" s="458"/>
      <c r="L149" s="458"/>
      <c r="M149" s="458"/>
      <c r="N149" s="458"/>
      <c r="O149" s="458"/>
      <c r="P149" s="458"/>
      <c r="Q149" s="458"/>
      <c r="R149" s="458"/>
      <c r="S149" s="458"/>
      <c r="T149" s="458"/>
      <c r="U149" s="458"/>
      <c r="V149" s="458"/>
      <c r="W149" s="458"/>
      <c r="X149" s="458"/>
      <c r="Y149" s="458"/>
      <c r="Z149" s="458"/>
      <c r="AA149" s="458"/>
      <c r="AB149" s="460"/>
      <c r="AC149" s="458"/>
      <c r="AD149" s="458"/>
      <c r="AE149" s="458"/>
      <c r="AF149" s="458"/>
      <c r="AG149" s="458"/>
      <c r="AH149" s="458"/>
      <c r="AI149" s="458"/>
      <c r="AJ149" s="458"/>
      <c r="AK149" s="458"/>
      <c r="AL149" s="458"/>
      <c r="AM149" s="458"/>
      <c r="AN149" s="458"/>
      <c r="AO149" s="458"/>
      <c r="AP149" s="458"/>
      <c r="AQ149" s="458"/>
      <c r="AR149" s="458"/>
      <c r="AS149" s="458"/>
      <c r="AT149" s="458"/>
      <c r="AU149" s="458"/>
      <c r="AV149" s="459"/>
      <c r="AW149" s="459"/>
      <c r="AX149" s="459"/>
      <c r="AY149" s="458"/>
      <c r="AZ149" s="458"/>
      <c r="BA149" s="458"/>
      <c r="BB149" s="458"/>
      <c r="BC149" s="458"/>
      <c r="BD149" s="458"/>
      <c r="BE149" s="458"/>
      <c r="BF149" s="458"/>
      <c r="BG149" s="458"/>
      <c r="BH149" s="458"/>
      <c r="BI149" s="458"/>
      <c r="BJ149" s="458"/>
      <c r="BK149" s="458"/>
      <c r="BL149" s="458"/>
      <c r="BM149" s="458"/>
      <c r="BN149" s="458"/>
      <c r="BO149" s="458"/>
      <c r="BP149" s="458"/>
      <c r="BQ149" s="458"/>
      <c r="BR149" s="458"/>
    </row>
    <row r="150" spans="1:70" ht="12.75" customHeight="1" x14ac:dyDescent="0.2">
      <c r="A150" s="458"/>
      <c r="B150" s="458"/>
      <c r="C150" s="458"/>
      <c r="D150" s="458"/>
      <c r="E150" s="458"/>
      <c r="F150" s="458"/>
      <c r="G150" s="458"/>
      <c r="H150" s="458"/>
      <c r="I150" s="458"/>
      <c r="J150" s="458"/>
      <c r="K150" s="458"/>
      <c r="L150" s="458"/>
      <c r="M150" s="458"/>
      <c r="N150" s="458"/>
      <c r="O150" s="458"/>
      <c r="P150" s="458"/>
      <c r="Q150" s="458"/>
      <c r="R150" s="458"/>
      <c r="S150" s="458"/>
      <c r="T150" s="458"/>
      <c r="U150" s="458"/>
      <c r="V150" s="458"/>
      <c r="W150" s="458"/>
      <c r="X150" s="458"/>
      <c r="Y150" s="458"/>
      <c r="Z150" s="458"/>
      <c r="AA150" s="458"/>
      <c r="AB150" s="460"/>
      <c r="AC150" s="458"/>
      <c r="AD150" s="458"/>
      <c r="AE150" s="458"/>
      <c r="AF150" s="458"/>
      <c r="AG150" s="458"/>
      <c r="AH150" s="458"/>
      <c r="AI150" s="458"/>
      <c r="AJ150" s="458"/>
      <c r="AK150" s="458"/>
      <c r="AL150" s="458"/>
      <c r="AM150" s="458"/>
      <c r="AN150" s="458"/>
      <c r="AO150" s="458"/>
      <c r="AP150" s="458"/>
      <c r="AQ150" s="458"/>
      <c r="AR150" s="458"/>
      <c r="AS150" s="458"/>
      <c r="AT150" s="458"/>
      <c r="AU150" s="458"/>
      <c r="AV150" s="459"/>
      <c r="AW150" s="459"/>
      <c r="AX150" s="459"/>
      <c r="AY150" s="458"/>
      <c r="AZ150" s="458"/>
      <c r="BA150" s="458"/>
      <c r="BB150" s="458"/>
      <c r="BC150" s="458"/>
      <c r="BD150" s="458"/>
      <c r="BE150" s="458"/>
      <c r="BF150" s="458"/>
      <c r="BG150" s="458"/>
      <c r="BH150" s="458"/>
      <c r="BI150" s="458"/>
      <c r="BJ150" s="458"/>
      <c r="BK150" s="458"/>
      <c r="BL150" s="458"/>
      <c r="BM150" s="458"/>
      <c r="BN150" s="458"/>
      <c r="BO150" s="458"/>
      <c r="BP150" s="458"/>
      <c r="BQ150" s="458"/>
      <c r="BR150" s="458"/>
    </row>
    <row r="151" spans="1:70" ht="12.75" customHeight="1" x14ac:dyDescent="0.2">
      <c r="A151" s="458"/>
      <c r="B151" s="458"/>
      <c r="C151" s="458"/>
      <c r="D151" s="458"/>
      <c r="E151" s="458"/>
      <c r="F151" s="458"/>
      <c r="G151" s="458"/>
      <c r="H151" s="458"/>
      <c r="I151" s="458"/>
      <c r="J151" s="458"/>
      <c r="K151" s="458"/>
      <c r="L151" s="458"/>
      <c r="M151" s="458"/>
      <c r="N151" s="458"/>
      <c r="O151" s="458"/>
      <c r="P151" s="458"/>
      <c r="Q151" s="458"/>
      <c r="R151" s="458"/>
      <c r="S151" s="458"/>
      <c r="T151" s="458"/>
      <c r="U151" s="458"/>
      <c r="V151" s="458"/>
      <c r="W151" s="458"/>
      <c r="X151" s="458"/>
      <c r="Y151" s="458"/>
      <c r="Z151" s="458"/>
      <c r="AA151" s="458"/>
      <c r="AB151" s="460"/>
      <c r="AC151" s="458"/>
      <c r="AD151" s="458"/>
      <c r="AE151" s="458"/>
      <c r="AF151" s="458"/>
      <c r="AG151" s="458"/>
      <c r="AH151" s="458"/>
      <c r="AI151" s="458"/>
      <c r="AJ151" s="458"/>
      <c r="AK151" s="458"/>
      <c r="AL151" s="458"/>
      <c r="AM151" s="458"/>
      <c r="AN151" s="458"/>
      <c r="AO151" s="458"/>
      <c r="AP151" s="458"/>
      <c r="AQ151" s="458"/>
      <c r="AR151" s="458"/>
      <c r="AS151" s="458"/>
      <c r="AT151" s="458"/>
      <c r="AU151" s="458"/>
      <c r="AV151" s="459"/>
      <c r="AW151" s="459"/>
      <c r="AX151" s="459"/>
      <c r="AY151" s="458"/>
      <c r="AZ151" s="458"/>
      <c r="BA151" s="458"/>
      <c r="BB151" s="458"/>
      <c r="BC151" s="458"/>
      <c r="BD151" s="458"/>
      <c r="BE151" s="458"/>
      <c r="BF151" s="458"/>
      <c r="BG151" s="458"/>
      <c r="BH151" s="458"/>
      <c r="BI151" s="458"/>
      <c r="BJ151" s="458"/>
      <c r="BK151" s="458"/>
      <c r="BL151" s="458"/>
      <c r="BM151" s="458"/>
      <c r="BN151" s="458"/>
      <c r="BO151" s="458"/>
      <c r="BP151" s="458"/>
      <c r="BQ151" s="458"/>
      <c r="BR151" s="458"/>
    </row>
    <row r="152" spans="1:70" ht="12.75" customHeight="1" x14ac:dyDescent="0.2">
      <c r="A152" s="458"/>
      <c r="B152" s="458"/>
      <c r="C152" s="458"/>
      <c r="D152" s="458"/>
      <c r="E152" s="458"/>
      <c r="F152" s="458"/>
      <c r="G152" s="458"/>
      <c r="H152" s="458"/>
      <c r="I152" s="458"/>
      <c r="J152" s="458"/>
      <c r="K152" s="458"/>
      <c r="L152" s="458"/>
      <c r="M152" s="458"/>
      <c r="N152" s="458"/>
      <c r="O152" s="458"/>
      <c r="P152" s="458"/>
      <c r="Q152" s="458"/>
      <c r="R152" s="458"/>
      <c r="S152" s="458"/>
      <c r="T152" s="458"/>
      <c r="U152" s="458"/>
      <c r="V152" s="458"/>
      <c r="W152" s="458"/>
      <c r="X152" s="458"/>
      <c r="Y152" s="458"/>
      <c r="Z152" s="458"/>
      <c r="AA152" s="458"/>
      <c r="AB152" s="460"/>
      <c r="AC152" s="458"/>
      <c r="AD152" s="458"/>
      <c r="AE152" s="458"/>
      <c r="AF152" s="458"/>
      <c r="AG152" s="458"/>
      <c r="AH152" s="458"/>
      <c r="AI152" s="458"/>
      <c r="AJ152" s="458"/>
      <c r="AK152" s="458"/>
      <c r="AL152" s="458"/>
      <c r="AM152" s="458"/>
      <c r="AN152" s="458"/>
      <c r="AO152" s="458"/>
      <c r="AP152" s="458"/>
      <c r="AQ152" s="458"/>
      <c r="AR152" s="458"/>
      <c r="AS152" s="458"/>
      <c r="AT152" s="458"/>
      <c r="AU152" s="458"/>
      <c r="AV152" s="459"/>
      <c r="AW152" s="459"/>
      <c r="AX152" s="459"/>
      <c r="AY152" s="458"/>
      <c r="AZ152" s="458"/>
      <c r="BA152" s="458"/>
      <c r="BB152" s="458"/>
      <c r="BC152" s="458"/>
      <c r="BD152" s="458"/>
      <c r="BE152" s="458"/>
      <c r="BF152" s="458"/>
      <c r="BG152" s="458"/>
      <c r="BH152" s="458"/>
      <c r="BI152" s="458"/>
      <c r="BJ152" s="458"/>
      <c r="BK152" s="458"/>
      <c r="BL152" s="458"/>
      <c r="BM152" s="458"/>
      <c r="BN152" s="458"/>
      <c r="BO152" s="458"/>
      <c r="BP152" s="458"/>
      <c r="BQ152" s="458"/>
      <c r="BR152" s="458"/>
    </row>
    <row r="153" spans="1:70" ht="12.75" customHeight="1" x14ac:dyDescent="0.2">
      <c r="A153" s="458"/>
      <c r="B153" s="458"/>
      <c r="C153" s="458"/>
      <c r="D153" s="458"/>
      <c r="E153" s="458"/>
      <c r="F153" s="458"/>
      <c r="G153" s="458"/>
      <c r="H153" s="458"/>
      <c r="I153" s="458"/>
      <c r="J153" s="458"/>
      <c r="K153" s="458"/>
      <c r="L153" s="458"/>
      <c r="M153" s="458"/>
      <c r="N153" s="458"/>
      <c r="O153" s="458"/>
      <c r="P153" s="458"/>
      <c r="Q153" s="458"/>
      <c r="R153" s="458"/>
      <c r="S153" s="458"/>
      <c r="T153" s="458"/>
      <c r="U153" s="458"/>
      <c r="V153" s="458"/>
      <c r="W153" s="458"/>
      <c r="X153" s="458"/>
      <c r="Y153" s="458"/>
      <c r="Z153" s="458"/>
      <c r="AA153" s="458"/>
      <c r="AB153" s="460"/>
      <c r="AC153" s="458"/>
      <c r="AD153" s="458"/>
      <c r="AE153" s="458"/>
      <c r="AF153" s="458"/>
      <c r="AG153" s="458"/>
      <c r="AH153" s="458"/>
      <c r="AI153" s="458"/>
      <c r="AJ153" s="458"/>
      <c r="AK153" s="458"/>
      <c r="AL153" s="458"/>
      <c r="AM153" s="458"/>
      <c r="AN153" s="458"/>
      <c r="AO153" s="458"/>
      <c r="AP153" s="458"/>
      <c r="AQ153" s="458"/>
      <c r="AR153" s="458"/>
      <c r="AS153" s="458"/>
      <c r="AT153" s="458"/>
      <c r="AU153" s="458"/>
      <c r="AV153" s="459"/>
      <c r="AW153" s="459"/>
      <c r="AX153" s="459"/>
      <c r="AY153" s="458"/>
      <c r="AZ153" s="458"/>
      <c r="BA153" s="458"/>
      <c r="BB153" s="458"/>
      <c r="BC153" s="458"/>
      <c r="BD153" s="458"/>
      <c r="BE153" s="458"/>
      <c r="BF153" s="458"/>
      <c r="BG153" s="458"/>
      <c r="BH153" s="458"/>
      <c r="BI153" s="458"/>
      <c r="BJ153" s="458"/>
      <c r="BK153" s="458"/>
      <c r="BL153" s="458"/>
      <c r="BM153" s="458"/>
      <c r="BN153" s="458"/>
      <c r="BO153" s="458"/>
      <c r="BP153" s="458"/>
      <c r="BQ153" s="458"/>
      <c r="BR153" s="458"/>
    </row>
    <row r="154" spans="1:70" ht="12.75" customHeight="1" x14ac:dyDescent="0.2">
      <c r="A154" s="458"/>
      <c r="B154" s="458"/>
      <c r="C154" s="458"/>
      <c r="D154" s="458"/>
      <c r="E154" s="458"/>
      <c r="F154" s="458"/>
      <c r="G154" s="458"/>
      <c r="H154" s="458"/>
      <c r="I154" s="458"/>
      <c r="J154" s="458"/>
      <c r="K154" s="458"/>
      <c r="L154" s="458"/>
      <c r="M154" s="458"/>
      <c r="N154" s="458"/>
      <c r="O154" s="458"/>
      <c r="P154" s="458"/>
      <c r="Q154" s="458"/>
      <c r="R154" s="458"/>
      <c r="S154" s="458"/>
      <c r="T154" s="458"/>
      <c r="U154" s="458"/>
      <c r="V154" s="458"/>
      <c r="W154" s="458"/>
      <c r="X154" s="458"/>
      <c r="Y154" s="458"/>
      <c r="Z154" s="458"/>
      <c r="AA154" s="458"/>
      <c r="AB154" s="460"/>
      <c r="AC154" s="458"/>
      <c r="AD154" s="458"/>
      <c r="AE154" s="458"/>
      <c r="AF154" s="458"/>
      <c r="AG154" s="458"/>
      <c r="AH154" s="458"/>
      <c r="AI154" s="458"/>
      <c r="AJ154" s="458"/>
      <c r="AK154" s="458"/>
      <c r="AL154" s="458"/>
      <c r="AM154" s="458"/>
      <c r="AN154" s="458"/>
      <c r="AO154" s="458"/>
      <c r="AP154" s="458"/>
      <c r="AQ154" s="458"/>
      <c r="AR154" s="458"/>
      <c r="AS154" s="458"/>
      <c r="AT154" s="458"/>
      <c r="AU154" s="458"/>
      <c r="AV154" s="459"/>
      <c r="AW154" s="459"/>
      <c r="AX154" s="459"/>
      <c r="AY154" s="458"/>
      <c r="AZ154" s="458"/>
      <c r="BA154" s="458"/>
      <c r="BB154" s="458"/>
      <c r="BC154" s="458"/>
      <c r="BD154" s="458"/>
      <c r="BE154" s="458"/>
      <c r="BF154" s="458"/>
      <c r="BG154" s="458"/>
      <c r="BH154" s="458"/>
      <c r="BI154" s="458"/>
      <c r="BJ154" s="458"/>
      <c r="BK154" s="458"/>
      <c r="BL154" s="458"/>
      <c r="BM154" s="458"/>
      <c r="BN154" s="458"/>
      <c r="BO154" s="458"/>
      <c r="BP154" s="458"/>
      <c r="BQ154" s="458"/>
      <c r="BR154" s="458"/>
    </row>
    <row r="155" spans="1:70" ht="12.75" customHeight="1" x14ac:dyDescent="0.2">
      <c r="A155" s="458"/>
      <c r="B155" s="458"/>
      <c r="C155" s="458"/>
      <c r="D155" s="458"/>
      <c r="E155" s="458"/>
      <c r="F155" s="458"/>
      <c r="G155" s="458"/>
      <c r="H155" s="458"/>
      <c r="I155" s="458"/>
      <c r="J155" s="458"/>
      <c r="K155" s="458"/>
      <c r="L155" s="458"/>
      <c r="M155" s="458"/>
      <c r="N155" s="458"/>
      <c r="O155" s="458"/>
      <c r="P155" s="458"/>
      <c r="Q155" s="458"/>
      <c r="R155" s="458"/>
      <c r="S155" s="458"/>
      <c r="T155" s="458"/>
      <c r="U155" s="458"/>
      <c r="V155" s="458"/>
      <c r="W155" s="458"/>
      <c r="X155" s="458"/>
      <c r="Y155" s="458"/>
      <c r="Z155" s="458"/>
      <c r="AA155" s="458"/>
      <c r="AB155" s="460"/>
      <c r="AC155" s="458"/>
      <c r="AD155" s="458"/>
      <c r="AE155" s="458"/>
      <c r="AF155" s="458"/>
      <c r="AG155" s="458"/>
      <c r="AH155" s="458"/>
      <c r="AI155" s="458"/>
      <c r="AJ155" s="458"/>
      <c r="AK155" s="458"/>
      <c r="AL155" s="458"/>
      <c r="AM155" s="458"/>
      <c r="AN155" s="458"/>
      <c r="AO155" s="458"/>
      <c r="AP155" s="458"/>
      <c r="AQ155" s="458"/>
      <c r="AR155" s="458"/>
      <c r="AS155" s="458"/>
      <c r="AT155" s="458"/>
      <c r="AU155" s="458"/>
      <c r="AV155" s="459"/>
      <c r="AW155" s="459"/>
      <c r="AX155" s="459"/>
      <c r="AY155" s="458"/>
      <c r="AZ155" s="458"/>
      <c r="BA155" s="458"/>
      <c r="BB155" s="458"/>
      <c r="BC155" s="458"/>
      <c r="BD155" s="458"/>
      <c r="BE155" s="458"/>
      <c r="BF155" s="458"/>
      <c r="BG155" s="458"/>
      <c r="BH155" s="458"/>
      <c r="BI155" s="458"/>
      <c r="BJ155" s="458"/>
      <c r="BK155" s="458"/>
      <c r="BL155" s="458"/>
      <c r="BM155" s="458"/>
      <c r="BN155" s="458"/>
      <c r="BO155" s="458"/>
      <c r="BP155" s="458"/>
      <c r="BQ155" s="458"/>
      <c r="BR155" s="458"/>
    </row>
    <row r="156" spans="1:70" ht="12.75" customHeight="1" x14ac:dyDescent="0.2">
      <c r="A156" s="458"/>
      <c r="B156" s="458"/>
      <c r="C156" s="458"/>
      <c r="D156" s="458"/>
      <c r="E156" s="458"/>
      <c r="F156" s="458"/>
      <c r="G156" s="458"/>
      <c r="H156" s="458"/>
      <c r="I156" s="458"/>
      <c r="J156" s="458"/>
      <c r="K156" s="458"/>
      <c r="L156" s="458"/>
      <c r="M156" s="458"/>
      <c r="N156" s="458"/>
      <c r="O156" s="458"/>
      <c r="P156" s="458"/>
      <c r="Q156" s="458"/>
      <c r="R156" s="458"/>
      <c r="S156" s="458"/>
      <c r="T156" s="458"/>
      <c r="U156" s="458"/>
      <c r="V156" s="458"/>
      <c r="W156" s="458"/>
      <c r="X156" s="458"/>
      <c r="Y156" s="458"/>
      <c r="Z156" s="458"/>
      <c r="AA156" s="458"/>
      <c r="AB156" s="460"/>
      <c r="AC156" s="458"/>
      <c r="AD156" s="458"/>
      <c r="AE156" s="458"/>
      <c r="AF156" s="458"/>
      <c r="AG156" s="458"/>
      <c r="AH156" s="458"/>
      <c r="AI156" s="458"/>
      <c r="AJ156" s="458"/>
      <c r="AK156" s="458"/>
      <c r="AL156" s="458"/>
      <c r="AM156" s="458"/>
      <c r="AN156" s="458"/>
      <c r="AO156" s="458"/>
      <c r="AP156" s="458"/>
      <c r="AQ156" s="458"/>
      <c r="AR156" s="458"/>
      <c r="AS156" s="458"/>
      <c r="AT156" s="458"/>
      <c r="AU156" s="458"/>
      <c r="AV156" s="459"/>
      <c r="AW156" s="459"/>
      <c r="AX156" s="459"/>
      <c r="AY156" s="458"/>
      <c r="AZ156" s="458"/>
      <c r="BA156" s="458"/>
      <c r="BB156" s="458"/>
      <c r="BC156" s="458"/>
      <c r="BD156" s="458"/>
      <c r="BE156" s="458"/>
      <c r="BF156" s="458"/>
      <c r="BG156" s="458"/>
      <c r="BH156" s="458"/>
      <c r="BI156" s="458"/>
      <c r="BJ156" s="458"/>
      <c r="BK156" s="458"/>
      <c r="BL156" s="458"/>
      <c r="BM156" s="458"/>
      <c r="BN156" s="458"/>
      <c r="BO156" s="458"/>
      <c r="BP156" s="458"/>
      <c r="BQ156" s="458"/>
      <c r="BR156" s="458"/>
    </row>
    <row r="157" spans="1:70" ht="12.75" customHeight="1" x14ac:dyDescent="0.2">
      <c r="A157" s="458"/>
      <c r="B157" s="458"/>
      <c r="C157" s="458"/>
      <c r="D157" s="458"/>
      <c r="E157" s="458"/>
      <c r="F157" s="458"/>
      <c r="G157" s="458"/>
      <c r="H157" s="458"/>
      <c r="I157" s="458"/>
      <c r="J157" s="458"/>
      <c r="K157" s="458"/>
      <c r="L157" s="458"/>
      <c r="M157" s="458"/>
      <c r="N157" s="458"/>
      <c r="O157" s="458"/>
      <c r="P157" s="458"/>
      <c r="Q157" s="458"/>
      <c r="R157" s="458"/>
      <c r="S157" s="458"/>
      <c r="T157" s="458"/>
      <c r="U157" s="458"/>
      <c r="V157" s="458"/>
      <c r="W157" s="458"/>
      <c r="X157" s="458"/>
      <c r="Y157" s="458"/>
      <c r="Z157" s="458"/>
      <c r="AA157" s="458"/>
      <c r="AB157" s="460"/>
      <c r="AC157" s="458"/>
      <c r="AD157" s="458"/>
      <c r="AE157" s="458"/>
      <c r="AF157" s="458"/>
      <c r="AG157" s="458"/>
      <c r="AH157" s="458"/>
      <c r="AI157" s="458"/>
      <c r="AJ157" s="458"/>
      <c r="AK157" s="458"/>
      <c r="AL157" s="458"/>
      <c r="AM157" s="458"/>
      <c r="AN157" s="458"/>
      <c r="AO157" s="458"/>
      <c r="AP157" s="458"/>
      <c r="AQ157" s="458"/>
      <c r="AR157" s="458"/>
      <c r="AS157" s="458"/>
      <c r="AT157" s="458"/>
      <c r="AU157" s="458"/>
      <c r="AV157" s="459"/>
      <c r="AW157" s="459"/>
      <c r="AX157" s="459"/>
      <c r="AY157" s="458"/>
      <c r="AZ157" s="458"/>
      <c r="BA157" s="458"/>
      <c r="BB157" s="458"/>
      <c r="BC157" s="458"/>
      <c r="BD157" s="458"/>
      <c r="BE157" s="458"/>
      <c r="BF157" s="458"/>
      <c r="BG157" s="458"/>
      <c r="BH157" s="458"/>
      <c r="BI157" s="458"/>
      <c r="BJ157" s="458"/>
      <c r="BK157" s="458"/>
      <c r="BL157" s="458"/>
      <c r="BM157" s="458"/>
      <c r="BN157" s="458"/>
      <c r="BO157" s="458"/>
      <c r="BP157" s="458"/>
      <c r="BQ157" s="458"/>
      <c r="BR157" s="458"/>
    </row>
    <row r="158" spans="1:70" ht="12.75" customHeight="1" x14ac:dyDescent="0.2">
      <c r="A158" s="458"/>
      <c r="B158" s="458"/>
      <c r="C158" s="458"/>
      <c r="D158" s="458"/>
      <c r="E158" s="458"/>
      <c r="F158" s="458"/>
      <c r="G158" s="458"/>
      <c r="H158" s="458"/>
      <c r="I158" s="458"/>
      <c r="J158" s="458"/>
      <c r="K158" s="458"/>
      <c r="L158" s="458"/>
      <c r="M158" s="458"/>
      <c r="N158" s="458"/>
      <c r="O158" s="458"/>
      <c r="P158" s="458"/>
      <c r="Q158" s="458"/>
      <c r="R158" s="458"/>
      <c r="S158" s="458"/>
      <c r="T158" s="458"/>
      <c r="U158" s="458"/>
      <c r="V158" s="458"/>
      <c r="W158" s="458"/>
      <c r="X158" s="458"/>
      <c r="Y158" s="458"/>
      <c r="Z158" s="458"/>
      <c r="AA158" s="458"/>
      <c r="AB158" s="460"/>
      <c r="AC158" s="458"/>
      <c r="AD158" s="458"/>
      <c r="AE158" s="458"/>
      <c r="AF158" s="458"/>
      <c r="AG158" s="458"/>
      <c r="AH158" s="458"/>
      <c r="AI158" s="458"/>
      <c r="AJ158" s="458"/>
      <c r="AK158" s="458"/>
      <c r="AL158" s="458"/>
      <c r="AM158" s="458"/>
      <c r="AN158" s="458"/>
      <c r="AO158" s="458"/>
      <c r="AP158" s="458"/>
      <c r="AQ158" s="458"/>
      <c r="AR158" s="458"/>
      <c r="AS158" s="458"/>
      <c r="AT158" s="458"/>
      <c r="AU158" s="458"/>
      <c r="AV158" s="459"/>
      <c r="AW158" s="459"/>
      <c r="AX158" s="459"/>
      <c r="AY158" s="458"/>
      <c r="AZ158" s="458"/>
      <c r="BA158" s="458"/>
      <c r="BB158" s="458"/>
      <c r="BC158" s="458"/>
      <c r="BD158" s="458"/>
      <c r="BE158" s="458"/>
      <c r="BF158" s="458"/>
      <c r="BG158" s="458"/>
      <c r="BH158" s="458"/>
      <c r="BI158" s="458"/>
      <c r="BJ158" s="458"/>
      <c r="BK158" s="458"/>
      <c r="BL158" s="458"/>
      <c r="BM158" s="458"/>
      <c r="BN158" s="458"/>
      <c r="BO158" s="458"/>
      <c r="BP158" s="458"/>
      <c r="BQ158" s="458"/>
      <c r="BR158" s="458"/>
    </row>
    <row r="159" spans="1:70" ht="12.75" customHeight="1" x14ac:dyDescent="0.2">
      <c r="A159" s="458"/>
      <c r="B159" s="458"/>
      <c r="C159" s="458"/>
      <c r="D159" s="458"/>
      <c r="E159" s="458"/>
      <c r="F159" s="458"/>
      <c r="G159" s="458"/>
      <c r="H159" s="458"/>
      <c r="I159" s="458"/>
      <c r="J159" s="458"/>
      <c r="K159" s="458"/>
      <c r="L159" s="458"/>
      <c r="M159" s="458"/>
      <c r="N159" s="458"/>
      <c r="O159" s="458"/>
      <c r="P159" s="458"/>
      <c r="Q159" s="458"/>
      <c r="R159" s="458"/>
      <c r="S159" s="458"/>
      <c r="T159" s="458"/>
      <c r="U159" s="458"/>
      <c r="V159" s="458"/>
      <c r="W159" s="458"/>
      <c r="X159" s="458"/>
      <c r="Y159" s="458"/>
      <c r="Z159" s="458"/>
      <c r="AA159" s="458"/>
      <c r="AB159" s="460"/>
      <c r="AC159" s="458"/>
      <c r="AD159" s="458"/>
      <c r="AE159" s="458"/>
      <c r="AF159" s="458"/>
      <c r="AG159" s="458"/>
      <c r="AH159" s="458"/>
      <c r="AI159" s="458"/>
      <c r="AJ159" s="458"/>
      <c r="AK159" s="458"/>
      <c r="AL159" s="458"/>
      <c r="AM159" s="458"/>
      <c r="AN159" s="458"/>
      <c r="AO159" s="458"/>
      <c r="AP159" s="458"/>
      <c r="AQ159" s="458"/>
      <c r="AR159" s="458"/>
      <c r="AS159" s="458"/>
      <c r="AT159" s="458"/>
      <c r="AU159" s="458"/>
      <c r="AV159" s="459"/>
      <c r="AW159" s="459"/>
      <c r="AX159" s="459"/>
      <c r="AY159" s="458"/>
      <c r="AZ159" s="458"/>
      <c r="BA159" s="458"/>
      <c r="BB159" s="458"/>
      <c r="BC159" s="458"/>
      <c r="BD159" s="458"/>
      <c r="BE159" s="458"/>
      <c r="BF159" s="458"/>
      <c r="BG159" s="458"/>
      <c r="BH159" s="458"/>
      <c r="BI159" s="458"/>
      <c r="BJ159" s="458"/>
      <c r="BK159" s="458"/>
      <c r="BL159" s="458"/>
      <c r="BM159" s="458"/>
      <c r="BN159" s="458"/>
      <c r="BO159" s="458"/>
      <c r="BP159" s="458"/>
      <c r="BQ159" s="458"/>
      <c r="BR159" s="458"/>
    </row>
    <row r="160" spans="1:70" ht="12.75" customHeight="1" x14ac:dyDescent="0.2">
      <c r="A160" s="458"/>
      <c r="B160" s="458"/>
      <c r="C160" s="458"/>
      <c r="D160" s="458"/>
      <c r="E160" s="458"/>
      <c r="F160" s="458"/>
      <c r="G160" s="458"/>
      <c r="H160" s="458"/>
      <c r="I160" s="458"/>
      <c r="J160" s="458"/>
      <c r="K160" s="458"/>
      <c r="L160" s="458"/>
      <c r="M160" s="458"/>
      <c r="N160" s="458"/>
      <c r="O160" s="458"/>
      <c r="P160" s="458"/>
      <c r="Q160" s="458"/>
      <c r="R160" s="458"/>
      <c r="S160" s="458"/>
      <c r="T160" s="458"/>
      <c r="U160" s="458"/>
      <c r="V160" s="458"/>
      <c r="W160" s="458"/>
      <c r="X160" s="458"/>
      <c r="Y160" s="458"/>
      <c r="Z160" s="458"/>
      <c r="AA160" s="458"/>
      <c r="AB160" s="460"/>
      <c r="AC160" s="458"/>
      <c r="AD160" s="458"/>
      <c r="AE160" s="458"/>
      <c r="AF160" s="458"/>
      <c r="AG160" s="458"/>
      <c r="AH160" s="458"/>
      <c r="AI160" s="458"/>
      <c r="AJ160" s="458"/>
      <c r="AK160" s="458"/>
      <c r="AL160" s="458"/>
      <c r="AM160" s="458"/>
      <c r="AN160" s="458"/>
      <c r="AO160" s="458"/>
      <c r="AP160" s="458"/>
      <c r="AQ160" s="458"/>
      <c r="AR160" s="458"/>
      <c r="AS160" s="458"/>
      <c r="AT160" s="458"/>
      <c r="AU160" s="458"/>
      <c r="AV160" s="459"/>
      <c r="AW160" s="459"/>
      <c r="AX160" s="459"/>
      <c r="AY160" s="458"/>
      <c r="AZ160" s="458"/>
      <c r="BA160" s="458"/>
      <c r="BB160" s="458"/>
      <c r="BC160" s="458"/>
      <c r="BD160" s="458"/>
      <c r="BE160" s="458"/>
      <c r="BF160" s="458"/>
      <c r="BG160" s="458"/>
      <c r="BH160" s="458"/>
      <c r="BI160" s="458"/>
      <c r="BJ160" s="458"/>
      <c r="BK160" s="458"/>
      <c r="BL160" s="458"/>
      <c r="BM160" s="458"/>
      <c r="BN160" s="458"/>
      <c r="BO160" s="458"/>
      <c r="BP160" s="458"/>
      <c r="BQ160" s="458"/>
      <c r="BR160" s="458"/>
    </row>
    <row r="161" spans="1:70" ht="12.75" customHeight="1" x14ac:dyDescent="0.2">
      <c r="A161" s="458"/>
      <c r="B161" s="458"/>
      <c r="C161" s="458"/>
      <c r="D161" s="458"/>
      <c r="E161" s="458"/>
      <c r="F161" s="458"/>
      <c r="G161" s="458"/>
      <c r="H161" s="458"/>
      <c r="I161" s="458"/>
      <c r="J161" s="458"/>
      <c r="K161" s="458"/>
      <c r="L161" s="458"/>
      <c r="M161" s="458"/>
      <c r="N161" s="458"/>
      <c r="O161" s="458"/>
      <c r="P161" s="458"/>
      <c r="Q161" s="458"/>
      <c r="R161" s="458"/>
      <c r="S161" s="458"/>
      <c r="T161" s="458"/>
      <c r="U161" s="458"/>
      <c r="V161" s="458"/>
      <c r="W161" s="458"/>
      <c r="X161" s="458"/>
      <c r="Y161" s="458"/>
      <c r="Z161" s="458"/>
      <c r="AA161" s="458"/>
      <c r="AB161" s="460"/>
      <c r="AC161" s="458"/>
      <c r="AD161" s="458"/>
      <c r="AE161" s="458"/>
      <c r="AF161" s="458"/>
      <c r="AG161" s="458"/>
      <c r="AH161" s="458"/>
      <c r="AI161" s="458"/>
      <c r="AJ161" s="458"/>
      <c r="AK161" s="458"/>
      <c r="AL161" s="458"/>
      <c r="AM161" s="458"/>
      <c r="AN161" s="458"/>
      <c r="AO161" s="458"/>
      <c r="AP161" s="458"/>
      <c r="AQ161" s="458"/>
      <c r="AR161" s="458"/>
      <c r="AS161" s="458"/>
      <c r="AT161" s="458"/>
      <c r="AU161" s="458"/>
      <c r="AV161" s="459"/>
      <c r="AW161" s="459"/>
      <c r="AX161" s="459"/>
      <c r="AY161" s="458"/>
      <c r="AZ161" s="458"/>
      <c r="BA161" s="458"/>
      <c r="BB161" s="458"/>
      <c r="BC161" s="458"/>
      <c r="BD161" s="458"/>
      <c r="BE161" s="458"/>
      <c r="BF161" s="458"/>
      <c r="BG161" s="458"/>
      <c r="BH161" s="458"/>
      <c r="BI161" s="458"/>
      <c r="BJ161" s="458"/>
      <c r="BK161" s="458"/>
      <c r="BL161" s="458"/>
      <c r="BM161" s="458"/>
      <c r="BN161" s="458"/>
      <c r="BO161" s="458"/>
      <c r="BP161" s="458"/>
      <c r="BQ161" s="458"/>
      <c r="BR161" s="458"/>
    </row>
    <row r="162" spans="1:70" ht="12.75" customHeight="1" x14ac:dyDescent="0.2">
      <c r="A162" s="458"/>
      <c r="B162" s="458"/>
      <c r="C162" s="458"/>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c r="AA162" s="458"/>
      <c r="AB162" s="460"/>
      <c r="AC162" s="458"/>
      <c r="AD162" s="458"/>
      <c r="AE162" s="458"/>
      <c r="AF162" s="458"/>
      <c r="AG162" s="458"/>
      <c r="AH162" s="458"/>
      <c r="AI162" s="458"/>
      <c r="AJ162" s="458"/>
      <c r="AK162" s="458"/>
      <c r="AL162" s="458"/>
      <c r="AM162" s="458"/>
      <c r="AN162" s="458"/>
      <c r="AO162" s="458"/>
      <c r="AP162" s="458"/>
      <c r="AQ162" s="458"/>
      <c r="AR162" s="458"/>
      <c r="AS162" s="458"/>
      <c r="AT162" s="458"/>
      <c r="AU162" s="458"/>
      <c r="AV162" s="459"/>
      <c r="AW162" s="459"/>
      <c r="AX162" s="459"/>
      <c r="AY162" s="458"/>
      <c r="AZ162" s="458"/>
      <c r="BA162" s="458"/>
      <c r="BB162" s="458"/>
      <c r="BC162" s="458"/>
      <c r="BD162" s="458"/>
      <c r="BE162" s="458"/>
      <c r="BF162" s="458"/>
      <c r="BG162" s="458"/>
      <c r="BH162" s="458"/>
      <c r="BI162" s="458"/>
      <c r="BJ162" s="458"/>
      <c r="BK162" s="458"/>
      <c r="BL162" s="458"/>
      <c r="BM162" s="458"/>
      <c r="BN162" s="458"/>
      <c r="BO162" s="458"/>
      <c r="BP162" s="458"/>
      <c r="BQ162" s="458"/>
      <c r="BR162" s="458"/>
    </row>
    <row r="163" spans="1:70" ht="12.75" customHeight="1" x14ac:dyDescent="0.2">
      <c r="A163" s="458"/>
      <c r="B163" s="458"/>
      <c r="C163" s="458"/>
      <c r="D163" s="458"/>
      <c r="E163" s="458"/>
      <c r="F163" s="458"/>
      <c r="G163" s="458"/>
      <c r="H163" s="458"/>
      <c r="I163" s="458"/>
      <c r="J163" s="458"/>
      <c r="K163" s="458"/>
      <c r="L163" s="458"/>
      <c r="M163" s="458"/>
      <c r="N163" s="458"/>
      <c r="O163" s="458"/>
      <c r="P163" s="458"/>
      <c r="Q163" s="458"/>
      <c r="R163" s="458"/>
      <c r="S163" s="458"/>
      <c r="T163" s="458"/>
      <c r="U163" s="458"/>
      <c r="V163" s="458"/>
      <c r="W163" s="458"/>
      <c r="X163" s="458"/>
      <c r="Y163" s="458"/>
      <c r="Z163" s="458"/>
      <c r="AA163" s="458"/>
      <c r="AB163" s="460"/>
      <c r="AC163" s="458"/>
      <c r="AD163" s="458"/>
      <c r="AE163" s="458"/>
      <c r="AF163" s="458"/>
      <c r="AG163" s="458"/>
      <c r="AH163" s="458"/>
      <c r="AI163" s="458"/>
      <c r="AJ163" s="458"/>
      <c r="AK163" s="458"/>
      <c r="AL163" s="458"/>
      <c r="AM163" s="458"/>
      <c r="AN163" s="458"/>
      <c r="AO163" s="458"/>
      <c r="AP163" s="458"/>
      <c r="AQ163" s="458"/>
      <c r="AR163" s="458"/>
      <c r="AS163" s="458"/>
      <c r="AT163" s="458"/>
      <c r="AU163" s="458"/>
      <c r="AV163" s="459"/>
      <c r="AW163" s="459"/>
      <c r="AX163" s="459"/>
      <c r="AY163" s="458"/>
      <c r="AZ163" s="458"/>
      <c r="BA163" s="458"/>
      <c r="BB163" s="458"/>
      <c r="BC163" s="458"/>
      <c r="BD163" s="458"/>
      <c r="BE163" s="458"/>
      <c r="BF163" s="458"/>
      <c r="BG163" s="458"/>
      <c r="BH163" s="458"/>
      <c r="BI163" s="458"/>
      <c r="BJ163" s="458"/>
      <c r="BK163" s="458"/>
      <c r="BL163" s="458"/>
      <c r="BM163" s="458"/>
      <c r="BN163" s="458"/>
      <c r="BO163" s="458"/>
      <c r="BP163" s="458"/>
      <c r="BQ163" s="458"/>
      <c r="BR163" s="458"/>
    </row>
    <row r="164" spans="1:70" ht="12.75" customHeight="1" x14ac:dyDescent="0.2">
      <c r="A164" s="458"/>
      <c r="B164" s="458"/>
      <c r="C164" s="458"/>
      <c r="D164" s="458"/>
      <c r="E164" s="458"/>
      <c r="F164" s="458"/>
      <c r="G164" s="458"/>
      <c r="H164" s="458"/>
      <c r="I164" s="458"/>
      <c r="J164" s="458"/>
      <c r="K164" s="458"/>
      <c r="L164" s="458"/>
      <c r="M164" s="458"/>
      <c r="N164" s="458"/>
      <c r="O164" s="458"/>
      <c r="P164" s="458"/>
      <c r="Q164" s="458"/>
      <c r="R164" s="458"/>
      <c r="S164" s="458"/>
      <c r="T164" s="458"/>
      <c r="U164" s="458"/>
      <c r="V164" s="458"/>
      <c r="W164" s="458"/>
      <c r="X164" s="458"/>
      <c r="Y164" s="458"/>
      <c r="Z164" s="458"/>
      <c r="AA164" s="458"/>
      <c r="AB164" s="460"/>
      <c r="AC164" s="458"/>
      <c r="AD164" s="458"/>
      <c r="AE164" s="458"/>
      <c r="AF164" s="458"/>
      <c r="AG164" s="458"/>
      <c r="AH164" s="458"/>
      <c r="AI164" s="458"/>
      <c r="AJ164" s="458"/>
      <c r="AK164" s="458"/>
      <c r="AL164" s="458"/>
      <c r="AM164" s="458"/>
      <c r="AN164" s="458"/>
      <c r="AO164" s="458"/>
      <c r="AP164" s="458"/>
      <c r="AQ164" s="458"/>
      <c r="AR164" s="458"/>
      <c r="AS164" s="458"/>
      <c r="AT164" s="458"/>
      <c r="AU164" s="458"/>
      <c r="AV164" s="459"/>
      <c r="AW164" s="459"/>
      <c r="AX164" s="459"/>
      <c r="AY164" s="458"/>
      <c r="AZ164" s="458"/>
      <c r="BA164" s="458"/>
      <c r="BB164" s="458"/>
      <c r="BC164" s="458"/>
      <c r="BD164" s="458"/>
      <c r="BE164" s="458"/>
      <c r="BF164" s="458"/>
      <c r="BG164" s="458"/>
      <c r="BH164" s="458"/>
      <c r="BI164" s="458"/>
      <c r="BJ164" s="458"/>
      <c r="BK164" s="458"/>
      <c r="BL164" s="458"/>
      <c r="BM164" s="458"/>
      <c r="BN164" s="458"/>
      <c r="BO164" s="458"/>
      <c r="BP164" s="458"/>
      <c r="BQ164" s="458"/>
      <c r="BR164" s="458"/>
    </row>
    <row r="165" spans="1:70" ht="12.75" customHeight="1" x14ac:dyDescent="0.2">
      <c r="A165" s="458"/>
      <c r="B165" s="458"/>
      <c r="C165" s="458"/>
      <c r="D165" s="458"/>
      <c r="E165" s="458"/>
      <c r="F165" s="458"/>
      <c r="G165" s="458"/>
      <c r="H165" s="458"/>
      <c r="I165" s="458"/>
      <c r="J165" s="458"/>
      <c r="K165" s="458"/>
      <c r="L165" s="458"/>
      <c r="M165" s="458"/>
      <c r="N165" s="458"/>
      <c r="O165" s="458"/>
      <c r="P165" s="458"/>
      <c r="Q165" s="458"/>
      <c r="R165" s="458"/>
      <c r="S165" s="458"/>
      <c r="T165" s="458"/>
      <c r="U165" s="458"/>
      <c r="V165" s="458"/>
      <c r="W165" s="458"/>
      <c r="X165" s="458"/>
      <c r="Y165" s="458"/>
      <c r="Z165" s="458"/>
      <c r="AA165" s="458"/>
      <c r="AB165" s="460"/>
      <c r="AC165" s="458"/>
      <c r="AD165" s="458"/>
      <c r="AE165" s="458"/>
      <c r="AF165" s="458"/>
      <c r="AG165" s="458"/>
      <c r="AH165" s="458"/>
      <c r="AI165" s="458"/>
      <c r="AJ165" s="458"/>
      <c r="AK165" s="458"/>
      <c r="AL165" s="458"/>
      <c r="AM165" s="458"/>
      <c r="AN165" s="458"/>
      <c r="AO165" s="458"/>
      <c r="AP165" s="458"/>
      <c r="AQ165" s="458"/>
      <c r="AR165" s="458"/>
      <c r="AS165" s="458"/>
      <c r="AT165" s="458"/>
      <c r="AU165" s="458"/>
      <c r="AV165" s="459"/>
      <c r="AW165" s="459"/>
      <c r="AX165" s="459"/>
      <c r="AY165" s="458"/>
      <c r="AZ165" s="458"/>
      <c r="BA165" s="458"/>
      <c r="BB165" s="458"/>
      <c r="BC165" s="458"/>
      <c r="BD165" s="458"/>
      <c r="BE165" s="458"/>
      <c r="BF165" s="458"/>
      <c r="BG165" s="458"/>
      <c r="BH165" s="458"/>
      <c r="BI165" s="458"/>
      <c r="BJ165" s="458"/>
      <c r="BK165" s="458"/>
      <c r="BL165" s="458"/>
      <c r="BM165" s="458"/>
      <c r="BN165" s="458"/>
      <c r="BO165" s="458"/>
      <c r="BP165" s="458"/>
      <c r="BQ165" s="458"/>
      <c r="BR165" s="458"/>
    </row>
    <row r="166" spans="1:70" ht="12.75" customHeight="1" x14ac:dyDescent="0.2">
      <c r="A166" s="458"/>
      <c r="B166" s="458"/>
      <c r="C166" s="458"/>
      <c r="D166" s="458"/>
      <c r="E166" s="458"/>
      <c r="F166" s="458"/>
      <c r="G166" s="458"/>
      <c r="H166" s="458"/>
      <c r="I166" s="458"/>
      <c r="J166" s="458"/>
      <c r="K166" s="458"/>
      <c r="L166" s="458"/>
      <c r="M166" s="458"/>
      <c r="N166" s="458"/>
      <c r="O166" s="458"/>
      <c r="P166" s="458"/>
      <c r="Q166" s="458"/>
      <c r="R166" s="458"/>
      <c r="S166" s="458"/>
      <c r="T166" s="458"/>
      <c r="U166" s="458"/>
      <c r="V166" s="458"/>
      <c r="W166" s="458"/>
      <c r="X166" s="458"/>
      <c r="Y166" s="458"/>
      <c r="Z166" s="458"/>
      <c r="AA166" s="458"/>
      <c r="AB166" s="460"/>
      <c r="AC166" s="458"/>
      <c r="AD166" s="458"/>
      <c r="AE166" s="458"/>
      <c r="AF166" s="458"/>
      <c r="AG166" s="458"/>
      <c r="AH166" s="458"/>
      <c r="AI166" s="458"/>
      <c r="AJ166" s="458"/>
      <c r="AK166" s="458"/>
      <c r="AL166" s="458"/>
      <c r="AM166" s="458"/>
      <c r="AN166" s="458"/>
      <c r="AO166" s="458"/>
      <c r="AP166" s="458"/>
      <c r="AQ166" s="458"/>
      <c r="AR166" s="458"/>
      <c r="AS166" s="458"/>
      <c r="AT166" s="458"/>
      <c r="AU166" s="458"/>
      <c r="AV166" s="459"/>
      <c r="AW166" s="459"/>
      <c r="AX166" s="459"/>
      <c r="AY166" s="458"/>
      <c r="AZ166" s="458"/>
      <c r="BA166" s="458"/>
      <c r="BB166" s="458"/>
      <c r="BC166" s="458"/>
      <c r="BD166" s="458"/>
      <c r="BE166" s="458"/>
      <c r="BF166" s="458"/>
      <c r="BG166" s="458"/>
      <c r="BH166" s="458"/>
      <c r="BI166" s="458"/>
      <c r="BJ166" s="458"/>
      <c r="BK166" s="458"/>
      <c r="BL166" s="458"/>
      <c r="BM166" s="458"/>
      <c r="BN166" s="458"/>
      <c r="BO166" s="458"/>
      <c r="BP166" s="458"/>
      <c r="BQ166" s="458"/>
      <c r="BR166" s="458"/>
    </row>
    <row r="167" spans="1:70" ht="12.75" customHeight="1" x14ac:dyDescent="0.2">
      <c r="A167" s="458"/>
      <c r="B167" s="458"/>
      <c r="C167" s="458"/>
      <c r="D167" s="458"/>
      <c r="E167" s="458"/>
      <c r="F167" s="458"/>
      <c r="G167" s="458"/>
      <c r="H167" s="458"/>
      <c r="I167" s="458"/>
      <c r="J167" s="458"/>
      <c r="K167" s="458"/>
      <c r="L167" s="458"/>
      <c r="M167" s="458"/>
      <c r="N167" s="458"/>
      <c r="O167" s="458"/>
      <c r="P167" s="458"/>
      <c r="Q167" s="458"/>
      <c r="R167" s="458"/>
      <c r="S167" s="458"/>
      <c r="T167" s="458"/>
      <c r="U167" s="458"/>
      <c r="V167" s="458"/>
      <c r="W167" s="458"/>
      <c r="X167" s="458"/>
      <c r="Y167" s="458"/>
      <c r="Z167" s="458"/>
      <c r="AA167" s="458"/>
      <c r="AB167" s="460"/>
      <c r="AC167" s="458"/>
      <c r="AD167" s="458"/>
      <c r="AE167" s="458"/>
      <c r="AF167" s="458"/>
      <c r="AG167" s="458"/>
      <c r="AH167" s="458"/>
      <c r="AI167" s="458"/>
      <c r="AJ167" s="458"/>
      <c r="AK167" s="458"/>
      <c r="AL167" s="458"/>
      <c r="AM167" s="458"/>
      <c r="AN167" s="458"/>
      <c r="AO167" s="458"/>
      <c r="AP167" s="458"/>
      <c r="AQ167" s="458"/>
      <c r="AR167" s="458"/>
      <c r="AS167" s="458"/>
      <c r="AT167" s="458"/>
      <c r="AU167" s="458"/>
      <c r="AV167" s="459"/>
      <c r="AW167" s="459"/>
      <c r="AX167" s="459"/>
      <c r="AY167" s="458"/>
      <c r="AZ167" s="458"/>
      <c r="BA167" s="458"/>
      <c r="BB167" s="458"/>
      <c r="BC167" s="458"/>
      <c r="BD167" s="458"/>
      <c r="BE167" s="458"/>
      <c r="BF167" s="458"/>
      <c r="BG167" s="458"/>
      <c r="BH167" s="458"/>
      <c r="BI167" s="458"/>
      <c r="BJ167" s="458"/>
      <c r="BK167" s="458"/>
      <c r="BL167" s="458"/>
      <c r="BM167" s="458"/>
      <c r="BN167" s="458"/>
      <c r="BO167" s="458"/>
      <c r="BP167" s="458"/>
      <c r="BQ167" s="458"/>
      <c r="BR167" s="458"/>
    </row>
    <row r="168" spans="1:70" ht="12.75" customHeight="1" x14ac:dyDescent="0.2">
      <c r="A168" s="458"/>
      <c r="B168" s="458"/>
      <c r="C168" s="458"/>
      <c r="D168" s="458"/>
      <c r="E168" s="458"/>
      <c r="F168" s="458"/>
      <c r="G168" s="458"/>
      <c r="H168" s="458"/>
      <c r="I168" s="458"/>
      <c r="J168" s="458"/>
      <c r="K168" s="458"/>
      <c r="L168" s="458"/>
      <c r="M168" s="458"/>
      <c r="N168" s="458"/>
      <c r="O168" s="458"/>
      <c r="P168" s="458"/>
      <c r="Q168" s="458"/>
      <c r="R168" s="458"/>
      <c r="S168" s="458"/>
      <c r="T168" s="458"/>
      <c r="U168" s="458"/>
      <c r="V168" s="458"/>
      <c r="W168" s="458"/>
      <c r="X168" s="458"/>
      <c r="Y168" s="458"/>
      <c r="Z168" s="458"/>
      <c r="AA168" s="458"/>
      <c r="AB168" s="460"/>
      <c r="AC168" s="458"/>
      <c r="AD168" s="458"/>
      <c r="AE168" s="458"/>
      <c r="AF168" s="458"/>
      <c r="AG168" s="458"/>
      <c r="AH168" s="458"/>
      <c r="AI168" s="458"/>
      <c r="AJ168" s="458"/>
      <c r="AK168" s="458"/>
      <c r="AL168" s="458"/>
      <c r="AM168" s="458"/>
      <c r="AN168" s="458"/>
      <c r="AO168" s="458"/>
      <c r="AP168" s="458"/>
      <c r="AQ168" s="458"/>
      <c r="AR168" s="458"/>
      <c r="AS168" s="458"/>
      <c r="AT168" s="458"/>
      <c r="AU168" s="458"/>
      <c r="AV168" s="459"/>
      <c r="AW168" s="459"/>
      <c r="AX168" s="459"/>
      <c r="AY168" s="458"/>
      <c r="AZ168" s="458"/>
      <c r="BA168" s="458"/>
      <c r="BB168" s="458"/>
      <c r="BC168" s="458"/>
      <c r="BD168" s="458"/>
      <c r="BE168" s="458"/>
      <c r="BF168" s="458"/>
      <c r="BG168" s="458"/>
      <c r="BH168" s="458"/>
      <c r="BI168" s="458"/>
      <c r="BJ168" s="458"/>
      <c r="BK168" s="458"/>
      <c r="BL168" s="458"/>
      <c r="BM168" s="458"/>
      <c r="BN168" s="458"/>
      <c r="BO168" s="458"/>
      <c r="BP168" s="458"/>
      <c r="BQ168" s="458"/>
      <c r="BR168" s="458"/>
    </row>
    <row r="169" spans="1:70" ht="12.75" customHeight="1" x14ac:dyDescent="0.2">
      <c r="A169" s="458"/>
      <c r="B169" s="458"/>
      <c r="C169" s="458"/>
      <c r="D169" s="458"/>
      <c r="E169" s="458"/>
      <c r="F169" s="458"/>
      <c r="G169" s="458"/>
      <c r="H169" s="458"/>
      <c r="I169" s="458"/>
      <c r="J169" s="458"/>
      <c r="K169" s="458"/>
      <c r="L169" s="458"/>
      <c r="M169" s="458"/>
      <c r="N169" s="458"/>
      <c r="O169" s="458"/>
      <c r="P169" s="458"/>
      <c r="Q169" s="458"/>
      <c r="R169" s="458"/>
      <c r="S169" s="458"/>
      <c r="T169" s="458"/>
      <c r="U169" s="458"/>
      <c r="V169" s="458"/>
      <c r="W169" s="458"/>
      <c r="X169" s="458"/>
      <c r="Y169" s="458"/>
      <c r="Z169" s="458"/>
      <c r="AA169" s="458"/>
      <c r="AB169" s="460"/>
      <c r="AC169" s="458"/>
      <c r="AD169" s="458"/>
      <c r="AE169" s="458"/>
      <c r="AF169" s="458"/>
      <c r="AG169" s="458"/>
      <c r="AH169" s="458"/>
      <c r="AI169" s="458"/>
      <c r="AJ169" s="458"/>
      <c r="AK169" s="458"/>
      <c r="AL169" s="458"/>
      <c r="AM169" s="458"/>
      <c r="AN169" s="458"/>
      <c r="AO169" s="458"/>
      <c r="AP169" s="458"/>
      <c r="AQ169" s="458"/>
      <c r="AR169" s="458"/>
      <c r="AS169" s="458"/>
      <c r="AT169" s="458"/>
      <c r="AU169" s="458"/>
      <c r="AV169" s="459"/>
      <c r="AW169" s="459"/>
      <c r="AX169" s="459"/>
      <c r="AY169" s="458"/>
      <c r="AZ169" s="458"/>
      <c r="BA169" s="458"/>
      <c r="BB169" s="458"/>
      <c r="BC169" s="458"/>
      <c r="BD169" s="458"/>
      <c r="BE169" s="458"/>
      <c r="BF169" s="458"/>
      <c r="BG169" s="458"/>
      <c r="BH169" s="458"/>
      <c r="BI169" s="458"/>
      <c r="BJ169" s="458"/>
      <c r="BK169" s="458"/>
      <c r="BL169" s="458"/>
      <c r="BM169" s="458"/>
      <c r="BN169" s="458"/>
      <c r="BO169" s="458"/>
      <c r="BP169" s="458"/>
      <c r="BQ169" s="458"/>
      <c r="BR169" s="458"/>
    </row>
    <row r="170" spans="1:70" ht="12.75" customHeight="1" x14ac:dyDescent="0.2">
      <c r="A170" s="458"/>
      <c r="B170" s="458"/>
      <c r="C170" s="458"/>
      <c r="D170" s="458"/>
      <c r="E170" s="458"/>
      <c r="F170" s="458"/>
      <c r="G170" s="458"/>
      <c r="H170" s="458"/>
      <c r="I170" s="458"/>
      <c r="J170" s="458"/>
      <c r="K170" s="458"/>
      <c r="L170" s="458"/>
      <c r="M170" s="458"/>
      <c r="N170" s="458"/>
      <c r="O170" s="458"/>
      <c r="P170" s="458"/>
      <c r="Q170" s="458"/>
      <c r="R170" s="458"/>
      <c r="S170" s="458"/>
      <c r="T170" s="458"/>
      <c r="U170" s="458"/>
      <c r="V170" s="458"/>
      <c r="W170" s="458"/>
      <c r="X170" s="458"/>
      <c r="Y170" s="458"/>
      <c r="Z170" s="458"/>
      <c r="AA170" s="458"/>
      <c r="AB170" s="460"/>
      <c r="AC170" s="458"/>
      <c r="AD170" s="458"/>
      <c r="AE170" s="458"/>
      <c r="AF170" s="458"/>
      <c r="AG170" s="458"/>
      <c r="AH170" s="458"/>
      <c r="AI170" s="458"/>
      <c r="AJ170" s="458"/>
      <c r="AK170" s="458"/>
      <c r="AL170" s="458"/>
      <c r="AM170" s="458"/>
      <c r="AN170" s="458"/>
      <c r="AO170" s="458"/>
      <c r="AP170" s="458"/>
      <c r="AQ170" s="458"/>
      <c r="AR170" s="458"/>
      <c r="AS170" s="458"/>
      <c r="AT170" s="458"/>
      <c r="AU170" s="458"/>
      <c r="AV170" s="459"/>
      <c r="AW170" s="459"/>
      <c r="AX170" s="459"/>
      <c r="AY170" s="458"/>
      <c r="AZ170" s="458"/>
      <c r="BA170" s="458"/>
      <c r="BB170" s="458"/>
      <c r="BC170" s="458"/>
      <c r="BD170" s="458"/>
      <c r="BE170" s="458"/>
      <c r="BF170" s="458"/>
      <c r="BG170" s="458"/>
      <c r="BH170" s="458"/>
      <c r="BI170" s="458"/>
      <c r="BJ170" s="458"/>
      <c r="BK170" s="458"/>
      <c r="BL170" s="458"/>
      <c r="BM170" s="458"/>
      <c r="BN170" s="458"/>
      <c r="BO170" s="458"/>
      <c r="BP170" s="458"/>
      <c r="BQ170" s="458"/>
      <c r="BR170" s="458"/>
    </row>
    <row r="171" spans="1:70" ht="12.75" customHeight="1" x14ac:dyDescent="0.2">
      <c r="A171" s="458"/>
      <c r="B171" s="458"/>
      <c r="C171" s="458"/>
      <c r="D171" s="458"/>
      <c r="E171" s="458"/>
      <c r="F171" s="458"/>
      <c r="G171" s="458"/>
      <c r="H171" s="458"/>
      <c r="I171" s="458"/>
      <c r="J171" s="458"/>
      <c r="K171" s="458"/>
      <c r="L171" s="458"/>
      <c r="M171" s="458"/>
      <c r="N171" s="458"/>
      <c r="O171" s="458"/>
      <c r="P171" s="458"/>
      <c r="Q171" s="458"/>
      <c r="R171" s="458"/>
      <c r="S171" s="458"/>
      <c r="T171" s="458"/>
      <c r="U171" s="458"/>
      <c r="V171" s="458"/>
      <c r="W171" s="458"/>
      <c r="X171" s="458"/>
      <c r="Y171" s="458"/>
      <c r="Z171" s="458"/>
      <c r="AA171" s="458"/>
      <c r="AB171" s="460"/>
      <c r="AC171" s="458"/>
      <c r="AD171" s="458"/>
      <c r="AE171" s="458"/>
      <c r="AF171" s="458"/>
      <c r="AG171" s="458"/>
      <c r="AH171" s="458"/>
      <c r="AI171" s="458"/>
      <c r="AJ171" s="458"/>
      <c r="AK171" s="458"/>
      <c r="AL171" s="458"/>
      <c r="AM171" s="458"/>
      <c r="AN171" s="458"/>
      <c r="AO171" s="458"/>
      <c r="AP171" s="458"/>
      <c r="AQ171" s="458"/>
      <c r="AR171" s="458"/>
      <c r="AS171" s="458"/>
      <c r="AT171" s="458"/>
      <c r="AU171" s="458"/>
      <c r="AV171" s="459"/>
      <c r="AW171" s="459"/>
      <c r="AX171" s="459"/>
      <c r="AY171" s="458"/>
      <c r="AZ171" s="458"/>
      <c r="BA171" s="458"/>
      <c r="BB171" s="458"/>
      <c r="BC171" s="458"/>
      <c r="BD171" s="458"/>
      <c r="BE171" s="458"/>
      <c r="BF171" s="458"/>
      <c r="BG171" s="458"/>
      <c r="BH171" s="458"/>
      <c r="BI171" s="458"/>
      <c r="BJ171" s="458"/>
      <c r="BK171" s="458"/>
      <c r="BL171" s="458"/>
      <c r="BM171" s="458"/>
      <c r="BN171" s="458"/>
      <c r="BO171" s="458"/>
      <c r="BP171" s="458"/>
      <c r="BQ171" s="458"/>
      <c r="BR171" s="458"/>
    </row>
    <row r="172" spans="1:70" ht="12.75" customHeight="1" x14ac:dyDescent="0.2">
      <c r="A172" s="458"/>
      <c r="B172" s="458"/>
      <c r="C172" s="458"/>
      <c r="D172" s="458"/>
      <c r="E172" s="458"/>
      <c r="F172" s="458"/>
      <c r="G172" s="458"/>
      <c r="H172" s="458"/>
      <c r="I172" s="458"/>
      <c r="J172" s="458"/>
      <c r="K172" s="458"/>
      <c r="L172" s="458"/>
      <c r="M172" s="458"/>
      <c r="N172" s="458"/>
      <c r="O172" s="458"/>
      <c r="P172" s="458"/>
      <c r="Q172" s="458"/>
      <c r="R172" s="458"/>
      <c r="S172" s="458"/>
      <c r="T172" s="458"/>
      <c r="U172" s="458"/>
      <c r="V172" s="458"/>
      <c r="W172" s="458"/>
      <c r="X172" s="458"/>
      <c r="Y172" s="458"/>
      <c r="Z172" s="458"/>
      <c r="AA172" s="458"/>
      <c r="AB172" s="460"/>
      <c r="AC172" s="458"/>
      <c r="AD172" s="458"/>
      <c r="AE172" s="458"/>
      <c r="AF172" s="458"/>
      <c r="AG172" s="458"/>
      <c r="AH172" s="458"/>
      <c r="AI172" s="458"/>
      <c r="AJ172" s="458"/>
      <c r="AK172" s="458"/>
      <c r="AL172" s="458"/>
      <c r="AM172" s="458"/>
      <c r="AN172" s="458"/>
      <c r="AO172" s="458"/>
      <c r="AP172" s="458"/>
      <c r="AQ172" s="458"/>
      <c r="AR172" s="458"/>
      <c r="AS172" s="458"/>
      <c r="AT172" s="458"/>
      <c r="AU172" s="458"/>
      <c r="AV172" s="459"/>
      <c r="AW172" s="459"/>
      <c r="AX172" s="459"/>
      <c r="AY172" s="458"/>
      <c r="AZ172" s="458"/>
      <c r="BA172" s="458"/>
      <c r="BB172" s="458"/>
      <c r="BC172" s="458"/>
      <c r="BD172" s="458"/>
      <c r="BE172" s="458"/>
      <c r="BF172" s="458"/>
      <c r="BG172" s="458"/>
      <c r="BH172" s="458"/>
      <c r="BI172" s="458"/>
      <c r="BJ172" s="458"/>
      <c r="BK172" s="458"/>
      <c r="BL172" s="458"/>
      <c r="BM172" s="458"/>
      <c r="BN172" s="458"/>
      <c r="BO172" s="458"/>
      <c r="BP172" s="458"/>
      <c r="BQ172" s="458"/>
      <c r="BR172" s="458"/>
    </row>
    <row r="173" spans="1:70" ht="12.75" customHeight="1" x14ac:dyDescent="0.2">
      <c r="A173" s="458"/>
      <c r="B173" s="458"/>
      <c r="C173" s="458"/>
      <c r="D173" s="458"/>
      <c r="E173" s="458"/>
      <c r="F173" s="458"/>
      <c r="G173" s="458"/>
      <c r="H173" s="458"/>
      <c r="I173" s="458"/>
      <c r="J173" s="458"/>
      <c r="K173" s="458"/>
      <c r="L173" s="458"/>
      <c r="M173" s="458"/>
      <c r="N173" s="458"/>
      <c r="O173" s="458"/>
      <c r="P173" s="458"/>
      <c r="Q173" s="458"/>
      <c r="R173" s="458"/>
      <c r="S173" s="458"/>
      <c r="T173" s="458"/>
      <c r="U173" s="458"/>
      <c r="V173" s="458"/>
      <c r="W173" s="458"/>
      <c r="X173" s="458"/>
      <c r="Y173" s="458"/>
      <c r="Z173" s="458"/>
      <c r="AA173" s="458"/>
      <c r="AB173" s="460"/>
      <c r="AC173" s="458"/>
      <c r="AD173" s="458"/>
      <c r="AE173" s="458"/>
      <c r="AF173" s="458"/>
      <c r="AG173" s="458"/>
      <c r="AH173" s="458"/>
      <c r="AI173" s="458"/>
      <c r="AJ173" s="458"/>
      <c r="AK173" s="458"/>
      <c r="AL173" s="458"/>
      <c r="AM173" s="458"/>
      <c r="AN173" s="458"/>
      <c r="AO173" s="458"/>
      <c r="AP173" s="458"/>
      <c r="AQ173" s="458"/>
      <c r="AR173" s="458"/>
      <c r="AS173" s="458"/>
      <c r="AT173" s="458"/>
      <c r="AU173" s="458"/>
      <c r="AV173" s="459"/>
      <c r="AW173" s="459"/>
      <c r="AX173" s="459"/>
      <c r="AY173" s="458"/>
      <c r="AZ173" s="458"/>
      <c r="BA173" s="458"/>
      <c r="BB173" s="458"/>
      <c r="BC173" s="458"/>
      <c r="BD173" s="458"/>
      <c r="BE173" s="458"/>
      <c r="BF173" s="458"/>
      <c r="BG173" s="458"/>
      <c r="BH173" s="458"/>
      <c r="BI173" s="458"/>
      <c r="BJ173" s="458"/>
      <c r="BK173" s="458"/>
      <c r="BL173" s="458"/>
      <c r="BM173" s="458"/>
      <c r="BN173" s="458"/>
      <c r="BO173" s="458"/>
      <c r="BP173" s="458"/>
      <c r="BQ173" s="458"/>
      <c r="BR173" s="458"/>
    </row>
    <row r="174" spans="1:70" ht="12.75" customHeight="1" x14ac:dyDescent="0.2">
      <c r="A174" s="458"/>
      <c r="B174" s="458"/>
      <c r="C174" s="458"/>
      <c r="D174" s="458"/>
      <c r="E174" s="458"/>
      <c r="F174" s="458"/>
      <c r="G174" s="458"/>
      <c r="H174" s="458"/>
      <c r="I174" s="458"/>
      <c r="J174" s="458"/>
      <c r="K174" s="458"/>
      <c r="L174" s="458"/>
      <c r="M174" s="458"/>
      <c r="N174" s="458"/>
      <c r="O174" s="458"/>
      <c r="P174" s="458"/>
      <c r="Q174" s="458"/>
      <c r="R174" s="458"/>
      <c r="S174" s="458"/>
      <c r="T174" s="458"/>
      <c r="U174" s="458"/>
      <c r="V174" s="458"/>
      <c r="W174" s="458"/>
      <c r="X174" s="458"/>
      <c r="Y174" s="458"/>
      <c r="Z174" s="458"/>
      <c r="AA174" s="458"/>
      <c r="AB174" s="460"/>
      <c r="AC174" s="458"/>
      <c r="AD174" s="458"/>
      <c r="AE174" s="458"/>
      <c r="AF174" s="458"/>
      <c r="AG174" s="458"/>
      <c r="AH174" s="458"/>
      <c r="AI174" s="458"/>
      <c r="AJ174" s="458"/>
      <c r="AK174" s="458"/>
      <c r="AL174" s="458"/>
      <c r="AM174" s="458"/>
      <c r="AN174" s="458"/>
      <c r="AO174" s="458"/>
      <c r="AP174" s="458"/>
      <c r="AQ174" s="458"/>
      <c r="AR174" s="458"/>
      <c r="AS174" s="458"/>
      <c r="AT174" s="458"/>
      <c r="AU174" s="458"/>
      <c r="AV174" s="459"/>
      <c r="AW174" s="459"/>
      <c r="AX174" s="459"/>
      <c r="AY174" s="458"/>
      <c r="AZ174" s="458"/>
      <c r="BA174" s="458"/>
      <c r="BB174" s="458"/>
      <c r="BC174" s="458"/>
      <c r="BD174" s="458"/>
      <c r="BE174" s="458"/>
      <c r="BF174" s="458"/>
      <c r="BG174" s="458"/>
      <c r="BH174" s="458"/>
      <c r="BI174" s="458"/>
      <c r="BJ174" s="458"/>
      <c r="BK174" s="458"/>
      <c r="BL174" s="458"/>
      <c r="BM174" s="458"/>
      <c r="BN174" s="458"/>
      <c r="BO174" s="458"/>
      <c r="BP174" s="458"/>
      <c r="BQ174" s="458"/>
      <c r="BR174" s="458"/>
    </row>
    <row r="175" spans="1:70" ht="12.75" customHeight="1" x14ac:dyDescent="0.2">
      <c r="A175" s="458"/>
      <c r="B175" s="458"/>
      <c r="C175" s="458"/>
      <c r="D175" s="458"/>
      <c r="E175" s="458"/>
      <c r="F175" s="458"/>
      <c r="G175" s="458"/>
      <c r="H175" s="458"/>
      <c r="I175" s="458"/>
      <c r="J175" s="458"/>
      <c r="K175" s="458"/>
      <c r="L175" s="458"/>
      <c r="M175" s="458"/>
      <c r="N175" s="458"/>
      <c r="O175" s="458"/>
      <c r="P175" s="458"/>
      <c r="Q175" s="458"/>
      <c r="R175" s="458"/>
      <c r="S175" s="458"/>
      <c r="T175" s="458"/>
      <c r="U175" s="458"/>
      <c r="V175" s="458"/>
      <c r="W175" s="458"/>
      <c r="X175" s="458"/>
      <c r="Y175" s="458"/>
      <c r="Z175" s="458"/>
      <c r="AA175" s="458"/>
      <c r="AB175" s="460"/>
      <c r="AC175" s="458"/>
      <c r="AD175" s="458"/>
      <c r="AE175" s="458"/>
      <c r="AF175" s="458"/>
      <c r="AG175" s="458"/>
      <c r="AH175" s="458"/>
      <c r="AI175" s="458"/>
      <c r="AJ175" s="458"/>
      <c r="AK175" s="458"/>
      <c r="AL175" s="458"/>
      <c r="AM175" s="458"/>
      <c r="AN175" s="458"/>
      <c r="AO175" s="458"/>
      <c r="AP175" s="458"/>
      <c r="AQ175" s="458"/>
      <c r="AR175" s="458"/>
      <c r="AS175" s="458"/>
      <c r="AT175" s="458"/>
      <c r="AU175" s="458"/>
      <c r="AV175" s="459"/>
      <c r="AW175" s="459"/>
      <c r="AX175" s="459"/>
      <c r="AY175" s="458"/>
      <c r="AZ175" s="458"/>
      <c r="BA175" s="458"/>
      <c r="BB175" s="458"/>
      <c r="BC175" s="458"/>
      <c r="BD175" s="458"/>
      <c r="BE175" s="458"/>
      <c r="BF175" s="458"/>
      <c r="BG175" s="458"/>
      <c r="BH175" s="458"/>
      <c r="BI175" s="458"/>
      <c r="BJ175" s="458"/>
      <c r="BK175" s="458"/>
      <c r="BL175" s="458"/>
      <c r="BM175" s="458"/>
      <c r="BN175" s="458"/>
      <c r="BO175" s="458"/>
      <c r="BP175" s="458"/>
      <c r="BQ175" s="458"/>
      <c r="BR175" s="458"/>
    </row>
    <row r="176" spans="1:70" ht="12.75" customHeight="1" x14ac:dyDescent="0.2">
      <c r="A176" s="458"/>
      <c r="B176" s="458"/>
      <c r="C176" s="458"/>
      <c r="D176" s="458"/>
      <c r="E176" s="458"/>
      <c r="F176" s="458"/>
      <c r="G176" s="458"/>
      <c r="H176" s="458"/>
      <c r="I176" s="458"/>
      <c r="J176" s="458"/>
      <c r="K176" s="458"/>
      <c r="L176" s="458"/>
      <c r="M176" s="458"/>
      <c r="N176" s="458"/>
      <c r="O176" s="458"/>
      <c r="P176" s="458"/>
      <c r="Q176" s="458"/>
      <c r="R176" s="458"/>
      <c r="S176" s="458"/>
      <c r="T176" s="458"/>
      <c r="U176" s="458"/>
      <c r="V176" s="458"/>
      <c r="W176" s="458"/>
      <c r="X176" s="458"/>
      <c r="Y176" s="458"/>
      <c r="Z176" s="458"/>
      <c r="AA176" s="458"/>
      <c r="AB176" s="460"/>
      <c r="AC176" s="458"/>
      <c r="AD176" s="458"/>
      <c r="AE176" s="458"/>
      <c r="AF176" s="458"/>
      <c r="AG176" s="458"/>
      <c r="AH176" s="458"/>
      <c r="AI176" s="458"/>
      <c r="AJ176" s="458"/>
      <c r="AK176" s="458"/>
      <c r="AL176" s="458"/>
      <c r="AM176" s="458"/>
      <c r="AN176" s="458"/>
      <c r="AO176" s="458"/>
      <c r="AP176" s="458"/>
      <c r="AQ176" s="458"/>
      <c r="AR176" s="458"/>
      <c r="AS176" s="458"/>
      <c r="AT176" s="458"/>
      <c r="AU176" s="458"/>
      <c r="AV176" s="459"/>
      <c r="AW176" s="459"/>
      <c r="AX176" s="459"/>
      <c r="AY176" s="458"/>
      <c r="AZ176" s="458"/>
      <c r="BA176" s="458"/>
      <c r="BB176" s="458"/>
      <c r="BC176" s="458"/>
      <c r="BD176" s="458"/>
      <c r="BE176" s="458"/>
      <c r="BF176" s="458"/>
      <c r="BG176" s="458"/>
      <c r="BH176" s="458"/>
      <c r="BI176" s="458"/>
      <c r="BJ176" s="458"/>
      <c r="BK176" s="458"/>
      <c r="BL176" s="458"/>
      <c r="BM176" s="458"/>
      <c r="BN176" s="458"/>
      <c r="BO176" s="458"/>
      <c r="BP176" s="458"/>
      <c r="BQ176" s="458"/>
      <c r="BR176" s="458"/>
    </row>
    <row r="177" spans="1:70" ht="12.75" customHeight="1" x14ac:dyDescent="0.2">
      <c r="A177" s="458"/>
      <c r="B177" s="458"/>
      <c r="C177" s="458"/>
      <c r="D177" s="458"/>
      <c r="E177" s="458"/>
      <c r="F177" s="458"/>
      <c r="G177" s="458"/>
      <c r="H177" s="458"/>
      <c r="I177" s="458"/>
      <c r="J177" s="458"/>
      <c r="K177" s="458"/>
      <c r="L177" s="458"/>
      <c r="M177" s="458"/>
      <c r="N177" s="458"/>
      <c r="O177" s="458"/>
      <c r="P177" s="458"/>
      <c r="Q177" s="458"/>
      <c r="R177" s="458"/>
      <c r="S177" s="458"/>
      <c r="T177" s="458"/>
      <c r="U177" s="458"/>
      <c r="V177" s="458"/>
      <c r="W177" s="458"/>
      <c r="X177" s="458"/>
      <c r="Y177" s="458"/>
      <c r="Z177" s="458"/>
      <c r="AA177" s="458"/>
      <c r="AB177" s="460"/>
      <c r="AC177" s="458"/>
      <c r="AD177" s="458"/>
      <c r="AE177" s="458"/>
      <c r="AF177" s="458"/>
      <c r="AG177" s="458"/>
      <c r="AH177" s="458"/>
      <c r="AI177" s="458"/>
      <c r="AJ177" s="458"/>
      <c r="AK177" s="458"/>
      <c r="AL177" s="458"/>
      <c r="AM177" s="458"/>
      <c r="AN177" s="458"/>
      <c r="AO177" s="458"/>
      <c r="AP177" s="458"/>
      <c r="AQ177" s="458"/>
      <c r="AR177" s="458"/>
      <c r="AS177" s="458"/>
      <c r="AT177" s="458"/>
      <c r="AU177" s="458"/>
      <c r="AV177" s="459"/>
      <c r="AW177" s="459"/>
      <c r="AX177" s="459"/>
      <c r="AY177" s="458"/>
      <c r="AZ177" s="458"/>
      <c r="BA177" s="458"/>
      <c r="BB177" s="458"/>
      <c r="BC177" s="458"/>
      <c r="BD177" s="458"/>
      <c r="BE177" s="458"/>
      <c r="BF177" s="458"/>
      <c r="BG177" s="458"/>
      <c r="BH177" s="458"/>
      <c r="BI177" s="458"/>
      <c r="BJ177" s="458"/>
      <c r="BK177" s="458"/>
      <c r="BL177" s="458"/>
      <c r="BM177" s="458"/>
      <c r="BN177" s="458"/>
      <c r="BO177" s="458"/>
      <c r="BP177" s="458"/>
      <c r="BQ177" s="458"/>
      <c r="BR177" s="458"/>
    </row>
    <row r="178" spans="1:70" ht="12.75" customHeight="1" x14ac:dyDescent="0.2">
      <c r="A178" s="458"/>
      <c r="B178" s="458"/>
      <c r="C178" s="458"/>
      <c r="D178" s="458"/>
      <c r="E178" s="458"/>
      <c r="F178" s="458"/>
      <c r="G178" s="458"/>
      <c r="H178" s="458"/>
      <c r="I178" s="458"/>
      <c r="J178" s="458"/>
      <c r="K178" s="458"/>
      <c r="L178" s="458"/>
      <c r="M178" s="458"/>
      <c r="N178" s="458"/>
      <c r="O178" s="458"/>
      <c r="P178" s="458"/>
      <c r="Q178" s="458"/>
      <c r="R178" s="458"/>
      <c r="S178" s="458"/>
      <c r="T178" s="458"/>
      <c r="U178" s="458"/>
      <c r="V178" s="458"/>
      <c r="W178" s="458"/>
      <c r="X178" s="458"/>
      <c r="Y178" s="458"/>
      <c r="Z178" s="458"/>
      <c r="AA178" s="458"/>
      <c r="AB178" s="460"/>
      <c r="AC178" s="458"/>
      <c r="AD178" s="458"/>
      <c r="AE178" s="458"/>
      <c r="AF178" s="458"/>
      <c r="AG178" s="458"/>
      <c r="AH178" s="458"/>
      <c r="AI178" s="458"/>
      <c r="AJ178" s="458"/>
      <c r="AK178" s="458"/>
      <c r="AL178" s="458"/>
      <c r="AM178" s="458"/>
      <c r="AN178" s="458"/>
      <c r="AO178" s="458"/>
      <c r="AP178" s="458"/>
      <c r="AQ178" s="458"/>
      <c r="AR178" s="458"/>
      <c r="AS178" s="458"/>
      <c r="AT178" s="458"/>
      <c r="AU178" s="458"/>
      <c r="AV178" s="459"/>
      <c r="AW178" s="459"/>
      <c r="AX178" s="459"/>
      <c r="AY178" s="458"/>
      <c r="AZ178" s="458"/>
      <c r="BA178" s="458"/>
      <c r="BB178" s="458"/>
      <c r="BC178" s="458"/>
      <c r="BD178" s="458"/>
      <c r="BE178" s="458"/>
      <c r="BF178" s="458"/>
      <c r="BG178" s="458"/>
      <c r="BH178" s="458"/>
      <c r="BI178" s="458"/>
      <c r="BJ178" s="458"/>
      <c r="BK178" s="458"/>
      <c r="BL178" s="458"/>
      <c r="BM178" s="458"/>
      <c r="BN178" s="458"/>
      <c r="BO178" s="458"/>
      <c r="BP178" s="458"/>
      <c r="BQ178" s="458"/>
      <c r="BR178" s="458"/>
    </row>
    <row r="179" spans="1:70" ht="12.75" customHeight="1" x14ac:dyDescent="0.2">
      <c r="A179" s="458"/>
      <c r="B179" s="458"/>
      <c r="C179" s="458"/>
      <c r="D179" s="458"/>
      <c r="E179" s="458"/>
      <c r="F179" s="458"/>
      <c r="G179" s="458"/>
      <c r="H179" s="458"/>
      <c r="I179" s="458"/>
      <c r="J179" s="458"/>
      <c r="K179" s="458"/>
      <c r="L179" s="458"/>
      <c r="M179" s="458"/>
      <c r="N179" s="458"/>
      <c r="O179" s="458"/>
      <c r="P179" s="458"/>
      <c r="Q179" s="458"/>
      <c r="R179" s="458"/>
      <c r="S179" s="458"/>
      <c r="T179" s="458"/>
      <c r="U179" s="458"/>
      <c r="V179" s="458"/>
      <c r="W179" s="458"/>
      <c r="X179" s="458"/>
      <c r="Y179" s="458"/>
      <c r="Z179" s="458"/>
      <c r="AA179" s="458"/>
      <c r="AB179" s="460"/>
      <c r="AC179" s="458"/>
      <c r="AD179" s="458"/>
      <c r="AE179" s="458"/>
      <c r="AF179" s="458"/>
      <c r="AG179" s="458"/>
      <c r="AH179" s="458"/>
      <c r="AI179" s="458"/>
      <c r="AJ179" s="458"/>
      <c r="AK179" s="458"/>
      <c r="AL179" s="458"/>
      <c r="AM179" s="458"/>
      <c r="AN179" s="458"/>
      <c r="AO179" s="458"/>
      <c r="AP179" s="458"/>
      <c r="AQ179" s="458"/>
      <c r="AR179" s="458"/>
      <c r="AS179" s="458"/>
      <c r="AT179" s="458"/>
      <c r="AU179" s="458"/>
      <c r="AV179" s="459"/>
      <c r="AW179" s="459"/>
      <c r="AX179" s="459"/>
      <c r="AY179" s="458"/>
      <c r="AZ179" s="458"/>
      <c r="BA179" s="458"/>
      <c r="BB179" s="458"/>
      <c r="BC179" s="458"/>
      <c r="BD179" s="458"/>
      <c r="BE179" s="458"/>
      <c r="BF179" s="458"/>
      <c r="BG179" s="458"/>
      <c r="BH179" s="458"/>
      <c r="BI179" s="458"/>
      <c r="BJ179" s="458"/>
      <c r="BK179" s="458"/>
      <c r="BL179" s="458"/>
      <c r="BM179" s="458"/>
      <c r="BN179" s="458"/>
      <c r="BO179" s="458"/>
      <c r="BP179" s="458"/>
      <c r="BQ179" s="458"/>
      <c r="BR179" s="458"/>
    </row>
    <row r="180" spans="1:70" ht="12.75" customHeight="1" x14ac:dyDescent="0.2">
      <c r="A180" s="458"/>
      <c r="B180" s="458"/>
      <c r="C180" s="458"/>
      <c r="D180" s="458"/>
      <c r="E180" s="458"/>
      <c r="F180" s="458"/>
      <c r="G180" s="458"/>
      <c r="H180" s="458"/>
      <c r="I180" s="458"/>
      <c r="J180" s="458"/>
      <c r="K180" s="458"/>
      <c r="L180" s="458"/>
      <c r="M180" s="458"/>
      <c r="N180" s="458"/>
      <c r="O180" s="458"/>
      <c r="P180" s="458"/>
      <c r="Q180" s="458"/>
      <c r="R180" s="458"/>
      <c r="S180" s="458"/>
      <c r="T180" s="458"/>
      <c r="U180" s="458"/>
      <c r="V180" s="458"/>
      <c r="W180" s="458"/>
      <c r="X180" s="458"/>
      <c r="Y180" s="458"/>
      <c r="Z180" s="458"/>
      <c r="AA180" s="458"/>
      <c r="AB180" s="460"/>
      <c r="AC180" s="458"/>
      <c r="AD180" s="458"/>
      <c r="AE180" s="458"/>
      <c r="AF180" s="458"/>
      <c r="AG180" s="458"/>
      <c r="AH180" s="458"/>
      <c r="AI180" s="458"/>
      <c r="AJ180" s="458"/>
      <c r="AK180" s="458"/>
      <c r="AL180" s="458"/>
      <c r="AM180" s="458"/>
      <c r="AN180" s="458"/>
      <c r="AO180" s="458"/>
      <c r="AP180" s="458"/>
      <c r="AQ180" s="458"/>
      <c r="AR180" s="458"/>
      <c r="AS180" s="458"/>
      <c r="AT180" s="458"/>
      <c r="AU180" s="458"/>
      <c r="AV180" s="459"/>
      <c r="AW180" s="459"/>
      <c r="AX180" s="459"/>
      <c r="AY180" s="458"/>
      <c r="AZ180" s="458"/>
      <c r="BA180" s="458"/>
      <c r="BB180" s="458"/>
      <c r="BC180" s="458"/>
      <c r="BD180" s="458"/>
      <c r="BE180" s="458"/>
      <c r="BF180" s="458"/>
      <c r="BG180" s="458"/>
      <c r="BH180" s="458"/>
      <c r="BI180" s="458"/>
      <c r="BJ180" s="458"/>
      <c r="BK180" s="458"/>
      <c r="BL180" s="458"/>
      <c r="BM180" s="458"/>
      <c r="BN180" s="458"/>
      <c r="BO180" s="458"/>
      <c r="BP180" s="458"/>
      <c r="BQ180" s="458"/>
      <c r="BR180" s="458"/>
    </row>
    <row r="181" spans="1:70" ht="12.75" customHeight="1" x14ac:dyDescent="0.2">
      <c r="A181" s="458"/>
      <c r="B181" s="458"/>
      <c r="C181" s="458"/>
      <c r="D181" s="458"/>
      <c r="E181" s="458"/>
      <c r="F181" s="458"/>
      <c r="G181" s="458"/>
      <c r="H181" s="458"/>
      <c r="I181" s="458"/>
      <c r="J181" s="458"/>
      <c r="K181" s="458"/>
      <c r="L181" s="458"/>
      <c r="M181" s="458"/>
      <c r="N181" s="458"/>
      <c r="O181" s="458"/>
      <c r="P181" s="458"/>
      <c r="Q181" s="458"/>
      <c r="R181" s="458"/>
      <c r="S181" s="458"/>
      <c r="T181" s="458"/>
      <c r="U181" s="458"/>
      <c r="V181" s="458"/>
      <c r="W181" s="458"/>
      <c r="X181" s="458"/>
      <c r="Y181" s="458"/>
      <c r="Z181" s="458"/>
      <c r="AA181" s="458"/>
      <c r="AB181" s="460"/>
      <c r="AC181" s="458"/>
      <c r="AD181" s="458"/>
      <c r="AE181" s="458"/>
      <c r="AF181" s="458"/>
      <c r="AG181" s="458"/>
      <c r="AH181" s="458"/>
      <c r="AI181" s="458"/>
      <c r="AJ181" s="458"/>
      <c r="AK181" s="458"/>
      <c r="AL181" s="458"/>
      <c r="AM181" s="458"/>
      <c r="AN181" s="458"/>
      <c r="AO181" s="458"/>
      <c r="AP181" s="458"/>
      <c r="AQ181" s="458"/>
      <c r="AR181" s="458"/>
      <c r="AS181" s="458"/>
      <c r="AT181" s="458"/>
      <c r="AU181" s="458"/>
      <c r="AV181" s="459"/>
      <c r="AW181" s="459"/>
      <c r="AX181" s="459"/>
      <c r="AY181" s="458"/>
      <c r="AZ181" s="458"/>
      <c r="BA181" s="458"/>
      <c r="BB181" s="458"/>
      <c r="BC181" s="458"/>
      <c r="BD181" s="458"/>
      <c r="BE181" s="458"/>
      <c r="BF181" s="458"/>
      <c r="BG181" s="458"/>
      <c r="BH181" s="458"/>
      <c r="BI181" s="458"/>
      <c r="BJ181" s="458"/>
      <c r="BK181" s="458"/>
      <c r="BL181" s="458"/>
      <c r="BM181" s="458"/>
      <c r="BN181" s="458"/>
      <c r="BO181" s="458"/>
      <c r="BP181" s="458"/>
      <c r="BQ181" s="458"/>
      <c r="BR181" s="458"/>
    </row>
    <row r="182" spans="1:70" ht="12.75" customHeight="1" x14ac:dyDescent="0.2">
      <c r="A182" s="458"/>
      <c r="B182" s="458"/>
      <c r="C182" s="458"/>
      <c r="D182" s="458"/>
      <c r="E182" s="458"/>
      <c r="F182" s="458"/>
      <c r="G182" s="458"/>
      <c r="H182" s="458"/>
      <c r="I182" s="458"/>
      <c r="J182" s="458"/>
      <c r="K182" s="458"/>
      <c r="L182" s="458"/>
      <c r="M182" s="458"/>
      <c r="N182" s="458"/>
      <c r="O182" s="458"/>
      <c r="P182" s="458"/>
      <c r="Q182" s="458"/>
      <c r="R182" s="458"/>
      <c r="S182" s="458"/>
      <c r="T182" s="458"/>
      <c r="U182" s="458"/>
      <c r="V182" s="458"/>
      <c r="W182" s="458"/>
      <c r="X182" s="458"/>
      <c r="Y182" s="458"/>
      <c r="Z182" s="458"/>
      <c r="AA182" s="458"/>
      <c r="AB182" s="460"/>
      <c r="AC182" s="458"/>
      <c r="AD182" s="458"/>
      <c r="AE182" s="458"/>
      <c r="AF182" s="458"/>
      <c r="AG182" s="458"/>
      <c r="AH182" s="458"/>
      <c r="AI182" s="458"/>
      <c r="AJ182" s="458"/>
      <c r="AK182" s="458"/>
      <c r="AL182" s="458"/>
      <c r="AM182" s="458"/>
      <c r="AN182" s="458"/>
      <c r="AO182" s="458"/>
      <c r="AP182" s="458"/>
      <c r="AQ182" s="458"/>
      <c r="AR182" s="458"/>
      <c r="AS182" s="458"/>
      <c r="AT182" s="458"/>
      <c r="AU182" s="458"/>
      <c r="AV182" s="459"/>
      <c r="AW182" s="459"/>
      <c r="AX182" s="459"/>
      <c r="AY182" s="458"/>
      <c r="AZ182" s="458"/>
      <c r="BA182" s="458"/>
      <c r="BB182" s="458"/>
      <c r="BC182" s="458"/>
      <c r="BD182" s="458"/>
      <c r="BE182" s="458"/>
      <c r="BF182" s="458"/>
      <c r="BG182" s="458"/>
      <c r="BH182" s="458"/>
      <c r="BI182" s="458"/>
      <c r="BJ182" s="458"/>
      <c r="BK182" s="458"/>
      <c r="BL182" s="458"/>
      <c r="BM182" s="458"/>
      <c r="BN182" s="458"/>
      <c r="BO182" s="458"/>
      <c r="BP182" s="458"/>
      <c r="BQ182" s="458"/>
      <c r="BR182" s="458"/>
    </row>
    <row r="183" spans="1:70" ht="12.75" customHeight="1" x14ac:dyDescent="0.2">
      <c r="A183" s="458"/>
      <c r="B183" s="458"/>
      <c r="C183" s="458"/>
      <c r="D183" s="458"/>
      <c r="E183" s="458"/>
      <c r="F183" s="458"/>
      <c r="G183" s="458"/>
      <c r="H183" s="458"/>
      <c r="I183" s="458"/>
      <c r="J183" s="458"/>
      <c r="K183" s="458"/>
      <c r="L183" s="458"/>
      <c r="M183" s="458"/>
      <c r="N183" s="458"/>
      <c r="O183" s="458"/>
      <c r="P183" s="458"/>
      <c r="Q183" s="458"/>
      <c r="R183" s="458"/>
      <c r="S183" s="458"/>
      <c r="T183" s="458"/>
      <c r="U183" s="458"/>
      <c r="V183" s="458"/>
      <c r="W183" s="458"/>
      <c r="X183" s="458"/>
      <c r="Y183" s="458"/>
      <c r="Z183" s="458"/>
      <c r="AA183" s="458"/>
      <c r="AB183" s="460"/>
      <c r="AC183" s="458"/>
      <c r="AD183" s="458"/>
      <c r="AE183" s="458"/>
      <c r="AF183" s="458"/>
      <c r="AG183" s="458"/>
      <c r="AH183" s="458"/>
      <c r="AI183" s="458"/>
      <c r="AJ183" s="458"/>
      <c r="AK183" s="458"/>
      <c r="AL183" s="458"/>
      <c r="AM183" s="458"/>
      <c r="AN183" s="458"/>
      <c r="AO183" s="458"/>
      <c r="AP183" s="458"/>
      <c r="AQ183" s="458"/>
      <c r="AR183" s="458"/>
      <c r="AS183" s="458"/>
      <c r="AT183" s="458"/>
      <c r="AU183" s="458"/>
      <c r="AV183" s="459"/>
      <c r="AW183" s="459"/>
      <c r="AX183" s="459"/>
      <c r="AY183" s="458"/>
      <c r="AZ183" s="458"/>
      <c r="BA183" s="458"/>
      <c r="BB183" s="458"/>
      <c r="BC183" s="458"/>
      <c r="BD183" s="458"/>
      <c r="BE183" s="458"/>
      <c r="BF183" s="458"/>
      <c r="BG183" s="458"/>
      <c r="BH183" s="458"/>
      <c r="BI183" s="458"/>
      <c r="BJ183" s="458"/>
      <c r="BK183" s="458"/>
      <c r="BL183" s="458"/>
      <c r="BM183" s="458"/>
      <c r="BN183" s="458"/>
      <c r="BO183" s="458"/>
      <c r="BP183" s="458"/>
      <c r="BQ183" s="458"/>
      <c r="BR183" s="458"/>
    </row>
    <row r="184" spans="1:70" ht="12.75" customHeight="1" x14ac:dyDescent="0.2">
      <c r="A184" s="458"/>
      <c r="B184" s="458"/>
      <c r="C184" s="458"/>
      <c r="D184" s="458"/>
      <c r="E184" s="458"/>
      <c r="F184" s="458"/>
      <c r="G184" s="458"/>
      <c r="H184" s="458"/>
      <c r="I184" s="458"/>
      <c r="J184" s="458"/>
      <c r="K184" s="458"/>
      <c r="L184" s="458"/>
      <c r="M184" s="458"/>
      <c r="N184" s="458"/>
      <c r="O184" s="458"/>
      <c r="P184" s="458"/>
      <c r="Q184" s="458"/>
      <c r="R184" s="458"/>
      <c r="S184" s="458"/>
      <c r="T184" s="458"/>
      <c r="U184" s="458"/>
      <c r="V184" s="458"/>
      <c r="W184" s="458"/>
      <c r="X184" s="458"/>
      <c r="Y184" s="458"/>
      <c r="Z184" s="458"/>
      <c r="AA184" s="458"/>
      <c r="AB184" s="460"/>
      <c r="AC184" s="458"/>
      <c r="AD184" s="458"/>
      <c r="AE184" s="458"/>
      <c r="AF184" s="458"/>
      <c r="AG184" s="458"/>
      <c r="AH184" s="458"/>
      <c r="AI184" s="458"/>
      <c r="AJ184" s="458"/>
      <c r="AK184" s="458"/>
      <c r="AL184" s="458"/>
      <c r="AM184" s="458"/>
      <c r="AN184" s="458"/>
      <c r="AO184" s="458"/>
      <c r="AP184" s="458"/>
      <c r="AQ184" s="458"/>
      <c r="AR184" s="458"/>
      <c r="AS184" s="458"/>
      <c r="AT184" s="458"/>
      <c r="AU184" s="458"/>
      <c r="AV184" s="459"/>
      <c r="AW184" s="459"/>
      <c r="AX184" s="459"/>
      <c r="AY184" s="458"/>
      <c r="AZ184" s="458"/>
      <c r="BA184" s="458"/>
      <c r="BB184" s="458"/>
      <c r="BC184" s="458"/>
      <c r="BD184" s="458"/>
      <c r="BE184" s="458"/>
      <c r="BF184" s="458"/>
      <c r="BG184" s="458"/>
      <c r="BH184" s="458"/>
      <c r="BI184" s="458"/>
      <c r="BJ184" s="458"/>
      <c r="BK184" s="458"/>
      <c r="BL184" s="458"/>
      <c r="BM184" s="458"/>
      <c r="BN184" s="458"/>
      <c r="BO184" s="458"/>
      <c r="BP184" s="458"/>
      <c r="BQ184" s="458"/>
      <c r="BR184" s="458"/>
    </row>
    <row r="185" spans="1:70" ht="12.75" customHeight="1" x14ac:dyDescent="0.2">
      <c r="A185" s="458"/>
      <c r="B185" s="458"/>
      <c r="C185" s="458"/>
      <c r="D185" s="458"/>
      <c r="E185" s="458"/>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458"/>
      <c r="AB185" s="460"/>
      <c r="AC185" s="458"/>
      <c r="AD185" s="458"/>
      <c r="AE185" s="458"/>
      <c r="AF185" s="458"/>
      <c r="AG185" s="458"/>
      <c r="AH185" s="458"/>
      <c r="AI185" s="458"/>
      <c r="AJ185" s="458"/>
      <c r="AK185" s="458"/>
      <c r="AL185" s="458"/>
      <c r="AM185" s="458"/>
      <c r="AN185" s="458"/>
      <c r="AO185" s="458"/>
      <c r="AP185" s="458"/>
      <c r="AQ185" s="458"/>
      <c r="AR185" s="458"/>
      <c r="AS185" s="458"/>
      <c r="AT185" s="458"/>
      <c r="AU185" s="458"/>
      <c r="AV185" s="459"/>
      <c r="AW185" s="459"/>
      <c r="AX185" s="459"/>
      <c r="AY185" s="458"/>
      <c r="AZ185" s="458"/>
      <c r="BA185" s="458"/>
      <c r="BB185" s="458"/>
      <c r="BC185" s="458"/>
      <c r="BD185" s="458"/>
      <c r="BE185" s="458"/>
      <c r="BF185" s="458"/>
      <c r="BG185" s="458"/>
      <c r="BH185" s="458"/>
      <c r="BI185" s="458"/>
      <c r="BJ185" s="458"/>
      <c r="BK185" s="458"/>
      <c r="BL185" s="458"/>
      <c r="BM185" s="458"/>
      <c r="BN185" s="458"/>
      <c r="BO185" s="458"/>
      <c r="BP185" s="458"/>
      <c r="BQ185" s="458"/>
      <c r="BR185" s="458"/>
    </row>
    <row r="186" spans="1:70" ht="12.75" customHeight="1" x14ac:dyDescent="0.2">
      <c r="A186" s="458"/>
      <c r="B186" s="458"/>
      <c r="C186" s="458"/>
      <c r="D186" s="458"/>
      <c r="E186" s="458"/>
      <c r="F186" s="458"/>
      <c r="G186" s="458"/>
      <c r="H186" s="458"/>
      <c r="I186" s="458"/>
      <c r="J186" s="458"/>
      <c r="K186" s="458"/>
      <c r="L186" s="458"/>
      <c r="M186" s="458"/>
      <c r="N186" s="458"/>
      <c r="O186" s="458"/>
      <c r="P186" s="458"/>
      <c r="Q186" s="458"/>
      <c r="R186" s="458"/>
      <c r="S186" s="458"/>
      <c r="T186" s="458"/>
      <c r="U186" s="458"/>
      <c r="V186" s="458"/>
      <c r="W186" s="458"/>
      <c r="X186" s="458"/>
      <c r="Y186" s="458"/>
      <c r="Z186" s="458"/>
      <c r="AA186" s="458"/>
      <c r="AB186" s="460"/>
      <c r="AC186" s="458"/>
      <c r="AD186" s="458"/>
      <c r="AE186" s="458"/>
      <c r="AF186" s="458"/>
      <c r="AG186" s="458"/>
      <c r="AH186" s="458"/>
      <c r="AI186" s="458"/>
      <c r="AJ186" s="458"/>
      <c r="AK186" s="458"/>
      <c r="AL186" s="458"/>
      <c r="AM186" s="458"/>
      <c r="AN186" s="458"/>
      <c r="AO186" s="458"/>
      <c r="AP186" s="458"/>
      <c r="AQ186" s="458"/>
      <c r="AR186" s="458"/>
      <c r="AS186" s="458"/>
      <c r="AT186" s="458"/>
      <c r="AU186" s="458"/>
      <c r="AV186" s="459"/>
      <c r="AW186" s="459"/>
      <c r="AX186" s="459"/>
      <c r="AY186" s="458"/>
      <c r="AZ186" s="458"/>
      <c r="BA186" s="458"/>
      <c r="BB186" s="458"/>
      <c r="BC186" s="458"/>
      <c r="BD186" s="458"/>
      <c r="BE186" s="458"/>
      <c r="BF186" s="458"/>
      <c r="BG186" s="458"/>
      <c r="BH186" s="458"/>
      <c r="BI186" s="458"/>
      <c r="BJ186" s="458"/>
      <c r="BK186" s="458"/>
      <c r="BL186" s="458"/>
      <c r="BM186" s="458"/>
      <c r="BN186" s="458"/>
      <c r="BO186" s="458"/>
      <c r="BP186" s="458"/>
      <c r="BQ186" s="458"/>
      <c r="BR186" s="458"/>
    </row>
    <row r="187" spans="1:70" ht="12.75" customHeight="1" x14ac:dyDescent="0.2">
      <c r="A187" s="458"/>
      <c r="B187" s="458"/>
      <c r="C187" s="458"/>
      <c r="D187" s="458"/>
      <c r="E187" s="458"/>
      <c r="F187" s="458"/>
      <c r="G187" s="458"/>
      <c r="H187" s="458"/>
      <c r="I187" s="458"/>
      <c r="J187" s="458"/>
      <c r="K187" s="458"/>
      <c r="L187" s="458"/>
      <c r="M187" s="458"/>
      <c r="N187" s="458"/>
      <c r="O187" s="458"/>
      <c r="P187" s="458"/>
      <c r="Q187" s="458"/>
      <c r="R187" s="458"/>
      <c r="S187" s="458"/>
      <c r="T187" s="458"/>
      <c r="U187" s="458"/>
      <c r="V187" s="458"/>
      <c r="W187" s="458"/>
      <c r="X187" s="458"/>
      <c r="Y187" s="458"/>
      <c r="Z187" s="458"/>
      <c r="AA187" s="458"/>
      <c r="AB187" s="460"/>
      <c r="AC187" s="458"/>
      <c r="AD187" s="458"/>
      <c r="AE187" s="458"/>
      <c r="AF187" s="458"/>
      <c r="AG187" s="458"/>
      <c r="AH187" s="458"/>
      <c r="AI187" s="458"/>
      <c r="AJ187" s="458"/>
      <c r="AK187" s="458"/>
      <c r="AL187" s="458"/>
      <c r="AM187" s="458"/>
      <c r="AN187" s="458"/>
      <c r="AO187" s="458"/>
      <c r="AP187" s="458"/>
      <c r="AQ187" s="458"/>
      <c r="AR187" s="458"/>
      <c r="AS187" s="458"/>
      <c r="AT187" s="458"/>
      <c r="AU187" s="458"/>
      <c r="AV187" s="459"/>
      <c r="AW187" s="459"/>
      <c r="AX187" s="459"/>
      <c r="AY187" s="458"/>
      <c r="AZ187" s="458"/>
      <c r="BA187" s="458"/>
      <c r="BB187" s="458"/>
      <c r="BC187" s="458"/>
      <c r="BD187" s="458"/>
      <c r="BE187" s="458"/>
      <c r="BF187" s="458"/>
      <c r="BG187" s="458"/>
      <c r="BH187" s="458"/>
      <c r="BI187" s="458"/>
      <c r="BJ187" s="458"/>
      <c r="BK187" s="458"/>
      <c r="BL187" s="458"/>
      <c r="BM187" s="458"/>
      <c r="BN187" s="458"/>
      <c r="BO187" s="458"/>
      <c r="BP187" s="458"/>
      <c r="BQ187" s="458"/>
      <c r="BR187" s="458"/>
    </row>
    <row r="188" spans="1:70" ht="12.75" customHeight="1" x14ac:dyDescent="0.2">
      <c r="A188" s="458"/>
      <c r="B188" s="458"/>
      <c r="C188" s="458"/>
      <c r="D188" s="458"/>
      <c r="E188" s="458"/>
      <c r="F188" s="458"/>
      <c r="G188" s="458"/>
      <c r="H188" s="458"/>
      <c r="I188" s="458"/>
      <c r="J188" s="458"/>
      <c r="K188" s="458"/>
      <c r="L188" s="458"/>
      <c r="M188" s="458"/>
      <c r="N188" s="458"/>
      <c r="O188" s="458"/>
      <c r="P188" s="458"/>
      <c r="Q188" s="458"/>
      <c r="R188" s="458"/>
      <c r="S188" s="458"/>
      <c r="T188" s="458"/>
      <c r="U188" s="458"/>
      <c r="V188" s="458"/>
      <c r="W188" s="458"/>
      <c r="X188" s="458"/>
      <c r="Y188" s="458"/>
      <c r="Z188" s="458"/>
      <c r="AA188" s="458"/>
      <c r="AB188" s="460"/>
      <c r="AC188" s="458"/>
      <c r="AD188" s="458"/>
      <c r="AE188" s="458"/>
      <c r="AF188" s="458"/>
      <c r="AG188" s="458"/>
      <c r="AH188" s="458"/>
      <c r="AI188" s="458"/>
      <c r="AJ188" s="458"/>
      <c r="AK188" s="458"/>
      <c r="AL188" s="458"/>
      <c r="AM188" s="458"/>
      <c r="AN188" s="458"/>
      <c r="AO188" s="458"/>
      <c r="AP188" s="458"/>
      <c r="AQ188" s="458"/>
      <c r="AR188" s="458"/>
      <c r="AS188" s="458"/>
      <c r="AT188" s="458"/>
      <c r="AU188" s="458"/>
      <c r="AV188" s="459"/>
      <c r="AW188" s="459"/>
      <c r="AX188" s="459"/>
      <c r="AY188" s="458"/>
      <c r="AZ188" s="458"/>
      <c r="BA188" s="458"/>
      <c r="BB188" s="458"/>
      <c r="BC188" s="458"/>
      <c r="BD188" s="458"/>
      <c r="BE188" s="458"/>
      <c r="BF188" s="458"/>
      <c r="BG188" s="458"/>
      <c r="BH188" s="458"/>
      <c r="BI188" s="458"/>
      <c r="BJ188" s="458"/>
      <c r="BK188" s="458"/>
      <c r="BL188" s="458"/>
      <c r="BM188" s="458"/>
      <c r="BN188" s="458"/>
      <c r="BO188" s="458"/>
      <c r="BP188" s="458"/>
      <c r="BQ188" s="458"/>
      <c r="BR188" s="458"/>
    </row>
    <row r="189" spans="1:70" ht="12.75" customHeight="1" x14ac:dyDescent="0.2">
      <c r="A189" s="458"/>
      <c r="B189" s="458"/>
      <c r="C189" s="458"/>
      <c r="D189" s="458"/>
      <c r="E189" s="458"/>
      <c r="F189" s="458"/>
      <c r="G189" s="458"/>
      <c r="H189" s="458"/>
      <c r="I189" s="458"/>
      <c r="J189" s="458"/>
      <c r="K189" s="458"/>
      <c r="L189" s="458"/>
      <c r="M189" s="458"/>
      <c r="N189" s="458"/>
      <c r="O189" s="458"/>
      <c r="P189" s="458"/>
      <c r="Q189" s="458"/>
      <c r="R189" s="458"/>
      <c r="S189" s="458"/>
      <c r="T189" s="458"/>
      <c r="U189" s="458"/>
      <c r="V189" s="458"/>
      <c r="W189" s="458"/>
      <c r="X189" s="458"/>
      <c r="Y189" s="458"/>
      <c r="Z189" s="458"/>
      <c r="AA189" s="458"/>
      <c r="AB189" s="460"/>
      <c r="AC189" s="458"/>
      <c r="AD189" s="458"/>
      <c r="AE189" s="458"/>
      <c r="AF189" s="458"/>
      <c r="AG189" s="458"/>
      <c r="AH189" s="458"/>
      <c r="AI189" s="458"/>
      <c r="AJ189" s="458"/>
      <c r="AK189" s="458"/>
      <c r="AL189" s="458"/>
      <c r="AM189" s="458"/>
      <c r="AN189" s="458"/>
      <c r="AO189" s="458"/>
      <c r="AP189" s="458"/>
      <c r="AQ189" s="458"/>
      <c r="AR189" s="458"/>
      <c r="AS189" s="458"/>
      <c r="AT189" s="458"/>
      <c r="AU189" s="458"/>
      <c r="AV189" s="459"/>
      <c r="AW189" s="459"/>
      <c r="AX189" s="459"/>
      <c r="AY189" s="458"/>
      <c r="AZ189" s="458"/>
      <c r="BA189" s="458"/>
      <c r="BB189" s="458"/>
      <c r="BC189" s="458"/>
      <c r="BD189" s="458"/>
      <c r="BE189" s="458"/>
      <c r="BF189" s="458"/>
      <c r="BG189" s="458"/>
      <c r="BH189" s="458"/>
      <c r="BI189" s="458"/>
      <c r="BJ189" s="458"/>
      <c r="BK189" s="458"/>
      <c r="BL189" s="458"/>
      <c r="BM189" s="458"/>
      <c r="BN189" s="458"/>
      <c r="BO189" s="458"/>
      <c r="BP189" s="458"/>
      <c r="BQ189" s="458"/>
      <c r="BR189" s="458"/>
    </row>
    <row r="190" spans="1:70" ht="12.75" customHeight="1" x14ac:dyDescent="0.2">
      <c r="A190" s="458"/>
      <c r="B190" s="458"/>
      <c r="C190" s="458"/>
      <c r="D190" s="458"/>
      <c r="E190" s="458"/>
      <c r="F190" s="458"/>
      <c r="G190" s="458"/>
      <c r="H190" s="458"/>
      <c r="I190" s="458"/>
      <c r="J190" s="458"/>
      <c r="K190" s="458"/>
      <c r="L190" s="458"/>
      <c r="M190" s="458"/>
      <c r="N190" s="458"/>
      <c r="O190" s="458"/>
      <c r="P190" s="458"/>
      <c r="Q190" s="458"/>
      <c r="R190" s="458"/>
      <c r="S190" s="458"/>
      <c r="T190" s="458"/>
      <c r="U190" s="458"/>
      <c r="V190" s="458"/>
      <c r="W190" s="458"/>
      <c r="X190" s="458"/>
      <c r="Y190" s="458"/>
      <c r="Z190" s="458"/>
      <c r="AA190" s="458"/>
      <c r="AB190" s="460"/>
      <c r="AC190" s="458"/>
      <c r="AD190" s="458"/>
      <c r="AE190" s="458"/>
      <c r="AF190" s="458"/>
      <c r="AG190" s="458"/>
      <c r="AH190" s="458"/>
      <c r="AI190" s="458"/>
      <c r="AJ190" s="458"/>
      <c r="AK190" s="458"/>
      <c r="AL190" s="458"/>
      <c r="AM190" s="458"/>
      <c r="AN190" s="458"/>
      <c r="AO190" s="458"/>
      <c r="AP190" s="458"/>
      <c r="AQ190" s="458"/>
      <c r="AR190" s="458"/>
      <c r="AS190" s="458"/>
      <c r="AT190" s="458"/>
      <c r="AU190" s="458"/>
      <c r="AV190" s="459"/>
      <c r="AW190" s="459"/>
      <c r="AX190" s="459"/>
      <c r="AY190" s="458"/>
      <c r="AZ190" s="458"/>
      <c r="BA190" s="458"/>
      <c r="BB190" s="458"/>
      <c r="BC190" s="458"/>
      <c r="BD190" s="458"/>
      <c r="BE190" s="458"/>
      <c r="BF190" s="458"/>
      <c r="BG190" s="458"/>
      <c r="BH190" s="458"/>
      <c r="BI190" s="458"/>
      <c r="BJ190" s="458"/>
      <c r="BK190" s="458"/>
      <c r="BL190" s="458"/>
      <c r="BM190" s="458"/>
      <c r="BN190" s="458"/>
      <c r="BO190" s="458"/>
      <c r="BP190" s="458"/>
      <c r="BQ190" s="458"/>
      <c r="BR190" s="458"/>
    </row>
    <row r="191" spans="1:70" ht="12.75" customHeight="1" x14ac:dyDescent="0.2">
      <c r="A191" s="458"/>
      <c r="B191" s="458"/>
      <c r="C191" s="458"/>
      <c r="D191" s="458"/>
      <c r="E191" s="458"/>
      <c r="F191" s="458"/>
      <c r="G191" s="458"/>
      <c r="H191" s="458"/>
      <c r="I191" s="458"/>
      <c r="J191" s="458"/>
      <c r="K191" s="458"/>
      <c r="L191" s="458"/>
      <c r="M191" s="458"/>
      <c r="N191" s="458"/>
      <c r="O191" s="458"/>
      <c r="P191" s="458"/>
      <c r="Q191" s="458"/>
      <c r="R191" s="458"/>
      <c r="S191" s="458"/>
      <c r="T191" s="458"/>
      <c r="U191" s="458"/>
      <c r="V191" s="458"/>
      <c r="W191" s="458"/>
      <c r="X191" s="458"/>
      <c r="Y191" s="458"/>
      <c r="Z191" s="458"/>
      <c r="AA191" s="458"/>
      <c r="AB191" s="460"/>
      <c r="AC191" s="458"/>
      <c r="AD191" s="458"/>
      <c r="AE191" s="458"/>
      <c r="AF191" s="458"/>
      <c r="AG191" s="458"/>
      <c r="AH191" s="458"/>
      <c r="AI191" s="458"/>
      <c r="AJ191" s="458"/>
      <c r="AK191" s="458"/>
      <c r="AL191" s="458"/>
      <c r="AM191" s="458"/>
      <c r="AN191" s="458"/>
      <c r="AO191" s="458"/>
      <c r="AP191" s="458"/>
      <c r="AQ191" s="458"/>
      <c r="AR191" s="458"/>
      <c r="AS191" s="458"/>
      <c r="AT191" s="458"/>
      <c r="AU191" s="458"/>
      <c r="AV191" s="459"/>
      <c r="AW191" s="459"/>
      <c r="AX191" s="459"/>
      <c r="AY191" s="458"/>
      <c r="AZ191" s="458"/>
      <c r="BA191" s="458"/>
      <c r="BB191" s="458"/>
      <c r="BC191" s="458"/>
      <c r="BD191" s="458"/>
      <c r="BE191" s="458"/>
      <c r="BF191" s="458"/>
      <c r="BG191" s="458"/>
      <c r="BH191" s="458"/>
      <c r="BI191" s="458"/>
      <c r="BJ191" s="458"/>
      <c r="BK191" s="458"/>
      <c r="BL191" s="458"/>
      <c r="BM191" s="458"/>
      <c r="BN191" s="458"/>
      <c r="BO191" s="458"/>
      <c r="BP191" s="458"/>
      <c r="BQ191" s="458"/>
      <c r="BR191" s="458"/>
    </row>
    <row r="192" spans="1:70" ht="12.75" customHeight="1" x14ac:dyDescent="0.2">
      <c r="A192" s="458"/>
      <c r="B192" s="458"/>
      <c r="C192" s="458"/>
      <c r="D192" s="458"/>
      <c r="E192" s="458"/>
      <c r="F192" s="458"/>
      <c r="G192" s="458"/>
      <c r="H192" s="458"/>
      <c r="I192" s="458"/>
      <c r="J192" s="458"/>
      <c r="K192" s="458"/>
      <c r="L192" s="458"/>
      <c r="M192" s="458"/>
      <c r="N192" s="458"/>
      <c r="O192" s="458"/>
      <c r="P192" s="458"/>
      <c r="Q192" s="458"/>
      <c r="R192" s="458"/>
      <c r="S192" s="458"/>
      <c r="T192" s="458"/>
      <c r="U192" s="458"/>
      <c r="V192" s="458"/>
      <c r="W192" s="458"/>
      <c r="X192" s="458"/>
      <c r="Y192" s="458"/>
      <c r="Z192" s="458"/>
      <c r="AA192" s="458"/>
      <c r="AB192" s="460"/>
      <c r="AC192" s="458"/>
      <c r="AD192" s="458"/>
      <c r="AE192" s="458"/>
      <c r="AF192" s="458"/>
      <c r="AG192" s="458"/>
      <c r="AH192" s="458"/>
      <c r="AI192" s="458"/>
      <c r="AJ192" s="458"/>
      <c r="AK192" s="458"/>
      <c r="AL192" s="458"/>
      <c r="AM192" s="458"/>
      <c r="AN192" s="458"/>
      <c r="AO192" s="458"/>
      <c r="AP192" s="458"/>
      <c r="AQ192" s="458"/>
      <c r="AR192" s="458"/>
      <c r="AS192" s="458"/>
      <c r="AT192" s="458"/>
      <c r="AU192" s="458"/>
      <c r="AV192" s="459"/>
      <c r="AW192" s="459"/>
      <c r="AX192" s="459"/>
      <c r="AY192" s="458"/>
      <c r="AZ192" s="458"/>
      <c r="BA192" s="458"/>
      <c r="BB192" s="458"/>
      <c r="BC192" s="458"/>
      <c r="BD192" s="458"/>
      <c r="BE192" s="458"/>
      <c r="BF192" s="458"/>
      <c r="BG192" s="458"/>
      <c r="BH192" s="458"/>
      <c r="BI192" s="458"/>
      <c r="BJ192" s="458"/>
      <c r="BK192" s="458"/>
      <c r="BL192" s="458"/>
      <c r="BM192" s="458"/>
      <c r="BN192" s="458"/>
      <c r="BO192" s="458"/>
      <c r="BP192" s="458"/>
      <c r="BQ192" s="458"/>
      <c r="BR192" s="458"/>
    </row>
    <row r="193" spans="1:70" ht="12.75" customHeight="1" x14ac:dyDescent="0.2">
      <c r="A193" s="458"/>
      <c r="B193" s="458"/>
      <c r="C193" s="458"/>
      <c r="D193" s="458"/>
      <c r="E193" s="458"/>
      <c r="F193" s="458"/>
      <c r="G193" s="458"/>
      <c r="H193" s="458"/>
      <c r="I193" s="458"/>
      <c r="J193" s="458"/>
      <c r="K193" s="458"/>
      <c r="L193" s="458"/>
      <c r="M193" s="458"/>
      <c r="N193" s="458"/>
      <c r="O193" s="458"/>
      <c r="P193" s="458"/>
      <c r="Q193" s="458"/>
      <c r="R193" s="458"/>
      <c r="S193" s="458"/>
      <c r="T193" s="458"/>
      <c r="U193" s="458"/>
      <c r="V193" s="458"/>
      <c r="W193" s="458"/>
      <c r="X193" s="458"/>
      <c r="Y193" s="458"/>
      <c r="Z193" s="458"/>
      <c r="AA193" s="458"/>
      <c r="AB193" s="460"/>
      <c r="AC193" s="458"/>
      <c r="AD193" s="458"/>
      <c r="AE193" s="458"/>
      <c r="AF193" s="458"/>
      <c r="AG193" s="458"/>
      <c r="AH193" s="458"/>
      <c r="AI193" s="458"/>
      <c r="AJ193" s="458"/>
      <c r="AK193" s="458"/>
      <c r="AL193" s="458"/>
      <c r="AM193" s="458"/>
      <c r="AN193" s="458"/>
      <c r="AO193" s="458"/>
      <c r="AP193" s="458"/>
      <c r="AQ193" s="458"/>
      <c r="AR193" s="458"/>
      <c r="AS193" s="458"/>
      <c r="AT193" s="458"/>
      <c r="AU193" s="458"/>
      <c r="AV193" s="459"/>
      <c r="AW193" s="459"/>
      <c r="AX193" s="459"/>
      <c r="AY193" s="458"/>
      <c r="AZ193" s="458"/>
      <c r="BA193" s="458"/>
      <c r="BB193" s="458"/>
      <c r="BC193" s="458"/>
      <c r="BD193" s="458"/>
      <c r="BE193" s="458"/>
      <c r="BF193" s="458"/>
      <c r="BG193" s="458"/>
      <c r="BH193" s="458"/>
      <c r="BI193" s="458"/>
      <c r="BJ193" s="458"/>
      <c r="BK193" s="458"/>
      <c r="BL193" s="458"/>
      <c r="BM193" s="458"/>
      <c r="BN193" s="458"/>
      <c r="BO193" s="458"/>
      <c r="BP193" s="458"/>
      <c r="BQ193" s="458"/>
      <c r="BR193" s="458"/>
    </row>
    <row r="194" spans="1:70" ht="12.75" customHeight="1" x14ac:dyDescent="0.2">
      <c r="A194" s="458"/>
      <c r="B194" s="458"/>
      <c r="C194" s="458"/>
      <c r="D194" s="458"/>
      <c r="E194" s="458"/>
      <c r="F194" s="458"/>
      <c r="G194" s="458"/>
      <c r="H194" s="458"/>
      <c r="I194" s="458"/>
      <c r="J194" s="458"/>
      <c r="K194" s="458"/>
      <c r="L194" s="458"/>
      <c r="M194" s="458"/>
      <c r="N194" s="458"/>
      <c r="O194" s="458"/>
      <c r="P194" s="458"/>
      <c r="Q194" s="458"/>
      <c r="R194" s="458"/>
      <c r="S194" s="458"/>
      <c r="T194" s="458"/>
      <c r="U194" s="458"/>
      <c r="V194" s="458"/>
      <c r="W194" s="458"/>
      <c r="X194" s="458"/>
      <c r="Y194" s="458"/>
      <c r="Z194" s="458"/>
      <c r="AA194" s="458"/>
      <c r="AB194" s="460"/>
      <c r="AC194" s="458"/>
      <c r="AD194" s="458"/>
      <c r="AE194" s="458"/>
      <c r="AF194" s="458"/>
      <c r="AG194" s="458"/>
      <c r="AH194" s="458"/>
      <c r="AI194" s="458"/>
      <c r="AJ194" s="458"/>
      <c r="AK194" s="458"/>
      <c r="AL194" s="458"/>
      <c r="AM194" s="458"/>
      <c r="AN194" s="458"/>
      <c r="AO194" s="458"/>
      <c r="AP194" s="458"/>
      <c r="AQ194" s="458"/>
      <c r="AR194" s="458"/>
      <c r="AS194" s="458"/>
      <c r="AT194" s="458"/>
      <c r="AU194" s="458"/>
      <c r="AV194" s="459"/>
      <c r="AW194" s="459"/>
      <c r="AX194" s="459"/>
      <c r="AY194" s="458"/>
      <c r="AZ194" s="458"/>
      <c r="BA194" s="458"/>
      <c r="BB194" s="458"/>
      <c r="BC194" s="458"/>
      <c r="BD194" s="458"/>
      <c r="BE194" s="458"/>
      <c r="BF194" s="458"/>
      <c r="BG194" s="458"/>
      <c r="BH194" s="458"/>
      <c r="BI194" s="458"/>
      <c r="BJ194" s="458"/>
      <c r="BK194" s="458"/>
      <c r="BL194" s="458"/>
      <c r="BM194" s="458"/>
      <c r="BN194" s="458"/>
      <c r="BO194" s="458"/>
      <c r="BP194" s="458"/>
      <c r="BQ194" s="458"/>
      <c r="BR194" s="458"/>
    </row>
    <row r="195" spans="1:70" ht="12.75" customHeight="1" x14ac:dyDescent="0.2">
      <c r="A195" s="458"/>
      <c r="B195" s="458"/>
      <c r="C195" s="458"/>
      <c r="D195" s="458"/>
      <c r="E195" s="458"/>
      <c r="F195" s="458"/>
      <c r="G195" s="458"/>
      <c r="H195" s="458"/>
      <c r="I195" s="458"/>
      <c r="J195" s="458"/>
      <c r="K195" s="458"/>
      <c r="L195" s="458"/>
      <c r="M195" s="458"/>
      <c r="N195" s="458"/>
      <c r="O195" s="458"/>
      <c r="P195" s="458"/>
      <c r="Q195" s="458"/>
      <c r="R195" s="458"/>
      <c r="S195" s="458"/>
      <c r="T195" s="458"/>
      <c r="U195" s="458"/>
      <c r="V195" s="458"/>
      <c r="W195" s="458"/>
      <c r="X195" s="458"/>
      <c r="Y195" s="458"/>
      <c r="Z195" s="458"/>
      <c r="AA195" s="458"/>
      <c r="AB195" s="460"/>
      <c r="AC195" s="458"/>
      <c r="AD195" s="458"/>
      <c r="AE195" s="458"/>
      <c r="AF195" s="458"/>
      <c r="AG195" s="458"/>
      <c r="AH195" s="458"/>
      <c r="AI195" s="458"/>
      <c r="AJ195" s="458"/>
      <c r="AK195" s="458"/>
      <c r="AL195" s="458"/>
      <c r="AM195" s="458"/>
      <c r="AN195" s="458"/>
      <c r="AO195" s="458"/>
      <c r="AP195" s="458"/>
      <c r="AQ195" s="458"/>
      <c r="AR195" s="458"/>
      <c r="AS195" s="458"/>
      <c r="AT195" s="458"/>
      <c r="AU195" s="458"/>
      <c r="AV195" s="459"/>
      <c r="AW195" s="459"/>
      <c r="AX195" s="459"/>
      <c r="AY195" s="458"/>
      <c r="AZ195" s="458"/>
      <c r="BA195" s="458"/>
      <c r="BB195" s="458"/>
      <c r="BC195" s="458"/>
      <c r="BD195" s="458"/>
      <c r="BE195" s="458"/>
      <c r="BF195" s="458"/>
      <c r="BG195" s="458"/>
      <c r="BH195" s="458"/>
      <c r="BI195" s="458"/>
      <c r="BJ195" s="458"/>
      <c r="BK195" s="458"/>
      <c r="BL195" s="458"/>
      <c r="BM195" s="458"/>
      <c r="BN195" s="458"/>
      <c r="BO195" s="458"/>
      <c r="BP195" s="458"/>
      <c r="BQ195" s="458"/>
      <c r="BR195" s="458"/>
    </row>
    <row r="196" spans="1:70" ht="12.75" customHeight="1" x14ac:dyDescent="0.2">
      <c r="A196" s="458"/>
      <c r="B196" s="458"/>
      <c r="C196" s="458"/>
      <c r="D196" s="458"/>
      <c r="E196" s="458"/>
      <c r="F196" s="458"/>
      <c r="G196" s="458"/>
      <c r="H196" s="458"/>
      <c r="I196" s="458"/>
      <c r="J196" s="458"/>
      <c r="K196" s="458"/>
      <c r="L196" s="458"/>
      <c r="M196" s="458"/>
      <c r="N196" s="458"/>
      <c r="O196" s="458"/>
      <c r="P196" s="458"/>
      <c r="Q196" s="458"/>
      <c r="R196" s="458"/>
      <c r="S196" s="458"/>
      <c r="T196" s="458"/>
      <c r="U196" s="458"/>
      <c r="V196" s="458"/>
      <c r="W196" s="458"/>
      <c r="X196" s="458"/>
      <c r="Y196" s="458"/>
      <c r="Z196" s="458"/>
      <c r="AA196" s="458"/>
      <c r="AB196" s="460"/>
      <c r="AC196" s="458"/>
      <c r="AD196" s="458"/>
      <c r="AE196" s="458"/>
      <c r="AF196" s="458"/>
      <c r="AG196" s="458"/>
      <c r="AH196" s="458"/>
      <c r="AI196" s="458"/>
      <c r="AJ196" s="458"/>
      <c r="AK196" s="458"/>
      <c r="AL196" s="458"/>
      <c r="AM196" s="458"/>
      <c r="AN196" s="458"/>
      <c r="AO196" s="458"/>
      <c r="AP196" s="458"/>
      <c r="AQ196" s="458"/>
      <c r="AR196" s="458"/>
      <c r="AS196" s="458"/>
      <c r="AT196" s="458"/>
      <c r="AU196" s="458"/>
      <c r="AV196" s="459"/>
      <c r="AW196" s="459"/>
      <c r="AX196" s="459"/>
      <c r="AY196" s="458"/>
      <c r="AZ196" s="458"/>
      <c r="BA196" s="458"/>
      <c r="BB196" s="458"/>
      <c r="BC196" s="458"/>
      <c r="BD196" s="458"/>
      <c r="BE196" s="458"/>
      <c r="BF196" s="458"/>
      <c r="BG196" s="458"/>
      <c r="BH196" s="458"/>
      <c r="BI196" s="458"/>
      <c r="BJ196" s="458"/>
      <c r="BK196" s="458"/>
      <c r="BL196" s="458"/>
      <c r="BM196" s="458"/>
      <c r="BN196" s="458"/>
      <c r="BO196" s="458"/>
      <c r="BP196" s="458"/>
      <c r="BQ196" s="458"/>
      <c r="BR196" s="458"/>
    </row>
    <row r="197" spans="1:70" ht="12.75" customHeight="1" x14ac:dyDescent="0.2">
      <c r="A197" s="458"/>
      <c r="B197" s="458"/>
      <c r="C197" s="458"/>
      <c r="D197" s="458"/>
      <c r="E197" s="458"/>
      <c r="F197" s="458"/>
      <c r="G197" s="458"/>
      <c r="H197" s="458"/>
      <c r="I197" s="458"/>
      <c r="J197" s="458"/>
      <c r="K197" s="458"/>
      <c r="L197" s="458"/>
      <c r="M197" s="458"/>
      <c r="N197" s="458"/>
      <c r="O197" s="458"/>
      <c r="P197" s="458"/>
      <c r="Q197" s="458"/>
      <c r="R197" s="458"/>
      <c r="S197" s="458"/>
      <c r="T197" s="458"/>
      <c r="U197" s="458"/>
      <c r="V197" s="458"/>
      <c r="W197" s="458"/>
      <c r="X197" s="458"/>
      <c r="Y197" s="458"/>
      <c r="Z197" s="458"/>
      <c r="AA197" s="458"/>
      <c r="AB197" s="460"/>
      <c r="AC197" s="458"/>
      <c r="AD197" s="458"/>
      <c r="AE197" s="458"/>
      <c r="AF197" s="458"/>
      <c r="AG197" s="458"/>
      <c r="AH197" s="458"/>
      <c r="AI197" s="458"/>
      <c r="AJ197" s="458"/>
      <c r="AK197" s="458"/>
      <c r="AL197" s="458"/>
      <c r="AM197" s="458"/>
      <c r="AN197" s="458"/>
      <c r="AO197" s="458"/>
      <c r="AP197" s="458"/>
      <c r="AQ197" s="458"/>
      <c r="AR197" s="458"/>
      <c r="AS197" s="458"/>
      <c r="AT197" s="458"/>
      <c r="AU197" s="458"/>
      <c r="AV197" s="459"/>
      <c r="AW197" s="459"/>
      <c r="AX197" s="459"/>
      <c r="AY197" s="458"/>
      <c r="AZ197" s="458"/>
      <c r="BA197" s="458"/>
      <c r="BB197" s="458"/>
      <c r="BC197" s="458"/>
      <c r="BD197" s="458"/>
      <c r="BE197" s="458"/>
      <c r="BF197" s="458"/>
      <c r="BG197" s="458"/>
      <c r="BH197" s="458"/>
      <c r="BI197" s="458"/>
      <c r="BJ197" s="458"/>
      <c r="BK197" s="458"/>
      <c r="BL197" s="458"/>
      <c r="BM197" s="458"/>
      <c r="BN197" s="458"/>
      <c r="BO197" s="458"/>
      <c r="BP197" s="458"/>
      <c r="BQ197" s="458"/>
      <c r="BR197" s="458"/>
    </row>
    <row r="198" spans="1:70" ht="12.75" customHeight="1" x14ac:dyDescent="0.2">
      <c r="A198" s="458"/>
      <c r="B198" s="458"/>
      <c r="C198" s="458"/>
      <c r="D198" s="458"/>
      <c r="E198" s="458"/>
      <c r="F198" s="458"/>
      <c r="G198" s="458"/>
      <c r="H198" s="458"/>
      <c r="I198" s="458"/>
      <c r="J198" s="458"/>
      <c r="K198" s="458"/>
      <c r="L198" s="458"/>
      <c r="M198" s="458"/>
      <c r="N198" s="458"/>
      <c r="O198" s="458"/>
      <c r="P198" s="458"/>
      <c r="Q198" s="458"/>
      <c r="R198" s="458"/>
      <c r="S198" s="458"/>
      <c r="T198" s="458"/>
      <c r="U198" s="458"/>
      <c r="V198" s="458"/>
      <c r="W198" s="458"/>
      <c r="X198" s="458"/>
      <c r="Y198" s="458"/>
      <c r="Z198" s="458"/>
      <c r="AA198" s="458"/>
      <c r="AB198" s="460"/>
      <c r="AC198" s="458"/>
      <c r="AD198" s="458"/>
      <c r="AE198" s="458"/>
      <c r="AF198" s="458"/>
      <c r="AG198" s="458"/>
      <c r="AH198" s="458"/>
      <c r="AI198" s="458"/>
      <c r="AJ198" s="458"/>
      <c r="AK198" s="458"/>
      <c r="AL198" s="458"/>
      <c r="AM198" s="458"/>
      <c r="AN198" s="458"/>
      <c r="AO198" s="458"/>
      <c r="AP198" s="458"/>
      <c r="AQ198" s="458"/>
      <c r="AR198" s="458"/>
      <c r="AS198" s="458"/>
      <c r="AT198" s="458"/>
      <c r="AU198" s="458"/>
      <c r="AV198" s="459"/>
      <c r="AW198" s="459"/>
      <c r="AX198" s="459"/>
      <c r="AY198" s="458"/>
      <c r="AZ198" s="458"/>
      <c r="BA198" s="458"/>
      <c r="BB198" s="458"/>
      <c r="BC198" s="458"/>
      <c r="BD198" s="458"/>
      <c r="BE198" s="458"/>
      <c r="BF198" s="458"/>
      <c r="BG198" s="458"/>
      <c r="BH198" s="458"/>
      <c r="BI198" s="458"/>
      <c r="BJ198" s="458"/>
      <c r="BK198" s="458"/>
      <c r="BL198" s="458"/>
      <c r="BM198" s="458"/>
      <c r="BN198" s="458"/>
      <c r="BO198" s="458"/>
      <c r="BP198" s="458"/>
      <c r="BQ198" s="458"/>
      <c r="BR198" s="458"/>
    </row>
    <row r="199" spans="1:70" ht="12.75" customHeight="1" x14ac:dyDescent="0.2">
      <c r="A199" s="458"/>
      <c r="B199" s="458"/>
      <c r="C199" s="458"/>
      <c r="D199" s="458"/>
      <c r="E199" s="458"/>
      <c r="F199" s="458"/>
      <c r="G199" s="458"/>
      <c r="H199" s="458"/>
      <c r="I199" s="458"/>
      <c r="J199" s="458"/>
      <c r="K199" s="458"/>
      <c r="L199" s="458"/>
      <c r="M199" s="458"/>
      <c r="N199" s="458"/>
      <c r="O199" s="458"/>
      <c r="P199" s="458"/>
      <c r="Q199" s="458"/>
      <c r="R199" s="458"/>
      <c r="S199" s="458"/>
      <c r="T199" s="458"/>
      <c r="U199" s="458"/>
      <c r="V199" s="458"/>
      <c r="W199" s="458"/>
      <c r="X199" s="458"/>
      <c r="Y199" s="458"/>
      <c r="Z199" s="458"/>
      <c r="AA199" s="458"/>
      <c r="AB199" s="460"/>
      <c r="AC199" s="458"/>
      <c r="AD199" s="458"/>
      <c r="AE199" s="458"/>
      <c r="AF199" s="458"/>
      <c r="AG199" s="458"/>
      <c r="AH199" s="458"/>
      <c r="AI199" s="458"/>
      <c r="AJ199" s="458"/>
      <c r="AK199" s="458"/>
      <c r="AL199" s="458"/>
      <c r="AM199" s="458"/>
      <c r="AN199" s="458"/>
      <c r="AO199" s="458"/>
      <c r="AP199" s="458"/>
      <c r="AQ199" s="458"/>
      <c r="AR199" s="458"/>
      <c r="AS199" s="458"/>
      <c r="AT199" s="458"/>
      <c r="AU199" s="458"/>
      <c r="AV199" s="459"/>
      <c r="AW199" s="459"/>
      <c r="AX199" s="459"/>
      <c r="AY199" s="458"/>
      <c r="AZ199" s="458"/>
      <c r="BA199" s="458"/>
      <c r="BB199" s="458"/>
      <c r="BC199" s="458"/>
      <c r="BD199" s="458"/>
      <c r="BE199" s="458"/>
      <c r="BF199" s="458"/>
      <c r="BG199" s="458"/>
      <c r="BH199" s="458"/>
      <c r="BI199" s="458"/>
      <c r="BJ199" s="458"/>
      <c r="BK199" s="458"/>
      <c r="BL199" s="458"/>
      <c r="BM199" s="458"/>
      <c r="BN199" s="458"/>
      <c r="BO199" s="458"/>
      <c r="BP199" s="458"/>
      <c r="BQ199" s="458"/>
      <c r="BR199" s="458"/>
    </row>
    <row r="200" spans="1:70" ht="12.75" customHeight="1" x14ac:dyDescent="0.2">
      <c r="A200" s="458"/>
      <c r="B200" s="458"/>
      <c r="C200" s="458"/>
      <c r="D200" s="458"/>
      <c r="E200" s="458"/>
      <c r="F200" s="458"/>
      <c r="G200" s="458"/>
      <c r="H200" s="458"/>
      <c r="I200" s="458"/>
      <c r="J200" s="458"/>
      <c r="K200" s="458"/>
      <c r="L200" s="458"/>
      <c r="M200" s="458"/>
      <c r="N200" s="458"/>
      <c r="O200" s="458"/>
      <c r="P200" s="458"/>
      <c r="Q200" s="458"/>
      <c r="R200" s="458"/>
      <c r="S200" s="458"/>
      <c r="T200" s="458"/>
      <c r="U200" s="458"/>
      <c r="V200" s="458"/>
      <c r="W200" s="458"/>
      <c r="X200" s="458"/>
      <c r="Y200" s="458"/>
      <c r="Z200" s="458"/>
      <c r="AA200" s="458"/>
      <c r="AB200" s="460"/>
      <c r="AC200" s="458"/>
      <c r="AD200" s="458"/>
      <c r="AE200" s="458"/>
      <c r="AF200" s="458"/>
      <c r="AG200" s="458"/>
      <c r="AH200" s="458"/>
      <c r="AI200" s="458"/>
      <c r="AJ200" s="458"/>
      <c r="AK200" s="458"/>
      <c r="AL200" s="458"/>
      <c r="AM200" s="458"/>
      <c r="AN200" s="458"/>
      <c r="AO200" s="458"/>
      <c r="AP200" s="458"/>
      <c r="AQ200" s="458"/>
      <c r="AR200" s="458"/>
      <c r="AS200" s="458"/>
      <c r="AT200" s="458"/>
      <c r="AU200" s="458"/>
      <c r="AV200" s="459"/>
      <c r="AW200" s="459"/>
      <c r="AX200" s="459"/>
      <c r="AY200" s="458"/>
      <c r="AZ200" s="458"/>
      <c r="BA200" s="458"/>
      <c r="BB200" s="458"/>
      <c r="BC200" s="458"/>
      <c r="BD200" s="458"/>
      <c r="BE200" s="458"/>
      <c r="BF200" s="458"/>
      <c r="BG200" s="458"/>
      <c r="BH200" s="458"/>
      <c r="BI200" s="458"/>
      <c r="BJ200" s="458"/>
      <c r="BK200" s="458"/>
      <c r="BL200" s="458"/>
      <c r="BM200" s="458"/>
      <c r="BN200" s="458"/>
      <c r="BO200" s="458"/>
      <c r="BP200" s="458"/>
      <c r="BQ200" s="458"/>
      <c r="BR200" s="458"/>
    </row>
    <row r="201" spans="1:70" ht="12.75" customHeight="1" x14ac:dyDescent="0.2">
      <c r="A201" s="458"/>
      <c r="B201" s="458"/>
      <c r="C201" s="458"/>
      <c r="D201" s="458"/>
      <c r="E201" s="458"/>
      <c r="F201" s="458"/>
      <c r="G201" s="458"/>
      <c r="H201" s="458"/>
      <c r="I201" s="458"/>
      <c r="J201" s="458"/>
      <c r="K201" s="458"/>
      <c r="L201" s="458"/>
      <c r="M201" s="458"/>
      <c r="N201" s="458"/>
      <c r="O201" s="458"/>
      <c r="P201" s="458"/>
      <c r="Q201" s="458"/>
      <c r="R201" s="458"/>
      <c r="S201" s="458"/>
      <c r="T201" s="458"/>
      <c r="U201" s="458"/>
      <c r="V201" s="458"/>
      <c r="W201" s="458"/>
      <c r="X201" s="458"/>
      <c r="Y201" s="458"/>
      <c r="Z201" s="458"/>
      <c r="AA201" s="458"/>
      <c r="AB201" s="460"/>
      <c r="AC201" s="458"/>
      <c r="AD201" s="458"/>
      <c r="AE201" s="458"/>
      <c r="AF201" s="458"/>
      <c r="AG201" s="458"/>
      <c r="AH201" s="458"/>
      <c r="AI201" s="458"/>
      <c r="AJ201" s="458"/>
      <c r="AK201" s="458"/>
      <c r="AL201" s="458"/>
      <c r="AM201" s="458"/>
      <c r="AN201" s="458"/>
      <c r="AO201" s="458"/>
      <c r="AP201" s="458"/>
      <c r="AQ201" s="458"/>
      <c r="AR201" s="458"/>
      <c r="AS201" s="458"/>
      <c r="AT201" s="458"/>
      <c r="AU201" s="458"/>
      <c r="AV201" s="459"/>
      <c r="AW201" s="459"/>
      <c r="AX201" s="459"/>
      <c r="AY201" s="458"/>
      <c r="AZ201" s="458"/>
      <c r="BA201" s="458"/>
      <c r="BB201" s="458"/>
      <c r="BC201" s="458"/>
      <c r="BD201" s="458"/>
      <c r="BE201" s="458"/>
      <c r="BF201" s="458"/>
      <c r="BG201" s="458"/>
      <c r="BH201" s="458"/>
      <c r="BI201" s="458"/>
      <c r="BJ201" s="458"/>
      <c r="BK201" s="458"/>
      <c r="BL201" s="458"/>
      <c r="BM201" s="458"/>
      <c r="BN201" s="458"/>
      <c r="BO201" s="458"/>
      <c r="BP201" s="458"/>
      <c r="BQ201" s="458"/>
      <c r="BR201" s="458"/>
    </row>
    <row r="202" spans="1:70" ht="12.75" customHeight="1" x14ac:dyDescent="0.2">
      <c r="A202" s="458"/>
      <c r="B202" s="458"/>
      <c r="C202" s="458"/>
      <c r="D202" s="458"/>
      <c r="E202" s="458"/>
      <c r="F202" s="458"/>
      <c r="G202" s="458"/>
      <c r="H202" s="458"/>
      <c r="I202" s="458"/>
      <c r="J202" s="458"/>
      <c r="K202" s="458"/>
      <c r="L202" s="458"/>
      <c r="M202" s="458"/>
      <c r="N202" s="458"/>
      <c r="O202" s="458"/>
      <c r="P202" s="458"/>
      <c r="Q202" s="458"/>
      <c r="R202" s="458"/>
      <c r="S202" s="458"/>
      <c r="T202" s="458"/>
      <c r="U202" s="458"/>
      <c r="V202" s="458"/>
      <c r="W202" s="458"/>
      <c r="X202" s="458"/>
      <c r="Y202" s="458"/>
      <c r="Z202" s="458"/>
      <c r="AA202" s="458"/>
      <c r="AB202" s="460"/>
      <c r="AC202" s="458"/>
      <c r="AD202" s="458"/>
      <c r="AE202" s="458"/>
      <c r="AF202" s="458"/>
      <c r="AG202" s="458"/>
      <c r="AH202" s="458"/>
      <c r="AI202" s="458"/>
      <c r="AJ202" s="458"/>
      <c r="AK202" s="458"/>
      <c r="AL202" s="458"/>
      <c r="AM202" s="458"/>
      <c r="AN202" s="458"/>
      <c r="AO202" s="458"/>
      <c r="AP202" s="458"/>
      <c r="AQ202" s="458"/>
      <c r="AR202" s="458"/>
      <c r="AS202" s="458"/>
      <c r="AT202" s="458"/>
      <c r="AU202" s="458"/>
      <c r="AV202" s="459"/>
      <c r="AW202" s="459"/>
      <c r="AX202" s="459"/>
      <c r="AY202" s="458"/>
      <c r="AZ202" s="458"/>
      <c r="BA202" s="458"/>
      <c r="BB202" s="458"/>
      <c r="BC202" s="458"/>
      <c r="BD202" s="458"/>
      <c r="BE202" s="458"/>
      <c r="BF202" s="458"/>
      <c r="BG202" s="458"/>
      <c r="BH202" s="458"/>
      <c r="BI202" s="458"/>
      <c r="BJ202" s="458"/>
      <c r="BK202" s="458"/>
      <c r="BL202" s="458"/>
      <c r="BM202" s="458"/>
      <c r="BN202" s="458"/>
      <c r="BO202" s="458"/>
      <c r="BP202" s="458"/>
      <c r="BQ202" s="458"/>
      <c r="BR202" s="458"/>
    </row>
    <row r="203" spans="1:70" ht="12.75" customHeight="1" x14ac:dyDescent="0.2">
      <c r="A203" s="458"/>
      <c r="B203" s="458"/>
      <c r="C203" s="458"/>
      <c r="D203" s="458"/>
      <c r="E203" s="458"/>
      <c r="F203" s="458"/>
      <c r="G203" s="458"/>
      <c r="H203" s="458"/>
      <c r="I203" s="458"/>
      <c r="J203" s="458"/>
      <c r="K203" s="458"/>
      <c r="L203" s="458"/>
      <c r="M203" s="458"/>
      <c r="N203" s="458"/>
      <c r="O203" s="458"/>
      <c r="P203" s="458"/>
      <c r="Q203" s="458"/>
      <c r="R203" s="458"/>
      <c r="S203" s="458"/>
      <c r="T203" s="458"/>
      <c r="U203" s="458"/>
      <c r="V203" s="458"/>
      <c r="W203" s="458"/>
      <c r="X203" s="458"/>
      <c r="Y203" s="458"/>
      <c r="Z203" s="458"/>
      <c r="AA203" s="458"/>
      <c r="AB203" s="460"/>
      <c r="AC203" s="458"/>
      <c r="AD203" s="458"/>
      <c r="AE203" s="458"/>
      <c r="AF203" s="458"/>
      <c r="AG203" s="458"/>
      <c r="AH203" s="458"/>
      <c r="AI203" s="458"/>
      <c r="AJ203" s="458"/>
      <c r="AK203" s="458"/>
      <c r="AL203" s="458"/>
      <c r="AM203" s="458"/>
      <c r="AN203" s="458"/>
      <c r="AO203" s="458"/>
      <c r="AP203" s="458"/>
      <c r="AQ203" s="458"/>
      <c r="AR203" s="458"/>
      <c r="AS203" s="458"/>
      <c r="AT203" s="458"/>
      <c r="AU203" s="458"/>
      <c r="AV203" s="459"/>
      <c r="AW203" s="459"/>
      <c r="AX203" s="459"/>
      <c r="AY203" s="458"/>
      <c r="AZ203" s="458"/>
      <c r="BA203" s="458"/>
      <c r="BB203" s="458"/>
      <c r="BC203" s="458"/>
      <c r="BD203" s="458"/>
      <c r="BE203" s="458"/>
      <c r="BF203" s="458"/>
      <c r="BG203" s="458"/>
      <c r="BH203" s="458"/>
      <c r="BI203" s="458"/>
      <c r="BJ203" s="458"/>
      <c r="BK203" s="458"/>
      <c r="BL203" s="458"/>
      <c r="BM203" s="458"/>
      <c r="BN203" s="458"/>
      <c r="BO203" s="458"/>
      <c r="BP203" s="458"/>
      <c r="BQ203" s="458"/>
      <c r="BR203" s="458"/>
    </row>
    <row r="204" spans="1:70" ht="12.75" customHeight="1" x14ac:dyDescent="0.2">
      <c r="A204" s="458"/>
      <c r="B204" s="458"/>
      <c r="C204" s="458"/>
      <c r="D204" s="458"/>
      <c r="E204" s="458"/>
      <c r="F204" s="458"/>
      <c r="G204" s="458"/>
      <c r="H204" s="458"/>
      <c r="I204" s="458"/>
      <c r="J204" s="458"/>
      <c r="K204" s="458"/>
      <c r="L204" s="458"/>
      <c r="M204" s="458"/>
      <c r="N204" s="458"/>
      <c r="O204" s="458"/>
      <c r="P204" s="458"/>
      <c r="Q204" s="458"/>
      <c r="R204" s="458"/>
      <c r="S204" s="458"/>
      <c r="T204" s="458"/>
      <c r="U204" s="458"/>
      <c r="V204" s="458"/>
      <c r="W204" s="458"/>
      <c r="X204" s="458"/>
      <c r="Y204" s="458"/>
      <c r="Z204" s="458"/>
      <c r="AA204" s="458"/>
      <c r="AB204" s="460"/>
      <c r="AC204" s="458"/>
      <c r="AD204" s="458"/>
      <c r="AE204" s="458"/>
      <c r="AF204" s="458"/>
      <c r="AG204" s="458"/>
      <c r="AH204" s="458"/>
      <c r="AI204" s="458"/>
      <c r="AJ204" s="458"/>
      <c r="AK204" s="458"/>
      <c r="AL204" s="458"/>
      <c r="AM204" s="458"/>
      <c r="AN204" s="458"/>
      <c r="AO204" s="458"/>
      <c r="AP204" s="458"/>
      <c r="AQ204" s="458"/>
      <c r="AR204" s="458"/>
      <c r="AS204" s="458"/>
      <c r="AT204" s="458"/>
      <c r="AU204" s="458"/>
      <c r="AV204" s="459"/>
      <c r="AW204" s="459"/>
      <c r="AX204" s="459"/>
      <c r="AY204" s="458"/>
      <c r="AZ204" s="458"/>
      <c r="BA204" s="458"/>
      <c r="BB204" s="458"/>
      <c r="BC204" s="458"/>
      <c r="BD204" s="458"/>
      <c r="BE204" s="458"/>
      <c r="BF204" s="458"/>
      <c r="BG204" s="458"/>
      <c r="BH204" s="458"/>
      <c r="BI204" s="458"/>
      <c r="BJ204" s="458"/>
      <c r="BK204" s="458"/>
      <c r="BL204" s="458"/>
      <c r="BM204" s="458"/>
      <c r="BN204" s="458"/>
      <c r="BO204" s="458"/>
      <c r="BP204" s="458"/>
      <c r="BQ204" s="458"/>
      <c r="BR204" s="458"/>
    </row>
    <row r="205" spans="1:70" ht="12.75" customHeight="1" x14ac:dyDescent="0.2">
      <c r="A205" s="458"/>
      <c r="B205" s="458"/>
      <c r="C205" s="458"/>
      <c r="D205" s="458"/>
      <c r="E205" s="458"/>
      <c r="F205" s="458"/>
      <c r="G205" s="458"/>
      <c r="H205" s="458"/>
      <c r="I205" s="458"/>
      <c r="J205" s="458"/>
      <c r="K205" s="458"/>
      <c r="L205" s="458"/>
      <c r="M205" s="458"/>
      <c r="N205" s="458"/>
      <c r="O205" s="458"/>
      <c r="P205" s="458"/>
      <c r="Q205" s="458"/>
      <c r="R205" s="458"/>
      <c r="S205" s="458"/>
      <c r="T205" s="458"/>
      <c r="U205" s="458"/>
      <c r="V205" s="458"/>
      <c r="W205" s="458"/>
      <c r="X205" s="458"/>
      <c r="Y205" s="458"/>
      <c r="Z205" s="458"/>
      <c r="AA205" s="458"/>
      <c r="AB205" s="460"/>
      <c r="AC205" s="458"/>
      <c r="AD205" s="458"/>
      <c r="AE205" s="458"/>
      <c r="AF205" s="458"/>
      <c r="AG205" s="458"/>
      <c r="AH205" s="458"/>
      <c r="AI205" s="458"/>
      <c r="AJ205" s="458"/>
      <c r="AK205" s="458"/>
      <c r="AL205" s="458"/>
      <c r="AM205" s="458"/>
      <c r="AN205" s="458"/>
      <c r="AO205" s="458"/>
      <c r="AP205" s="458"/>
      <c r="AQ205" s="458"/>
      <c r="AR205" s="458"/>
      <c r="AS205" s="458"/>
      <c r="AT205" s="458"/>
      <c r="AU205" s="458"/>
      <c r="AV205" s="459"/>
      <c r="AW205" s="459"/>
      <c r="AX205" s="459"/>
      <c r="AY205" s="458"/>
      <c r="AZ205" s="458"/>
      <c r="BA205" s="458"/>
      <c r="BB205" s="458"/>
      <c r="BC205" s="458"/>
      <c r="BD205" s="458"/>
      <c r="BE205" s="458"/>
      <c r="BF205" s="458"/>
      <c r="BG205" s="458"/>
      <c r="BH205" s="458"/>
      <c r="BI205" s="458"/>
      <c r="BJ205" s="458"/>
      <c r="BK205" s="458"/>
      <c r="BL205" s="458"/>
      <c r="BM205" s="458"/>
      <c r="BN205" s="458"/>
      <c r="BO205" s="458"/>
      <c r="BP205" s="458"/>
      <c r="BQ205" s="458"/>
      <c r="BR205" s="458"/>
    </row>
    <row r="206" spans="1:70" ht="12.75" customHeight="1" x14ac:dyDescent="0.2">
      <c r="A206" s="458"/>
      <c r="B206" s="458"/>
      <c r="C206" s="458"/>
      <c r="D206" s="458"/>
      <c r="E206" s="458"/>
      <c r="F206" s="458"/>
      <c r="G206" s="458"/>
      <c r="H206" s="458"/>
      <c r="I206" s="458"/>
      <c r="J206" s="458"/>
      <c r="K206" s="458"/>
      <c r="L206" s="458"/>
      <c r="M206" s="458"/>
      <c r="N206" s="458"/>
      <c r="O206" s="458"/>
      <c r="P206" s="458"/>
      <c r="Q206" s="458"/>
      <c r="R206" s="458"/>
      <c r="S206" s="458"/>
      <c r="T206" s="458"/>
      <c r="U206" s="458"/>
      <c r="V206" s="458"/>
      <c r="W206" s="458"/>
      <c r="X206" s="458"/>
      <c r="Y206" s="458"/>
      <c r="Z206" s="458"/>
      <c r="AA206" s="458"/>
      <c r="AB206" s="460"/>
      <c r="AC206" s="458"/>
      <c r="AD206" s="458"/>
      <c r="AE206" s="458"/>
      <c r="AF206" s="458"/>
      <c r="AG206" s="458"/>
      <c r="AH206" s="458"/>
      <c r="AI206" s="458"/>
      <c r="AJ206" s="458"/>
      <c r="AK206" s="458"/>
      <c r="AL206" s="458"/>
      <c r="AM206" s="458"/>
      <c r="AN206" s="458"/>
      <c r="AO206" s="458"/>
      <c r="AP206" s="458"/>
      <c r="AQ206" s="458"/>
      <c r="AR206" s="458"/>
      <c r="AS206" s="458"/>
      <c r="AT206" s="458"/>
      <c r="AU206" s="458"/>
      <c r="AV206" s="459"/>
      <c r="AW206" s="459"/>
      <c r="AX206" s="459"/>
      <c r="AY206" s="458"/>
      <c r="AZ206" s="458"/>
      <c r="BA206" s="458"/>
      <c r="BB206" s="458"/>
      <c r="BC206" s="458"/>
      <c r="BD206" s="458"/>
      <c r="BE206" s="458"/>
      <c r="BF206" s="458"/>
      <c r="BG206" s="458"/>
      <c r="BH206" s="458"/>
      <c r="BI206" s="458"/>
      <c r="BJ206" s="458"/>
      <c r="BK206" s="458"/>
      <c r="BL206" s="458"/>
      <c r="BM206" s="458"/>
      <c r="BN206" s="458"/>
      <c r="BO206" s="458"/>
      <c r="BP206" s="458"/>
      <c r="BQ206" s="458"/>
      <c r="BR206" s="458"/>
    </row>
    <row r="207" spans="1:70" ht="12.75" customHeight="1" x14ac:dyDescent="0.2">
      <c r="A207" s="458"/>
      <c r="B207" s="458"/>
      <c r="C207" s="458"/>
      <c r="D207" s="458"/>
      <c r="E207" s="458"/>
      <c r="F207" s="458"/>
      <c r="G207" s="458"/>
      <c r="H207" s="458"/>
      <c r="I207" s="458"/>
      <c r="J207" s="458"/>
      <c r="K207" s="458"/>
      <c r="L207" s="458"/>
      <c r="M207" s="458"/>
      <c r="N207" s="458"/>
      <c r="O207" s="458"/>
      <c r="P207" s="458"/>
      <c r="Q207" s="458"/>
      <c r="R207" s="458"/>
      <c r="S207" s="458"/>
      <c r="T207" s="458"/>
      <c r="U207" s="458"/>
      <c r="V207" s="458"/>
      <c r="W207" s="458"/>
      <c r="X207" s="458"/>
      <c r="Y207" s="458"/>
      <c r="Z207" s="458"/>
      <c r="AA207" s="458"/>
      <c r="AB207" s="460"/>
      <c r="AC207" s="458"/>
      <c r="AD207" s="458"/>
      <c r="AE207" s="458"/>
      <c r="AF207" s="458"/>
      <c r="AG207" s="458"/>
      <c r="AH207" s="458"/>
      <c r="AI207" s="458"/>
      <c r="AJ207" s="458"/>
      <c r="AK207" s="458"/>
      <c r="AL207" s="458"/>
      <c r="AM207" s="458"/>
      <c r="AN207" s="458"/>
      <c r="AO207" s="458"/>
      <c r="AP207" s="458"/>
      <c r="AQ207" s="458"/>
      <c r="AR207" s="458"/>
      <c r="AS207" s="458"/>
      <c r="AT207" s="458"/>
      <c r="AU207" s="458"/>
      <c r="AV207" s="459"/>
      <c r="AW207" s="459"/>
      <c r="AX207" s="459"/>
      <c r="AY207" s="458"/>
      <c r="AZ207" s="458"/>
      <c r="BA207" s="458"/>
      <c r="BB207" s="458"/>
      <c r="BC207" s="458"/>
      <c r="BD207" s="458"/>
      <c r="BE207" s="458"/>
      <c r="BF207" s="458"/>
      <c r="BG207" s="458"/>
      <c r="BH207" s="458"/>
      <c r="BI207" s="458"/>
      <c r="BJ207" s="458"/>
      <c r="BK207" s="458"/>
      <c r="BL207" s="458"/>
      <c r="BM207" s="458"/>
      <c r="BN207" s="458"/>
      <c r="BO207" s="458"/>
      <c r="BP207" s="458"/>
      <c r="BQ207" s="458"/>
      <c r="BR207" s="458"/>
    </row>
    <row r="208" spans="1:70" ht="12.75" customHeight="1" x14ac:dyDescent="0.2">
      <c r="A208" s="458"/>
      <c r="B208" s="458"/>
      <c r="C208" s="458"/>
      <c r="D208" s="458"/>
      <c r="E208" s="458"/>
      <c r="F208" s="458"/>
      <c r="G208" s="458"/>
      <c r="H208" s="458"/>
      <c r="I208" s="458"/>
      <c r="J208" s="458"/>
      <c r="K208" s="458"/>
      <c r="L208" s="458"/>
      <c r="M208" s="458"/>
      <c r="N208" s="458"/>
      <c r="O208" s="458"/>
      <c r="P208" s="458"/>
      <c r="Q208" s="458"/>
      <c r="R208" s="458"/>
      <c r="S208" s="458"/>
      <c r="T208" s="458"/>
      <c r="U208" s="458"/>
      <c r="V208" s="458"/>
      <c r="W208" s="458"/>
      <c r="X208" s="458"/>
      <c r="Y208" s="458"/>
      <c r="Z208" s="458"/>
      <c r="AA208" s="458"/>
      <c r="AB208" s="460"/>
      <c r="AC208" s="458"/>
      <c r="AD208" s="458"/>
      <c r="AE208" s="458"/>
      <c r="AF208" s="458"/>
      <c r="AG208" s="458"/>
      <c r="AH208" s="458"/>
      <c r="AI208" s="458"/>
      <c r="AJ208" s="458"/>
      <c r="AK208" s="458"/>
      <c r="AL208" s="458"/>
      <c r="AM208" s="458"/>
      <c r="AN208" s="458"/>
      <c r="AO208" s="458"/>
      <c r="AP208" s="458"/>
      <c r="AQ208" s="458"/>
      <c r="AR208" s="458"/>
      <c r="AS208" s="458"/>
      <c r="AT208" s="458"/>
      <c r="AU208" s="458"/>
      <c r="AV208" s="459"/>
      <c r="AW208" s="459"/>
      <c r="AX208" s="459"/>
      <c r="AY208" s="458"/>
      <c r="AZ208" s="458"/>
      <c r="BA208" s="458"/>
      <c r="BB208" s="458"/>
      <c r="BC208" s="458"/>
      <c r="BD208" s="458"/>
      <c r="BE208" s="458"/>
      <c r="BF208" s="458"/>
      <c r="BG208" s="458"/>
      <c r="BH208" s="458"/>
      <c r="BI208" s="458"/>
      <c r="BJ208" s="458"/>
      <c r="BK208" s="458"/>
      <c r="BL208" s="458"/>
      <c r="BM208" s="458"/>
      <c r="BN208" s="458"/>
      <c r="BO208" s="458"/>
      <c r="BP208" s="458"/>
      <c r="BQ208" s="458"/>
      <c r="BR208" s="458"/>
    </row>
    <row r="209" spans="1:70" ht="12.75" customHeight="1" x14ac:dyDescent="0.2">
      <c r="A209" s="458"/>
      <c r="B209" s="458"/>
      <c r="C209" s="458"/>
      <c r="D209" s="458"/>
      <c r="E209" s="458"/>
      <c r="F209" s="458"/>
      <c r="G209" s="458"/>
      <c r="H209" s="458"/>
      <c r="I209" s="458"/>
      <c r="J209" s="458"/>
      <c r="K209" s="458"/>
      <c r="L209" s="458"/>
      <c r="M209" s="458"/>
      <c r="N209" s="458"/>
      <c r="O209" s="458"/>
      <c r="P209" s="458"/>
      <c r="Q209" s="458"/>
      <c r="R209" s="458"/>
      <c r="S209" s="458"/>
      <c r="T209" s="458"/>
      <c r="U209" s="458"/>
      <c r="V209" s="458"/>
      <c r="W209" s="458"/>
      <c r="X209" s="458"/>
      <c r="Y209" s="458"/>
      <c r="Z209" s="458"/>
      <c r="AA209" s="458"/>
      <c r="AB209" s="460"/>
      <c r="AC209" s="458"/>
      <c r="AD209" s="458"/>
      <c r="AE209" s="458"/>
      <c r="AF209" s="458"/>
      <c r="AG209" s="458"/>
      <c r="AH209" s="458"/>
      <c r="AI209" s="458"/>
      <c r="AJ209" s="458"/>
      <c r="AK209" s="458"/>
      <c r="AL209" s="458"/>
      <c r="AM209" s="458"/>
      <c r="AN209" s="458"/>
      <c r="AO209" s="458"/>
      <c r="AP209" s="458"/>
      <c r="AQ209" s="458"/>
      <c r="AR209" s="458"/>
      <c r="AS209" s="458"/>
      <c r="AT209" s="458"/>
      <c r="AU209" s="458"/>
      <c r="AV209" s="459"/>
      <c r="AW209" s="459"/>
      <c r="AX209" s="459"/>
      <c r="AY209" s="458"/>
      <c r="AZ209" s="458"/>
      <c r="BA209" s="458"/>
      <c r="BB209" s="458"/>
      <c r="BC209" s="458"/>
      <c r="BD209" s="458"/>
      <c r="BE209" s="458"/>
      <c r="BF209" s="458"/>
      <c r="BG209" s="458"/>
      <c r="BH209" s="458"/>
      <c r="BI209" s="458"/>
      <c r="BJ209" s="458"/>
      <c r="BK209" s="458"/>
      <c r="BL209" s="458"/>
      <c r="BM209" s="458"/>
      <c r="BN209" s="458"/>
      <c r="BO209" s="458"/>
      <c r="BP209" s="458"/>
      <c r="BQ209" s="458"/>
      <c r="BR209" s="458"/>
    </row>
    <row r="210" spans="1:70" ht="12.75" customHeight="1" x14ac:dyDescent="0.2">
      <c r="A210" s="458"/>
      <c r="B210" s="458"/>
      <c r="C210" s="458"/>
      <c r="D210" s="458"/>
      <c r="E210" s="458"/>
      <c r="F210" s="458"/>
      <c r="G210" s="458"/>
      <c r="H210" s="458"/>
      <c r="I210" s="458"/>
      <c r="J210" s="458"/>
      <c r="K210" s="458"/>
      <c r="L210" s="458"/>
      <c r="M210" s="458"/>
      <c r="N210" s="458"/>
      <c r="O210" s="458"/>
      <c r="P210" s="458"/>
      <c r="Q210" s="458"/>
      <c r="R210" s="458"/>
      <c r="S210" s="458"/>
      <c r="T210" s="458"/>
      <c r="U210" s="458"/>
      <c r="V210" s="458"/>
      <c r="W210" s="458"/>
      <c r="X210" s="458"/>
      <c r="Y210" s="458"/>
      <c r="Z210" s="458"/>
      <c r="AA210" s="458"/>
      <c r="AB210" s="460"/>
      <c r="AC210" s="458"/>
      <c r="AD210" s="458"/>
      <c r="AE210" s="458"/>
      <c r="AF210" s="458"/>
      <c r="AG210" s="458"/>
      <c r="AH210" s="458"/>
      <c r="AI210" s="458"/>
      <c r="AJ210" s="458"/>
      <c r="AK210" s="458"/>
      <c r="AL210" s="458"/>
      <c r="AM210" s="458"/>
      <c r="AN210" s="458"/>
      <c r="AO210" s="458"/>
      <c r="AP210" s="458"/>
      <c r="AQ210" s="458"/>
      <c r="AR210" s="458"/>
      <c r="AS210" s="458"/>
      <c r="AT210" s="458"/>
      <c r="AU210" s="458"/>
      <c r="AV210" s="459"/>
      <c r="AW210" s="459"/>
      <c r="AX210" s="459"/>
      <c r="AY210" s="458"/>
      <c r="AZ210" s="458"/>
      <c r="BA210" s="458"/>
      <c r="BB210" s="458"/>
      <c r="BC210" s="458"/>
      <c r="BD210" s="458"/>
      <c r="BE210" s="458"/>
      <c r="BF210" s="458"/>
      <c r="BG210" s="458"/>
      <c r="BH210" s="458"/>
      <c r="BI210" s="458"/>
      <c r="BJ210" s="458"/>
      <c r="BK210" s="458"/>
      <c r="BL210" s="458"/>
      <c r="BM210" s="458"/>
      <c r="BN210" s="458"/>
      <c r="BO210" s="458"/>
      <c r="BP210" s="458"/>
      <c r="BQ210" s="458"/>
      <c r="BR210" s="458"/>
    </row>
    <row r="211" spans="1:70" ht="12.75" customHeight="1" x14ac:dyDescent="0.2">
      <c r="A211" s="458"/>
      <c r="B211" s="458"/>
      <c r="C211" s="458"/>
      <c r="D211" s="458"/>
      <c r="E211" s="458"/>
      <c r="F211" s="458"/>
      <c r="G211" s="458"/>
      <c r="H211" s="458"/>
      <c r="I211" s="458"/>
      <c r="J211" s="458"/>
      <c r="K211" s="458"/>
      <c r="L211" s="458"/>
      <c r="M211" s="458"/>
      <c r="N211" s="458"/>
      <c r="O211" s="458"/>
      <c r="P211" s="458"/>
      <c r="Q211" s="458"/>
      <c r="R211" s="458"/>
      <c r="S211" s="458"/>
      <c r="T211" s="458"/>
      <c r="U211" s="458"/>
      <c r="V211" s="458"/>
      <c r="W211" s="458"/>
      <c r="X211" s="458"/>
      <c r="Y211" s="458"/>
      <c r="Z211" s="458"/>
      <c r="AA211" s="458"/>
      <c r="AB211" s="460"/>
      <c r="AC211" s="458"/>
      <c r="AD211" s="458"/>
      <c r="AE211" s="458"/>
      <c r="AF211" s="458"/>
      <c r="AG211" s="458"/>
      <c r="AH211" s="458"/>
      <c r="AI211" s="458"/>
      <c r="AJ211" s="458"/>
      <c r="AK211" s="458"/>
      <c r="AL211" s="458"/>
      <c r="AM211" s="458"/>
      <c r="AN211" s="458"/>
      <c r="AO211" s="458"/>
      <c r="AP211" s="458"/>
      <c r="AQ211" s="458"/>
      <c r="AR211" s="458"/>
      <c r="AS211" s="458"/>
      <c r="AT211" s="458"/>
      <c r="AU211" s="458"/>
      <c r="AV211" s="459"/>
      <c r="AW211" s="459"/>
      <c r="AX211" s="459"/>
      <c r="AY211" s="458"/>
      <c r="AZ211" s="458"/>
      <c r="BA211" s="458"/>
      <c r="BB211" s="458"/>
      <c r="BC211" s="458"/>
      <c r="BD211" s="458"/>
      <c r="BE211" s="458"/>
      <c r="BF211" s="458"/>
      <c r="BG211" s="458"/>
      <c r="BH211" s="458"/>
      <c r="BI211" s="458"/>
      <c r="BJ211" s="458"/>
      <c r="BK211" s="458"/>
      <c r="BL211" s="458"/>
      <c r="BM211" s="458"/>
      <c r="BN211" s="458"/>
      <c r="BO211" s="458"/>
      <c r="BP211" s="458"/>
      <c r="BQ211" s="458"/>
      <c r="BR211" s="458"/>
    </row>
    <row r="212" spans="1:70" ht="12.75" customHeight="1" x14ac:dyDescent="0.2">
      <c r="A212" s="458"/>
      <c r="B212" s="458"/>
      <c r="C212" s="458"/>
      <c r="D212" s="458"/>
      <c r="E212" s="458"/>
      <c r="F212" s="458"/>
      <c r="G212" s="458"/>
      <c r="H212" s="458"/>
      <c r="I212" s="458"/>
      <c r="J212" s="458"/>
      <c r="K212" s="458"/>
      <c r="L212" s="458"/>
      <c r="M212" s="458"/>
      <c r="N212" s="458"/>
      <c r="O212" s="458"/>
      <c r="P212" s="458"/>
      <c r="Q212" s="458"/>
      <c r="R212" s="458"/>
      <c r="S212" s="458"/>
      <c r="T212" s="458"/>
      <c r="U212" s="458"/>
      <c r="V212" s="458"/>
      <c r="W212" s="458"/>
      <c r="X212" s="458"/>
      <c r="Y212" s="458"/>
      <c r="Z212" s="458"/>
      <c r="AA212" s="458"/>
      <c r="AB212" s="460"/>
      <c r="AC212" s="458"/>
      <c r="AD212" s="458"/>
      <c r="AE212" s="458"/>
      <c r="AF212" s="458"/>
      <c r="AG212" s="458"/>
      <c r="AH212" s="458"/>
      <c r="AI212" s="458"/>
      <c r="AJ212" s="458"/>
      <c r="AK212" s="458"/>
      <c r="AL212" s="458"/>
      <c r="AM212" s="458"/>
      <c r="AN212" s="458"/>
      <c r="AO212" s="458"/>
      <c r="AP212" s="458"/>
      <c r="AQ212" s="458"/>
      <c r="AR212" s="458"/>
      <c r="AS212" s="458"/>
      <c r="AT212" s="458"/>
      <c r="AU212" s="458"/>
      <c r="AV212" s="459"/>
      <c r="AW212" s="459"/>
      <c r="AX212" s="459"/>
      <c r="AY212" s="458"/>
      <c r="AZ212" s="458"/>
      <c r="BA212" s="458"/>
      <c r="BB212" s="458"/>
      <c r="BC212" s="458"/>
      <c r="BD212" s="458"/>
      <c r="BE212" s="458"/>
      <c r="BF212" s="458"/>
      <c r="BG212" s="458"/>
      <c r="BH212" s="458"/>
      <c r="BI212" s="458"/>
      <c r="BJ212" s="458"/>
      <c r="BK212" s="458"/>
      <c r="BL212" s="458"/>
      <c r="BM212" s="458"/>
      <c r="BN212" s="458"/>
      <c r="BO212" s="458"/>
      <c r="BP212" s="458"/>
      <c r="BQ212" s="458"/>
      <c r="BR212" s="458"/>
    </row>
    <row r="213" spans="1:70" ht="12.75" customHeight="1" x14ac:dyDescent="0.2">
      <c r="A213" s="458"/>
      <c r="B213" s="458"/>
      <c r="C213" s="458"/>
      <c r="D213" s="458"/>
      <c r="E213" s="458"/>
      <c r="F213" s="458"/>
      <c r="G213" s="458"/>
      <c r="H213" s="458"/>
      <c r="I213" s="458"/>
      <c r="J213" s="458"/>
      <c r="K213" s="458"/>
      <c r="L213" s="458"/>
      <c r="M213" s="458"/>
      <c r="N213" s="458"/>
      <c r="O213" s="458"/>
      <c r="P213" s="458"/>
      <c r="Q213" s="458"/>
      <c r="R213" s="458"/>
      <c r="S213" s="458"/>
      <c r="T213" s="458"/>
      <c r="U213" s="458"/>
      <c r="V213" s="458"/>
      <c r="W213" s="458"/>
      <c r="X213" s="458"/>
      <c r="Y213" s="458"/>
      <c r="Z213" s="458"/>
      <c r="AA213" s="458"/>
      <c r="AB213" s="460"/>
      <c r="AC213" s="458"/>
      <c r="AD213" s="458"/>
      <c r="AE213" s="458"/>
      <c r="AF213" s="458"/>
      <c r="AG213" s="458"/>
      <c r="AH213" s="458"/>
      <c r="AI213" s="458"/>
      <c r="AJ213" s="458"/>
      <c r="AK213" s="458"/>
      <c r="AL213" s="458"/>
      <c r="AM213" s="458"/>
      <c r="AN213" s="458"/>
      <c r="AO213" s="458"/>
      <c r="AP213" s="458"/>
      <c r="AQ213" s="458"/>
      <c r="AR213" s="458"/>
      <c r="AS213" s="458"/>
      <c r="AT213" s="458"/>
      <c r="AU213" s="458"/>
      <c r="AV213" s="459"/>
      <c r="AW213" s="459"/>
      <c r="AX213" s="459"/>
      <c r="AY213" s="458"/>
      <c r="AZ213" s="458"/>
      <c r="BA213" s="458"/>
      <c r="BB213" s="458"/>
      <c r="BC213" s="458"/>
      <c r="BD213" s="458"/>
      <c r="BE213" s="458"/>
      <c r="BF213" s="458"/>
      <c r="BG213" s="458"/>
      <c r="BH213" s="458"/>
      <c r="BI213" s="458"/>
      <c r="BJ213" s="458"/>
      <c r="BK213" s="458"/>
      <c r="BL213" s="458"/>
      <c r="BM213" s="458"/>
      <c r="BN213" s="458"/>
      <c r="BO213" s="458"/>
      <c r="BP213" s="458"/>
      <c r="BQ213" s="458"/>
      <c r="BR213" s="458"/>
    </row>
    <row r="214" spans="1:70" ht="12.75" customHeight="1" x14ac:dyDescent="0.2">
      <c r="A214" s="458"/>
      <c r="B214" s="458"/>
      <c r="C214" s="458"/>
      <c r="D214" s="458"/>
      <c r="E214" s="458"/>
      <c r="F214" s="458"/>
      <c r="G214" s="458"/>
      <c r="H214" s="458"/>
      <c r="I214" s="458"/>
      <c r="J214" s="458"/>
      <c r="K214" s="458"/>
      <c r="L214" s="458"/>
      <c r="M214" s="458"/>
      <c r="N214" s="458"/>
      <c r="O214" s="458"/>
      <c r="P214" s="458"/>
      <c r="Q214" s="458"/>
      <c r="R214" s="458"/>
      <c r="S214" s="458"/>
      <c r="T214" s="458"/>
      <c r="U214" s="458"/>
      <c r="V214" s="458"/>
      <c r="W214" s="458"/>
      <c r="X214" s="458"/>
      <c r="Y214" s="458"/>
      <c r="Z214" s="458"/>
      <c r="AA214" s="458"/>
      <c r="AB214" s="460"/>
      <c r="AC214" s="458"/>
      <c r="AD214" s="458"/>
      <c r="AE214" s="458"/>
      <c r="AF214" s="458"/>
      <c r="AG214" s="458"/>
      <c r="AH214" s="458"/>
      <c r="AI214" s="458"/>
      <c r="AJ214" s="458"/>
      <c r="AK214" s="458"/>
      <c r="AL214" s="458"/>
      <c r="AM214" s="458"/>
      <c r="AN214" s="458"/>
      <c r="AO214" s="458"/>
      <c r="AP214" s="458"/>
      <c r="AQ214" s="458"/>
      <c r="AR214" s="458"/>
      <c r="AS214" s="458"/>
      <c r="AT214" s="458"/>
      <c r="AU214" s="458"/>
      <c r="AV214" s="459"/>
      <c r="AW214" s="459"/>
      <c r="AX214" s="459"/>
      <c r="AY214" s="458"/>
      <c r="AZ214" s="458"/>
      <c r="BA214" s="458"/>
      <c r="BB214" s="458"/>
      <c r="BC214" s="458"/>
      <c r="BD214" s="458"/>
      <c r="BE214" s="458"/>
      <c r="BF214" s="458"/>
      <c r="BG214" s="458"/>
      <c r="BH214" s="458"/>
      <c r="BI214" s="458"/>
      <c r="BJ214" s="458"/>
      <c r="BK214" s="458"/>
      <c r="BL214" s="458"/>
      <c r="BM214" s="458"/>
      <c r="BN214" s="458"/>
      <c r="BO214" s="458"/>
      <c r="BP214" s="458"/>
      <c r="BQ214" s="458"/>
      <c r="BR214" s="458"/>
    </row>
    <row r="215" spans="1:70" ht="12.75" customHeight="1" x14ac:dyDescent="0.2">
      <c r="A215" s="458"/>
      <c r="B215" s="458"/>
      <c r="C215" s="458"/>
      <c r="D215" s="458"/>
      <c r="E215" s="458"/>
      <c r="F215" s="458"/>
      <c r="G215" s="458"/>
      <c r="H215" s="458"/>
      <c r="I215" s="458"/>
      <c r="J215" s="458"/>
      <c r="K215" s="458"/>
      <c r="L215" s="458"/>
      <c r="M215" s="458"/>
      <c r="N215" s="458"/>
      <c r="O215" s="458"/>
      <c r="P215" s="458"/>
      <c r="Q215" s="458"/>
      <c r="R215" s="458"/>
      <c r="S215" s="458"/>
      <c r="T215" s="458"/>
      <c r="U215" s="458"/>
      <c r="V215" s="458"/>
      <c r="W215" s="458"/>
      <c r="X215" s="458"/>
      <c r="Y215" s="458"/>
      <c r="Z215" s="458"/>
      <c r="AA215" s="458"/>
      <c r="AB215" s="460"/>
      <c r="AC215" s="458"/>
      <c r="AD215" s="458"/>
      <c r="AE215" s="458"/>
      <c r="AF215" s="458"/>
      <c r="AG215" s="458"/>
      <c r="AH215" s="458"/>
      <c r="AI215" s="458"/>
      <c r="AJ215" s="458"/>
      <c r="AK215" s="458"/>
      <c r="AL215" s="458"/>
      <c r="AM215" s="458"/>
      <c r="AN215" s="458"/>
      <c r="AO215" s="458"/>
      <c r="AP215" s="458"/>
      <c r="AQ215" s="458"/>
      <c r="AR215" s="458"/>
      <c r="AS215" s="458"/>
      <c r="AT215" s="458"/>
      <c r="AU215" s="458"/>
      <c r="AV215" s="459"/>
      <c r="AW215" s="459"/>
      <c r="AX215" s="459"/>
      <c r="AY215" s="458"/>
      <c r="AZ215" s="458"/>
      <c r="BA215" s="458"/>
      <c r="BB215" s="458"/>
      <c r="BC215" s="458"/>
      <c r="BD215" s="458"/>
      <c r="BE215" s="458"/>
      <c r="BF215" s="458"/>
      <c r="BG215" s="458"/>
      <c r="BH215" s="458"/>
      <c r="BI215" s="458"/>
      <c r="BJ215" s="458"/>
      <c r="BK215" s="458"/>
      <c r="BL215" s="458"/>
      <c r="BM215" s="458"/>
      <c r="BN215" s="458"/>
      <c r="BO215" s="458"/>
      <c r="BP215" s="458"/>
      <c r="BQ215" s="458"/>
      <c r="BR215" s="458"/>
    </row>
    <row r="216" spans="1:70" ht="12.75" customHeight="1" x14ac:dyDescent="0.2">
      <c r="A216" s="458"/>
      <c r="B216" s="458"/>
      <c r="C216" s="458"/>
      <c r="D216" s="458"/>
      <c r="E216" s="458"/>
      <c r="F216" s="458"/>
      <c r="G216" s="458"/>
      <c r="H216" s="458"/>
      <c r="I216" s="458"/>
      <c r="J216" s="458"/>
      <c r="K216" s="458"/>
      <c r="L216" s="458"/>
      <c r="M216" s="458"/>
      <c r="N216" s="458"/>
      <c r="O216" s="458"/>
      <c r="P216" s="458"/>
      <c r="Q216" s="458"/>
      <c r="R216" s="458"/>
      <c r="S216" s="458"/>
      <c r="T216" s="458"/>
      <c r="U216" s="458"/>
      <c r="V216" s="458"/>
      <c r="W216" s="458"/>
      <c r="X216" s="458"/>
      <c r="Y216" s="458"/>
      <c r="Z216" s="458"/>
      <c r="AA216" s="458"/>
      <c r="AB216" s="460"/>
      <c r="AC216" s="458"/>
      <c r="AD216" s="458"/>
      <c r="AE216" s="458"/>
      <c r="AF216" s="458"/>
      <c r="AG216" s="458"/>
      <c r="AH216" s="458"/>
      <c r="AI216" s="458"/>
      <c r="AJ216" s="458"/>
      <c r="AK216" s="458"/>
      <c r="AL216" s="458"/>
      <c r="AM216" s="458"/>
      <c r="AN216" s="458"/>
      <c r="AO216" s="458"/>
      <c r="AP216" s="458"/>
      <c r="AQ216" s="458"/>
      <c r="AR216" s="458"/>
      <c r="AS216" s="458"/>
      <c r="AT216" s="458"/>
      <c r="AU216" s="458"/>
      <c r="AV216" s="459"/>
      <c r="AW216" s="459"/>
      <c r="AX216" s="459"/>
      <c r="AY216" s="458"/>
      <c r="AZ216" s="458"/>
      <c r="BA216" s="458"/>
      <c r="BB216" s="458"/>
      <c r="BC216" s="458"/>
      <c r="BD216" s="458"/>
      <c r="BE216" s="458"/>
      <c r="BF216" s="458"/>
      <c r="BG216" s="458"/>
      <c r="BH216" s="458"/>
      <c r="BI216" s="458"/>
      <c r="BJ216" s="458"/>
      <c r="BK216" s="458"/>
      <c r="BL216" s="458"/>
      <c r="BM216" s="458"/>
      <c r="BN216" s="458"/>
      <c r="BO216" s="458"/>
      <c r="BP216" s="458"/>
      <c r="BQ216" s="458"/>
      <c r="BR216" s="458"/>
    </row>
    <row r="217" spans="1:70" ht="12.75" customHeight="1" x14ac:dyDescent="0.2">
      <c r="A217" s="458"/>
      <c r="B217" s="458"/>
      <c r="C217" s="458"/>
      <c r="D217" s="458"/>
      <c r="E217" s="458"/>
      <c r="F217" s="458"/>
      <c r="G217" s="458"/>
      <c r="H217" s="458"/>
      <c r="I217" s="458"/>
      <c r="J217" s="458"/>
      <c r="K217" s="458"/>
      <c r="L217" s="458"/>
      <c r="M217" s="458"/>
      <c r="N217" s="458"/>
      <c r="O217" s="458"/>
      <c r="P217" s="458"/>
      <c r="Q217" s="458"/>
      <c r="R217" s="458"/>
      <c r="S217" s="458"/>
      <c r="T217" s="458"/>
      <c r="U217" s="458"/>
      <c r="V217" s="458"/>
      <c r="W217" s="458"/>
      <c r="X217" s="458"/>
      <c r="Y217" s="458"/>
      <c r="Z217" s="458"/>
      <c r="AA217" s="458"/>
      <c r="AB217" s="460"/>
      <c r="AC217" s="458"/>
      <c r="AD217" s="458"/>
      <c r="AE217" s="458"/>
      <c r="AF217" s="458"/>
      <c r="AG217" s="458"/>
      <c r="AH217" s="458"/>
      <c r="AI217" s="458"/>
      <c r="AJ217" s="458"/>
      <c r="AK217" s="458"/>
      <c r="AL217" s="458"/>
      <c r="AM217" s="458"/>
      <c r="AN217" s="458"/>
      <c r="AO217" s="458"/>
      <c r="AP217" s="458"/>
      <c r="AQ217" s="458"/>
      <c r="AR217" s="458"/>
      <c r="AS217" s="458"/>
      <c r="AT217" s="458"/>
      <c r="AU217" s="458"/>
      <c r="AV217" s="459"/>
      <c r="AW217" s="459"/>
      <c r="AX217" s="459"/>
      <c r="AY217" s="458"/>
      <c r="AZ217" s="458"/>
      <c r="BA217" s="458"/>
      <c r="BB217" s="458"/>
      <c r="BC217" s="458"/>
      <c r="BD217" s="458"/>
      <c r="BE217" s="458"/>
      <c r="BF217" s="458"/>
      <c r="BG217" s="458"/>
      <c r="BH217" s="458"/>
      <c r="BI217" s="458"/>
      <c r="BJ217" s="458"/>
      <c r="BK217" s="458"/>
      <c r="BL217" s="458"/>
      <c r="BM217" s="458"/>
      <c r="BN217" s="458"/>
      <c r="BO217" s="458"/>
      <c r="BP217" s="458"/>
      <c r="BQ217" s="458"/>
      <c r="BR217" s="458"/>
    </row>
    <row r="218" spans="1:70" ht="12.75" customHeight="1" x14ac:dyDescent="0.2">
      <c r="A218" s="458"/>
      <c r="B218" s="458"/>
      <c r="C218" s="458"/>
      <c r="D218" s="458"/>
      <c r="E218" s="458"/>
      <c r="F218" s="458"/>
      <c r="G218" s="458"/>
      <c r="H218" s="458"/>
      <c r="I218" s="458"/>
      <c r="J218" s="458"/>
      <c r="K218" s="458"/>
      <c r="L218" s="458"/>
      <c r="M218" s="458"/>
      <c r="N218" s="458"/>
      <c r="O218" s="458"/>
      <c r="P218" s="458"/>
      <c r="Q218" s="458"/>
      <c r="R218" s="458"/>
      <c r="S218" s="458"/>
      <c r="T218" s="458"/>
      <c r="U218" s="458"/>
      <c r="V218" s="458"/>
      <c r="W218" s="458"/>
      <c r="X218" s="458"/>
      <c r="Y218" s="458"/>
      <c r="Z218" s="458"/>
      <c r="AA218" s="458"/>
      <c r="AB218" s="460"/>
      <c r="AC218" s="458"/>
      <c r="AD218" s="458"/>
      <c r="AE218" s="458"/>
      <c r="AF218" s="458"/>
      <c r="AG218" s="458"/>
      <c r="AH218" s="458"/>
      <c r="AI218" s="458"/>
      <c r="AJ218" s="458"/>
      <c r="AK218" s="458"/>
      <c r="AL218" s="458"/>
      <c r="AM218" s="458"/>
      <c r="AN218" s="458"/>
      <c r="AO218" s="458"/>
      <c r="AP218" s="458"/>
      <c r="AQ218" s="458"/>
      <c r="AR218" s="458"/>
      <c r="AS218" s="458"/>
      <c r="AT218" s="458"/>
      <c r="AU218" s="458"/>
      <c r="AV218" s="459"/>
      <c r="AW218" s="459"/>
      <c r="AX218" s="459"/>
      <c r="AY218" s="458"/>
      <c r="AZ218" s="458"/>
      <c r="BA218" s="458"/>
      <c r="BB218" s="458"/>
      <c r="BC218" s="458"/>
      <c r="BD218" s="458"/>
      <c r="BE218" s="458"/>
      <c r="BF218" s="458"/>
      <c r="BG218" s="458"/>
      <c r="BH218" s="458"/>
      <c r="BI218" s="458"/>
      <c r="BJ218" s="458"/>
      <c r="BK218" s="458"/>
      <c r="BL218" s="458"/>
      <c r="BM218" s="458"/>
      <c r="BN218" s="458"/>
      <c r="BO218" s="458"/>
      <c r="BP218" s="458"/>
      <c r="BQ218" s="458"/>
      <c r="BR218" s="458"/>
    </row>
    <row r="219" spans="1:70" ht="12.75" customHeight="1" x14ac:dyDescent="0.2">
      <c r="A219" s="458"/>
      <c r="B219" s="458"/>
      <c r="C219" s="458"/>
      <c r="D219" s="458"/>
      <c r="E219" s="458"/>
      <c r="F219" s="458"/>
      <c r="G219" s="458"/>
      <c r="H219" s="458"/>
      <c r="I219" s="458"/>
      <c r="J219" s="458"/>
      <c r="K219" s="458"/>
      <c r="L219" s="458"/>
      <c r="M219" s="458"/>
      <c r="N219" s="458"/>
      <c r="O219" s="458"/>
      <c r="P219" s="458"/>
      <c r="Q219" s="458"/>
      <c r="R219" s="458"/>
      <c r="S219" s="458"/>
      <c r="T219" s="458"/>
      <c r="U219" s="458"/>
      <c r="V219" s="458"/>
      <c r="W219" s="458"/>
      <c r="X219" s="458"/>
      <c r="Y219" s="458"/>
      <c r="Z219" s="458"/>
      <c r="AA219" s="458"/>
      <c r="AB219" s="460"/>
      <c r="AC219" s="458"/>
      <c r="AD219" s="458"/>
      <c r="AE219" s="458"/>
      <c r="AF219" s="458"/>
      <c r="AG219" s="458"/>
      <c r="AH219" s="458"/>
      <c r="AI219" s="458"/>
      <c r="AJ219" s="458"/>
      <c r="AK219" s="458"/>
      <c r="AL219" s="458"/>
      <c r="AM219" s="458"/>
      <c r="AN219" s="458"/>
      <c r="AO219" s="458"/>
      <c r="AP219" s="458"/>
      <c r="AQ219" s="458"/>
      <c r="AR219" s="458"/>
      <c r="AS219" s="458"/>
      <c r="AT219" s="458"/>
      <c r="AU219" s="458"/>
      <c r="AV219" s="459"/>
      <c r="AW219" s="459"/>
      <c r="AX219" s="459"/>
      <c r="AY219" s="458"/>
      <c r="AZ219" s="458"/>
      <c r="BA219" s="458"/>
      <c r="BB219" s="458"/>
      <c r="BC219" s="458"/>
      <c r="BD219" s="458"/>
      <c r="BE219" s="458"/>
      <c r="BF219" s="458"/>
      <c r="BG219" s="458"/>
      <c r="BH219" s="458"/>
      <c r="BI219" s="458"/>
      <c r="BJ219" s="458"/>
      <c r="BK219" s="458"/>
      <c r="BL219" s="458"/>
      <c r="BM219" s="458"/>
      <c r="BN219" s="458"/>
      <c r="BO219" s="458"/>
      <c r="BP219" s="458"/>
      <c r="BQ219" s="458"/>
      <c r="BR219" s="458"/>
    </row>
    <row r="220" spans="1:70" ht="12.75" customHeight="1" x14ac:dyDescent="0.2">
      <c r="A220" s="458"/>
      <c r="B220" s="458"/>
      <c r="C220" s="458"/>
      <c r="D220" s="458"/>
      <c r="E220" s="458"/>
      <c r="F220" s="458"/>
      <c r="G220" s="458"/>
      <c r="H220" s="458"/>
      <c r="I220" s="458"/>
      <c r="J220" s="458"/>
      <c r="K220" s="458"/>
      <c r="L220" s="458"/>
      <c r="M220" s="458"/>
      <c r="N220" s="458"/>
      <c r="O220" s="458"/>
      <c r="P220" s="458"/>
      <c r="Q220" s="458"/>
      <c r="R220" s="458"/>
      <c r="S220" s="458"/>
      <c r="T220" s="458"/>
      <c r="U220" s="458"/>
      <c r="V220" s="458"/>
      <c r="W220" s="458"/>
      <c r="X220" s="458"/>
      <c r="Y220" s="458"/>
      <c r="Z220" s="458"/>
      <c r="AA220" s="458"/>
      <c r="AB220" s="460"/>
      <c r="AC220" s="458"/>
      <c r="AD220" s="458"/>
      <c r="AE220" s="458"/>
      <c r="AF220" s="458"/>
      <c r="AG220" s="458"/>
      <c r="AH220" s="458"/>
      <c r="AI220" s="458"/>
      <c r="AJ220" s="458"/>
      <c r="AK220" s="458"/>
      <c r="AL220" s="458"/>
      <c r="AM220" s="458"/>
      <c r="AN220" s="458"/>
      <c r="AO220" s="458"/>
      <c r="AP220" s="458"/>
      <c r="AQ220" s="458"/>
      <c r="AR220" s="458"/>
      <c r="AS220" s="458"/>
      <c r="AT220" s="458"/>
      <c r="AU220" s="458"/>
      <c r="AV220" s="459"/>
      <c r="AW220" s="459"/>
      <c r="AX220" s="459"/>
      <c r="AY220" s="458"/>
      <c r="AZ220" s="458"/>
      <c r="BA220" s="458"/>
      <c r="BB220" s="458"/>
      <c r="BC220" s="458"/>
      <c r="BD220" s="458"/>
      <c r="BE220" s="458"/>
      <c r="BF220" s="458"/>
      <c r="BG220" s="458"/>
      <c r="BH220" s="458"/>
      <c r="BI220" s="458"/>
      <c r="BJ220" s="458"/>
      <c r="BK220" s="458"/>
      <c r="BL220" s="458"/>
      <c r="BM220" s="458"/>
      <c r="BN220" s="458"/>
      <c r="BO220" s="458"/>
      <c r="BP220" s="458"/>
      <c r="BQ220" s="458"/>
      <c r="BR220" s="458"/>
    </row>
    <row r="221" spans="1:70" ht="15.75" customHeight="1" x14ac:dyDescent="0.2"/>
    <row r="222" spans="1:70" ht="15.75" customHeight="1" x14ac:dyDescent="0.2"/>
    <row r="223" spans="1:70" ht="15.75" customHeight="1" x14ac:dyDescent="0.2"/>
    <row r="224" spans="1:7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1">
    <mergeCell ref="AV1:AX1"/>
    <mergeCell ref="A2:E2"/>
    <mergeCell ref="F2:S2"/>
    <mergeCell ref="V2:V4"/>
    <mergeCell ref="W2:W4"/>
    <mergeCell ref="X2:AA2"/>
    <mergeCell ref="AB2:AE2"/>
    <mergeCell ref="AF2:AI2"/>
    <mergeCell ref="AJ2:AM2"/>
    <mergeCell ref="AN2:AQ2"/>
    <mergeCell ref="AV2:AX2"/>
    <mergeCell ref="A3:A4"/>
    <mergeCell ref="B3:B4"/>
    <mergeCell ref="C3:C4"/>
    <mergeCell ref="D3:D4"/>
    <mergeCell ref="E3:E4"/>
    <mergeCell ref="F3:K3"/>
    <mergeCell ref="L3:L4"/>
    <mergeCell ref="M3:M4"/>
    <mergeCell ref="X3:X4"/>
    <mergeCell ref="Y3:Y4"/>
    <mergeCell ref="Z3:Z4"/>
    <mergeCell ref="AA3:AA4"/>
    <mergeCell ref="AR2:AT2"/>
    <mergeCell ref="N3:O4"/>
    <mergeCell ref="P3:Q3"/>
    <mergeCell ref="R3:S4"/>
    <mergeCell ref="T3:T4"/>
    <mergeCell ref="U3:U4"/>
    <mergeCell ref="AB3:AB4"/>
    <mergeCell ref="AC3:AC4"/>
    <mergeCell ref="AP3:AP4"/>
    <mergeCell ref="AE3:AE4"/>
    <mergeCell ref="AF3:AF4"/>
    <mergeCell ref="AG3:AG4"/>
    <mergeCell ref="AH3:AH4"/>
    <mergeCell ref="AI3:AI4"/>
    <mergeCell ref="AJ3:AJ4"/>
    <mergeCell ref="AK3:AK4"/>
    <mergeCell ref="AD3:AD4"/>
    <mergeCell ref="AX3:AX4"/>
    <mergeCell ref="AQ3:AQ4"/>
    <mergeCell ref="AR3:AR4"/>
    <mergeCell ref="AS3:AS4"/>
    <mergeCell ref="AT3:AT4"/>
    <mergeCell ref="AV3:AV4"/>
    <mergeCell ref="AW3:AW4"/>
    <mergeCell ref="AL3:AL4"/>
    <mergeCell ref="AM3:AM4"/>
    <mergeCell ref="AN3:AN4"/>
    <mergeCell ref="AO3:AO4"/>
  </mergeCells>
  <dataValidations count="27">
    <dataValidation type="list" allowBlank="1" showErrorMessage="1" sqref="Y1:AG1">
      <formula1>Meses</formula1>
    </dataValidation>
    <dataValidation allowBlank="1" showInputMessage="1" showErrorMessage="1" prompt="Seleccionar la indicador según la estructura del tablero. Esta información será diligenciada por la Oficina Asesora de Planeación Institucional - OAPI." sqref="Q4"/>
    <dataValidation allowBlank="1" showInputMessage="1" showErrorMessage="1" prompt="Seleccionar la categoría según la estructura del tablero. Esta información será diligenciada por la Oficina Asesora de Planeación Institucional - OAPI." sqref="P4"/>
    <dataValidation allowBlank="1" showInputMessage="1" showErrorMessage="1" prompt="Relacionar el o los trazadores presupuestales a los cuales está asociada la meta PDD y/o la meta proyecto de inversión: Ejemplo (Equidad de género TPIEG, grupos étnicos TPGE, discapacidad TPPD, etc). De no existir asociación registrar N.A." sqref="K4"/>
    <dataValidation allowBlank="1" showInputMessage="1" showErrorMessage="1" prompt="Seleccionar el Indicador de Producto al cual está asociada la meta PDD y la meta proyecto de inversión. De no existir asociación registrar N.A._x000a_La estructura PMR de la entidad se encuentra en el excel de seguimiento mensual de los indicadores PMR." sqref="J4"/>
    <dataValidation allowBlank="1" showInputMessage="1" showErrorMessage="1" prompt="Seleccionar el Producto al cual está asociada la meta PDD y la meta proyecto de inversión. De no existir asociación registrar N.A._x000a_La estructura PMR de la entidad se encuentra en el excel de seguimiento mensual de los indicadores PMR." sqref="I4"/>
    <dataValidation allowBlank="1" showInputMessage="1" showErrorMessage="1" prompt="Seleccionar el Indicador Objetivo al cual está asociada la meta PDD y la meta proyecto de inversión. De no existir asociación registrar N.A._x000a_La estructura PMR de la entidad se encuentra en el excel de seguimiento mensual de los indicadores PMR." sqref="H4"/>
    <dataValidation allowBlank="1" showInputMessage="1" showErrorMessage="1" prompt="Seleccionar el Objetivo al cual está asociada la meta PDD y la meta proyecto de inversión. De no existir asociación registrar N.A. _x000a_La estructura PMR de la entidad se encuentra en el excel de seguimiento mensual de los indicadores PMR." sqref="G4"/>
    <dataValidation allowBlank="1" showInputMessage="1" showErrorMessage="1" prompt="Aporta (Magnitud): la meta del proyecto de inversión da cuenta del avance físico del indicador_x000a_Está Relacionada:  la meta del proyecto no aporta al avance físico pero, incluye acciones asociadas al indicador" sqref="F4"/>
    <dataValidation allowBlank="1" showInputMessage="1" showErrorMessage="1" prompt="Valida si la meta aporta o está relacionada a un indicador PMR (Producto, Meta, Resultado), o a Trazador presupuestal, a los cuales hace seguimiento la Secretaría de Hacienda Distrital. Si la meta no aporta o no está relacionada diligenciar N.A." sqref="F3:K3"/>
    <dataValidation allowBlank="1" showInputMessage="1" showErrorMessage="1" prompt="Relacionar el nombre del indicador del Producto al cual le aporta la meta proyecto de inversión. Si la meta no aporta diligenciar con N.A. Los productos se encuentran relacionados en el formato de reporte de proyectos en SPI de cada proyecto." sqref="U3:U4"/>
    <dataValidation allowBlank="1" showInputMessage="1" showErrorMessage="1" prompt="Relacionar el código del Producto al cual le aporta la meta proyecto de inversión. Si la meta no aporta diligenciar con N.A. Los productos se encuentran relacionados en el formato de reporte de proyectos en SPI de cada proyecto." sqref="T3:T4"/>
    <dataValidation allowBlank="1" showInputMessage="1" showErrorMessage="1" prompt="Valida si la meta aporta o está relacionada en los planes de política pública en los que participa la entidad. En la columna “S” relacionar la(s) política(s) pública(s) según lo relacionado en la pestaña de &quot;Listas&quot;. Si no hay asociación diligenciar N.A." sqref="R3:S4"/>
    <dataValidation allowBlank="1" showInputMessage="1" showErrorMessage="1" prompt="Valida si la meta se reporta en tableros de indicadores requeridos periódicamente por la Alcaldía Mayor o entidades distritales.  Si la meta no reporta, diligenciar con N.A " sqref="P3:Q3"/>
    <dataValidation allowBlank="1" showInputMessage="1" showErrorMessage="1" prompt="Valida si la meta corresponde a una de las metas trazadoras identificadas en el marco del Plan de Desarrollo para el Sector Movilidad. Si no corresponde diligenciar N.A." sqref="N3:O4"/>
    <dataValidation allowBlank="1" showInputMessage="1" showErrorMessage="1" prompt="Corresponde a la meta del ODS Primario al cual está relacionada la meta PDD, la que, a su vez, está asociada a la meta proyecto. Esta información será diligenciada por la Oficina Asesora de Planeación Institucional." sqref="M3:M4"/>
    <dataValidation allowBlank="1" showInputMessage="1" showErrorMessage="1" prompt="Corresponde al ODS Primario al cual está relacionada la meta PDD, la que, a su vez, está asociada a la meta proyecto. Esta información será diligenciada por la OAPI conforme a la matriz final definida conjuntamente con la SDP." sqref="L3:L4"/>
    <dataValidation allowBlank="1" showInputMessage="1" showErrorMessage="1" prompt="Escoja el componente de la lista desplegable conforme a la meta." sqref="A3:B3"/>
    <dataValidation allowBlank="1" showInputMessage="1" showErrorMessage="1" prompt="Relacionar el número de la meta plan de desarrollo tal y como se aparece en el sistema SEGPLAN." sqref="V2"/>
    <dataValidation allowBlank="1" showInputMessage="1" showErrorMessage="1" prompt="Relacionar el nombre de la meta plan de desarrollo tal y como se aparece en el sistema SEGPLAN." sqref="W2:X2"/>
    <dataValidation allowBlank="1" showInputMessage="1" showErrorMessage="1" prompt="Indicar el componente del Plan Maestro de Movilidad al que está asociada la meta proyecto de inversión." sqref="E3"/>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C3:C4"/>
    <dataValidation allowBlank="1" showInputMessage="1" showErrorMessage="1" prompt="Escoja el objetivo estratégico de la lista desplegable conforme a la meta." sqref="C3"/>
    <dataValidation allowBlank="1" showErrorMessage="1" sqref="K5:S9"/>
    <dataValidation allowBlank="1" showInputMessage="1" showErrorMessage="1" prompt="Corresponde a los avances y logros obtenidos ACUMULADOS al corte (NO copiar y pegar lo que se ha relacionado en cada trimestre) . Relacionar los aspectos más relevantes frente al cumplimiento de la meta. " sqref="AR3:AR4"/>
    <dataValidation allowBlank="1" showInputMessage="1" showErrorMessage="1" prompt="Para los casos en que al corte la meta presente retrasos, relacionar cuáles son, las situaciones que los generaron y las estrategias o acciones que se adelantarán para solucionar o superar la situación." sqref="AS3:AS4"/>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T3:AT4"/>
  </dataValidations>
  <pageMargins left="0.7" right="0.7" top="0.75" bottom="0.75" header="0" footer="0"/>
  <pageSetup paperSize="9" orientation="portrait" r:id="rId1"/>
  <ignoredErrors>
    <ignoredError sqref="AO5:AO9"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738030"/>
    <pageSetUpPr fitToPage="1"/>
  </sheetPr>
  <dimension ref="A1:AE1000"/>
  <sheetViews>
    <sheetView showGridLines="0" tabSelected="1" zoomScale="120" zoomScaleNormal="118" workbookViewId="0">
      <selection activeCell="AC35" sqref="AC35"/>
    </sheetView>
  </sheetViews>
  <sheetFormatPr baseColWidth="10" defaultColWidth="12.625" defaultRowHeight="15" customHeight="1" x14ac:dyDescent="0.2"/>
  <cols>
    <col min="1" max="1" width="40.125" style="394" customWidth="1"/>
    <col min="2" max="2" width="4.625" style="394" customWidth="1"/>
    <col min="3" max="3" width="27.875" style="394" customWidth="1"/>
    <col min="4" max="4" width="9.5" style="394" customWidth="1"/>
    <col min="5" max="5" width="12.375" style="394" customWidth="1"/>
    <col min="6" max="8" width="10.625" style="394" customWidth="1"/>
    <col min="9" max="9" width="16" style="394" customWidth="1"/>
    <col min="10" max="10" width="16.5" style="394" customWidth="1"/>
    <col min="11" max="13" width="14.625" style="394" customWidth="1"/>
    <col min="14" max="14" width="17.875" style="394" customWidth="1"/>
    <col min="15" max="19" width="14.625" style="394" customWidth="1"/>
    <col min="20" max="20" width="14.875" style="394" customWidth="1"/>
    <col min="21" max="30" width="14.625" style="394" customWidth="1"/>
    <col min="31" max="31" width="10" style="394" customWidth="1"/>
    <col min="32" max="16384" width="12.625" style="394"/>
  </cols>
  <sheetData>
    <row r="1" spans="1:31" ht="15.75" customHeight="1" x14ac:dyDescent="0.2">
      <c r="A1" s="414"/>
      <c r="B1" s="414"/>
      <c r="C1" s="414"/>
      <c r="D1" s="414"/>
      <c r="E1" s="414"/>
      <c r="F1" s="414"/>
      <c r="G1" s="414"/>
      <c r="H1" s="417"/>
      <c r="I1" s="415"/>
      <c r="J1" s="395"/>
      <c r="K1" s="395"/>
      <c r="L1" s="395"/>
      <c r="M1" s="395"/>
      <c r="N1" s="395"/>
      <c r="O1" s="395"/>
      <c r="P1" s="395"/>
      <c r="Q1" s="395"/>
      <c r="R1" s="395"/>
      <c r="S1" s="395"/>
      <c r="T1" s="395"/>
      <c r="U1" s="396"/>
      <c r="V1" s="395"/>
      <c r="W1" s="395"/>
    </row>
    <row r="2" spans="1:31" ht="12.75" customHeight="1" x14ac:dyDescent="0.2">
      <c r="A2" s="414"/>
      <c r="B2" s="418"/>
      <c r="C2" s="414"/>
      <c r="D2" s="414"/>
      <c r="E2" s="414"/>
      <c r="F2" s="414"/>
      <c r="G2" s="414"/>
      <c r="H2" s="417"/>
      <c r="I2" s="415"/>
      <c r="J2" s="415"/>
      <c r="K2" s="415"/>
      <c r="L2" s="415"/>
      <c r="M2" s="415"/>
      <c r="N2" s="415"/>
      <c r="O2" s="415"/>
      <c r="P2" s="415"/>
      <c r="Q2" s="415"/>
      <c r="R2" s="415"/>
      <c r="S2" s="415"/>
      <c r="T2" s="415"/>
      <c r="U2" s="416"/>
      <c r="V2" s="415"/>
      <c r="W2" s="415"/>
      <c r="X2" s="414"/>
      <c r="Y2" s="414"/>
      <c r="Z2" s="414"/>
      <c r="AA2" s="414"/>
      <c r="AB2" s="414"/>
      <c r="AC2" s="414"/>
      <c r="AD2" s="414"/>
    </row>
    <row r="3" spans="1:31" ht="24.75" customHeight="1" x14ac:dyDescent="0.2">
      <c r="A3" s="413"/>
      <c r="B3" s="413"/>
      <c r="C3" s="413"/>
      <c r="D3" s="413"/>
      <c r="E3" s="413"/>
      <c r="F3" s="692" t="s">
        <v>92</v>
      </c>
      <c r="G3" s="693"/>
      <c r="H3" s="694"/>
      <c r="I3" s="686" t="s">
        <v>93</v>
      </c>
      <c r="J3" s="687"/>
      <c r="K3" s="687"/>
      <c r="L3" s="687"/>
      <c r="M3" s="687"/>
      <c r="N3" s="687"/>
      <c r="O3" s="688"/>
      <c r="P3" s="695" t="s">
        <v>94</v>
      </c>
      <c r="Q3" s="687"/>
      <c r="R3" s="687"/>
      <c r="S3" s="687"/>
      <c r="T3" s="687"/>
      <c r="U3" s="688"/>
      <c r="V3" s="689" t="s">
        <v>95</v>
      </c>
      <c r="W3" s="690"/>
      <c r="X3" s="690"/>
      <c r="Y3" s="690"/>
      <c r="Z3" s="690"/>
      <c r="AA3" s="690"/>
      <c r="AB3" s="690"/>
      <c r="AC3" s="690"/>
      <c r="AD3" s="691"/>
      <c r="AE3" s="413"/>
    </row>
    <row r="4" spans="1:31" ht="45" customHeight="1" x14ac:dyDescent="0.2">
      <c r="A4" s="412" t="s">
        <v>96</v>
      </c>
      <c r="B4" s="410" t="s">
        <v>1375</v>
      </c>
      <c r="C4" s="410" t="s">
        <v>97</v>
      </c>
      <c r="D4" s="410" t="s">
        <v>98</v>
      </c>
      <c r="E4" s="411" t="s">
        <v>99</v>
      </c>
      <c r="F4" s="410" t="s">
        <v>100</v>
      </c>
      <c r="G4" s="410" t="s">
        <v>101</v>
      </c>
      <c r="H4" s="409" t="s">
        <v>102</v>
      </c>
      <c r="I4" s="408" t="s">
        <v>103</v>
      </c>
      <c r="J4" s="407" t="s">
        <v>44</v>
      </c>
      <c r="K4" s="407" t="s">
        <v>45</v>
      </c>
      <c r="L4" s="407" t="s">
        <v>46</v>
      </c>
      <c r="M4" s="407" t="s">
        <v>47</v>
      </c>
      <c r="N4" s="407" t="s">
        <v>104</v>
      </c>
      <c r="O4" s="407" t="s">
        <v>105</v>
      </c>
      <c r="P4" s="406" t="s">
        <v>44</v>
      </c>
      <c r="Q4" s="406" t="s">
        <v>45</v>
      </c>
      <c r="R4" s="406" t="s">
        <v>46</v>
      </c>
      <c r="S4" s="406" t="s">
        <v>47</v>
      </c>
      <c r="T4" s="406" t="s">
        <v>106</v>
      </c>
      <c r="U4" s="405" t="s">
        <v>107</v>
      </c>
      <c r="V4" s="404" t="s">
        <v>108</v>
      </c>
      <c r="W4" s="404" t="s">
        <v>109</v>
      </c>
      <c r="X4" s="404" t="s">
        <v>110</v>
      </c>
      <c r="Y4" s="404" t="s">
        <v>111</v>
      </c>
      <c r="Z4" s="404" t="s">
        <v>112</v>
      </c>
      <c r="AA4" s="404" t="s">
        <v>113</v>
      </c>
      <c r="AB4" s="404" t="s">
        <v>114</v>
      </c>
      <c r="AC4" s="404" t="s">
        <v>115</v>
      </c>
      <c r="AD4" s="404" t="s">
        <v>116</v>
      </c>
      <c r="AE4" s="403"/>
    </row>
    <row r="5" spans="1:31" ht="15" customHeight="1" x14ac:dyDescent="0.2">
      <c r="A5" s="682" t="s">
        <v>1374</v>
      </c>
      <c r="B5" s="685">
        <v>1</v>
      </c>
      <c r="C5" s="682" t="s">
        <v>1287</v>
      </c>
      <c r="D5" s="685" t="s">
        <v>721</v>
      </c>
      <c r="E5" s="235">
        <v>2020</v>
      </c>
      <c r="F5" s="236">
        <v>1</v>
      </c>
      <c r="G5" s="236">
        <v>1</v>
      </c>
      <c r="H5" s="236">
        <f t="shared" ref="H5:H34" si="0">IFERROR(G5/F5,"")</f>
        <v>1</v>
      </c>
      <c r="I5" s="237">
        <v>240796747</v>
      </c>
      <c r="J5" s="238">
        <v>0</v>
      </c>
      <c r="K5" s="238">
        <v>0</v>
      </c>
      <c r="L5" s="239">
        <v>237648037</v>
      </c>
      <c r="M5" s="238">
        <v>3148710</v>
      </c>
      <c r="N5" s="240">
        <f>SUM(J5+K5+L5+M5)</f>
        <v>240796747</v>
      </c>
      <c r="O5" s="236">
        <f t="shared" ref="O5:O34" si="1">IFERROR(N5/I5,"")</f>
        <v>1</v>
      </c>
      <c r="P5" s="238">
        <v>0</v>
      </c>
      <c r="Q5" s="238">
        <v>0</v>
      </c>
      <c r="R5" s="239">
        <v>53492384</v>
      </c>
      <c r="S5" s="239">
        <v>182997603</v>
      </c>
      <c r="T5" s="240">
        <f t="shared" ref="T5:T34" si="2">SUM(P5+Q5+R5+S5)</f>
        <v>236489987</v>
      </c>
      <c r="U5" s="236">
        <f t="shared" ref="U5:U34" si="3">IFERROR(T5/I5,"")</f>
        <v>0.98211454243607366</v>
      </c>
      <c r="V5" s="241">
        <v>0</v>
      </c>
      <c r="W5" s="241">
        <v>0</v>
      </c>
      <c r="X5" s="241">
        <v>0</v>
      </c>
      <c r="Y5" s="241">
        <v>0</v>
      </c>
      <c r="Z5" s="241">
        <v>0</v>
      </c>
      <c r="AA5" s="241">
        <v>0</v>
      </c>
      <c r="AB5" s="242">
        <f>V5-AA5</f>
        <v>0</v>
      </c>
      <c r="AC5" s="242">
        <f t="shared" ref="AC5:AC34" si="4">W5+X5+Y5+Z5</f>
        <v>0</v>
      </c>
      <c r="AD5" s="236" t="str">
        <f t="shared" ref="AD5:AD34" si="5">IFERROR(AC5/AB5,"")</f>
        <v/>
      </c>
      <c r="AE5" s="399"/>
    </row>
    <row r="6" spans="1:31" s="402" customFormat="1" ht="15" customHeight="1" x14ac:dyDescent="0.2">
      <c r="A6" s="683"/>
      <c r="B6" s="683"/>
      <c r="C6" s="683"/>
      <c r="D6" s="683"/>
      <c r="E6" s="256">
        <v>2021</v>
      </c>
      <c r="F6" s="236">
        <v>1</v>
      </c>
      <c r="G6" s="236">
        <f>'[2]4. Metas Proyecto de Inv'!AE4</f>
        <v>1</v>
      </c>
      <c r="H6" s="236">
        <f t="shared" si="0"/>
        <v>1</v>
      </c>
      <c r="I6" s="239">
        <v>408960308</v>
      </c>
      <c r="J6" s="238">
        <v>229682332</v>
      </c>
      <c r="K6" s="238">
        <v>245581976</v>
      </c>
      <c r="L6" s="239">
        <v>-66304000</v>
      </c>
      <c r="M6" s="238">
        <v>0</v>
      </c>
      <c r="N6" s="257">
        <f>J6+K6+L6+M6</f>
        <v>408960308</v>
      </c>
      <c r="O6" s="236">
        <f t="shared" si="1"/>
        <v>1</v>
      </c>
      <c r="P6" s="238">
        <v>42588209</v>
      </c>
      <c r="Q6" s="238">
        <v>88380603</v>
      </c>
      <c r="R6" s="239">
        <v>101890488</v>
      </c>
      <c r="S6" s="239">
        <v>142734508</v>
      </c>
      <c r="T6" s="258">
        <f t="shared" si="2"/>
        <v>375593808</v>
      </c>
      <c r="U6" s="236">
        <f t="shared" si="3"/>
        <v>0.91841139751880274</v>
      </c>
      <c r="V6" s="259">
        <v>4306760</v>
      </c>
      <c r="W6" s="260">
        <v>4250000</v>
      </c>
      <c r="X6" s="261">
        <v>0</v>
      </c>
      <c r="Y6" s="261">
        <v>0</v>
      </c>
      <c r="Z6" s="260"/>
      <c r="AA6" s="259">
        <v>56760</v>
      </c>
      <c r="AB6" s="262">
        <f>V6-AA6</f>
        <v>4250000</v>
      </c>
      <c r="AC6" s="262">
        <f t="shared" si="4"/>
        <v>4250000</v>
      </c>
      <c r="AD6" s="236">
        <f t="shared" si="5"/>
        <v>1</v>
      </c>
      <c r="AE6" s="399"/>
    </row>
    <row r="7" spans="1:31" s="400" customFormat="1" ht="12.75" x14ac:dyDescent="0.2">
      <c r="A7" s="683"/>
      <c r="B7" s="683"/>
      <c r="C7" s="683"/>
      <c r="D7" s="683"/>
      <c r="E7" s="267">
        <v>2022</v>
      </c>
      <c r="F7" s="264">
        <v>1</v>
      </c>
      <c r="G7" s="264">
        <f>'3. Metas Proyecto de Inv'!AW5</f>
        <v>1</v>
      </c>
      <c r="H7" s="264">
        <f t="shared" si="0"/>
        <v>1</v>
      </c>
      <c r="I7" s="448">
        <v>269863701</v>
      </c>
      <c r="J7" s="265">
        <v>209608701</v>
      </c>
      <c r="K7" s="265">
        <v>40170000</v>
      </c>
      <c r="L7" s="265">
        <v>0</v>
      </c>
      <c r="M7" s="265">
        <v>20085000</v>
      </c>
      <c r="N7" s="493">
        <f>J7+K7+L7+M7</f>
        <v>269863701</v>
      </c>
      <c r="O7" s="264">
        <f t="shared" si="1"/>
        <v>1</v>
      </c>
      <c r="P7" s="265">
        <v>28191413</v>
      </c>
      <c r="Q7" s="265">
        <v>104581372</v>
      </c>
      <c r="R7" s="265">
        <v>49499250</v>
      </c>
      <c r="S7" s="265">
        <v>59580000</v>
      </c>
      <c r="T7" s="398">
        <f t="shared" si="2"/>
        <v>241852035</v>
      </c>
      <c r="U7" s="330">
        <f t="shared" si="3"/>
        <v>0.89620068984379642</v>
      </c>
      <c r="V7" s="266">
        <v>41959620</v>
      </c>
      <c r="W7" s="266">
        <v>40866508</v>
      </c>
      <c r="X7" s="268">
        <v>1093112</v>
      </c>
      <c r="Y7" s="268">
        <v>0</v>
      </c>
      <c r="Z7" s="268">
        <v>0</v>
      </c>
      <c r="AA7" s="268">
        <v>0</v>
      </c>
      <c r="AB7" s="268">
        <f>V7-AA7</f>
        <v>41959620</v>
      </c>
      <c r="AC7" s="268">
        <f t="shared" si="4"/>
        <v>41959620</v>
      </c>
      <c r="AD7" s="330">
        <f t="shared" si="5"/>
        <v>1</v>
      </c>
      <c r="AE7" s="401"/>
    </row>
    <row r="8" spans="1:31" ht="15" customHeight="1" x14ac:dyDescent="0.2">
      <c r="A8" s="683"/>
      <c r="B8" s="683"/>
      <c r="C8" s="683"/>
      <c r="D8" s="683"/>
      <c r="E8" s="243">
        <v>2023</v>
      </c>
      <c r="F8" s="236">
        <v>1</v>
      </c>
      <c r="G8" s="244"/>
      <c r="H8" s="236">
        <f t="shared" si="0"/>
        <v>0</v>
      </c>
      <c r="I8" s="239">
        <v>262896000</v>
      </c>
      <c r="J8" s="238">
        <v>0</v>
      </c>
      <c r="K8" s="238">
        <v>0</v>
      </c>
      <c r="L8" s="239">
        <v>0</v>
      </c>
      <c r="M8" s="238">
        <v>0</v>
      </c>
      <c r="N8" s="245">
        <f>SUM(J8+K8+L8+M8)</f>
        <v>0</v>
      </c>
      <c r="O8" s="236">
        <f t="shared" si="1"/>
        <v>0</v>
      </c>
      <c r="P8" s="238">
        <v>0</v>
      </c>
      <c r="Q8" s="238">
        <v>0</v>
      </c>
      <c r="R8" s="239">
        <v>0</v>
      </c>
      <c r="S8" s="239">
        <v>0</v>
      </c>
      <c r="T8" s="246">
        <f t="shared" si="2"/>
        <v>0</v>
      </c>
      <c r="U8" s="236">
        <f t="shared" si="3"/>
        <v>0</v>
      </c>
      <c r="V8" s="241">
        <v>0</v>
      </c>
      <c r="W8" s="241">
        <v>0</v>
      </c>
      <c r="X8" s="241">
        <v>0</v>
      </c>
      <c r="Y8" s="241">
        <v>0</v>
      </c>
      <c r="Z8" s="241">
        <v>0</v>
      </c>
      <c r="AA8" s="241">
        <v>0</v>
      </c>
      <c r="AB8" s="242">
        <f>V8-AA8</f>
        <v>0</v>
      </c>
      <c r="AC8" s="242">
        <f t="shared" si="4"/>
        <v>0</v>
      </c>
      <c r="AD8" s="236" t="str">
        <f t="shared" si="5"/>
        <v/>
      </c>
      <c r="AE8" s="399"/>
    </row>
    <row r="9" spans="1:31" ht="15" customHeight="1" x14ac:dyDescent="0.2">
      <c r="A9" s="683"/>
      <c r="B9" s="683"/>
      <c r="C9" s="683"/>
      <c r="D9" s="683"/>
      <c r="E9" s="243">
        <v>2024</v>
      </c>
      <c r="F9" s="236">
        <v>1</v>
      </c>
      <c r="G9" s="244"/>
      <c r="H9" s="236">
        <f t="shared" si="0"/>
        <v>0</v>
      </c>
      <c r="I9" s="239">
        <v>1543009664</v>
      </c>
      <c r="J9" s="238">
        <v>0</v>
      </c>
      <c r="K9" s="238">
        <v>0</v>
      </c>
      <c r="L9" s="239">
        <v>0</v>
      </c>
      <c r="M9" s="238">
        <v>0</v>
      </c>
      <c r="N9" s="245">
        <f>SUM(J9+K9+L9+M9)</f>
        <v>0</v>
      </c>
      <c r="O9" s="236">
        <f t="shared" si="1"/>
        <v>0</v>
      </c>
      <c r="P9" s="238">
        <v>0</v>
      </c>
      <c r="Q9" s="238">
        <v>0</v>
      </c>
      <c r="R9" s="239">
        <v>0</v>
      </c>
      <c r="S9" s="239">
        <v>0</v>
      </c>
      <c r="T9" s="246">
        <f t="shared" si="2"/>
        <v>0</v>
      </c>
      <c r="U9" s="236">
        <f t="shared" si="3"/>
        <v>0</v>
      </c>
      <c r="V9" s="241">
        <v>0</v>
      </c>
      <c r="W9" s="241">
        <v>0</v>
      </c>
      <c r="X9" s="241">
        <v>0</v>
      </c>
      <c r="Y9" s="241">
        <v>0</v>
      </c>
      <c r="Z9" s="241">
        <v>0</v>
      </c>
      <c r="AA9" s="241">
        <v>0</v>
      </c>
      <c r="AB9" s="242">
        <f>V9-AA9</f>
        <v>0</v>
      </c>
      <c r="AC9" s="242">
        <f t="shared" si="4"/>
        <v>0</v>
      </c>
      <c r="AD9" s="236" t="str">
        <f t="shared" si="5"/>
        <v/>
      </c>
      <c r="AE9" s="399"/>
    </row>
    <row r="10" spans="1:31" ht="15" customHeight="1" x14ac:dyDescent="0.2">
      <c r="A10" s="684"/>
      <c r="B10" s="684"/>
      <c r="C10" s="684"/>
      <c r="D10" s="684"/>
      <c r="E10" s="247" t="s">
        <v>118</v>
      </c>
      <c r="F10" s="248">
        <f>AVERAGE(F5:F9)</f>
        <v>1</v>
      </c>
      <c r="G10" s="248">
        <f>SUM(G5+G6+G7+G8+G9)/5</f>
        <v>0.6</v>
      </c>
      <c r="H10" s="248">
        <f t="shared" si="0"/>
        <v>0.6</v>
      </c>
      <c r="I10" s="249">
        <f>SUM(I5:I9)</f>
        <v>2725526420</v>
      </c>
      <c r="J10" s="250">
        <f>SUM(J5:J9)</f>
        <v>439291033</v>
      </c>
      <c r="K10" s="250">
        <f>SUM(K5:K9)</f>
        <v>285751976</v>
      </c>
      <c r="L10" s="249">
        <f>SUM(L5:L9)</f>
        <v>171344037</v>
      </c>
      <c r="M10" s="250">
        <f>SUM(M5:M9)</f>
        <v>23233710</v>
      </c>
      <c r="N10" s="251">
        <f>SUM(J10+K10+L10+M10)</f>
        <v>919620756</v>
      </c>
      <c r="O10" s="248">
        <f t="shared" si="1"/>
        <v>0.33741032530515702</v>
      </c>
      <c r="P10" s="250">
        <f>SUM(P5:P9)</f>
        <v>70779622</v>
      </c>
      <c r="Q10" s="250">
        <f>SUM(Q5:Q9)</f>
        <v>192961975</v>
      </c>
      <c r="R10" s="249">
        <f>SUM(R5:R9)</f>
        <v>204882122</v>
      </c>
      <c r="S10" s="249">
        <f>SUM(S5:S9)</f>
        <v>385312111</v>
      </c>
      <c r="T10" s="251">
        <f t="shared" si="2"/>
        <v>853935830</v>
      </c>
      <c r="U10" s="248">
        <f t="shared" si="3"/>
        <v>0.31331042096447553</v>
      </c>
      <c r="V10" s="252">
        <f t="shared" ref="V10:AA10" si="6">SUM(V5+V6+V7+V8+V9)</f>
        <v>46266380</v>
      </c>
      <c r="W10" s="252">
        <f t="shared" si="6"/>
        <v>45116508</v>
      </c>
      <c r="X10" s="252">
        <f t="shared" si="6"/>
        <v>1093112</v>
      </c>
      <c r="Y10" s="252">
        <f t="shared" si="6"/>
        <v>0</v>
      </c>
      <c r="Z10" s="252">
        <f t="shared" si="6"/>
        <v>0</v>
      </c>
      <c r="AA10" s="252">
        <f t="shared" si="6"/>
        <v>56760</v>
      </c>
      <c r="AB10" s="251">
        <f>SUM(AB5:AB9)</f>
        <v>46209620</v>
      </c>
      <c r="AC10" s="253">
        <f t="shared" si="4"/>
        <v>46209620</v>
      </c>
      <c r="AD10" s="248">
        <f t="shared" si="5"/>
        <v>1</v>
      </c>
      <c r="AE10" s="399"/>
    </row>
    <row r="11" spans="1:31" ht="15" customHeight="1" x14ac:dyDescent="0.2">
      <c r="A11" s="682" t="s">
        <v>1374</v>
      </c>
      <c r="B11" s="685">
        <v>2</v>
      </c>
      <c r="C11" s="682" t="s">
        <v>1344</v>
      </c>
      <c r="D11" s="685" t="s">
        <v>721</v>
      </c>
      <c r="E11" s="235">
        <v>2020</v>
      </c>
      <c r="F11" s="236">
        <v>1</v>
      </c>
      <c r="G11" s="236">
        <v>1</v>
      </c>
      <c r="H11" s="236">
        <f t="shared" si="0"/>
        <v>1</v>
      </c>
      <c r="I11" s="237">
        <v>637956663</v>
      </c>
      <c r="J11" s="238">
        <v>0</v>
      </c>
      <c r="K11" s="238">
        <v>0</v>
      </c>
      <c r="L11" s="239">
        <v>608206656</v>
      </c>
      <c r="M11" s="238">
        <v>29750000</v>
      </c>
      <c r="N11" s="240">
        <f>SUM(J11+K11+L11+M11)</f>
        <v>637956656</v>
      </c>
      <c r="O11" s="236">
        <f t="shared" si="1"/>
        <v>0.99999998902746789</v>
      </c>
      <c r="P11" s="238">
        <v>0</v>
      </c>
      <c r="Q11" s="238">
        <v>0</v>
      </c>
      <c r="R11" s="239">
        <v>70658531</v>
      </c>
      <c r="S11" s="239">
        <v>541672594</v>
      </c>
      <c r="T11" s="240">
        <f t="shared" si="2"/>
        <v>612331125</v>
      </c>
      <c r="U11" s="236">
        <f t="shared" si="3"/>
        <v>0.9598318514622991</v>
      </c>
      <c r="V11" s="254">
        <v>0</v>
      </c>
      <c r="W11" s="241">
        <v>0</v>
      </c>
      <c r="X11" s="241">
        <v>0</v>
      </c>
      <c r="Y11" s="241">
        <v>0</v>
      </c>
      <c r="Z11" s="241">
        <v>0</v>
      </c>
      <c r="AA11" s="241">
        <v>0</v>
      </c>
      <c r="AB11" s="242">
        <f>V11-AA11</f>
        <v>0</v>
      </c>
      <c r="AC11" s="242">
        <f t="shared" si="4"/>
        <v>0</v>
      </c>
      <c r="AD11" s="236" t="str">
        <f t="shared" si="5"/>
        <v/>
      </c>
    </row>
    <row r="12" spans="1:31" ht="15" customHeight="1" x14ac:dyDescent="0.2">
      <c r="A12" s="683"/>
      <c r="B12" s="683"/>
      <c r="C12" s="683"/>
      <c r="D12" s="683"/>
      <c r="E12" s="256">
        <v>2021</v>
      </c>
      <c r="F12" s="236">
        <v>1</v>
      </c>
      <c r="G12" s="236">
        <f>'[2]4. Metas Proyecto de Inv'!AE5</f>
        <v>1</v>
      </c>
      <c r="H12" s="236">
        <f t="shared" si="0"/>
        <v>1</v>
      </c>
      <c r="I12" s="239">
        <v>1835236895</v>
      </c>
      <c r="J12" s="238">
        <v>1740974515</v>
      </c>
      <c r="K12" s="238">
        <v>10711400</v>
      </c>
      <c r="L12" s="239">
        <v>78711653</v>
      </c>
      <c r="M12" s="238">
        <v>4839324</v>
      </c>
      <c r="N12" s="257">
        <f>J12+K12+L12+M12</f>
        <v>1835236892</v>
      </c>
      <c r="O12" s="236">
        <f t="shared" si="1"/>
        <v>0.9999999983653336</v>
      </c>
      <c r="P12" s="238">
        <v>199271835</v>
      </c>
      <c r="Q12" s="238">
        <v>461092520</v>
      </c>
      <c r="R12" s="239">
        <v>480570868</v>
      </c>
      <c r="S12" s="239">
        <v>637350276</v>
      </c>
      <c r="T12" s="258">
        <f t="shared" si="2"/>
        <v>1778285499</v>
      </c>
      <c r="U12" s="236">
        <f t="shared" si="3"/>
        <v>0.96896782308858276</v>
      </c>
      <c r="V12" s="259">
        <v>25625531</v>
      </c>
      <c r="W12" s="260">
        <v>12450608</v>
      </c>
      <c r="X12" s="261">
        <v>0</v>
      </c>
      <c r="Y12" s="261">
        <v>0</v>
      </c>
      <c r="Z12" s="260"/>
      <c r="AA12" s="259">
        <v>13174923</v>
      </c>
      <c r="AB12" s="262">
        <f>V12-AA12</f>
        <v>12450608</v>
      </c>
      <c r="AC12" s="262">
        <f t="shared" si="4"/>
        <v>12450608</v>
      </c>
      <c r="AD12" s="236">
        <f t="shared" si="5"/>
        <v>1</v>
      </c>
    </row>
    <row r="13" spans="1:31" ht="12.75" x14ac:dyDescent="0.2">
      <c r="A13" s="683"/>
      <c r="B13" s="683"/>
      <c r="C13" s="683"/>
      <c r="D13" s="683"/>
      <c r="E13" s="263">
        <v>2022</v>
      </c>
      <c r="F13" s="264">
        <v>1</v>
      </c>
      <c r="G13" s="264">
        <f>'3. Metas Proyecto de Inv'!AW6</f>
        <v>1</v>
      </c>
      <c r="H13" s="264">
        <f t="shared" si="0"/>
        <v>1</v>
      </c>
      <c r="I13" s="448">
        <v>3040949647</v>
      </c>
      <c r="J13" s="265">
        <v>1929732322</v>
      </c>
      <c r="K13" s="265">
        <v>89122938</v>
      </c>
      <c r="L13" s="265">
        <v>509793532</v>
      </c>
      <c r="M13" s="265">
        <v>512300855</v>
      </c>
      <c r="N13" s="331">
        <f>J13+K13+L13+M13</f>
        <v>3040949647</v>
      </c>
      <c r="O13" s="264">
        <f t="shared" si="1"/>
        <v>1</v>
      </c>
      <c r="P13" s="265">
        <v>237190218</v>
      </c>
      <c r="Q13" s="265">
        <v>502956280</v>
      </c>
      <c r="R13" s="265">
        <v>562932768</v>
      </c>
      <c r="S13" s="265">
        <v>921583420</v>
      </c>
      <c r="T13" s="398">
        <f t="shared" si="2"/>
        <v>2224662686</v>
      </c>
      <c r="U13" s="330">
        <f t="shared" si="3"/>
        <v>0.73156840600590189</v>
      </c>
      <c r="V13" s="266">
        <v>63850253</v>
      </c>
      <c r="W13" s="266">
        <v>53739616</v>
      </c>
      <c r="X13" s="266">
        <v>8572643</v>
      </c>
      <c r="Y13" s="266">
        <v>510273</v>
      </c>
      <c r="Z13" s="266">
        <v>0</v>
      </c>
      <c r="AA13" s="266">
        <v>2</v>
      </c>
      <c r="AB13" s="266">
        <f>V13-AA13</f>
        <v>63850251</v>
      </c>
      <c r="AC13" s="268">
        <f t="shared" si="4"/>
        <v>62822532</v>
      </c>
      <c r="AD13" s="330">
        <f t="shared" si="5"/>
        <v>0.98390422928799448</v>
      </c>
    </row>
    <row r="14" spans="1:31" ht="15" customHeight="1" x14ac:dyDescent="0.2">
      <c r="A14" s="683"/>
      <c r="B14" s="683"/>
      <c r="C14" s="683"/>
      <c r="D14" s="683"/>
      <c r="E14" s="243">
        <v>2023</v>
      </c>
      <c r="F14" s="236">
        <v>1</v>
      </c>
      <c r="G14" s="244"/>
      <c r="H14" s="236">
        <f t="shared" si="0"/>
        <v>0</v>
      </c>
      <c r="I14" s="239">
        <v>6001548000</v>
      </c>
      <c r="J14" s="238">
        <v>0</v>
      </c>
      <c r="K14" s="238">
        <v>0</v>
      </c>
      <c r="L14" s="239">
        <v>0</v>
      </c>
      <c r="M14" s="238">
        <v>0</v>
      </c>
      <c r="N14" s="245">
        <f>SUM(J14+K14+L14+M14)</f>
        <v>0</v>
      </c>
      <c r="O14" s="236">
        <f t="shared" si="1"/>
        <v>0</v>
      </c>
      <c r="P14" s="238">
        <v>0</v>
      </c>
      <c r="Q14" s="238">
        <v>0</v>
      </c>
      <c r="R14" s="239">
        <v>0</v>
      </c>
      <c r="S14" s="239">
        <v>0</v>
      </c>
      <c r="T14" s="246">
        <f t="shared" si="2"/>
        <v>0</v>
      </c>
      <c r="U14" s="236">
        <f t="shared" si="3"/>
        <v>0</v>
      </c>
      <c r="V14" s="241">
        <v>0</v>
      </c>
      <c r="W14" s="241">
        <v>0</v>
      </c>
      <c r="X14" s="241">
        <v>0</v>
      </c>
      <c r="Y14" s="241">
        <v>0</v>
      </c>
      <c r="Z14" s="241">
        <v>0</v>
      </c>
      <c r="AA14" s="241">
        <v>0</v>
      </c>
      <c r="AB14" s="242">
        <f>V14-AA14</f>
        <v>0</v>
      </c>
      <c r="AC14" s="242">
        <f t="shared" si="4"/>
        <v>0</v>
      </c>
      <c r="AD14" s="236" t="str">
        <f t="shared" si="5"/>
        <v/>
      </c>
    </row>
    <row r="15" spans="1:31" ht="15" customHeight="1" x14ac:dyDescent="0.2">
      <c r="A15" s="683"/>
      <c r="B15" s="683"/>
      <c r="C15" s="683"/>
      <c r="D15" s="683"/>
      <c r="E15" s="243">
        <v>2024</v>
      </c>
      <c r="F15" s="236">
        <v>1</v>
      </c>
      <c r="G15" s="244"/>
      <c r="H15" s="236">
        <f t="shared" si="0"/>
        <v>0</v>
      </c>
      <c r="I15" s="239">
        <v>1726077899</v>
      </c>
      <c r="J15" s="238">
        <v>0</v>
      </c>
      <c r="K15" s="238">
        <v>0</v>
      </c>
      <c r="L15" s="239">
        <v>0</v>
      </c>
      <c r="M15" s="238">
        <v>0</v>
      </c>
      <c r="N15" s="245">
        <f>SUM(J15+K15+L15+M15)</f>
        <v>0</v>
      </c>
      <c r="O15" s="236">
        <f t="shared" si="1"/>
        <v>0</v>
      </c>
      <c r="P15" s="238">
        <v>0</v>
      </c>
      <c r="Q15" s="238">
        <v>0</v>
      </c>
      <c r="R15" s="239">
        <v>0</v>
      </c>
      <c r="S15" s="239">
        <v>0</v>
      </c>
      <c r="T15" s="246">
        <f t="shared" si="2"/>
        <v>0</v>
      </c>
      <c r="U15" s="236">
        <f t="shared" si="3"/>
        <v>0</v>
      </c>
      <c r="V15" s="241">
        <v>0</v>
      </c>
      <c r="W15" s="241">
        <v>0</v>
      </c>
      <c r="X15" s="241">
        <v>0</v>
      </c>
      <c r="Y15" s="241">
        <v>0</v>
      </c>
      <c r="Z15" s="241">
        <v>0</v>
      </c>
      <c r="AA15" s="241">
        <v>0</v>
      </c>
      <c r="AB15" s="242">
        <f>V15-AA15</f>
        <v>0</v>
      </c>
      <c r="AC15" s="242">
        <f t="shared" si="4"/>
        <v>0</v>
      </c>
      <c r="AD15" s="236" t="str">
        <f t="shared" si="5"/>
        <v/>
      </c>
    </row>
    <row r="16" spans="1:31" ht="15" customHeight="1" x14ac:dyDescent="0.2">
      <c r="A16" s="684"/>
      <c r="B16" s="684"/>
      <c r="C16" s="684"/>
      <c r="D16" s="684"/>
      <c r="E16" s="247" t="s">
        <v>118</v>
      </c>
      <c r="F16" s="248">
        <f>AVERAGE(F11:F15)</f>
        <v>1</v>
      </c>
      <c r="G16" s="248">
        <f>SUM(G11+G12+G13+G14+G15)/5</f>
        <v>0.6</v>
      </c>
      <c r="H16" s="248">
        <f t="shared" si="0"/>
        <v>0.6</v>
      </c>
      <c r="I16" s="249">
        <f>SUM(I11:I15)</f>
        <v>13241769104</v>
      </c>
      <c r="J16" s="250">
        <f>SUM(J11:J15)</f>
        <v>3670706837</v>
      </c>
      <c r="K16" s="250">
        <f>SUM(K11:K15)</f>
        <v>99834338</v>
      </c>
      <c r="L16" s="249">
        <f>SUM(L11:L15)</f>
        <v>1196711841</v>
      </c>
      <c r="M16" s="250">
        <f>SUM(M11:M15)</f>
        <v>546890179</v>
      </c>
      <c r="N16" s="251">
        <f>SUM(J16+K16+L16+M16)</f>
        <v>5514143195</v>
      </c>
      <c r="O16" s="248">
        <f t="shared" si="1"/>
        <v>0.4164204308119463</v>
      </c>
      <c r="P16" s="250">
        <f>SUM(P11:P15)</f>
        <v>436462053</v>
      </c>
      <c r="Q16" s="250">
        <f>SUM(Q11:Q15)</f>
        <v>964048800</v>
      </c>
      <c r="R16" s="249">
        <f>SUM(R11:R15)</f>
        <v>1114162167</v>
      </c>
      <c r="S16" s="249">
        <f>SUM(S11:S15)</f>
        <v>2100606290</v>
      </c>
      <c r="T16" s="251">
        <f t="shared" si="2"/>
        <v>4615279310</v>
      </c>
      <c r="U16" s="248">
        <f t="shared" si="3"/>
        <v>0.34853947941184399</v>
      </c>
      <c r="V16" s="252">
        <f t="shared" ref="V16:AA16" si="7">SUM(V11+V12+V13+V14+V15)</f>
        <v>89475784</v>
      </c>
      <c r="W16" s="252">
        <f t="shared" si="7"/>
        <v>66190224</v>
      </c>
      <c r="X16" s="252">
        <f t="shared" si="7"/>
        <v>8572643</v>
      </c>
      <c r="Y16" s="252">
        <f t="shared" si="7"/>
        <v>510273</v>
      </c>
      <c r="Z16" s="252">
        <f t="shared" si="7"/>
        <v>0</v>
      </c>
      <c r="AA16" s="252">
        <f t="shared" si="7"/>
        <v>13174925</v>
      </c>
      <c r="AB16" s="251">
        <f>SUM(AB11:AB15)</f>
        <v>76300859</v>
      </c>
      <c r="AC16" s="253">
        <f t="shared" si="4"/>
        <v>75273140</v>
      </c>
      <c r="AD16" s="248">
        <f t="shared" si="5"/>
        <v>0.98653070209864868</v>
      </c>
    </row>
    <row r="17" spans="1:30" ht="15" customHeight="1" x14ac:dyDescent="0.2">
      <c r="A17" s="682" t="s">
        <v>1374</v>
      </c>
      <c r="B17" s="685">
        <v>3</v>
      </c>
      <c r="C17" s="682" t="s">
        <v>1351</v>
      </c>
      <c r="D17" s="685" t="s">
        <v>721</v>
      </c>
      <c r="E17" s="235">
        <v>2020</v>
      </c>
      <c r="F17" s="236">
        <v>1</v>
      </c>
      <c r="G17" s="236">
        <v>1</v>
      </c>
      <c r="H17" s="236">
        <f t="shared" si="0"/>
        <v>1</v>
      </c>
      <c r="I17" s="237">
        <v>96934420</v>
      </c>
      <c r="J17" s="238">
        <v>0</v>
      </c>
      <c r="K17" s="238">
        <v>0</v>
      </c>
      <c r="L17" s="239">
        <v>96934420</v>
      </c>
      <c r="M17" s="238">
        <v>0</v>
      </c>
      <c r="N17" s="240">
        <f>SUM(J17+K17+L17+M17)</f>
        <v>96934420</v>
      </c>
      <c r="O17" s="236">
        <f t="shared" si="1"/>
        <v>1</v>
      </c>
      <c r="P17" s="238">
        <v>0</v>
      </c>
      <c r="Q17" s="238">
        <v>0</v>
      </c>
      <c r="R17" s="239">
        <v>21736809</v>
      </c>
      <c r="S17" s="239">
        <v>70497760</v>
      </c>
      <c r="T17" s="240">
        <f t="shared" si="2"/>
        <v>92234569</v>
      </c>
      <c r="U17" s="236">
        <f t="shared" si="3"/>
        <v>0.95151514807640047</v>
      </c>
      <c r="V17" s="241">
        <v>0</v>
      </c>
      <c r="W17" s="241">
        <v>0</v>
      </c>
      <c r="X17" s="241">
        <v>0</v>
      </c>
      <c r="Y17" s="241">
        <v>0</v>
      </c>
      <c r="Z17" s="241">
        <v>0</v>
      </c>
      <c r="AA17" s="241">
        <v>0</v>
      </c>
      <c r="AB17" s="242">
        <f>V17-AA17</f>
        <v>0</v>
      </c>
      <c r="AC17" s="242">
        <f t="shared" si="4"/>
        <v>0</v>
      </c>
      <c r="AD17" s="236" t="str">
        <f t="shared" si="5"/>
        <v/>
      </c>
    </row>
    <row r="18" spans="1:30" ht="15" customHeight="1" x14ac:dyDescent="0.2">
      <c r="A18" s="683"/>
      <c r="B18" s="683"/>
      <c r="C18" s="683"/>
      <c r="D18" s="683"/>
      <c r="E18" s="256">
        <v>2021</v>
      </c>
      <c r="F18" s="236">
        <v>1</v>
      </c>
      <c r="G18" s="236">
        <f>'[2]4. Metas Proyecto de Inv'!AE6</f>
        <v>1</v>
      </c>
      <c r="H18" s="236">
        <f t="shared" si="0"/>
        <v>1</v>
      </c>
      <c r="I18" s="239">
        <v>418493426</v>
      </c>
      <c r="J18" s="238">
        <v>294265692</v>
      </c>
      <c r="K18" s="238">
        <v>112728000</v>
      </c>
      <c r="L18" s="239">
        <v>0</v>
      </c>
      <c r="M18" s="238">
        <v>8510114</v>
      </c>
      <c r="N18" s="257">
        <f>J18+K18+M18</f>
        <v>415503806</v>
      </c>
      <c r="O18" s="236">
        <f t="shared" si="1"/>
        <v>0.99285623186826355</v>
      </c>
      <c r="P18" s="238">
        <v>37823217</v>
      </c>
      <c r="Q18" s="238">
        <v>101041481</v>
      </c>
      <c r="R18" s="239">
        <v>117474281</v>
      </c>
      <c r="S18" s="239">
        <v>150149442</v>
      </c>
      <c r="T18" s="258">
        <f t="shared" si="2"/>
        <v>406488421</v>
      </c>
      <c r="U18" s="236">
        <f t="shared" si="3"/>
        <v>0.97131375487843385</v>
      </c>
      <c r="V18" s="259">
        <v>4699851</v>
      </c>
      <c r="W18" s="260">
        <v>4699851</v>
      </c>
      <c r="X18" s="261">
        <v>0</v>
      </c>
      <c r="Y18" s="261">
        <v>0</v>
      </c>
      <c r="Z18" s="260"/>
      <c r="AA18" s="259">
        <v>0</v>
      </c>
      <c r="AB18" s="262">
        <f>V18-AA18</f>
        <v>4699851</v>
      </c>
      <c r="AC18" s="262">
        <f t="shared" si="4"/>
        <v>4699851</v>
      </c>
      <c r="AD18" s="236">
        <f t="shared" si="5"/>
        <v>1</v>
      </c>
    </row>
    <row r="19" spans="1:30" ht="12.75" x14ac:dyDescent="0.2">
      <c r="A19" s="683"/>
      <c r="B19" s="683"/>
      <c r="C19" s="683"/>
      <c r="D19" s="683"/>
      <c r="E19" s="263">
        <v>2022</v>
      </c>
      <c r="F19" s="264">
        <v>1</v>
      </c>
      <c r="G19" s="264">
        <f>'3. Metas Proyecto de Inv'!AW7</f>
        <v>1</v>
      </c>
      <c r="H19" s="264">
        <f t="shared" si="0"/>
        <v>1</v>
      </c>
      <c r="I19" s="448">
        <v>686609730</v>
      </c>
      <c r="J19" s="362">
        <v>573299160</v>
      </c>
      <c r="K19" s="265">
        <v>0</v>
      </c>
      <c r="L19" s="265">
        <v>0</v>
      </c>
      <c r="M19" s="265">
        <v>113310570</v>
      </c>
      <c r="N19" s="493">
        <f>J19+K19+L19+M19</f>
        <v>686609730</v>
      </c>
      <c r="O19" s="330">
        <f t="shared" si="1"/>
        <v>1</v>
      </c>
      <c r="P19" s="265">
        <v>76269300</v>
      </c>
      <c r="Q19" s="265">
        <v>143324790</v>
      </c>
      <c r="R19" s="265">
        <v>143324790</v>
      </c>
      <c r="S19" s="265">
        <v>191099720</v>
      </c>
      <c r="T19" s="398">
        <f t="shared" si="2"/>
        <v>554018600</v>
      </c>
      <c r="U19" s="330">
        <f t="shared" si="3"/>
        <v>0.80689010917453796</v>
      </c>
      <c r="V19" s="266">
        <v>0</v>
      </c>
      <c r="W19" s="266">
        <v>0</v>
      </c>
      <c r="X19" s="266">
        <v>0</v>
      </c>
      <c r="Y19" s="266">
        <v>0</v>
      </c>
      <c r="Z19" s="266">
        <v>0</v>
      </c>
      <c r="AA19" s="266">
        <v>0</v>
      </c>
      <c r="AB19" s="266">
        <f>V19-AA19</f>
        <v>0</v>
      </c>
      <c r="AC19" s="268">
        <f t="shared" si="4"/>
        <v>0</v>
      </c>
      <c r="AD19" s="330" t="str">
        <f t="shared" si="5"/>
        <v/>
      </c>
    </row>
    <row r="20" spans="1:30" ht="15" customHeight="1" x14ac:dyDescent="0.2">
      <c r="A20" s="683"/>
      <c r="B20" s="683"/>
      <c r="C20" s="683"/>
      <c r="D20" s="683"/>
      <c r="E20" s="243">
        <v>2023</v>
      </c>
      <c r="F20" s="236">
        <v>1</v>
      </c>
      <c r="G20" s="244"/>
      <c r="H20" s="236">
        <f t="shared" si="0"/>
        <v>0</v>
      </c>
      <c r="I20" s="239">
        <v>282559000</v>
      </c>
      <c r="J20" s="238">
        <v>0</v>
      </c>
      <c r="K20" s="238">
        <v>0</v>
      </c>
      <c r="L20" s="239">
        <v>0</v>
      </c>
      <c r="M20" s="238">
        <v>0</v>
      </c>
      <c r="N20" s="245">
        <f>SUM(J20+K20+L20+M20)</f>
        <v>0</v>
      </c>
      <c r="O20" s="236">
        <f t="shared" si="1"/>
        <v>0</v>
      </c>
      <c r="P20" s="238">
        <v>0</v>
      </c>
      <c r="Q20" s="238">
        <v>0</v>
      </c>
      <c r="R20" s="239">
        <v>0</v>
      </c>
      <c r="S20" s="239">
        <v>0</v>
      </c>
      <c r="T20" s="246">
        <f t="shared" si="2"/>
        <v>0</v>
      </c>
      <c r="U20" s="236">
        <f t="shared" si="3"/>
        <v>0</v>
      </c>
      <c r="V20" s="241">
        <v>0</v>
      </c>
      <c r="W20" s="241">
        <v>0</v>
      </c>
      <c r="X20" s="241">
        <v>0</v>
      </c>
      <c r="Y20" s="241">
        <v>0</v>
      </c>
      <c r="Z20" s="241">
        <v>0</v>
      </c>
      <c r="AA20" s="241">
        <v>0</v>
      </c>
      <c r="AB20" s="242">
        <f>V20-AA20</f>
        <v>0</v>
      </c>
      <c r="AC20" s="242">
        <f t="shared" si="4"/>
        <v>0</v>
      </c>
      <c r="AD20" s="236" t="str">
        <f t="shared" si="5"/>
        <v/>
      </c>
    </row>
    <row r="21" spans="1:30" ht="15" customHeight="1" x14ac:dyDescent="0.2">
      <c r="A21" s="683"/>
      <c r="B21" s="683"/>
      <c r="C21" s="683"/>
      <c r="D21" s="683"/>
      <c r="E21" s="243">
        <v>2024</v>
      </c>
      <c r="F21" s="236">
        <v>1</v>
      </c>
      <c r="G21" s="244"/>
      <c r="H21" s="236">
        <f t="shared" si="0"/>
        <v>0</v>
      </c>
      <c r="I21" s="239">
        <v>111134255</v>
      </c>
      <c r="J21" s="238">
        <v>0</v>
      </c>
      <c r="K21" s="238">
        <v>0</v>
      </c>
      <c r="L21" s="239">
        <v>0</v>
      </c>
      <c r="M21" s="238">
        <v>0</v>
      </c>
      <c r="N21" s="245">
        <f>SUM(J21+K21+L21+M21)</f>
        <v>0</v>
      </c>
      <c r="O21" s="236">
        <f t="shared" si="1"/>
        <v>0</v>
      </c>
      <c r="P21" s="238">
        <v>0</v>
      </c>
      <c r="Q21" s="238">
        <v>0</v>
      </c>
      <c r="R21" s="239">
        <v>0</v>
      </c>
      <c r="S21" s="239">
        <v>0</v>
      </c>
      <c r="T21" s="246">
        <f t="shared" si="2"/>
        <v>0</v>
      </c>
      <c r="U21" s="236">
        <f t="shared" si="3"/>
        <v>0</v>
      </c>
      <c r="V21" s="241">
        <v>0</v>
      </c>
      <c r="W21" s="241">
        <v>0</v>
      </c>
      <c r="X21" s="241">
        <v>0</v>
      </c>
      <c r="Y21" s="241">
        <v>0</v>
      </c>
      <c r="Z21" s="241">
        <v>0</v>
      </c>
      <c r="AA21" s="241">
        <v>0</v>
      </c>
      <c r="AB21" s="242">
        <f>V21-AA21</f>
        <v>0</v>
      </c>
      <c r="AC21" s="242">
        <f t="shared" si="4"/>
        <v>0</v>
      </c>
      <c r="AD21" s="236" t="str">
        <f t="shared" si="5"/>
        <v/>
      </c>
    </row>
    <row r="22" spans="1:30" ht="15" customHeight="1" x14ac:dyDescent="0.2">
      <c r="A22" s="684"/>
      <c r="B22" s="684"/>
      <c r="C22" s="684"/>
      <c r="D22" s="684"/>
      <c r="E22" s="247" t="s">
        <v>118</v>
      </c>
      <c r="F22" s="248">
        <f>AVERAGE(F17:F21)</f>
        <v>1</v>
      </c>
      <c r="G22" s="248">
        <f>SUM(G17+G18+G19+G20+G21)/5</f>
        <v>0.6</v>
      </c>
      <c r="H22" s="248">
        <f t="shared" si="0"/>
        <v>0.6</v>
      </c>
      <c r="I22" s="249">
        <f>SUM(I17:I21)</f>
        <v>1595730831</v>
      </c>
      <c r="J22" s="250">
        <f>SUM(J17:J21)</f>
        <v>867564852</v>
      </c>
      <c r="K22" s="250">
        <f>SUM(K17:K21)</f>
        <v>112728000</v>
      </c>
      <c r="L22" s="249">
        <f>SUM(L17:L21)</f>
        <v>96934420</v>
      </c>
      <c r="M22" s="250">
        <f>SUM(M17:M21)</f>
        <v>121820684</v>
      </c>
      <c r="N22" s="251">
        <f>SUM(J22+K22+L22+M22)</f>
        <v>1199047956</v>
      </c>
      <c r="O22" s="248">
        <f t="shared" si="1"/>
        <v>0.75140990742692493</v>
      </c>
      <c r="P22" s="250">
        <f>SUM(P17:P21)</f>
        <v>114092517</v>
      </c>
      <c r="Q22" s="250">
        <f>SUM(Q17:Q21)</f>
        <v>244366271</v>
      </c>
      <c r="R22" s="249">
        <f>SUM(R17:R21)</f>
        <v>282535880</v>
      </c>
      <c r="S22" s="249">
        <f>SUM(S17:S21)</f>
        <v>411746922</v>
      </c>
      <c r="T22" s="251">
        <f t="shared" si="2"/>
        <v>1052741590</v>
      </c>
      <c r="U22" s="248">
        <f t="shared" si="3"/>
        <v>0.65972378896776485</v>
      </c>
      <c r="V22" s="252">
        <f>SUM(V17+V18+V19+V20+V21)</f>
        <v>4699851</v>
      </c>
      <c r="W22" s="252">
        <f>SUM(W17+W18+W19+W20+W21)</f>
        <v>4699851</v>
      </c>
      <c r="X22" s="252">
        <f>SUM(X17+X18+X19+X20+X21)</f>
        <v>0</v>
      </c>
      <c r="Y22" s="252">
        <f>SUM(Y17+Y18+Y19+Y20+Y21)</f>
        <v>0</v>
      </c>
      <c r="Z22" s="252">
        <f>SUM(Z17+Z18+Z19+Z20+Z21)</f>
        <v>0</v>
      </c>
      <c r="AA22" s="252">
        <v>3994000</v>
      </c>
      <c r="AB22" s="251">
        <f>SUM(AB17:AB21)</f>
        <v>4699851</v>
      </c>
      <c r="AC22" s="253">
        <f t="shared" si="4"/>
        <v>4699851</v>
      </c>
      <c r="AD22" s="248">
        <f t="shared" si="5"/>
        <v>1</v>
      </c>
    </row>
    <row r="23" spans="1:30" ht="15" customHeight="1" x14ac:dyDescent="0.2">
      <c r="A23" s="682" t="s">
        <v>1374</v>
      </c>
      <c r="B23" s="685">
        <v>4</v>
      </c>
      <c r="C23" s="682" t="s">
        <v>1356</v>
      </c>
      <c r="D23" s="685" t="s">
        <v>721</v>
      </c>
      <c r="E23" s="235">
        <v>2020</v>
      </c>
      <c r="F23" s="236">
        <v>1</v>
      </c>
      <c r="G23" s="236">
        <v>1</v>
      </c>
      <c r="H23" s="236">
        <f t="shared" si="0"/>
        <v>1</v>
      </c>
      <c r="I23" s="237">
        <v>445081201</v>
      </c>
      <c r="J23" s="238">
        <v>0</v>
      </c>
      <c r="K23" s="238">
        <v>0</v>
      </c>
      <c r="L23" s="239">
        <v>426330465</v>
      </c>
      <c r="M23" s="238">
        <v>18750000</v>
      </c>
      <c r="N23" s="240">
        <f>SUM(J23+K23+L23+M23)</f>
        <v>445080465</v>
      </c>
      <c r="O23" s="236">
        <f t="shared" si="1"/>
        <v>0.99999834636916063</v>
      </c>
      <c r="P23" s="238">
        <v>0</v>
      </c>
      <c r="Q23" s="238">
        <v>0</v>
      </c>
      <c r="R23" s="239">
        <v>84853084</v>
      </c>
      <c r="S23" s="239">
        <v>329121188</v>
      </c>
      <c r="T23" s="240">
        <f t="shared" si="2"/>
        <v>413974272</v>
      </c>
      <c r="U23" s="236">
        <f t="shared" si="3"/>
        <v>0.9301095419664781</v>
      </c>
      <c r="V23" s="241">
        <v>0</v>
      </c>
      <c r="W23" s="241">
        <v>0</v>
      </c>
      <c r="X23" s="241">
        <v>0</v>
      </c>
      <c r="Y23" s="241">
        <v>0</v>
      </c>
      <c r="Z23" s="241">
        <v>0</v>
      </c>
      <c r="AA23" s="241">
        <v>0</v>
      </c>
      <c r="AB23" s="242">
        <f>V23-AA23</f>
        <v>0</v>
      </c>
      <c r="AC23" s="242">
        <f t="shared" si="4"/>
        <v>0</v>
      </c>
      <c r="AD23" s="236" t="str">
        <f t="shared" si="5"/>
        <v/>
      </c>
    </row>
    <row r="24" spans="1:30" ht="15" customHeight="1" x14ac:dyDescent="0.2">
      <c r="A24" s="683"/>
      <c r="B24" s="683"/>
      <c r="C24" s="683"/>
      <c r="D24" s="683"/>
      <c r="E24" s="256">
        <v>2021</v>
      </c>
      <c r="F24" s="236">
        <v>1</v>
      </c>
      <c r="G24" s="236">
        <f>'[2]4. Metas Proyecto de Inv'!AE7</f>
        <v>1</v>
      </c>
      <c r="H24" s="236">
        <f t="shared" si="0"/>
        <v>1</v>
      </c>
      <c r="I24" s="239">
        <v>2112128286</v>
      </c>
      <c r="J24" s="238">
        <v>1378084859</v>
      </c>
      <c r="K24" s="238">
        <v>444063441</v>
      </c>
      <c r="L24" s="239">
        <v>216464000</v>
      </c>
      <c r="M24" s="238">
        <v>71235200</v>
      </c>
      <c r="N24" s="257">
        <f>J24+K24+L24+M24</f>
        <v>2109847500</v>
      </c>
      <c r="O24" s="236">
        <f t="shared" si="1"/>
        <v>0.99892014797817064</v>
      </c>
      <c r="P24" s="238">
        <v>229213628</v>
      </c>
      <c r="Q24" s="238">
        <v>502242852</v>
      </c>
      <c r="R24" s="239">
        <v>544081496</v>
      </c>
      <c r="S24" s="239">
        <v>647968147</v>
      </c>
      <c r="T24" s="258">
        <f t="shared" si="2"/>
        <v>1923506123</v>
      </c>
      <c r="U24" s="236">
        <f t="shared" si="3"/>
        <v>0.91069568820688573</v>
      </c>
      <c r="V24" s="259">
        <v>31106193</v>
      </c>
      <c r="W24" s="260">
        <v>23500000</v>
      </c>
      <c r="X24" s="261">
        <v>1750000</v>
      </c>
      <c r="Y24" s="261">
        <v>0</v>
      </c>
      <c r="Z24" s="260"/>
      <c r="AA24" s="259">
        <v>5856193</v>
      </c>
      <c r="AB24" s="262">
        <f>V24-AA24</f>
        <v>25250000</v>
      </c>
      <c r="AC24" s="262">
        <f t="shared" si="4"/>
        <v>25250000</v>
      </c>
      <c r="AD24" s="236">
        <f t="shared" si="5"/>
        <v>1</v>
      </c>
    </row>
    <row r="25" spans="1:30" ht="12.75" x14ac:dyDescent="0.2">
      <c r="A25" s="683"/>
      <c r="B25" s="683"/>
      <c r="C25" s="683"/>
      <c r="D25" s="683"/>
      <c r="E25" s="263">
        <v>2022</v>
      </c>
      <c r="F25" s="264">
        <v>1</v>
      </c>
      <c r="G25" s="264">
        <f>'3. Metas Proyecto de Inv'!AW8</f>
        <v>1</v>
      </c>
      <c r="H25" s="264">
        <f t="shared" si="0"/>
        <v>1</v>
      </c>
      <c r="I25" s="448">
        <v>2756910570</v>
      </c>
      <c r="J25" s="362">
        <v>1528728776</v>
      </c>
      <c r="K25" s="265">
        <v>571923300</v>
      </c>
      <c r="L25" s="265">
        <f>209710800-56547000</f>
        <v>153163800</v>
      </c>
      <c r="M25" s="265">
        <v>490839690</v>
      </c>
      <c r="N25" s="493">
        <f>J25+K25+L25+M25</f>
        <v>2744655566</v>
      </c>
      <c r="O25" s="330">
        <f t="shared" si="1"/>
        <v>0.99555480539218222</v>
      </c>
      <c r="P25" s="265">
        <v>163360564</v>
      </c>
      <c r="Q25" s="265">
        <v>503378214</v>
      </c>
      <c r="R25" s="265">
        <v>604042345</v>
      </c>
      <c r="S25" s="265">
        <v>867027938</v>
      </c>
      <c r="T25" s="398">
        <f t="shared" si="2"/>
        <v>2137809061</v>
      </c>
      <c r="U25" s="330">
        <f t="shared" si="3"/>
        <v>0.77543649194250075</v>
      </c>
      <c r="V25" s="266">
        <v>140650628</v>
      </c>
      <c r="W25" s="266">
        <v>133568628</v>
      </c>
      <c r="X25" s="266">
        <v>1709333</v>
      </c>
      <c r="Y25" s="266">
        <v>866667</v>
      </c>
      <c r="Z25" s="266">
        <v>512000</v>
      </c>
      <c r="AA25" s="266">
        <v>3994000</v>
      </c>
      <c r="AB25" s="266">
        <f>V25-AA25</f>
        <v>136656628</v>
      </c>
      <c r="AC25" s="268">
        <f t="shared" si="4"/>
        <v>136656628</v>
      </c>
      <c r="AD25" s="330">
        <f t="shared" si="5"/>
        <v>1</v>
      </c>
    </row>
    <row r="26" spans="1:30" ht="15" customHeight="1" x14ac:dyDescent="0.2">
      <c r="A26" s="683"/>
      <c r="B26" s="683"/>
      <c r="C26" s="683"/>
      <c r="D26" s="683"/>
      <c r="E26" s="243">
        <v>2023</v>
      </c>
      <c r="F26" s="236">
        <v>1</v>
      </c>
      <c r="G26" s="244"/>
      <c r="H26" s="236">
        <f t="shared" si="0"/>
        <v>0</v>
      </c>
      <c r="I26" s="239">
        <v>1907948000</v>
      </c>
      <c r="J26" s="238">
        <v>0</v>
      </c>
      <c r="K26" s="238">
        <v>0</v>
      </c>
      <c r="L26" s="239">
        <v>0</v>
      </c>
      <c r="M26" s="238">
        <v>0</v>
      </c>
      <c r="N26" s="245">
        <f>SUM(J26+K26+L26+M26)</f>
        <v>0</v>
      </c>
      <c r="O26" s="236">
        <f t="shared" si="1"/>
        <v>0</v>
      </c>
      <c r="P26" s="238">
        <v>0</v>
      </c>
      <c r="Q26" s="238">
        <v>0</v>
      </c>
      <c r="R26" s="239">
        <v>0</v>
      </c>
      <c r="S26" s="239">
        <v>0</v>
      </c>
      <c r="T26" s="246">
        <f t="shared" si="2"/>
        <v>0</v>
      </c>
      <c r="U26" s="236">
        <f t="shared" si="3"/>
        <v>0</v>
      </c>
      <c r="V26" s="241">
        <v>0</v>
      </c>
      <c r="W26" s="241">
        <v>0</v>
      </c>
      <c r="X26" s="241">
        <v>0</v>
      </c>
      <c r="Y26" s="241">
        <v>0</v>
      </c>
      <c r="Z26" s="241">
        <v>0</v>
      </c>
      <c r="AA26" s="241">
        <v>0</v>
      </c>
      <c r="AB26" s="242">
        <f>V26-AA26</f>
        <v>0</v>
      </c>
      <c r="AC26" s="242">
        <f t="shared" si="4"/>
        <v>0</v>
      </c>
      <c r="AD26" s="236" t="str">
        <f t="shared" si="5"/>
        <v/>
      </c>
    </row>
    <row r="27" spans="1:30" ht="15" customHeight="1" x14ac:dyDescent="0.2">
      <c r="A27" s="683"/>
      <c r="B27" s="683"/>
      <c r="C27" s="683"/>
      <c r="D27" s="683"/>
      <c r="E27" s="243">
        <v>2024</v>
      </c>
      <c r="F27" s="236">
        <v>1</v>
      </c>
      <c r="G27" s="244"/>
      <c r="H27" s="236">
        <f t="shared" si="0"/>
        <v>0</v>
      </c>
      <c r="I27" s="239">
        <v>964525692</v>
      </c>
      <c r="J27" s="238">
        <v>0</v>
      </c>
      <c r="K27" s="238">
        <v>0</v>
      </c>
      <c r="L27" s="239">
        <v>0</v>
      </c>
      <c r="M27" s="238">
        <v>0</v>
      </c>
      <c r="N27" s="245">
        <f>SUM(J27+K27+L27+M27)</f>
        <v>0</v>
      </c>
      <c r="O27" s="236">
        <f t="shared" si="1"/>
        <v>0</v>
      </c>
      <c r="P27" s="238">
        <v>0</v>
      </c>
      <c r="Q27" s="238">
        <v>0</v>
      </c>
      <c r="R27" s="239">
        <v>0</v>
      </c>
      <c r="S27" s="239">
        <v>0</v>
      </c>
      <c r="T27" s="246">
        <f t="shared" si="2"/>
        <v>0</v>
      </c>
      <c r="U27" s="236">
        <f t="shared" si="3"/>
        <v>0</v>
      </c>
      <c r="V27" s="241">
        <v>0</v>
      </c>
      <c r="W27" s="241">
        <v>0</v>
      </c>
      <c r="X27" s="241">
        <v>0</v>
      </c>
      <c r="Y27" s="241">
        <v>0</v>
      </c>
      <c r="Z27" s="241">
        <v>0</v>
      </c>
      <c r="AA27" s="241">
        <v>0</v>
      </c>
      <c r="AB27" s="242">
        <f>V27-AA27</f>
        <v>0</v>
      </c>
      <c r="AC27" s="242">
        <f t="shared" si="4"/>
        <v>0</v>
      </c>
      <c r="AD27" s="236" t="str">
        <f t="shared" si="5"/>
        <v/>
      </c>
    </row>
    <row r="28" spans="1:30" ht="15" customHeight="1" x14ac:dyDescent="0.2">
      <c r="A28" s="684"/>
      <c r="B28" s="684"/>
      <c r="C28" s="684"/>
      <c r="D28" s="684"/>
      <c r="E28" s="247" t="s">
        <v>118</v>
      </c>
      <c r="F28" s="248">
        <f>AVERAGE(F23:F27)</f>
        <v>1</v>
      </c>
      <c r="G28" s="248">
        <f>SUM(G23+G24+G25+G26+G27)/5</f>
        <v>0.6</v>
      </c>
      <c r="H28" s="248">
        <f t="shared" si="0"/>
        <v>0.6</v>
      </c>
      <c r="I28" s="249">
        <f>SUM(I23:I27)</f>
        <v>8186593749</v>
      </c>
      <c r="J28" s="250">
        <f>SUM(J23:J27)</f>
        <v>2906813635</v>
      </c>
      <c r="K28" s="250">
        <f>SUM(K23:K27)</f>
        <v>1015986741</v>
      </c>
      <c r="L28" s="249">
        <f>SUM(L23:L27)</f>
        <v>795958265</v>
      </c>
      <c r="M28" s="250">
        <f>SUM(M23:M27)</f>
        <v>580824890</v>
      </c>
      <c r="N28" s="251">
        <f>SUM(J28+K28+L28+M28)</f>
        <v>5299583531</v>
      </c>
      <c r="O28" s="248">
        <f t="shared" si="1"/>
        <v>0.647349031048151</v>
      </c>
      <c r="P28" s="250">
        <f>SUM(P23:P27)</f>
        <v>392574192</v>
      </c>
      <c r="Q28" s="250">
        <f>SUM(Q23:Q27)</f>
        <v>1005621066</v>
      </c>
      <c r="R28" s="249">
        <f>SUM(R23:R27)</f>
        <v>1232976925</v>
      </c>
      <c r="S28" s="249">
        <f>SUM(S23:S27)</f>
        <v>1844117273</v>
      </c>
      <c r="T28" s="251">
        <f t="shared" si="2"/>
        <v>4475289456</v>
      </c>
      <c r="U28" s="248">
        <f t="shared" si="3"/>
        <v>0.54666074721817737</v>
      </c>
      <c r="V28" s="252">
        <f t="shared" ref="V28:AA28" si="8">SUM(V23+V24+V25+V26+V27)</f>
        <v>171756821</v>
      </c>
      <c r="W28" s="252">
        <f t="shared" si="8"/>
        <v>157068628</v>
      </c>
      <c r="X28" s="252">
        <f t="shared" si="8"/>
        <v>3459333</v>
      </c>
      <c r="Y28" s="252">
        <f t="shared" si="8"/>
        <v>866667</v>
      </c>
      <c r="Z28" s="252">
        <f t="shared" si="8"/>
        <v>512000</v>
      </c>
      <c r="AA28" s="252">
        <f t="shared" si="8"/>
        <v>9850193</v>
      </c>
      <c r="AB28" s="251">
        <f>SUM(AB23:AB27)</f>
        <v>161906628</v>
      </c>
      <c r="AC28" s="253">
        <f t="shared" si="4"/>
        <v>161906628</v>
      </c>
      <c r="AD28" s="248">
        <f t="shared" si="5"/>
        <v>1</v>
      </c>
    </row>
    <row r="29" spans="1:30" ht="15" customHeight="1" x14ac:dyDescent="0.2">
      <c r="A29" s="682" t="s">
        <v>1374</v>
      </c>
      <c r="B29" s="685">
        <v>5</v>
      </c>
      <c r="C29" s="682" t="s">
        <v>1362</v>
      </c>
      <c r="D29" s="685" t="s">
        <v>721</v>
      </c>
      <c r="E29" s="235">
        <v>2020</v>
      </c>
      <c r="F29" s="236">
        <v>1</v>
      </c>
      <c r="G29" s="236">
        <v>1</v>
      </c>
      <c r="H29" s="236">
        <f t="shared" si="0"/>
        <v>1</v>
      </c>
      <c r="I29" s="237">
        <v>2216803999</v>
      </c>
      <c r="J29" s="238">
        <v>0</v>
      </c>
      <c r="K29" s="238">
        <v>0</v>
      </c>
      <c r="L29" s="239">
        <v>2070714801</v>
      </c>
      <c r="M29" s="238">
        <v>138049258</v>
      </c>
      <c r="N29" s="240">
        <f>SUM(J29+K29+L29+M29)</f>
        <v>2208764059</v>
      </c>
      <c r="O29" s="236">
        <f t="shared" si="1"/>
        <v>0.99637318409583042</v>
      </c>
      <c r="P29" s="238">
        <v>0</v>
      </c>
      <c r="Q29" s="238">
        <v>0</v>
      </c>
      <c r="R29" s="239">
        <v>324423684</v>
      </c>
      <c r="S29" s="239">
        <v>1615160874</v>
      </c>
      <c r="T29" s="240">
        <f t="shared" si="2"/>
        <v>1939584558</v>
      </c>
      <c r="U29" s="236">
        <f t="shared" si="3"/>
        <v>0.87494634567374763</v>
      </c>
      <c r="V29" s="241">
        <v>0</v>
      </c>
      <c r="W29" s="241">
        <v>0</v>
      </c>
      <c r="X29" s="241">
        <v>0</v>
      </c>
      <c r="Y29" s="241">
        <v>0</v>
      </c>
      <c r="Z29" s="241">
        <v>0</v>
      </c>
      <c r="AA29" s="241">
        <v>0</v>
      </c>
      <c r="AB29" s="242">
        <f>V29-AA29</f>
        <v>0</v>
      </c>
      <c r="AC29" s="242">
        <f t="shared" si="4"/>
        <v>0</v>
      </c>
      <c r="AD29" s="236" t="str">
        <f t="shared" si="5"/>
        <v/>
      </c>
    </row>
    <row r="30" spans="1:30" ht="15" customHeight="1" x14ac:dyDescent="0.2">
      <c r="A30" s="683"/>
      <c r="B30" s="683"/>
      <c r="C30" s="683"/>
      <c r="D30" s="683"/>
      <c r="E30" s="256">
        <v>2021</v>
      </c>
      <c r="F30" s="236">
        <v>1</v>
      </c>
      <c r="G30" s="236">
        <f>'[2]4. Metas Proyecto de Inv'!AE8</f>
        <v>1</v>
      </c>
      <c r="H30" s="236">
        <f t="shared" si="0"/>
        <v>1</v>
      </c>
      <c r="I30" s="239">
        <v>10379327142</v>
      </c>
      <c r="J30" s="238">
        <v>6367607727</v>
      </c>
      <c r="K30" s="238">
        <v>2757855736</v>
      </c>
      <c r="L30" s="239">
        <v>181269732</v>
      </c>
      <c r="M30" s="238">
        <v>1070993390</v>
      </c>
      <c r="N30" s="257">
        <f>J30+K30+L30+M30</f>
        <v>10377726585</v>
      </c>
      <c r="O30" s="236">
        <f t="shared" si="1"/>
        <v>0.99984579376118488</v>
      </c>
      <c r="P30" s="238">
        <v>569553055</v>
      </c>
      <c r="Q30" s="238">
        <v>1470363048</v>
      </c>
      <c r="R30" s="239">
        <v>2206054878</v>
      </c>
      <c r="S30" s="239">
        <v>3013377646</v>
      </c>
      <c r="T30" s="258">
        <f t="shared" si="2"/>
        <v>7259348627</v>
      </c>
      <c r="U30" s="236">
        <f t="shared" si="3"/>
        <v>0.69940454980217448</v>
      </c>
      <c r="V30" s="259">
        <v>269179501</v>
      </c>
      <c r="W30" s="260">
        <v>210692888</v>
      </c>
      <c r="X30" s="261">
        <v>46781757</v>
      </c>
      <c r="Y30" s="261">
        <v>11030974</v>
      </c>
      <c r="Z30" s="260">
        <v>673792</v>
      </c>
      <c r="AA30" s="259">
        <v>90</v>
      </c>
      <c r="AB30" s="262">
        <f>V30-AA30</f>
        <v>269179411</v>
      </c>
      <c r="AC30" s="262">
        <f t="shared" si="4"/>
        <v>269179411</v>
      </c>
      <c r="AD30" s="236">
        <f t="shared" si="5"/>
        <v>1</v>
      </c>
    </row>
    <row r="31" spans="1:30" ht="12.75" x14ac:dyDescent="0.2">
      <c r="A31" s="683"/>
      <c r="B31" s="683"/>
      <c r="C31" s="683"/>
      <c r="D31" s="683"/>
      <c r="E31" s="263">
        <v>2022</v>
      </c>
      <c r="F31" s="264">
        <v>1</v>
      </c>
      <c r="G31" s="264">
        <f>'3. Metas Proyecto de Inv'!AW9</f>
        <v>1</v>
      </c>
      <c r="H31" s="264">
        <f t="shared" si="0"/>
        <v>1</v>
      </c>
      <c r="I31" s="448">
        <v>10952284352</v>
      </c>
      <c r="J31" s="362">
        <v>6777089425</v>
      </c>
      <c r="K31" s="265">
        <v>1470075143</v>
      </c>
      <c r="L31" s="265">
        <v>1187933432</v>
      </c>
      <c r="M31" s="265">
        <v>1486486239</v>
      </c>
      <c r="N31" s="331">
        <f>J31+K31+L31+M31</f>
        <v>10921584239</v>
      </c>
      <c r="O31" s="330">
        <f t="shared" si="1"/>
        <v>0.99719692148109784</v>
      </c>
      <c r="P31" s="265">
        <v>962109951</v>
      </c>
      <c r="Q31" s="265">
        <v>2159228001</v>
      </c>
      <c r="R31" s="265">
        <v>2375878001</v>
      </c>
      <c r="S31" s="265">
        <v>3650341292</v>
      </c>
      <c r="T31" s="398">
        <f t="shared" si="2"/>
        <v>9147557245</v>
      </c>
      <c r="U31" s="330">
        <f t="shared" si="3"/>
        <v>0.83521911511816815</v>
      </c>
      <c r="V31" s="266">
        <v>3157592112</v>
      </c>
      <c r="W31" s="266">
        <v>365139366</v>
      </c>
      <c r="X31" s="266">
        <v>61772715</v>
      </c>
      <c r="Y31" s="266">
        <v>0</v>
      </c>
      <c r="Z31" s="266">
        <v>0</v>
      </c>
      <c r="AA31" s="266">
        <f>1+1027719</f>
        <v>1027720</v>
      </c>
      <c r="AB31" s="266">
        <f>V31-AA31</f>
        <v>3156564392</v>
      </c>
      <c r="AC31" s="268">
        <f t="shared" si="4"/>
        <v>426912081</v>
      </c>
      <c r="AD31" s="330">
        <f t="shared" si="5"/>
        <v>0.1352458014422156</v>
      </c>
    </row>
    <row r="32" spans="1:30" ht="15" customHeight="1" x14ac:dyDescent="0.2">
      <c r="A32" s="683"/>
      <c r="B32" s="683"/>
      <c r="C32" s="683"/>
      <c r="D32" s="683"/>
      <c r="E32" s="243">
        <v>2023</v>
      </c>
      <c r="F32" s="236">
        <v>1</v>
      </c>
      <c r="G32" s="244"/>
      <c r="H32" s="236">
        <f t="shared" si="0"/>
        <v>0</v>
      </c>
      <c r="I32" s="239">
        <v>12835447000</v>
      </c>
      <c r="J32" s="238">
        <v>0</v>
      </c>
      <c r="K32" s="238">
        <v>0</v>
      </c>
      <c r="L32" s="239">
        <v>0</v>
      </c>
      <c r="M32" s="238">
        <v>0</v>
      </c>
      <c r="N32" s="245">
        <f>SUM(J32+K32+L32+M32)</f>
        <v>0</v>
      </c>
      <c r="O32" s="236">
        <f t="shared" si="1"/>
        <v>0</v>
      </c>
      <c r="P32" s="238">
        <v>0</v>
      </c>
      <c r="Q32" s="238">
        <v>0</v>
      </c>
      <c r="R32" s="239">
        <v>0</v>
      </c>
      <c r="S32" s="239">
        <v>0</v>
      </c>
      <c r="T32" s="246">
        <f t="shared" si="2"/>
        <v>0</v>
      </c>
      <c r="U32" s="236">
        <f t="shared" si="3"/>
        <v>0</v>
      </c>
      <c r="V32" s="241">
        <v>0</v>
      </c>
      <c r="W32" s="241">
        <v>0</v>
      </c>
      <c r="X32" s="241">
        <v>0</v>
      </c>
      <c r="Y32" s="241">
        <v>0</v>
      </c>
      <c r="Z32" s="241">
        <v>0</v>
      </c>
      <c r="AA32" s="241">
        <v>0</v>
      </c>
      <c r="AB32" s="242">
        <f>V32-AA32</f>
        <v>0</v>
      </c>
      <c r="AC32" s="242">
        <f t="shared" si="4"/>
        <v>0</v>
      </c>
      <c r="AD32" s="236" t="str">
        <f t="shared" si="5"/>
        <v/>
      </c>
    </row>
    <row r="33" spans="1:30" ht="15" customHeight="1" x14ac:dyDescent="0.2">
      <c r="A33" s="683"/>
      <c r="B33" s="683"/>
      <c r="C33" s="683"/>
      <c r="D33" s="683"/>
      <c r="E33" s="243">
        <v>2024</v>
      </c>
      <c r="F33" s="236">
        <v>1</v>
      </c>
      <c r="G33" s="244"/>
      <c r="H33" s="236">
        <f t="shared" si="0"/>
        <v>0</v>
      </c>
      <c r="I33" s="239">
        <v>15961811114</v>
      </c>
      <c r="J33" s="238">
        <v>0</v>
      </c>
      <c r="K33" s="238">
        <v>0</v>
      </c>
      <c r="L33" s="239">
        <v>0</v>
      </c>
      <c r="M33" s="238">
        <v>0</v>
      </c>
      <c r="N33" s="245">
        <f>SUM(J33+K33+L33+M33)</f>
        <v>0</v>
      </c>
      <c r="O33" s="236">
        <f t="shared" si="1"/>
        <v>0</v>
      </c>
      <c r="P33" s="238">
        <v>0</v>
      </c>
      <c r="Q33" s="238">
        <v>0</v>
      </c>
      <c r="R33" s="239">
        <v>0</v>
      </c>
      <c r="S33" s="239">
        <v>0</v>
      </c>
      <c r="T33" s="246">
        <f t="shared" si="2"/>
        <v>0</v>
      </c>
      <c r="U33" s="236">
        <f t="shared" si="3"/>
        <v>0</v>
      </c>
      <c r="V33" s="241">
        <v>0</v>
      </c>
      <c r="W33" s="241">
        <v>0</v>
      </c>
      <c r="X33" s="241">
        <v>0</v>
      </c>
      <c r="Y33" s="241">
        <v>0</v>
      </c>
      <c r="Z33" s="241">
        <v>0</v>
      </c>
      <c r="AA33" s="241">
        <v>0</v>
      </c>
      <c r="AB33" s="242">
        <f>V33-AA33</f>
        <v>0</v>
      </c>
      <c r="AC33" s="242">
        <f t="shared" si="4"/>
        <v>0</v>
      </c>
      <c r="AD33" s="236" t="str">
        <f t="shared" si="5"/>
        <v/>
      </c>
    </row>
    <row r="34" spans="1:30" ht="15" customHeight="1" x14ac:dyDescent="0.2">
      <c r="A34" s="684"/>
      <c r="B34" s="684"/>
      <c r="C34" s="684"/>
      <c r="D34" s="684"/>
      <c r="E34" s="271" t="s">
        <v>118</v>
      </c>
      <c r="F34" s="272">
        <f>AVERAGE(F29:F33)</f>
        <v>1</v>
      </c>
      <c r="G34" s="248">
        <f>SUM(G29+G30+G31+G32+G33)/5</f>
        <v>0.6</v>
      </c>
      <c r="H34" s="272">
        <f t="shared" si="0"/>
        <v>0.6</v>
      </c>
      <c r="I34" s="273">
        <f>SUM(I29:I33)</f>
        <v>52345673607</v>
      </c>
      <c r="J34" s="274">
        <f>SUM(J29:J33)</f>
        <v>13144697152</v>
      </c>
      <c r="K34" s="274">
        <f>SUM(K29:K33)</f>
        <v>4227930879</v>
      </c>
      <c r="L34" s="273">
        <f>SUM(L29:L33)</f>
        <v>3439917965</v>
      </c>
      <c r="M34" s="274">
        <f>SUM(M29:M33)</f>
        <v>2695528887</v>
      </c>
      <c r="N34" s="274">
        <f>SUM(J34+K34+L34+M34)</f>
        <v>23508074883</v>
      </c>
      <c r="O34" s="272">
        <f t="shared" si="1"/>
        <v>0.44909298635630412</v>
      </c>
      <c r="P34" s="274">
        <f>SUM(P29:P33)</f>
        <v>1531663006</v>
      </c>
      <c r="Q34" s="274">
        <f>SUM(Q29:Q33)</f>
        <v>3629591049</v>
      </c>
      <c r="R34" s="273">
        <f>SUM(R29:R33)</f>
        <v>4906356563</v>
      </c>
      <c r="S34" s="273">
        <f>SUM(S29:S33)</f>
        <v>8278879812</v>
      </c>
      <c r="T34" s="275">
        <f t="shared" si="2"/>
        <v>18346490430</v>
      </c>
      <c r="U34" s="272">
        <f t="shared" si="3"/>
        <v>0.35048723544454663</v>
      </c>
      <c r="V34" s="276">
        <f t="shared" ref="V34:AA34" si="9">SUM(V29+V30+V31+V32+V33)</f>
        <v>3426771613</v>
      </c>
      <c r="W34" s="276">
        <f t="shared" si="9"/>
        <v>575832254</v>
      </c>
      <c r="X34" s="276">
        <f t="shared" si="9"/>
        <v>108554472</v>
      </c>
      <c r="Y34" s="277">
        <f t="shared" si="9"/>
        <v>11030974</v>
      </c>
      <c r="Z34" s="276">
        <f t="shared" si="9"/>
        <v>673792</v>
      </c>
      <c r="AA34" s="276">
        <f t="shared" si="9"/>
        <v>1027810</v>
      </c>
      <c r="AB34" s="275">
        <f>SUM(AB29:AB33)</f>
        <v>3425743803</v>
      </c>
      <c r="AC34" s="275">
        <f t="shared" si="4"/>
        <v>696091492</v>
      </c>
      <c r="AD34" s="272">
        <f t="shared" si="5"/>
        <v>0.20319426437856131</v>
      </c>
    </row>
    <row r="35" spans="1:30" ht="20.100000000000001" customHeight="1" x14ac:dyDescent="0.2">
      <c r="A35" s="255"/>
      <c r="B35" s="255"/>
      <c r="C35" s="255"/>
      <c r="D35" s="255"/>
      <c r="E35" s="679" t="s">
        <v>973</v>
      </c>
      <c r="F35" s="680"/>
      <c r="G35" s="680"/>
      <c r="H35" s="681"/>
      <c r="I35" s="269">
        <f t="shared" ref="I35:N35" si="10">SUMIFS(I$5:I$34,$E$5:$E$34,2022)</f>
        <v>17706618000</v>
      </c>
      <c r="J35" s="269">
        <f t="shared" si="10"/>
        <v>11018458384</v>
      </c>
      <c r="K35" s="269">
        <f t="shared" si="10"/>
        <v>2171291381</v>
      </c>
      <c r="L35" s="269">
        <f t="shared" si="10"/>
        <v>1850890764</v>
      </c>
      <c r="M35" s="269">
        <f t="shared" si="10"/>
        <v>2623022354</v>
      </c>
      <c r="N35" s="269">
        <f t="shared" si="10"/>
        <v>17663662883</v>
      </c>
      <c r="O35" s="270">
        <f>IFERROR(N35/I35,"0,00")</f>
        <v>0.99757406428489059</v>
      </c>
      <c r="P35" s="269">
        <f>SUMIFS(P$5:P$34,$E$5:$E$34,2022)</f>
        <v>1467121446</v>
      </c>
      <c r="Q35" s="274">
        <f>SUMIFS(Q$5:Q$34,$E$5:$E$34,2022)</f>
        <v>3413468657</v>
      </c>
      <c r="R35" s="269">
        <f>SUMIFS(R$5:R$34,$E$5:$E$34,2022)</f>
        <v>3735677154</v>
      </c>
      <c r="S35" s="269">
        <f>SUMIFS(S$5:S$34,$E$5:$E$34,2022)</f>
        <v>5689632370</v>
      </c>
      <c r="T35" s="274">
        <f>SUMIFS(T$5:T$34,$E$5:$E$34,2022)</f>
        <v>14305899627</v>
      </c>
      <c r="U35" s="270">
        <f>IFERROR(T35/I35,"0,00")</f>
        <v>0.80794082907306186</v>
      </c>
      <c r="V35" s="269">
        <f t="shared" ref="V35:AC35" si="11">SUMIFS(V$5:V$34,$E$5:$E$34,2022)</f>
        <v>3404052613</v>
      </c>
      <c r="W35" s="269">
        <f t="shared" si="11"/>
        <v>593314118</v>
      </c>
      <c r="X35" s="269">
        <f t="shared" si="11"/>
        <v>73147803</v>
      </c>
      <c r="Y35" s="269">
        <f t="shared" si="11"/>
        <v>1376940</v>
      </c>
      <c r="Z35" s="269">
        <f t="shared" si="11"/>
        <v>512000</v>
      </c>
      <c r="AA35" s="269">
        <f t="shared" si="11"/>
        <v>5021722</v>
      </c>
      <c r="AB35" s="269">
        <f t="shared" si="11"/>
        <v>3399030891</v>
      </c>
      <c r="AC35" s="269">
        <f t="shared" si="11"/>
        <v>668350861</v>
      </c>
      <c r="AD35" s="270">
        <f>IFERROR(AC35/AB35,"0,00")</f>
        <v>0.19662982845188859</v>
      </c>
    </row>
    <row r="36" spans="1:30" ht="12.75" customHeight="1" x14ac:dyDescent="0.2">
      <c r="H36" s="397"/>
      <c r="I36" s="395"/>
      <c r="J36" s="395"/>
      <c r="K36" s="395"/>
      <c r="L36" s="395"/>
      <c r="M36" s="395"/>
      <c r="N36" s="395"/>
      <c r="O36" s="395"/>
      <c r="P36" s="395"/>
      <c r="Q36" s="395"/>
      <c r="R36" s="395"/>
      <c r="S36" s="395"/>
      <c r="T36" s="395"/>
      <c r="U36" s="396"/>
      <c r="V36" s="395"/>
      <c r="W36" s="395"/>
    </row>
    <row r="37" spans="1:30" ht="12.75" customHeight="1" x14ac:dyDescent="0.2">
      <c r="H37" s="397"/>
      <c r="I37" s="395"/>
      <c r="J37" s="395"/>
      <c r="K37" s="395"/>
      <c r="L37" s="395"/>
      <c r="M37" s="395"/>
      <c r="N37" s="395"/>
      <c r="O37" s="395"/>
      <c r="P37" s="395"/>
      <c r="Q37" s="395"/>
      <c r="R37" s="395"/>
      <c r="S37" s="395"/>
      <c r="T37" s="395"/>
      <c r="U37" s="396"/>
      <c r="V37" s="395"/>
      <c r="W37" s="395"/>
    </row>
    <row r="38" spans="1:30" ht="12.75" customHeight="1" x14ac:dyDescent="0.2">
      <c r="H38" s="397"/>
      <c r="I38" s="395"/>
      <c r="J38" s="395"/>
      <c r="K38" s="395"/>
      <c r="L38" s="395"/>
      <c r="M38" s="395"/>
      <c r="N38" s="395"/>
      <c r="O38" s="395"/>
      <c r="P38" s="395"/>
      <c r="Q38" s="395"/>
      <c r="R38" s="395"/>
      <c r="S38" s="395"/>
      <c r="T38" s="395"/>
      <c r="U38" s="396"/>
      <c r="V38" s="395"/>
      <c r="W38" s="395"/>
    </row>
    <row r="39" spans="1:30" ht="12.75" customHeight="1" x14ac:dyDescent="0.2">
      <c r="H39" s="397"/>
      <c r="I39" s="395"/>
      <c r="J39" s="395"/>
      <c r="K39" s="395"/>
      <c r="L39" s="395"/>
      <c r="M39" s="395"/>
      <c r="N39" s="395"/>
      <c r="O39" s="395"/>
      <c r="P39" s="395"/>
      <c r="Q39" s="395"/>
      <c r="R39" s="395"/>
      <c r="S39" s="395"/>
      <c r="T39" s="395"/>
      <c r="U39" s="396"/>
      <c r="V39" s="395"/>
      <c r="W39" s="395"/>
    </row>
    <row r="40" spans="1:30" ht="12.75" customHeight="1" x14ac:dyDescent="0.2">
      <c r="H40" s="397"/>
      <c r="I40" s="395"/>
      <c r="J40" s="395"/>
      <c r="K40" s="395"/>
      <c r="L40" s="395"/>
      <c r="M40" s="395"/>
      <c r="N40" s="395"/>
      <c r="O40" s="395"/>
      <c r="P40" s="395"/>
      <c r="Q40" s="395"/>
      <c r="R40" s="395"/>
      <c r="S40" s="395"/>
      <c r="T40" s="395"/>
      <c r="U40" s="396"/>
      <c r="V40" s="395"/>
      <c r="W40" s="395"/>
    </row>
    <row r="41" spans="1:30" ht="12.75" customHeight="1" x14ac:dyDescent="0.2">
      <c r="H41" s="397"/>
      <c r="I41" s="395"/>
      <c r="J41" s="395"/>
      <c r="K41" s="395"/>
      <c r="L41" s="395"/>
      <c r="M41" s="395"/>
      <c r="N41" s="395"/>
      <c r="O41" s="395"/>
      <c r="P41" s="395"/>
      <c r="Q41" s="395"/>
      <c r="R41" s="395"/>
      <c r="S41" s="395"/>
      <c r="T41" s="395"/>
      <c r="U41" s="396"/>
      <c r="V41" s="395"/>
      <c r="W41" s="395"/>
    </row>
    <row r="42" spans="1:30" ht="12.75" customHeight="1" x14ac:dyDescent="0.2">
      <c r="H42" s="397"/>
      <c r="I42" s="395"/>
      <c r="J42" s="395"/>
      <c r="K42" s="395"/>
      <c r="L42" s="395"/>
      <c r="M42" s="395"/>
      <c r="N42" s="395"/>
      <c r="O42" s="395"/>
      <c r="P42" s="395"/>
      <c r="Q42" s="395"/>
      <c r="R42" s="395"/>
      <c r="S42" s="395"/>
      <c r="T42" s="395"/>
      <c r="U42" s="396"/>
      <c r="V42" s="395"/>
      <c r="W42" s="395"/>
    </row>
    <row r="43" spans="1:30" ht="12.75" customHeight="1" x14ac:dyDescent="0.2">
      <c r="H43" s="397"/>
      <c r="I43" s="395"/>
      <c r="J43" s="395"/>
      <c r="K43" s="395"/>
      <c r="L43" s="395"/>
      <c r="M43" s="395"/>
      <c r="N43" s="395"/>
      <c r="O43" s="395"/>
      <c r="P43" s="395"/>
      <c r="Q43" s="395"/>
      <c r="R43" s="395"/>
      <c r="S43" s="395"/>
      <c r="T43" s="395"/>
      <c r="U43" s="396"/>
      <c r="V43" s="395"/>
      <c r="W43" s="395"/>
    </row>
    <row r="44" spans="1:30" ht="12.75" customHeight="1" x14ac:dyDescent="0.2">
      <c r="H44" s="397"/>
      <c r="I44" s="395"/>
      <c r="J44" s="395"/>
      <c r="K44" s="395"/>
      <c r="L44" s="395"/>
      <c r="M44" s="395"/>
      <c r="N44" s="395"/>
      <c r="O44" s="395"/>
      <c r="P44" s="395"/>
      <c r="Q44" s="395"/>
      <c r="R44" s="395"/>
      <c r="S44" s="395"/>
      <c r="T44" s="395"/>
      <c r="U44" s="396"/>
      <c r="V44" s="395"/>
      <c r="W44" s="395"/>
    </row>
    <row r="45" spans="1:30" ht="12.75" customHeight="1" x14ac:dyDescent="0.2">
      <c r="H45" s="397"/>
      <c r="I45" s="395"/>
      <c r="J45" s="395"/>
      <c r="K45" s="395"/>
      <c r="L45" s="395"/>
      <c r="M45" s="395"/>
      <c r="N45" s="395"/>
      <c r="O45" s="395"/>
      <c r="P45" s="395"/>
      <c r="Q45" s="395"/>
      <c r="R45" s="395"/>
      <c r="S45" s="395"/>
      <c r="T45" s="395"/>
      <c r="U45" s="396"/>
      <c r="V45" s="395"/>
      <c r="W45" s="395"/>
    </row>
    <row r="46" spans="1:30" ht="12.75" customHeight="1" x14ac:dyDescent="0.2">
      <c r="H46" s="397"/>
      <c r="I46" s="395"/>
      <c r="J46" s="395"/>
      <c r="K46" s="395"/>
      <c r="L46" s="395"/>
      <c r="M46" s="395"/>
      <c r="N46" s="395"/>
      <c r="O46" s="395"/>
      <c r="P46" s="395"/>
      <c r="Q46" s="395"/>
      <c r="R46" s="395"/>
      <c r="S46" s="395"/>
      <c r="T46" s="395"/>
      <c r="U46" s="396"/>
      <c r="V46" s="395"/>
      <c r="W46" s="395"/>
    </row>
    <row r="47" spans="1:30" ht="12.75" customHeight="1" x14ac:dyDescent="0.2">
      <c r="H47" s="397"/>
      <c r="I47" s="395"/>
      <c r="J47" s="395"/>
      <c r="K47" s="395"/>
      <c r="L47" s="395"/>
      <c r="M47" s="395"/>
      <c r="N47" s="395"/>
      <c r="O47" s="395"/>
      <c r="P47" s="395"/>
      <c r="Q47" s="395"/>
      <c r="R47" s="395"/>
      <c r="S47" s="395"/>
      <c r="T47" s="395"/>
      <c r="U47" s="396"/>
      <c r="V47" s="395"/>
      <c r="W47" s="395"/>
    </row>
    <row r="48" spans="1:30" ht="12.75" customHeight="1" x14ac:dyDescent="0.2">
      <c r="H48" s="397"/>
      <c r="I48" s="395"/>
      <c r="J48" s="395"/>
      <c r="K48" s="395"/>
      <c r="L48" s="395"/>
      <c r="M48" s="395"/>
      <c r="N48" s="395"/>
      <c r="O48" s="395"/>
      <c r="P48" s="395"/>
      <c r="Q48" s="395"/>
      <c r="R48" s="395"/>
      <c r="S48" s="395"/>
      <c r="T48" s="395"/>
      <c r="U48" s="396"/>
      <c r="V48" s="395"/>
      <c r="W48" s="395"/>
    </row>
    <row r="49" spans="8:23" ht="12.75" customHeight="1" x14ac:dyDescent="0.2">
      <c r="H49" s="397"/>
      <c r="I49" s="395"/>
      <c r="J49" s="395"/>
      <c r="K49" s="395"/>
      <c r="L49" s="395"/>
      <c r="M49" s="395"/>
      <c r="N49" s="395"/>
      <c r="O49" s="395"/>
      <c r="P49" s="395"/>
      <c r="Q49" s="395"/>
      <c r="R49" s="395"/>
      <c r="S49" s="395"/>
      <c r="T49" s="395"/>
      <c r="U49" s="396"/>
      <c r="V49" s="395"/>
      <c r="W49" s="395"/>
    </row>
    <row r="50" spans="8:23" ht="12.75" customHeight="1" x14ac:dyDescent="0.2">
      <c r="H50" s="397"/>
      <c r="I50" s="395"/>
      <c r="J50" s="395"/>
      <c r="K50" s="395"/>
      <c r="L50" s="395"/>
      <c r="M50" s="395"/>
      <c r="N50" s="395"/>
      <c r="O50" s="395"/>
      <c r="P50" s="395"/>
      <c r="Q50" s="395"/>
      <c r="R50" s="395"/>
      <c r="S50" s="395"/>
      <c r="T50" s="395"/>
      <c r="U50" s="396"/>
      <c r="V50" s="395"/>
      <c r="W50" s="395"/>
    </row>
    <row r="51" spans="8:23" ht="12.75" customHeight="1" x14ac:dyDescent="0.2">
      <c r="H51" s="397"/>
      <c r="I51" s="395"/>
      <c r="J51" s="395"/>
      <c r="K51" s="395"/>
      <c r="L51" s="395"/>
      <c r="M51" s="395"/>
      <c r="N51" s="395"/>
      <c r="O51" s="395"/>
      <c r="P51" s="395"/>
      <c r="Q51" s="395"/>
      <c r="R51" s="395"/>
      <c r="S51" s="395"/>
      <c r="T51" s="395"/>
      <c r="U51" s="396"/>
      <c r="V51" s="395"/>
      <c r="W51" s="395"/>
    </row>
    <row r="52" spans="8:23" ht="12.75" customHeight="1" x14ac:dyDescent="0.2">
      <c r="H52" s="397"/>
      <c r="I52" s="395"/>
      <c r="J52" s="395"/>
      <c r="K52" s="395"/>
      <c r="L52" s="395"/>
      <c r="M52" s="395"/>
      <c r="N52" s="395"/>
      <c r="O52" s="395"/>
      <c r="P52" s="395"/>
      <c r="Q52" s="395"/>
      <c r="R52" s="395"/>
      <c r="S52" s="395"/>
      <c r="T52" s="395"/>
      <c r="U52" s="396"/>
      <c r="V52" s="395"/>
      <c r="W52" s="395"/>
    </row>
    <row r="53" spans="8:23" ht="12.75" customHeight="1" x14ac:dyDescent="0.2">
      <c r="H53" s="397"/>
      <c r="I53" s="395"/>
      <c r="J53" s="395"/>
      <c r="K53" s="395"/>
      <c r="L53" s="395"/>
      <c r="M53" s="395"/>
      <c r="N53" s="395"/>
      <c r="O53" s="395"/>
      <c r="P53" s="395"/>
      <c r="Q53" s="395"/>
      <c r="R53" s="395"/>
      <c r="S53" s="395"/>
      <c r="T53" s="395"/>
      <c r="U53" s="396"/>
      <c r="V53" s="395"/>
      <c r="W53" s="395"/>
    </row>
    <row r="54" spans="8:23" ht="12.75" customHeight="1" x14ac:dyDescent="0.2">
      <c r="H54" s="397"/>
      <c r="I54" s="395"/>
      <c r="J54" s="395"/>
      <c r="K54" s="395"/>
      <c r="L54" s="395"/>
      <c r="M54" s="395"/>
      <c r="N54" s="395"/>
      <c r="O54" s="395"/>
      <c r="P54" s="395"/>
      <c r="Q54" s="395"/>
      <c r="R54" s="395"/>
      <c r="S54" s="395"/>
      <c r="T54" s="395"/>
      <c r="U54" s="396"/>
      <c r="V54" s="395"/>
      <c r="W54" s="395"/>
    </row>
    <row r="55" spans="8:23" ht="12.75" customHeight="1" x14ac:dyDescent="0.2">
      <c r="H55" s="397"/>
      <c r="I55" s="395"/>
      <c r="J55" s="395"/>
      <c r="K55" s="395"/>
      <c r="L55" s="395"/>
      <c r="M55" s="395"/>
      <c r="N55" s="395"/>
      <c r="O55" s="395"/>
      <c r="P55" s="395"/>
      <c r="Q55" s="395"/>
      <c r="R55" s="395"/>
      <c r="S55" s="395"/>
      <c r="T55" s="395"/>
      <c r="U55" s="396"/>
      <c r="V55" s="395"/>
      <c r="W55" s="395"/>
    </row>
    <row r="56" spans="8:23" ht="12.75" customHeight="1" x14ac:dyDescent="0.2">
      <c r="H56" s="397"/>
      <c r="I56" s="395"/>
      <c r="J56" s="395"/>
      <c r="K56" s="395"/>
      <c r="L56" s="395"/>
      <c r="M56" s="395"/>
      <c r="N56" s="395"/>
      <c r="O56" s="395"/>
      <c r="P56" s="395"/>
      <c r="Q56" s="395"/>
      <c r="R56" s="395"/>
      <c r="S56" s="395"/>
      <c r="T56" s="395"/>
      <c r="U56" s="396"/>
      <c r="V56" s="395"/>
      <c r="W56" s="395"/>
    </row>
    <row r="57" spans="8:23" ht="12.75" customHeight="1" x14ac:dyDescent="0.2">
      <c r="H57" s="397"/>
      <c r="I57" s="395"/>
      <c r="J57" s="395"/>
      <c r="K57" s="395"/>
      <c r="L57" s="395"/>
      <c r="M57" s="395"/>
      <c r="N57" s="395"/>
      <c r="O57" s="395"/>
      <c r="P57" s="395"/>
      <c r="Q57" s="395"/>
      <c r="R57" s="395"/>
      <c r="S57" s="395"/>
      <c r="T57" s="395"/>
      <c r="U57" s="396"/>
      <c r="V57" s="395"/>
      <c r="W57" s="395"/>
    </row>
    <row r="58" spans="8:23" ht="12.75" customHeight="1" x14ac:dyDescent="0.2">
      <c r="H58" s="397"/>
      <c r="I58" s="395"/>
      <c r="J58" s="395"/>
      <c r="K58" s="395"/>
      <c r="L58" s="395"/>
      <c r="M58" s="395"/>
      <c r="N58" s="395"/>
      <c r="O58" s="395"/>
      <c r="P58" s="395"/>
      <c r="Q58" s="395"/>
      <c r="R58" s="395"/>
      <c r="S58" s="395"/>
      <c r="T58" s="395"/>
      <c r="U58" s="396"/>
      <c r="V58" s="395"/>
      <c r="W58" s="395"/>
    </row>
    <row r="59" spans="8:23" ht="12.75" customHeight="1" x14ac:dyDescent="0.2">
      <c r="H59" s="397"/>
      <c r="I59" s="395"/>
      <c r="J59" s="395"/>
      <c r="K59" s="395"/>
      <c r="L59" s="395"/>
      <c r="M59" s="395"/>
      <c r="N59" s="395"/>
      <c r="O59" s="395"/>
      <c r="P59" s="395"/>
      <c r="Q59" s="395"/>
      <c r="R59" s="395"/>
      <c r="S59" s="395"/>
      <c r="T59" s="395"/>
      <c r="U59" s="396"/>
      <c r="V59" s="395"/>
      <c r="W59" s="395"/>
    </row>
    <row r="60" spans="8:23" ht="12.75" customHeight="1" x14ac:dyDescent="0.2">
      <c r="H60" s="397"/>
      <c r="I60" s="395"/>
      <c r="J60" s="395"/>
      <c r="K60" s="395"/>
      <c r="L60" s="395"/>
      <c r="M60" s="395"/>
      <c r="N60" s="395"/>
      <c r="O60" s="395"/>
      <c r="P60" s="395"/>
      <c r="Q60" s="395"/>
      <c r="R60" s="395"/>
      <c r="S60" s="395"/>
      <c r="T60" s="395"/>
      <c r="U60" s="396"/>
      <c r="V60" s="395"/>
      <c r="W60" s="395"/>
    </row>
    <row r="61" spans="8:23" ht="12.75" customHeight="1" x14ac:dyDescent="0.2">
      <c r="H61" s="397"/>
      <c r="I61" s="395"/>
      <c r="J61" s="395"/>
      <c r="K61" s="395"/>
      <c r="L61" s="395"/>
      <c r="M61" s="395"/>
      <c r="N61" s="395"/>
      <c r="O61" s="395"/>
      <c r="P61" s="395"/>
      <c r="Q61" s="395"/>
      <c r="R61" s="395"/>
      <c r="S61" s="395"/>
      <c r="T61" s="395"/>
      <c r="U61" s="396"/>
      <c r="V61" s="395"/>
      <c r="W61" s="395"/>
    </row>
    <row r="62" spans="8:23" ht="12.75" customHeight="1" x14ac:dyDescent="0.2">
      <c r="H62" s="397"/>
      <c r="I62" s="395"/>
      <c r="J62" s="395"/>
      <c r="K62" s="395"/>
      <c r="L62" s="395"/>
      <c r="M62" s="395"/>
      <c r="N62" s="395"/>
      <c r="O62" s="395"/>
      <c r="P62" s="395"/>
      <c r="Q62" s="395"/>
      <c r="R62" s="395"/>
      <c r="S62" s="395"/>
      <c r="T62" s="395"/>
      <c r="U62" s="396"/>
      <c r="V62" s="395"/>
      <c r="W62" s="395"/>
    </row>
    <row r="63" spans="8:23" ht="12.75" customHeight="1" x14ac:dyDescent="0.2">
      <c r="H63" s="397"/>
      <c r="I63" s="395"/>
      <c r="J63" s="395"/>
      <c r="K63" s="395"/>
      <c r="L63" s="395"/>
      <c r="M63" s="395"/>
      <c r="N63" s="395"/>
      <c r="O63" s="395"/>
      <c r="P63" s="395"/>
      <c r="Q63" s="395"/>
      <c r="R63" s="395"/>
      <c r="S63" s="395"/>
      <c r="T63" s="395"/>
      <c r="U63" s="396"/>
      <c r="V63" s="395"/>
      <c r="W63" s="395"/>
    </row>
    <row r="64" spans="8:23" ht="12.75" customHeight="1" x14ac:dyDescent="0.2">
      <c r="H64" s="397"/>
      <c r="I64" s="395"/>
      <c r="J64" s="395"/>
      <c r="K64" s="395"/>
      <c r="L64" s="395"/>
      <c r="M64" s="395"/>
      <c r="N64" s="395"/>
      <c r="O64" s="395"/>
      <c r="P64" s="395"/>
      <c r="Q64" s="395"/>
      <c r="R64" s="395"/>
      <c r="S64" s="395"/>
      <c r="T64" s="395"/>
      <c r="U64" s="396"/>
      <c r="V64" s="395"/>
      <c r="W64" s="395"/>
    </row>
    <row r="65" spans="8:23" ht="12.75" customHeight="1" x14ac:dyDescent="0.2">
      <c r="H65" s="397"/>
      <c r="I65" s="395"/>
      <c r="J65" s="395"/>
      <c r="K65" s="395"/>
      <c r="L65" s="395"/>
      <c r="M65" s="395"/>
      <c r="N65" s="395"/>
      <c r="O65" s="395"/>
      <c r="P65" s="395"/>
      <c r="Q65" s="395"/>
      <c r="R65" s="395"/>
      <c r="S65" s="395"/>
      <c r="T65" s="395"/>
      <c r="U65" s="396"/>
      <c r="V65" s="395"/>
      <c r="W65" s="395"/>
    </row>
    <row r="66" spans="8:23" ht="12.75" customHeight="1" x14ac:dyDescent="0.2">
      <c r="H66" s="397"/>
      <c r="I66" s="395"/>
      <c r="J66" s="395"/>
      <c r="K66" s="395"/>
      <c r="L66" s="395"/>
      <c r="M66" s="395"/>
      <c r="N66" s="395"/>
      <c r="O66" s="395"/>
      <c r="P66" s="395"/>
      <c r="Q66" s="395"/>
      <c r="R66" s="395"/>
      <c r="S66" s="395"/>
      <c r="T66" s="395"/>
      <c r="U66" s="396"/>
      <c r="V66" s="395"/>
      <c r="W66" s="395"/>
    </row>
    <row r="67" spans="8:23" ht="12.75" customHeight="1" x14ac:dyDescent="0.2">
      <c r="H67" s="397"/>
      <c r="I67" s="395"/>
      <c r="J67" s="395"/>
      <c r="K67" s="395"/>
      <c r="L67" s="395"/>
      <c r="M67" s="395"/>
      <c r="N67" s="395"/>
      <c r="O67" s="395"/>
      <c r="P67" s="395"/>
      <c r="Q67" s="395"/>
      <c r="R67" s="395"/>
      <c r="S67" s="395"/>
      <c r="T67" s="395"/>
      <c r="U67" s="396"/>
      <c r="V67" s="395"/>
      <c r="W67" s="395"/>
    </row>
    <row r="68" spans="8:23" ht="12.75" customHeight="1" x14ac:dyDescent="0.2">
      <c r="H68" s="397"/>
      <c r="I68" s="395"/>
      <c r="J68" s="395"/>
      <c r="K68" s="395"/>
      <c r="L68" s="395"/>
      <c r="M68" s="395"/>
      <c r="N68" s="395"/>
      <c r="O68" s="395"/>
      <c r="P68" s="395"/>
      <c r="Q68" s="395"/>
      <c r="R68" s="395"/>
      <c r="S68" s="395"/>
      <c r="T68" s="395"/>
      <c r="U68" s="396"/>
      <c r="V68" s="395"/>
      <c r="W68" s="395"/>
    </row>
    <row r="69" spans="8:23" ht="12.75" customHeight="1" x14ac:dyDescent="0.2">
      <c r="H69" s="397"/>
      <c r="I69" s="395"/>
      <c r="J69" s="395"/>
      <c r="K69" s="395"/>
      <c r="L69" s="395"/>
      <c r="M69" s="395"/>
      <c r="N69" s="395"/>
      <c r="O69" s="395"/>
      <c r="P69" s="395"/>
      <c r="Q69" s="395"/>
      <c r="R69" s="395"/>
      <c r="S69" s="395"/>
      <c r="T69" s="395"/>
      <c r="U69" s="396"/>
      <c r="V69" s="395"/>
      <c r="W69" s="395"/>
    </row>
    <row r="70" spans="8:23" ht="12.75" customHeight="1" x14ac:dyDescent="0.2">
      <c r="H70" s="397"/>
      <c r="I70" s="395"/>
      <c r="J70" s="395"/>
      <c r="K70" s="395"/>
      <c r="L70" s="395"/>
      <c r="M70" s="395"/>
      <c r="N70" s="395"/>
      <c r="O70" s="395"/>
      <c r="P70" s="395"/>
      <c r="Q70" s="395"/>
      <c r="R70" s="395"/>
      <c r="S70" s="395"/>
      <c r="T70" s="395"/>
      <c r="U70" s="396"/>
      <c r="V70" s="395"/>
      <c r="W70" s="395"/>
    </row>
    <row r="71" spans="8:23" ht="12.75" customHeight="1" x14ac:dyDescent="0.2">
      <c r="H71" s="397"/>
      <c r="I71" s="395"/>
      <c r="J71" s="395"/>
      <c r="K71" s="395"/>
      <c r="L71" s="395"/>
      <c r="M71" s="395"/>
      <c r="N71" s="395"/>
      <c r="O71" s="395"/>
      <c r="P71" s="395"/>
      <c r="Q71" s="395"/>
      <c r="R71" s="395"/>
      <c r="S71" s="395"/>
      <c r="T71" s="395"/>
      <c r="U71" s="396"/>
      <c r="V71" s="395"/>
      <c r="W71" s="395"/>
    </row>
    <row r="72" spans="8:23" ht="12.75" customHeight="1" x14ac:dyDescent="0.2">
      <c r="H72" s="397"/>
      <c r="I72" s="395"/>
      <c r="J72" s="395"/>
      <c r="K72" s="395"/>
      <c r="L72" s="395"/>
      <c r="M72" s="395"/>
      <c r="N72" s="395"/>
      <c r="O72" s="395"/>
      <c r="P72" s="395"/>
      <c r="Q72" s="395"/>
      <c r="R72" s="395"/>
      <c r="S72" s="395"/>
      <c r="T72" s="395"/>
      <c r="U72" s="396"/>
      <c r="V72" s="395"/>
      <c r="W72" s="395"/>
    </row>
    <row r="73" spans="8:23" ht="12.75" customHeight="1" x14ac:dyDescent="0.2">
      <c r="H73" s="397"/>
      <c r="I73" s="395"/>
      <c r="J73" s="395"/>
      <c r="K73" s="395"/>
      <c r="L73" s="395"/>
      <c r="M73" s="395"/>
      <c r="N73" s="395"/>
      <c r="O73" s="395"/>
      <c r="P73" s="395"/>
      <c r="Q73" s="395"/>
      <c r="R73" s="395"/>
      <c r="S73" s="395"/>
      <c r="T73" s="395"/>
      <c r="U73" s="396"/>
      <c r="V73" s="395"/>
      <c r="W73" s="395"/>
    </row>
    <row r="74" spans="8:23" ht="12.75" customHeight="1" x14ac:dyDescent="0.2">
      <c r="H74" s="397"/>
      <c r="I74" s="395"/>
      <c r="J74" s="395"/>
      <c r="K74" s="395"/>
      <c r="L74" s="395"/>
      <c r="M74" s="395"/>
      <c r="N74" s="395"/>
      <c r="O74" s="395"/>
      <c r="P74" s="395"/>
      <c r="Q74" s="395"/>
      <c r="R74" s="395"/>
      <c r="S74" s="395"/>
      <c r="T74" s="395"/>
      <c r="U74" s="396"/>
      <c r="V74" s="395"/>
      <c r="W74" s="395"/>
    </row>
    <row r="75" spans="8:23" ht="12.75" customHeight="1" x14ac:dyDescent="0.2">
      <c r="H75" s="397"/>
      <c r="I75" s="395"/>
      <c r="J75" s="395"/>
      <c r="K75" s="395"/>
      <c r="L75" s="395"/>
      <c r="M75" s="395"/>
      <c r="N75" s="395"/>
      <c r="O75" s="395"/>
      <c r="P75" s="395"/>
      <c r="Q75" s="395"/>
      <c r="R75" s="395"/>
      <c r="S75" s="395"/>
      <c r="T75" s="395"/>
      <c r="U75" s="396"/>
      <c r="V75" s="395"/>
      <c r="W75" s="395"/>
    </row>
    <row r="76" spans="8:23" ht="12.75" customHeight="1" x14ac:dyDescent="0.2">
      <c r="H76" s="397"/>
      <c r="I76" s="395"/>
      <c r="J76" s="395"/>
      <c r="K76" s="395"/>
      <c r="L76" s="395"/>
      <c r="M76" s="395"/>
      <c r="N76" s="395"/>
      <c r="O76" s="395"/>
      <c r="P76" s="395"/>
      <c r="Q76" s="395"/>
      <c r="R76" s="395"/>
      <c r="S76" s="395"/>
      <c r="T76" s="395"/>
      <c r="U76" s="396"/>
      <c r="V76" s="395"/>
      <c r="W76" s="395"/>
    </row>
    <row r="77" spans="8:23" ht="12.75" customHeight="1" x14ac:dyDescent="0.2">
      <c r="H77" s="397"/>
      <c r="I77" s="395"/>
      <c r="J77" s="395"/>
      <c r="K77" s="395"/>
      <c r="L77" s="395"/>
      <c r="M77" s="395"/>
      <c r="N77" s="395"/>
      <c r="O77" s="395"/>
      <c r="P77" s="395"/>
      <c r="Q77" s="395"/>
      <c r="R77" s="395"/>
      <c r="S77" s="395"/>
      <c r="T77" s="395"/>
      <c r="U77" s="396"/>
      <c r="V77" s="395"/>
      <c r="W77" s="395"/>
    </row>
    <row r="78" spans="8:23" ht="12.75" customHeight="1" x14ac:dyDescent="0.2">
      <c r="H78" s="397"/>
      <c r="I78" s="395"/>
      <c r="J78" s="395"/>
      <c r="K78" s="395"/>
      <c r="L78" s="395"/>
      <c r="M78" s="395"/>
      <c r="N78" s="395"/>
      <c r="O78" s="395"/>
      <c r="P78" s="395"/>
      <c r="Q78" s="395"/>
      <c r="R78" s="395"/>
      <c r="S78" s="395"/>
      <c r="T78" s="395"/>
      <c r="U78" s="396"/>
      <c r="V78" s="395"/>
      <c r="W78" s="395"/>
    </row>
    <row r="79" spans="8:23" ht="12.75" customHeight="1" x14ac:dyDescent="0.2">
      <c r="H79" s="397"/>
      <c r="I79" s="395"/>
      <c r="J79" s="395"/>
      <c r="K79" s="395"/>
      <c r="L79" s="395"/>
      <c r="M79" s="395"/>
      <c r="N79" s="395"/>
      <c r="O79" s="395"/>
      <c r="P79" s="395"/>
      <c r="Q79" s="395"/>
      <c r="R79" s="395"/>
      <c r="S79" s="395"/>
      <c r="T79" s="395"/>
      <c r="U79" s="396"/>
      <c r="V79" s="395"/>
      <c r="W79" s="395"/>
    </row>
    <row r="80" spans="8:23" ht="12.75" customHeight="1" x14ac:dyDescent="0.2">
      <c r="H80" s="397"/>
      <c r="I80" s="395"/>
      <c r="J80" s="395"/>
      <c r="K80" s="395"/>
      <c r="L80" s="395"/>
      <c r="M80" s="395"/>
      <c r="N80" s="395"/>
      <c r="O80" s="395"/>
      <c r="P80" s="395"/>
      <c r="Q80" s="395"/>
      <c r="R80" s="395"/>
      <c r="S80" s="395"/>
      <c r="T80" s="395"/>
      <c r="U80" s="396"/>
      <c r="V80" s="395"/>
      <c r="W80" s="395"/>
    </row>
    <row r="81" spans="8:23" ht="12.75" customHeight="1" x14ac:dyDescent="0.2">
      <c r="H81" s="397"/>
      <c r="I81" s="395"/>
      <c r="J81" s="395"/>
      <c r="K81" s="395"/>
      <c r="L81" s="395"/>
      <c r="M81" s="395"/>
      <c r="N81" s="395"/>
      <c r="O81" s="395"/>
      <c r="P81" s="395"/>
      <c r="Q81" s="395"/>
      <c r="R81" s="395"/>
      <c r="S81" s="395"/>
      <c r="T81" s="395"/>
      <c r="U81" s="396"/>
      <c r="V81" s="395"/>
      <c r="W81" s="395"/>
    </row>
    <row r="82" spans="8:23" ht="12.75" customHeight="1" x14ac:dyDescent="0.2">
      <c r="H82" s="397"/>
      <c r="I82" s="395"/>
      <c r="J82" s="395"/>
      <c r="K82" s="395"/>
      <c r="L82" s="395"/>
      <c r="M82" s="395"/>
      <c r="N82" s="395"/>
      <c r="O82" s="395"/>
      <c r="P82" s="395"/>
      <c r="Q82" s="395"/>
      <c r="R82" s="395"/>
      <c r="S82" s="395"/>
      <c r="T82" s="395"/>
      <c r="U82" s="396"/>
      <c r="V82" s="395"/>
      <c r="W82" s="395"/>
    </row>
    <row r="83" spans="8:23" ht="12.75" customHeight="1" x14ac:dyDescent="0.2">
      <c r="H83" s="397"/>
      <c r="I83" s="395"/>
      <c r="J83" s="395"/>
      <c r="K83" s="395"/>
      <c r="L83" s="395"/>
      <c r="M83" s="395"/>
      <c r="N83" s="395"/>
      <c r="O83" s="395"/>
      <c r="P83" s="395"/>
      <c r="Q83" s="395"/>
      <c r="R83" s="395"/>
      <c r="S83" s="395"/>
      <c r="T83" s="395"/>
      <c r="U83" s="396"/>
      <c r="V83" s="395"/>
      <c r="W83" s="395"/>
    </row>
    <row r="84" spans="8:23" ht="12.75" customHeight="1" x14ac:dyDescent="0.2">
      <c r="H84" s="397"/>
      <c r="I84" s="395"/>
      <c r="J84" s="395"/>
      <c r="K84" s="395"/>
      <c r="L84" s="395"/>
      <c r="M84" s="395"/>
      <c r="N84" s="395"/>
      <c r="O84" s="395"/>
      <c r="P84" s="395"/>
      <c r="Q84" s="395"/>
      <c r="R84" s="395"/>
      <c r="S84" s="395"/>
      <c r="T84" s="395"/>
      <c r="U84" s="396"/>
      <c r="V84" s="395"/>
      <c r="W84" s="395"/>
    </row>
    <row r="85" spans="8:23" ht="12.75" customHeight="1" x14ac:dyDescent="0.2">
      <c r="H85" s="397"/>
      <c r="I85" s="395"/>
      <c r="J85" s="395"/>
      <c r="K85" s="395"/>
      <c r="L85" s="395"/>
      <c r="M85" s="395"/>
      <c r="N85" s="395"/>
      <c r="O85" s="395"/>
      <c r="P85" s="395"/>
      <c r="Q85" s="395"/>
      <c r="R85" s="395"/>
      <c r="S85" s="395"/>
      <c r="T85" s="395"/>
      <c r="U85" s="396"/>
      <c r="V85" s="395"/>
      <c r="W85" s="395"/>
    </row>
    <row r="86" spans="8:23" ht="12.75" customHeight="1" x14ac:dyDescent="0.2">
      <c r="H86" s="397"/>
      <c r="I86" s="395"/>
      <c r="J86" s="395"/>
      <c r="K86" s="395"/>
      <c r="L86" s="395"/>
      <c r="M86" s="395"/>
      <c r="N86" s="395"/>
      <c r="O86" s="395"/>
      <c r="P86" s="395"/>
      <c r="Q86" s="395"/>
      <c r="R86" s="395"/>
      <c r="S86" s="395"/>
      <c r="T86" s="395"/>
      <c r="U86" s="396"/>
      <c r="V86" s="395"/>
      <c r="W86" s="395"/>
    </row>
    <row r="87" spans="8:23" ht="12.75" customHeight="1" x14ac:dyDescent="0.2">
      <c r="H87" s="397"/>
      <c r="I87" s="395"/>
      <c r="J87" s="395"/>
      <c r="K87" s="395"/>
      <c r="L87" s="395"/>
      <c r="M87" s="395"/>
      <c r="N87" s="395"/>
      <c r="O87" s="395"/>
      <c r="P87" s="395"/>
      <c r="Q87" s="395"/>
      <c r="R87" s="395"/>
      <c r="S87" s="395"/>
      <c r="T87" s="395"/>
      <c r="U87" s="396"/>
      <c r="V87" s="395"/>
      <c r="W87" s="395"/>
    </row>
    <row r="88" spans="8:23" ht="12.75" customHeight="1" x14ac:dyDescent="0.2">
      <c r="H88" s="397"/>
      <c r="I88" s="395"/>
      <c r="J88" s="395"/>
      <c r="K88" s="395"/>
      <c r="L88" s="395"/>
      <c r="M88" s="395"/>
      <c r="N88" s="395"/>
      <c r="O88" s="395"/>
      <c r="P88" s="395"/>
      <c r="Q88" s="395"/>
      <c r="R88" s="395"/>
      <c r="S88" s="395"/>
      <c r="T88" s="395"/>
      <c r="U88" s="396"/>
      <c r="V88" s="395"/>
      <c r="W88" s="395"/>
    </row>
    <row r="89" spans="8:23" ht="12.75" customHeight="1" x14ac:dyDescent="0.2">
      <c r="H89" s="397"/>
      <c r="I89" s="395"/>
      <c r="J89" s="395"/>
      <c r="K89" s="395"/>
      <c r="L89" s="395"/>
      <c r="M89" s="395"/>
      <c r="N89" s="395"/>
      <c r="O89" s="395"/>
      <c r="P89" s="395"/>
      <c r="Q89" s="395"/>
      <c r="R89" s="395"/>
      <c r="S89" s="395"/>
      <c r="T89" s="395"/>
      <c r="U89" s="396"/>
      <c r="V89" s="395"/>
      <c r="W89" s="395"/>
    </row>
    <row r="90" spans="8:23" ht="12.75" customHeight="1" x14ac:dyDescent="0.2">
      <c r="H90" s="397"/>
      <c r="I90" s="395"/>
      <c r="J90" s="395"/>
      <c r="K90" s="395"/>
      <c r="L90" s="395"/>
      <c r="M90" s="395"/>
      <c r="N90" s="395"/>
      <c r="O90" s="395"/>
      <c r="P90" s="395"/>
      <c r="Q90" s="395"/>
      <c r="R90" s="395"/>
      <c r="S90" s="395"/>
      <c r="T90" s="395"/>
      <c r="U90" s="396"/>
      <c r="V90" s="395"/>
      <c r="W90" s="395"/>
    </row>
    <row r="91" spans="8:23" ht="12.75" customHeight="1" x14ac:dyDescent="0.2">
      <c r="H91" s="397"/>
      <c r="I91" s="395"/>
      <c r="J91" s="395"/>
      <c r="K91" s="395"/>
      <c r="L91" s="395"/>
      <c r="M91" s="395"/>
      <c r="N91" s="395"/>
      <c r="O91" s="395"/>
      <c r="P91" s="395"/>
      <c r="Q91" s="395"/>
      <c r="R91" s="395"/>
      <c r="S91" s="395"/>
      <c r="T91" s="395"/>
      <c r="U91" s="396"/>
      <c r="V91" s="395"/>
      <c r="W91" s="395"/>
    </row>
    <row r="92" spans="8:23" ht="12.75" customHeight="1" x14ac:dyDescent="0.2">
      <c r="H92" s="397"/>
      <c r="I92" s="395"/>
      <c r="J92" s="395"/>
      <c r="K92" s="395"/>
      <c r="L92" s="395"/>
      <c r="M92" s="395"/>
      <c r="N92" s="395"/>
      <c r="O92" s="395"/>
      <c r="P92" s="395"/>
      <c r="Q92" s="395"/>
      <c r="R92" s="395"/>
      <c r="S92" s="395"/>
      <c r="T92" s="395"/>
      <c r="U92" s="396"/>
      <c r="V92" s="395"/>
      <c r="W92" s="395"/>
    </row>
    <row r="93" spans="8:23" ht="12.75" customHeight="1" x14ac:dyDescent="0.2">
      <c r="H93" s="397"/>
      <c r="I93" s="395"/>
      <c r="J93" s="395"/>
      <c r="K93" s="395"/>
      <c r="L93" s="395"/>
      <c r="M93" s="395"/>
      <c r="N93" s="395"/>
      <c r="O93" s="395"/>
      <c r="P93" s="395"/>
      <c r="Q93" s="395"/>
      <c r="R93" s="395"/>
      <c r="S93" s="395"/>
      <c r="T93" s="395"/>
      <c r="U93" s="396"/>
      <c r="V93" s="395"/>
      <c r="W93" s="395"/>
    </row>
    <row r="94" spans="8:23" ht="12.75" customHeight="1" x14ac:dyDescent="0.2">
      <c r="H94" s="397"/>
      <c r="I94" s="395"/>
      <c r="J94" s="395"/>
      <c r="K94" s="395"/>
      <c r="L94" s="395"/>
      <c r="M94" s="395"/>
      <c r="N94" s="395"/>
      <c r="O94" s="395"/>
      <c r="P94" s="395"/>
      <c r="Q94" s="395"/>
      <c r="R94" s="395"/>
      <c r="S94" s="395"/>
      <c r="T94" s="395"/>
      <c r="U94" s="396"/>
      <c r="V94" s="395"/>
      <c r="W94" s="395"/>
    </row>
    <row r="95" spans="8:23" ht="12.75" customHeight="1" x14ac:dyDescent="0.2">
      <c r="H95" s="397"/>
      <c r="I95" s="395"/>
      <c r="J95" s="395"/>
      <c r="K95" s="395"/>
      <c r="L95" s="395"/>
      <c r="M95" s="395"/>
      <c r="N95" s="395"/>
      <c r="O95" s="395"/>
      <c r="P95" s="395"/>
      <c r="Q95" s="395"/>
      <c r="R95" s="395"/>
      <c r="S95" s="395"/>
      <c r="T95" s="395"/>
      <c r="U95" s="396"/>
      <c r="V95" s="395"/>
      <c r="W95" s="395"/>
    </row>
    <row r="96" spans="8:23" ht="12.75" customHeight="1" x14ac:dyDescent="0.2">
      <c r="H96" s="397"/>
      <c r="I96" s="395"/>
      <c r="J96" s="395"/>
      <c r="K96" s="395"/>
      <c r="L96" s="395"/>
      <c r="M96" s="395"/>
      <c r="N96" s="395"/>
      <c r="O96" s="395"/>
      <c r="P96" s="395"/>
      <c r="Q96" s="395"/>
      <c r="R96" s="395"/>
      <c r="S96" s="395"/>
      <c r="T96" s="395"/>
      <c r="U96" s="396"/>
      <c r="V96" s="395"/>
      <c r="W96" s="395"/>
    </row>
    <row r="97" spans="8:23" ht="12.75" customHeight="1" x14ac:dyDescent="0.2">
      <c r="H97" s="397"/>
      <c r="I97" s="395"/>
      <c r="J97" s="395"/>
      <c r="K97" s="395"/>
      <c r="L97" s="395"/>
      <c r="M97" s="395"/>
      <c r="N97" s="395"/>
      <c r="O97" s="395"/>
      <c r="P97" s="395"/>
      <c r="Q97" s="395"/>
      <c r="R97" s="395"/>
      <c r="S97" s="395"/>
      <c r="T97" s="395"/>
      <c r="U97" s="396"/>
      <c r="V97" s="395"/>
      <c r="W97" s="395"/>
    </row>
    <row r="98" spans="8:23" ht="12.75" customHeight="1" x14ac:dyDescent="0.2">
      <c r="H98" s="397"/>
      <c r="I98" s="395"/>
      <c r="J98" s="395"/>
      <c r="K98" s="395"/>
      <c r="L98" s="395"/>
      <c r="M98" s="395"/>
      <c r="N98" s="395"/>
      <c r="O98" s="395"/>
      <c r="P98" s="395"/>
      <c r="Q98" s="395"/>
      <c r="R98" s="395"/>
      <c r="S98" s="395"/>
      <c r="T98" s="395"/>
      <c r="U98" s="396"/>
      <c r="V98" s="395"/>
      <c r="W98" s="395"/>
    </row>
    <row r="99" spans="8:23" ht="12.75" customHeight="1" x14ac:dyDescent="0.2">
      <c r="H99" s="397"/>
      <c r="I99" s="395"/>
      <c r="J99" s="395"/>
      <c r="K99" s="395"/>
      <c r="L99" s="395"/>
      <c r="M99" s="395"/>
      <c r="N99" s="395"/>
      <c r="O99" s="395"/>
      <c r="P99" s="395"/>
      <c r="Q99" s="395"/>
      <c r="R99" s="395"/>
      <c r="S99" s="395"/>
      <c r="T99" s="395"/>
      <c r="U99" s="396"/>
      <c r="V99" s="395"/>
      <c r="W99" s="395"/>
    </row>
    <row r="100" spans="8:23" ht="12.75" customHeight="1" x14ac:dyDescent="0.2">
      <c r="H100" s="397"/>
      <c r="I100" s="395"/>
      <c r="J100" s="395"/>
      <c r="K100" s="395"/>
      <c r="L100" s="395"/>
      <c r="M100" s="395"/>
      <c r="N100" s="395"/>
      <c r="O100" s="395"/>
      <c r="P100" s="395"/>
      <c r="Q100" s="395"/>
      <c r="R100" s="395"/>
      <c r="S100" s="395"/>
      <c r="T100" s="395"/>
      <c r="U100" s="396"/>
      <c r="V100" s="395"/>
      <c r="W100" s="395"/>
    </row>
    <row r="101" spans="8:23" ht="12.75" customHeight="1" x14ac:dyDescent="0.2">
      <c r="H101" s="397"/>
      <c r="I101" s="395"/>
      <c r="J101" s="395"/>
      <c r="K101" s="395"/>
      <c r="L101" s="395"/>
      <c r="M101" s="395"/>
      <c r="N101" s="395"/>
      <c r="O101" s="395"/>
      <c r="P101" s="395"/>
      <c r="Q101" s="395"/>
      <c r="R101" s="395"/>
      <c r="S101" s="395"/>
      <c r="T101" s="395"/>
      <c r="U101" s="396"/>
      <c r="V101" s="395"/>
      <c r="W101" s="395"/>
    </row>
    <row r="102" spans="8:23" ht="12.75" customHeight="1" x14ac:dyDescent="0.2">
      <c r="H102" s="397"/>
      <c r="I102" s="395"/>
      <c r="J102" s="395"/>
      <c r="K102" s="395"/>
      <c r="L102" s="395"/>
      <c r="M102" s="395"/>
      <c r="N102" s="395"/>
      <c r="O102" s="395"/>
      <c r="P102" s="395"/>
      <c r="Q102" s="395"/>
      <c r="R102" s="395"/>
      <c r="S102" s="395"/>
      <c r="T102" s="395"/>
      <c r="U102" s="396"/>
      <c r="V102" s="395"/>
      <c r="W102" s="395"/>
    </row>
    <row r="103" spans="8:23" ht="12.75" customHeight="1" x14ac:dyDescent="0.2">
      <c r="H103" s="397"/>
      <c r="I103" s="395"/>
      <c r="J103" s="395"/>
      <c r="K103" s="395"/>
      <c r="L103" s="395"/>
      <c r="M103" s="395"/>
      <c r="N103" s="395"/>
      <c r="O103" s="395"/>
      <c r="P103" s="395"/>
      <c r="Q103" s="395"/>
      <c r="R103" s="395"/>
      <c r="S103" s="395"/>
      <c r="T103" s="395"/>
      <c r="U103" s="396"/>
      <c r="V103" s="395"/>
      <c r="W103" s="395"/>
    </row>
    <row r="104" spans="8:23" ht="12.75" customHeight="1" x14ac:dyDescent="0.2">
      <c r="H104" s="397"/>
      <c r="I104" s="395"/>
      <c r="J104" s="395"/>
      <c r="K104" s="395"/>
      <c r="L104" s="395"/>
      <c r="M104" s="395"/>
      <c r="N104" s="395"/>
      <c r="O104" s="395"/>
      <c r="P104" s="395"/>
      <c r="Q104" s="395"/>
      <c r="R104" s="395"/>
      <c r="S104" s="395"/>
      <c r="T104" s="395"/>
      <c r="U104" s="396"/>
      <c r="V104" s="395"/>
      <c r="W104" s="395"/>
    </row>
    <row r="105" spans="8:23" ht="12.75" customHeight="1" x14ac:dyDescent="0.2">
      <c r="H105" s="397"/>
      <c r="I105" s="395"/>
      <c r="J105" s="395"/>
      <c r="K105" s="395"/>
      <c r="L105" s="395"/>
      <c r="M105" s="395"/>
      <c r="N105" s="395"/>
      <c r="O105" s="395"/>
      <c r="P105" s="395"/>
      <c r="Q105" s="395"/>
      <c r="R105" s="395"/>
      <c r="S105" s="395"/>
      <c r="T105" s="395"/>
      <c r="U105" s="396"/>
      <c r="V105" s="395"/>
      <c r="W105" s="395"/>
    </row>
    <row r="106" spans="8:23" ht="12.75" customHeight="1" x14ac:dyDescent="0.2">
      <c r="H106" s="397"/>
      <c r="I106" s="395"/>
      <c r="J106" s="395"/>
      <c r="K106" s="395"/>
      <c r="L106" s="395"/>
      <c r="M106" s="395"/>
      <c r="N106" s="395"/>
      <c r="O106" s="395"/>
      <c r="P106" s="395"/>
      <c r="Q106" s="395"/>
      <c r="R106" s="395"/>
      <c r="S106" s="395"/>
      <c r="T106" s="395"/>
      <c r="U106" s="396"/>
      <c r="V106" s="395"/>
      <c r="W106" s="395"/>
    </row>
    <row r="107" spans="8:23" ht="12.75" customHeight="1" x14ac:dyDescent="0.2">
      <c r="H107" s="397"/>
      <c r="I107" s="395"/>
      <c r="J107" s="395"/>
      <c r="K107" s="395"/>
      <c r="L107" s="395"/>
      <c r="M107" s="395"/>
      <c r="N107" s="395"/>
      <c r="O107" s="395"/>
      <c r="P107" s="395"/>
      <c r="Q107" s="395"/>
      <c r="R107" s="395"/>
      <c r="S107" s="395"/>
      <c r="T107" s="395"/>
      <c r="U107" s="396"/>
      <c r="V107" s="395"/>
      <c r="W107" s="395"/>
    </row>
    <row r="108" spans="8:23" ht="12.75" customHeight="1" x14ac:dyDescent="0.2">
      <c r="H108" s="397"/>
      <c r="I108" s="395"/>
      <c r="J108" s="395"/>
      <c r="K108" s="395"/>
      <c r="L108" s="395"/>
      <c r="M108" s="395"/>
      <c r="N108" s="395"/>
      <c r="O108" s="395"/>
      <c r="P108" s="395"/>
      <c r="Q108" s="395"/>
      <c r="R108" s="395"/>
      <c r="S108" s="395"/>
      <c r="T108" s="395"/>
      <c r="U108" s="396"/>
      <c r="V108" s="395"/>
      <c r="W108" s="395"/>
    </row>
    <row r="109" spans="8:23" ht="12.75" customHeight="1" x14ac:dyDescent="0.2">
      <c r="H109" s="397"/>
      <c r="I109" s="395"/>
      <c r="J109" s="395"/>
      <c r="K109" s="395"/>
      <c r="L109" s="395"/>
      <c r="M109" s="395"/>
      <c r="N109" s="395"/>
      <c r="O109" s="395"/>
      <c r="P109" s="395"/>
      <c r="Q109" s="395"/>
      <c r="R109" s="395"/>
      <c r="S109" s="395"/>
      <c r="T109" s="395"/>
      <c r="U109" s="396"/>
      <c r="V109" s="395"/>
      <c r="W109" s="395"/>
    </row>
    <row r="110" spans="8:23" ht="12.75" customHeight="1" x14ac:dyDescent="0.2">
      <c r="H110" s="397"/>
      <c r="I110" s="395"/>
      <c r="J110" s="395"/>
      <c r="K110" s="395"/>
      <c r="L110" s="395"/>
      <c r="M110" s="395"/>
      <c r="N110" s="395"/>
      <c r="O110" s="395"/>
      <c r="P110" s="395"/>
      <c r="Q110" s="395"/>
      <c r="R110" s="395"/>
      <c r="S110" s="395"/>
      <c r="T110" s="395"/>
      <c r="U110" s="396"/>
      <c r="V110" s="395"/>
      <c r="W110" s="395"/>
    </row>
    <row r="111" spans="8:23" ht="12.75" customHeight="1" x14ac:dyDescent="0.2">
      <c r="H111" s="397"/>
      <c r="I111" s="395"/>
      <c r="J111" s="395"/>
      <c r="K111" s="395"/>
      <c r="L111" s="395"/>
      <c r="M111" s="395"/>
      <c r="N111" s="395"/>
      <c r="O111" s="395"/>
      <c r="P111" s="395"/>
      <c r="Q111" s="395"/>
      <c r="R111" s="395"/>
      <c r="S111" s="395"/>
      <c r="T111" s="395"/>
      <c r="U111" s="396"/>
      <c r="V111" s="395"/>
      <c r="W111" s="395"/>
    </row>
    <row r="112" spans="8:23" ht="12.75" customHeight="1" x14ac:dyDescent="0.2">
      <c r="H112" s="397"/>
      <c r="I112" s="395"/>
      <c r="J112" s="395"/>
      <c r="K112" s="395"/>
      <c r="L112" s="395"/>
      <c r="M112" s="395"/>
      <c r="N112" s="395"/>
      <c r="O112" s="395"/>
      <c r="P112" s="395"/>
      <c r="Q112" s="395"/>
      <c r="R112" s="395"/>
      <c r="S112" s="395"/>
      <c r="T112" s="395"/>
      <c r="U112" s="396"/>
      <c r="V112" s="395"/>
      <c r="W112" s="395"/>
    </row>
    <row r="113" spans="8:23" ht="12.75" customHeight="1" x14ac:dyDescent="0.2">
      <c r="H113" s="397"/>
      <c r="I113" s="395"/>
      <c r="J113" s="395"/>
      <c r="K113" s="395"/>
      <c r="L113" s="395"/>
      <c r="M113" s="395"/>
      <c r="N113" s="395"/>
      <c r="O113" s="395"/>
      <c r="P113" s="395"/>
      <c r="Q113" s="395"/>
      <c r="R113" s="395"/>
      <c r="S113" s="395"/>
      <c r="T113" s="395"/>
      <c r="U113" s="396"/>
      <c r="V113" s="395"/>
      <c r="W113" s="395"/>
    </row>
    <row r="114" spans="8:23" ht="12.75" customHeight="1" x14ac:dyDescent="0.2">
      <c r="H114" s="397"/>
      <c r="I114" s="395"/>
      <c r="J114" s="395"/>
      <c r="K114" s="395"/>
      <c r="L114" s="395"/>
      <c r="M114" s="395"/>
      <c r="N114" s="395"/>
      <c r="O114" s="395"/>
      <c r="P114" s="395"/>
      <c r="Q114" s="395"/>
      <c r="R114" s="395"/>
      <c r="S114" s="395"/>
      <c r="T114" s="395"/>
      <c r="U114" s="396"/>
      <c r="V114" s="395"/>
      <c r="W114" s="395"/>
    </row>
    <row r="115" spans="8:23" ht="12.75" customHeight="1" x14ac:dyDescent="0.2">
      <c r="H115" s="397"/>
      <c r="I115" s="395"/>
      <c r="J115" s="395"/>
      <c r="K115" s="395"/>
      <c r="L115" s="395"/>
      <c r="M115" s="395"/>
      <c r="N115" s="395"/>
      <c r="O115" s="395"/>
      <c r="P115" s="395"/>
      <c r="Q115" s="395"/>
      <c r="R115" s="395"/>
      <c r="S115" s="395"/>
      <c r="T115" s="395"/>
      <c r="U115" s="396"/>
      <c r="V115" s="395"/>
      <c r="W115" s="395"/>
    </row>
    <row r="116" spans="8:23" ht="12.75" customHeight="1" x14ac:dyDescent="0.2">
      <c r="H116" s="397"/>
      <c r="I116" s="395"/>
      <c r="J116" s="395"/>
      <c r="K116" s="395"/>
      <c r="L116" s="395"/>
      <c r="M116" s="395"/>
      <c r="N116" s="395"/>
      <c r="O116" s="395"/>
      <c r="P116" s="395"/>
      <c r="Q116" s="395"/>
      <c r="R116" s="395"/>
      <c r="S116" s="395"/>
      <c r="T116" s="395"/>
      <c r="U116" s="396"/>
      <c r="V116" s="395"/>
      <c r="W116" s="395"/>
    </row>
    <row r="117" spans="8:23" ht="12.75" customHeight="1" x14ac:dyDescent="0.2">
      <c r="H117" s="397"/>
      <c r="I117" s="395"/>
      <c r="J117" s="395"/>
      <c r="K117" s="395"/>
      <c r="L117" s="395"/>
      <c r="M117" s="395"/>
      <c r="N117" s="395"/>
      <c r="O117" s="395"/>
      <c r="P117" s="395"/>
      <c r="Q117" s="395"/>
      <c r="R117" s="395"/>
      <c r="S117" s="395"/>
      <c r="T117" s="395"/>
      <c r="U117" s="396"/>
      <c r="V117" s="395"/>
      <c r="W117" s="395"/>
    </row>
    <row r="118" spans="8:23" ht="12.75" customHeight="1" x14ac:dyDescent="0.2">
      <c r="H118" s="397"/>
      <c r="I118" s="395"/>
      <c r="J118" s="395"/>
      <c r="K118" s="395"/>
      <c r="L118" s="395"/>
      <c r="M118" s="395"/>
      <c r="N118" s="395"/>
      <c r="O118" s="395"/>
      <c r="P118" s="395"/>
      <c r="Q118" s="395"/>
      <c r="R118" s="395"/>
      <c r="S118" s="395"/>
      <c r="T118" s="395"/>
      <c r="U118" s="396"/>
      <c r="V118" s="395"/>
      <c r="W118" s="395"/>
    </row>
    <row r="119" spans="8:23" ht="12.75" customHeight="1" x14ac:dyDescent="0.2">
      <c r="H119" s="397"/>
      <c r="I119" s="395"/>
      <c r="J119" s="395"/>
      <c r="K119" s="395"/>
      <c r="L119" s="395"/>
      <c r="M119" s="395"/>
      <c r="N119" s="395"/>
      <c r="O119" s="395"/>
      <c r="P119" s="395"/>
      <c r="Q119" s="395"/>
      <c r="R119" s="395"/>
      <c r="S119" s="395"/>
      <c r="T119" s="395"/>
      <c r="U119" s="396"/>
      <c r="V119" s="395"/>
      <c r="W119" s="395"/>
    </row>
    <row r="120" spans="8:23" ht="12.75" customHeight="1" x14ac:dyDescent="0.2">
      <c r="H120" s="397"/>
      <c r="I120" s="395"/>
      <c r="J120" s="395"/>
      <c r="K120" s="395"/>
      <c r="L120" s="395"/>
      <c r="M120" s="395"/>
      <c r="N120" s="395"/>
      <c r="O120" s="395"/>
      <c r="P120" s="395"/>
      <c r="Q120" s="395"/>
      <c r="R120" s="395"/>
      <c r="S120" s="395"/>
      <c r="T120" s="395"/>
      <c r="U120" s="396"/>
      <c r="V120" s="395"/>
      <c r="W120" s="395"/>
    </row>
    <row r="121" spans="8:23" ht="12.75" customHeight="1" x14ac:dyDescent="0.2">
      <c r="H121" s="397"/>
      <c r="I121" s="395"/>
      <c r="J121" s="395"/>
      <c r="K121" s="395"/>
      <c r="L121" s="395"/>
      <c r="M121" s="395"/>
      <c r="N121" s="395"/>
      <c r="O121" s="395"/>
      <c r="P121" s="395"/>
      <c r="Q121" s="395"/>
      <c r="R121" s="395"/>
      <c r="S121" s="395"/>
      <c r="T121" s="395"/>
      <c r="U121" s="396"/>
      <c r="V121" s="395"/>
      <c r="W121" s="395"/>
    </row>
    <row r="122" spans="8:23" ht="12.75" customHeight="1" x14ac:dyDescent="0.2">
      <c r="H122" s="397"/>
      <c r="I122" s="395"/>
      <c r="J122" s="395"/>
      <c r="K122" s="395"/>
      <c r="L122" s="395"/>
      <c r="M122" s="395"/>
      <c r="N122" s="395"/>
      <c r="O122" s="395"/>
      <c r="P122" s="395"/>
      <c r="Q122" s="395"/>
      <c r="R122" s="395"/>
      <c r="S122" s="395"/>
      <c r="T122" s="395"/>
      <c r="U122" s="396"/>
      <c r="V122" s="395"/>
      <c r="W122" s="395"/>
    </row>
    <row r="123" spans="8:23" ht="12.75" customHeight="1" x14ac:dyDescent="0.2">
      <c r="H123" s="397"/>
      <c r="I123" s="395"/>
      <c r="J123" s="395"/>
      <c r="K123" s="395"/>
      <c r="L123" s="395"/>
      <c r="M123" s="395"/>
      <c r="N123" s="395"/>
      <c r="O123" s="395"/>
      <c r="P123" s="395"/>
      <c r="Q123" s="395"/>
      <c r="R123" s="395"/>
      <c r="S123" s="395"/>
      <c r="T123" s="395"/>
      <c r="U123" s="396"/>
      <c r="V123" s="395"/>
      <c r="W123" s="395"/>
    </row>
    <row r="124" spans="8:23" ht="12.75" customHeight="1" x14ac:dyDescent="0.2">
      <c r="H124" s="397"/>
      <c r="I124" s="395"/>
      <c r="J124" s="395"/>
      <c r="K124" s="395"/>
      <c r="L124" s="395"/>
      <c r="M124" s="395"/>
      <c r="N124" s="395"/>
      <c r="O124" s="395"/>
      <c r="P124" s="395"/>
      <c r="Q124" s="395"/>
      <c r="R124" s="395"/>
      <c r="S124" s="395"/>
      <c r="T124" s="395"/>
      <c r="U124" s="396"/>
      <c r="V124" s="395"/>
      <c r="W124" s="395"/>
    </row>
    <row r="125" spans="8:23" ht="12.75" customHeight="1" x14ac:dyDescent="0.2">
      <c r="H125" s="397"/>
      <c r="I125" s="395"/>
      <c r="J125" s="395"/>
      <c r="K125" s="395"/>
      <c r="L125" s="395"/>
      <c r="M125" s="395"/>
      <c r="N125" s="395"/>
      <c r="O125" s="395"/>
      <c r="P125" s="395"/>
      <c r="Q125" s="395"/>
      <c r="R125" s="395"/>
      <c r="S125" s="395"/>
      <c r="T125" s="395"/>
      <c r="U125" s="396"/>
      <c r="V125" s="395"/>
      <c r="W125" s="395"/>
    </row>
    <row r="126" spans="8:23" ht="12.75" customHeight="1" x14ac:dyDescent="0.2">
      <c r="H126" s="397"/>
      <c r="I126" s="395"/>
      <c r="J126" s="395"/>
      <c r="K126" s="395"/>
      <c r="L126" s="395"/>
      <c r="M126" s="395"/>
      <c r="N126" s="395"/>
      <c r="O126" s="395"/>
      <c r="P126" s="395"/>
      <c r="Q126" s="395"/>
      <c r="R126" s="395"/>
      <c r="S126" s="395"/>
      <c r="T126" s="395"/>
      <c r="U126" s="396"/>
      <c r="V126" s="395"/>
      <c r="W126" s="395"/>
    </row>
    <row r="127" spans="8:23" ht="12.75" customHeight="1" x14ac:dyDescent="0.2">
      <c r="H127" s="397"/>
      <c r="I127" s="395"/>
      <c r="J127" s="395"/>
      <c r="K127" s="395"/>
      <c r="L127" s="395"/>
      <c r="M127" s="395"/>
      <c r="N127" s="395"/>
      <c r="O127" s="395"/>
      <c r="P127" s="395"/>
      <c r="Q127" s="395"/>
      <c r="R127" s="395"/>
      <c r="S127" s="395"/>
      <c r="T127" s="395"/>
      <c r="U127" s="396"/>
      <c r="V127" s="395"/>
      <c r="W127" s="395"/>
    </row>
    <row r="128" spans="8:23" ht="12.75" customHeight="1" x14ac:dyDescent="0.2">
      <c r="H128" s="397"/>
      <c r="I128" s="395"/>
      <c r="J128" s="395"/>
      <c r="K128" s="395"/>
      <c r="L128" s="395"/>
      <c r="M128" s="395"/>
      <c r="N128" s="395"/>
      <c r="O128" s="395"/>
      <c r="P128" s="395"/>
      <c r="Q128" s="395"/>
      <c r="R128" s="395"/>
      <c r="S128" s="395"/>
      <c r="T128" s="395"/>
      <c r="U128" s="396"/>
      <c r="V128" s="395"/>
      <c r="W128" s="395"/>
    </row>
    <row r="129" spans="8:23" ht="12.75" customHeight="1" x14ac:dyDescent="0.2">
      <c r="H129" s="397"/>
      <c r="I129" s="395"/>
      <c r="J129" s="395"/>
      <c r="K129" s="395"/>
      <c r="L129" s="395"/>
      <c r="M129" s="395"/>
      <c r="N129" s="395"/>
      <c r="O129" s="395"/>
      <c r="P129" s="395"/>
      <c r="Q129" s="395"/>
      <c r="R129" s="395"/>
      <c r="S129" s="395"/>
      <c r="T129" s="395"/>
      <c r="U129" s="396"/>
      <c r="V129" s="395"/>
      <c r="W129" s="395"/>
    </row>
    <row r="130" spans="8:23" ht="12.75" customHeight="1" x14ac:dyDescent="0.2">
      <c r="H130" s="397"/>
      <c r="I130" s="395"/>
      <c r="J130" s="395"/>
      <c r="K130" s="395"/>
      <c r="L130" s="395"/>
      <c r="M130" s="395"/>
      <c r="N130" s="395"/>
      <c r="O130" s="395"/>
      <c r="P130" s="395"/>
      <c r="Q130" s="395"/>
      <c r="R130" s="395"/>
      <c r="S130" s="395"/>
      <c r="T130" s="395"/>
      <c r="U130" s="396"/>
      <c r="V130" s="395"/>
      <c r="W130" s="395"/>
    </row>
    <row r="131" spans="8:23" ht="12.75" customHeight="1" x14ac:dyDescent="0.2">
      <c r="H131" s="397"/>
      <c r="I131" s="395"/>
      <c r="J131" s="395"/>
      <c r="K131" s="395"/>
      <c r="L131" s="395"/>
      <c r="M131" s="395"/>
      <c r="N131" s="395"/>
      <c r="O131" s="395"/>
      <c r="P131" s="395"/>
      <c r="Q131" s="395"/>
      <c r="R131" s="395"/>
      <c r="S131" s="395"/>
      <c r="T131" s="395"/>
      <c r="U131" s="396"/>
      <c r="V131" s="395"/>
      <c r="W131" s="395"/>
    </row>
    <row r="132" spans="8:23" ht="12.75" customHeight="1" x14ac:dyDescent="0.2">
      <c r="H132" s="397"/>
      <c r="I132" s="395"/>
      <c r="J132" s="395"/>
      <c r="K132" s="395"/>
      <c r="L132" s="395"/>
      <c r="M132" s="395"/>
      <c r="N132" s="395"/>
      <c r="O132" s="395"/>
      <c r="P132" s="395"/>
      <c r="Q132" s="395"/>
      <c r="R132" s="395"/>
      <c r="S132" s="395"/>
      <c r="T132" s="395"/>
      <c r="U132" s="396"/>
      <c r="V132" s="395"/>
      <c r="W132" s="395"/>
    </row>
    <row r="133" spans="8:23" ht="12.75" customHeight="1" x14ac:dyDescent="0.2">
      <c r="H133" s="397"/>
      <c r="I133" s="395"/>
      <c r="J133" s="395"/>
      <c r="K133" s="395"/>
      <c r="L133" s="395"/>
      <c r="M133" s="395"/>
      <c r="N133" s="395"/>
      <c r="O133" s="395"/>
      <c r="P133" s="395"/>
      <c r="Q133" s="395"/>
      <c r="R133" s="395"/>
      <c r="S133" s="395"/>
      <c r="T133" s="395"/>
      <c r="U133" s="396"/>
      <c r="V133" s="395"/>
      <c r="W133" s="395"/>
    </row>
    <row r="134" spans="8:23" ht="12.75" customHeight="1" x14ac:dyDescent="0.2">
      <c r="H134" s="397"/>
      <c r="I134" s="395"/>
      <c r="J134" s="395"/>
      <c r="K134" s="395"/>
      <c r="L134" s="395"/>
      <c r="M134" s="395"/>
      <c r="N134" s="395"/>
      <c r="O134" s="395"/>
      <c r="P134" s="395"/>
      <c r="Q134" s="395"/>
      <c r="R134" s="395"/>
      <c r="S134" s="395"/>
      <c r="T134" s="395"/>
      <c r="U134" s="396"/>
      <c r="V134" s="395"/>
      <c r="W134" s="395"/>
    </row>
    <row r="135" spans="8:23" ht="12.75" customHeight="1" x14ac:dyDescent="0.2">
      <c r="H135" s="397"/>
      <c r="I135" s="395"/>
      <c r="J135" s="395"/>
      <c r="K135" s="395"/>
      <c r="L135" s="395"/>
      <c r="M135" s="395"/>
      <c r="N135" s="395"/>
      <c r="O135" s="395"/>
      <c r="P135" s="395"/>
      <c r="Q135" s="395"/>
      <c r="R135" s="395"/>
      <c r="S135" s="395"/>
      <c r="T135" s="395"/>
      <c r="U135" s="396"/>
      <c r="V135" s="395"/>
      <c r="W135" s="395"/>
    </row>
    <row r="136" spans="8:23" ht="12.75" customHeight="1" x14ac:dyDescent="0.2">
      <c r="H136" s="397"/>
      <c r="I136" s="395"/>
      <c r="J136" s="395"/>
      <c r="K136" s="395"/>
      <c r="L136" s="395"/>
      <c r="M136" s="395"/>
      <c r="N136" s="395"/>
      <c r="O136" s="395"/>
      <c r="P136" s="395"/>
      <c r="Q136" s="395"/>
      <c r="R136" s="395"/>
      <c r="S136" s="395"/>
      <c r="T136" s="395"/>
      <c r="U136" s="396"/>
      <c r="V136" s="395"/>
      <c r="W136" s="395"/>
    </row>
    <row r="137" spans="8:23" ht="12.75" customHeight="1" x14ac:dyDescent="0.2">
      <c r="H137" s="397"/>
      <c r="I137" s="395"/>
      <c r="J137" s="395"/>
      <c r="K137" s="395"/>
      <c r="L137" s="395"/>
      <c r="M137" s="395"/>
      <c r="N137" s="395"/>
      <c r="O137" s="395"/>
      <c r="P137" s="395"/>
      <c r="Q137" s="395"/>
      <c r="R137" s="395"/>
      <c r="S137" s="395"/>
      <c r="T137" s="395"/>
      <c r="U137" s="396"/>
      <c r="V137" s="395"/>
      <c r="W137" s="395"/>
    </row>
    <row r="138" spans="8:23" ht="12.75" customHeight="1" x14ac:dyDescent="0.2">
      <c r="H138" s="397"/>
      <c r="I138" s="395"/>
      <c r="J138" s="395"/>
      <c r="K138" s="395"/>
      <c r="L138" s="395"/>
      <c r="M138" s="395"/>
      <c r="N138" s="395"/>
      <c r="O138" s="395"/>
      <c r="P138" s="395"/>
      <c r="Q138" s="395"/>
      <c r="R138" s="395"/>
      <c r="S138" s="395"/>
      <c r="T138" s="395"/>
      <c r="U138" s="396"/>
      <c r="V138" s="395"/>
      <c r="W138" s="395"/>
    </row>
    <row r="139" spans="8:23" ht="12.75" customHeight="1" x14ac:dyDescent="0.2">
      <c r="H139" s="397"/>
      <c r="I139" s="395"/>
      <c r="J139" s="395"/>
      <c r="K139" s="395"/>
      <c r="L139" s="395"/>
      <c r="M139" s="395"/>
      <c r="N139" s="395"/>
      <c r="O139" s="395"/>
      <c r="P139" s="395"/>
      <c r="Q139" s="395"/>
      <c r="R139" s="395"/>
      <c r="S139" s="395"/>
      <c r="T139" s="395"/>
      <c r="U139" s="396"/>
      <c r="V139" s="395"/>
      <c r="W139" s="395"/>
    </row>
    <row r="140" spans="8:23" ht="12.75" customHeight="1" x14ac:dyDescent="0.2">
      <c r="H140" s="397"/>
      <c r="I140" s="395"/>
      <c r="J140" s="395"/>
      <c r="K140" s="395"/>
      <c r="L140" s="395"/>
      <c r="M140" s="395"/>
      <c r="N140" s="395"/>
      <c r="O140" s="395"/>
      <c r="P140" s="395"/>
      <c r="Q140" s="395"/>
      <c r="R140" s="395"/>
      <c r="S140" s="395"/>
      <c r="T140" s="395"/>
      <c r="U140" s="396"/>
      <c r="V140" s="395"/>
      <c r="W140" s="395"/>
    </row>
    <row r="141" spans="8:23" ht="12.75" customHeight="1" x14ac:dyDescent="0.2">
      <c r="H141" s="397"/>
      <c r="I141" s="395"/>
      <c r="J141" s="395"/>
      <c r="K141" s="395"/>
      <c r="L141" s="395"/>
      <c r="M141" s="395"/>
      <c r="N141" s="395"/>
      <c r="O141" s="395"/>
      <c r="P141" s="395"/>
      <c r="Q141" s="395"/>
      <c r="R141" s="395"/>
      <c r="S141" s="395"/>
      <c r="T141" s="395"/>
      <c r="U141" s="396"/>
      <c r="V141" s="395"/>
      <c r="W141" s="395"/>
    </row>
    <row r="142" spans="8:23" ht="12.75" customHeight="1" x14ac:dyDescent="0.2">
      <c r="H142" s="397"/>
      <c r="I142" s="395"/>
      <c r="J142" s="395"/>
      <c r="K142" s="395"/>
      <c r="L142" s="395"/>
      <c r="M142" s="395"/>
      <c r="N142" s="395"/>
      <c r="O142" s="395"/>
      <c r="P142" s="395"/>
      <c r="Q142" s="395"/>
      <c r="R142" s="395"/>
      <c r="S142" s="395"/>
      <c r="T142" s="395"/>
      <c r="U142" s="396"/>
      <c r="V142" s="395"/>
      <c r="W142" s="395"/>
    </row>
    <row r="143" spans="8:23" ht="12.75" customHeight="1" x14ac:dyDescent="0.2">
      <c r="H143" s="397"/>
      <c r="I143" s="395"/>
      <c r="J143" s="395"/>
      <c r="K143" s="395"/>
      <c r="L143" s="395"/>
      <c r="M143" s="395"/>
      <c r="N143" s="395"/>
      <c r="O143" s="395"/>
      <c r="P143" s="395"/>
      <c r="Q143" s="395"/>
      <c r="R143" s="395"/>
      <c r="S143" s="395"/>
      <c r="T143" s="395"/>
      <c r="U143" s="396"/>
      <c r="V143" s="395"/>
      <c r="W143" s="395"/>
    </row>
    <row r="144" spans="8:23" ht="12.75" customHeight="1" x14ac:dyDescent="0.2">
      <c r="H144" s="397"/>
      <c r="I144" s="395"/>
      <c r="J144" s="395"/>
      <c r="K144" s="395"/>
      <c r="L144" s="395"/>
      <c r="M144" s="395"/>
      <c r="N144" s="395"/>
      <c r="O144" s="395"/>
      <c r="P144" s="395"/>
      <c r="Q144" s="395"/>
      <c r="R144" s="395"/>
      <c r="S144" s="395"/>
      <c r="T144" s="395"/>
      <c r="U144" s="396"/>
      <c r="V144" s="395"/>
      <c r="W144" s="395"/>
    </row>
    <row r="145" spans="8:23" ht="12.75" customHeight="1" x14ac:dyDescent="0.2">
      <c r="H145" s="397"/>
      <c r="I145" s="395"/>
      <c r="J145" s="395"/>
      <c r="K145" s="395"/>
      <c r="L145" s="395"/>
      <c r="M145" s="395"/>
      <c r="N145" s="395"/>
      <c r="O145" s="395"/>
      <c r="P145" s="395"/>
      <c r="Q145" s="395"/>
      <c r="R145" s="395"/>
      <c r="S145" s="395"/>
      <c r="T145" s="395"/>
      <c r="U145" s="396"/>
      <c r="V145" s="395"/>
      <c r="W145" s="395"/>
    </row>
    <row r="146" spans="8:23" ht="12.75" customHeight="1" x14ac:dyDescent="0.2">
      <c r="H146" s="397"/>
      <c r="I146" s="395"/>
      <c r="J146" s="395"/>
      <c r="K146" s="395"/>
      <c r="L146" s="395"/>
      <c r="M146" s="395"/>
      <c r="N146" s="395"/>
      <c r="O146" s="395"/>
      <c r="P146" s="395"/>
      <c r="Q146" s="395"/>
      <c r="R146" s="395"/>
      <c r="S146" s="395"/>
      <c r="T146" s="395"/>
      <c r="U146" s="396"/>
      <c r="V146" s="395"/>
      <c r="W146" s="395"/>
    </row>
    <row r="147" spans="8:23" ht="12.75" customHeight="1" x14ac:dyDescent="0.2">
      <c r="H147" s="397"/>
      <c r="I147" s="395"/>
      <c r="J147" s="395"/>
      <c r="K147" s="395"/>
      <c r="L147" s="395"/>
      <c r="M147" s="395"/>
      <c r="N147" s="395"/>
      <c r="O147" s="395"/>
      <c r="P147" s="395"/>
      <c r="Q147" s="395"/>
      <c r="R147" s="395"/>
      <c r="S147" s="395"/>
      <c r="T147" s="395"/>
      <c r="U147" s="396"/>
      <c r="V147" s="395"/>
      <c r="W147" s="395"/>
    </row>
    <row r="148" spans="8:23" ht="12.75" customHeight="1" x14ac:dyDescent="0.2">
      <c r="H148" s="397"/>
      <c r="I148" s="395"/>
      <c r="J148" s="395"/>
      <c r="K148" s="395"/>
      <c r="L148" s="395"/>
      <c r="M148" s="395"/>
      <c r="N148" s="395"/>
      <c r="O148" s="395"/>
      <c r="P148" s="395"/>
      <c r="Q148" s="395"/>
      <c r="R148" s="395"/>
      <c r="S148" s="395"/>
      <c r="T148" s="395"/>
      <c r="U148" s="396"/>
      <c r="V148" s="395"/>
      <c r="W148" s="395"/>
    </row>
    <row r="149" spans="8:23" ht="12.75" customHeight="1" x14ac:dyDescent="0.2">
      <c r="H149" s="397"/>
      <c r="I149" s="395"/>
      <c r="J149" s="395"/>
      <c r="K149" s="395"/>
      <c r="L149" s="395"/>
      <c r="M149" s="395"/>
      <c r="N149" s="395"/>
      <c r="O149" s="395"/>
      <c r="P149" s="395"/>
      <c r="Q149" s="395"/>
      <c r="R149" s="395"/>
      <c r="S149" s="395"/>
      <c r="T149" s="395"/>
      <c r="U149" s="396"/>
      <c r="V149" s="395"/>
      <c r="W149" s="395"/>
    </row>
    <row r="150" spans="8:23" ht="12.75" customHeight="1" x14ac:dyDescent="0.2">
      <c r="H150" s="397"/>
      <c r="I150" s="395"/>
      <c r="J150" s="395"/>
      <c r="K150" s="395"/>
      <c r="L150" s="395"/>
      <c r="M150" s="395"/>
      <c r="N150" s="395"/>
      <c r="O150" s="395"/>
      <c r="P150" s="395"/>
      <c r="Q150" s="395"/>
      <c r="R150" s="395"/>
      <c r="S150" s="395"/>
      <c r="T150" s="395"/>
      <c r="U150" s="396"/>
      <c r="V150" s="395"/>
      <c r="W150" s="395"/>
    </row>
    <row r="151" spans="8:23" ht="12.75" customHeight="1" x14ac:dyDescent="0.2">
      <c r="H151" s="397"/>
      <c r="I151" s="395"/>
      <c r="J151" s="395"/>
      <c r="K151" s="395"/>
      <c r="L151" s="395"/>
      <c r="M151" s="395"/>
      <c r="N151" s="395"/>
      <c r="O151" s="395"/>
      <c r="P151" s="395"/>
      <c r="Q151" s="395"/>
      <c r="R151" s="395"/>
      <c r="S151" s="395"/>
      <c r="T151" s="395"/>
      <c r="U151" s="396"/>
      <c r="V151" s="395"/>
      <c r="W151" s="395"/>
    </row>
    <row r="152" spans="8:23" ht="12.75" customHeight="1" x14ac:dyDescent="0.2">
      <c r="H152" s="397"/>
      <c r="I152" s="395"/>
      <c r="J152" s="395"/>
      <c r="K152" s="395"/>
      <c r="L152" s="395"/>
      <c r="M152" s="395"/>
      <c r="N152" s="395"/>
      <c r="O152" s="395"/>
      <c r="P152" s="395"/>
      <c r="Q152" s="395"/>
      <c r="R152" s="395"/>
      <c r="S152" s="395"/>
      <c r="T152" s="395"/>
      <c r="U152" s="396"/>
      <c r="V152" s="395"/>
      <c r="W152" s="395"/>
    </row>
    <row r="153" spans="8:23" ht="12.75" customHeight="1" x14ac:dyDescent="0.2">
      <c r="H153" s="397"/>
      <c r="I153" s="395"/>
      <c r="J153" s="395"/>
      <c r="K153" s="395"/>
      <c r="L153" s="395"/>
      <c r="M153" s="395"/>
      <c r="N153" s="395"/>
      <c r="O153" s="395"/>
      <c r="P153" s="395"/>
      <c r="Q153" s="395"/>
      <c r="R153" s="395"/>
      <c r="S153" s="395"/>
      <c r="T153" s="395"/>
      <c r="U153" s="396"/>
      <c r="V153" s="395"/>
      <c r="W153" s="395"/>
    </row>
    <row r="154" spans="8:23" ht="12.75" customHeight="1" x14ac:dyDescent="0.2">
      <c r="H154" s="397"/>
      <c r="I154" s="395"/>
      <c r="J154" s="395"/>
      <c r="K154" s="395"/>
      <c r="L154" s="395"/>
      <c r="M154" s="395"/>
      <c r="N154" s="395"/>
      <c r="O154" s="395"/>
      <c r="P154" s="395"/>
      <c r="Q154" s="395"/>
      <c r="R154" s="395"/>
      <c r="S154" s="395"/>
      <c r="T154" s="395"/>
      <c r="U154" s="396"/>
      <c r="V154" s="395"/>
      <c r="W154" s="395"/>
    </row>
    <row r="155" spans="8:23" ht="12.75" customHeight="1" x14ac:dyDescent="0.2">
      <c r="H155" s="397"/>
      <c r="I155" s="395"/>
      <c r="J155" s="395"/>
      <c r="K155" s="395"/>
      <c r="L155" s="395"/>
      <c r="M155" s="395"/>
      <c r="N155" s="395"/>
      <c r="O155" s="395"/>
      <c r="P155" s="395"/>
      <c r="Q155" s="395"/>
      <c r="R155" s="395"/>
      <c r="S155" s="395"/>
      <c r="T155" s="395"/>
      <c r="U155" s="396"/>
      <c r="V155" s="395"/>
      <c r="W155" s="395"/>
    </row>
    <row r="156" spans="8:23" ht="12.75" customHeight="1" x14ac:dyDescent="0.2">
      <c r="H156" s="397"/>
      <c r="I156" s="395"/>
      <c r="J156" s="395"/>
      <c r="K156" s="395"/>
      <c r="L156" s="395"/>
      <c r="M156" s="395"/>
      <c r="N156" s="395"/>
      <c r="O156" s="395"/>
      <c r="P156" s="395"/>
      <c r="Q156" s="395"/>
      <c r="R156" s="395"/>
      <c r="S156" s="395"/>
      <c r="T156" s="395"/>
      <c r="U156" s="396"/>
      <c r="V156" s="395"/>
      <c r="W156" s="395"/>
    </row>
    <row r="157" spans="8:23" ht="12.75" customHeight="1" x14ac:dyDescent="0.2">
      <c r="H157" s="397"/>
      <c r="I157" s="395"/>
      <c r="J157" s="395"/>
      <c r="K157" s="395"/>
      <c r="L157" s="395"/>
      <c r="M157" s="395"/>
      <c r="N157" s="395"/>
      <c r="O157" s="395"/>
      <c r="P157" s="395"/>
      <c r="Q157" s="395"/>
      <c r="R157" s="395"/>
      <c r="S157" s="395"/>
      <c r="T157" s="395"/>
      <c r="U157" s="396"/>
      <c r="V157" s="395"/>
      <c r="W157" s="395"/>
    </row>
    <row r="158" spans="8:23" ht="12.75" customHeight="1" x14ac:dyDescent="0.2">
      <c r="H158" s="397"/>
      <c r="I158" s="395"/>
      <c r="J158" s="395"/>
      <c r="K158" s="395"/>
      <c r="L158" s="395"/>
      <c r="M158" s="395"/>
      <c r="N158" s="395"/>
      <c r="O158" s="395"/>
      <c r="P158" s="395"/>
      <c r="Q158" s="395"/>
      <c r="R158" s="395"/>
      <c r="S158" s="395"/>
      <c r="T158" s="395"/>
      <c r="U158" s="396"/>
      <c r="V158" s="395"/>
      <c r="W158" s="395"/>
    </row>
    <row r="159" spans="8:23" ht="12.75" customHeight="1" x14ac:dyDescent="0.2">
      <c r="H159" s="397"/>
      <c r="I159" s="395"/>
      <c r="J159" s="395"/>
      <c r="K159" s="395"/>
      <c r="L159" s="395"/>
      <c r="M159" s="395"/>
      <c r="N159" s="395"/>
      <c r="O159" s="395"/>
      <c r="P159" s="395"/>
      <c r="Q159" s="395"/>
      <c r="R159" s="395"/>
      <c r="S159" s="395"/>
      <c r="T159" s="395"/>
      <c r="U159" s="396"/>
      <c r="V159" s="395"/>
      <c r="W159" s="395"/>
    </row>
    <row r="160" spans="8:23" ht="12.75" customHeight="1" x14ac:dyDescent="0.2">
      <c r="H160" s="397"/>
      <c r="I160" s="395"/>
      <c r="J160" s="395"/>
      <c r="K160" s="395"/>
      <c r="L160" s="395"/>
      <c r="M160" s="395"/>
      <c r="N160" s="395"/>
      <c r="O160" s="395"/>
      <c r="P160" s="395"/>
      <c r="Q160" s="395"/>
      <c r="R160" s="395"/>
      <c r="S160" s="395"/>
      <c r="T160" s="395"/>
      <c r="U160" s="396"/>
      <c r="V160" s="395"/>
      <c r="W160" s="395"/>
    </row>
    <row r="161" spans="8:23" ht="12.75" customHeight="1" x14ac:dyDescent="0.2">
      <c r="H161" s="397"/>
      <c r="I161" s="395"/>
      <c r="J161" s="395"/>
      <c r="K161" s="395"/>
      <c r="L161" s="395"/>
      <c r="M161" s="395"/>
      <c r="N161" s="395"/>
      <c r="O161" s="395"/>
      <c r="P161" s="395"/>
      <c r="Q161" s="395"/>
      <c r="R161" s="395"/>
      <c r="S161" s="395"/>
      <c r="T161" s="395"/>
      <c r="U161" s="396"/>
      <c r="V161" s="395"/>
      <c r="W161" s="395"/>
    </row>
    <row r="162" spans="8:23" ht="12.75" customHeight="1" x14ac:dyDescent="0.2">
      <c r="H162" s="397"/>
      <c r="I162" s="395"/>
      <c r="J162" s="395"/>
      <c r="K162" s="395"/>
      <c r="L162" s="395"/>
      <c r="M162" s="395"/>
      <c r="N162" s="395"/>
      <c r="O162" s="395"/>
      <c r="P162" s="395"/>
      <c r="Q162" s="395"/>
      <c r="R162" s="395"/>
      <c r="S162" s="395"/>
      <c r="T162" s="395"/>
      <c r="U162" s="396"/>
      <c r="V162" s="395"/>
      <c r="W162" s="395"/>
    </row>
    <row r="163" spans="8:23" ht="12.75" customHeight="1" x14ac:dyDescent="0.2">
      <c r="H163" s="397"/>
      <c r="I163" s="395"/>
      <c r="J163" s="395"/>
      <c r="K163" s="395"/>
      <c r="L163" s="395"/>
      <c r="M163" s="395"/>
      <c r="N163" s="395"/>
      <c r="O163" s="395"/>
      <c r="P163" s="395"/>
      <c r="Q163" s="395"/>
      <c r="R163" s="395"/>
      <c r="S163" s="395"/>
      <c r="T163" s="395"/>
      <c r="U163" s="396"/>
      <c r="V163" s="395"/>
      <c r="W163" s="395"/>
    </row>
    <row r="164" spans="8:23" ht="12.75" customHeight="1" x14ac:dyDescent="0.2">
      <c r="H164" s="397"/>
      <c r="I164" s="395"/>
      <c r="J164" s="395"/>
      <c r="K164" s="395"/>
      <c r="L164" s="395"/>
      <c r="M164" s="395"/>
      <c r="N164" s="395"/>
      <c r="O164" s="395"/>
      <c r="P164" s="395"/>
      <c r="Q164" s="395"/>
      <c r="R164" s="395"/>
      <c r="S164" s="395"/>
      <c r="T164" s="395"/>
      <c r="U164" s="396"/>
      <c r="V164" s="395"/>
      <c r="W164" s="395"/>
    </row>
    <row r="165" spans="8:23" ht="12.75" customHeight="1" x14ac:dyDescent="0.2">
      <c r="H165" s="397"/>
      <c r="I165" s="395"/>
      <c r="J165" s="395"/>
      <c r="K165" s="395"/>
      <c r="L165" s="395"/>
      <c r="M165" s="395"/>
      <c r="N165" s="395"/>
      <c r="O165" s="395"/>
      <c r="P165" s="395"/>
      <c r="Q165" s="395"/>
      <c r="R165" s="395"/>
      <c r="S165" s="395"/>
      <c r="T165" s="395"/>
      <c r="U165" s="396"/>
      <c r="V165" s="395"/>
      <c r="W165" s="395"/>
    </row>
    <row r="166" spans="8:23" ht="12.75" customHeight="1" x14ac:dyDescent="0.2">
      <c r="H166" s="397"/>
      <c r="I166" s="395"/>
      <c r="J166" s="395"/>
      <c r="K166" s="395"/>
      <c r="L166" s="395"/>
      <c r="M166" s="395"/>
      <c r="N166" s="395"/>
      <c r="O166" s="395"/>
      <c r="P166" s="395"/>
      <c r="Q166" s="395"/>
      <c r="R166" s="395"/>
      <c r="S166" s="395"/>
      <c r="T166" s="395"/>
      <c r="U166" s="396"/>
      <c r="V166" s="395"/>
      <c r="W166" s="395"/>
    </row>
    <row r="167" spans="8:23" ht="12.75" customHeight="1" x14ac:dyDescent="0.2">
      <c r="H167" s="397"/>
      <c r="I167" s="395"/>
      <c r="J167" s="395"/>
      <c r="K167" s="395"/>
      <c r="L167" s="395"/>
      <c r="M167" s="395"/>
      <c r="N167" s="395"/>
      <c r="O167" s="395"/>
      <c r="P167" s="395"/>
      <c r="Q167" s="395"/>
      <c r="R167" s="395"/>
      <c r="S167" s="395"/>
      <c r="T167" s="395"/>
      <c r="U167" s="396"/>
      <c r="V167" s="395"/>
      <c r="W167" s="395"/>
    </row>
    <row r="168" spans="8:23" ht="12.75" customHeight="1" x14ac:dyDescent="0.2">
      <c r="H168" s="397"/>
      <c r="I168" s="395"/>
      <c r="J168" s="395"/>
      <c r="K168" s="395"/>
      <c r="L168" s="395"/>
      <c r="M168" s="395"/>
      <c r="N168" s="395"/>
      <c r="O168" s="395"/>
      <c r="P168" s="395"/>
      <c r="Q168" s="395"/>
      <c r="R168" s="395"/>
      <c r="S168" s="395"/>
      <c r="T168" s="395"/>
      <c r="U168" s="396"/>
      <c r="V168" s="395"/>
      <c r="W168" s="395"/>
    </row>
    <row r="169" spans="8:23" ht="12.75" customHeight="1" x14ac:dyDescent="0.2">
      <c r="H169" s="397"/>
      <c r="I169" s="395"/>
      <c r="J169" s="395"/>
      <c r="K169" s="395"/>
      <c r="L169" s="395"/>
      <c r="M169" s="395"/>
      <c r="N169" s="395"/>
      <c r="O169" s="395"/>
      <c r="P169" s="395"/>
      <c r="Q169" s="395"/>
      <c r="R169" s="395"/>
      <c r="S169" s="395"/>
      <c r="T169" s="395"/>
      <c r="U169" s="396"/>
      <c r="V169" s="395"/>
      <c r="W169" s="395"/>
    </row>
    <row r="170" spans="8:23" ht="12.75" customHeight="1" x14ac:dyDescent="0.2">
      <c r="H170" s="397"/>
      <c r="I170" s="395"/>
      <c r="J170" s="395"/>
      <c r="K170" s="395"/>
      <c r="L170" s="395"/>
      <c r="M170" s="395"/>
      <c r="N170" s="395"/>
      <c r="O170" s="395"/>
      <c r="P170" s="395"/>
      <c r="Q170" s="395"/>
      <c r="R170" s="395"/>
      <c r="S170" s="395"/>
      <c r="T170" s="395"/>
      <c r="U170" s="396"/>
      <c r="V170" s="395"/>
      <c r="W170" s="395"/>
    </row>
    <row r="171" spans="8:23" ht="12.75" customHeight="1" x14ac:dyDescent="0.2">
      <c r="H171" s="397"/>
      <c r="I171" s="395"/>
      <c r="J171" s="395"/>
      <c r="K171" s="395"/>
      <c r="L171" s="395"/>
      <c r="M171" s="395"/>
      <c r="N171" s="395"/>
      <c r="O171" s="395"/>
      <c r="P171" s="395"/>
      <c r="Q171" s="395"/>
      <c r="R171" s="395"/>
      <c r="S171" s="395"/>
      <c r="T171" s="395"/>
      <c r="U171" s="396"/>
      <c r="V171" s="395"/>
      <c r="W171" s="395"/>
    </row>
    <row r="172" spans="8:23" ht="12.75" customHeight="1" x14ac:dyDescent="0.2">
      <c r="H172" s="397"/>
      <c r="I172" s="395"/>
      <c r="J172" s="395"/>
      <c r="K172" s="395"/>
      <c r="L172" s="395"/>
      <c r="M172" s="395"/>
      <c r="N172" s="395"/>
      <c r="O172" s="395"/>
      <c r="P172" s="395"/>
      <c r="Q172" s="395"/>
      <c r="R172" s="395"/>
      <c r="S172" s="395"/>
      <c r="T172" s="395"/>
      <c r="U172" s="396"/>
      <c r="V172" s="395"/>
      <c r="W172" s="395"/>
    </row>
    <row r="173" spans="8:23" ht="12.75" customHeight="1" x14ac:dyDescent="0.2">
      <c r="H173" s="397"/>
      <c r="I173" s="395"/>
      <c r="J173" s="395"/>
      <c r="K173" s="395"/>
      <c r="L173" s="395"/>
      <c r="M173" s="395"/>
      <c r="N173" s="395"/>
      <c r="O173" s="395"/>
      <c r="P173" s="395"/>
      <c r="Q173" s="395"/>
      <c r="R173" s="395"/>
      <c r="S173" s="395"/>
      <c r="T173" s="395"/>
      <c r="U173" s="396"/>
      <c r="V173" s="395"/>
      <c r="W173" s="395"/>
    </row>
    <row r="174" spans="8:23" ht="12.75" customHeight="1" x14ac:dyDescent="0.2">
      <c r="H174" s="397"/>
      <c r="I174" s="395"/>
      <c r="J174" s="395"/>
      <c r="K174" s="395"/>
      <c r="L174" s="395"/>
      <c r="M174" s="395"/>
      <c r="N174" s="395"/>
      <c r="O174" s="395"/>
      <c r="P174" s="395"/>
      <c r="Q174" s="395"/>
      <c r="R174" s="395"/>
      <c r="S174" s="395"/>
      <c r="T174" s="395"/>
      <c r="U174" s="396"/>
      <c r="V174" s="395"/>
      <c r="W174" s="395"/>
    </row>
    <row r="175" spans="8:23" ht="12.75" customHeight="1" x14ac:dyDescent="0.2">
      <c r="H175" s="397"/>
      <c r="I175" s="395"/>
      <c r="J175" s="395"/>
      <c r="K175" s="395"/>
      <c r="L175" s="395"/>
      <c r="M175" s="395"/>
      <c r="N175" s="395"/>
      <c r="O175" s="395"/>
      <c r="P175" s="395"/>
      <c r="Q175" s="395"/>
      <c r="R175" s="395"/>
      <c r="S175" s="395"/>
      <c r="T175" s="395"/>
      <c r="U175" s="396"/>
      <c r="V175" s="395"/>
      <c r="W175" s="395"/>
    </row>
    <row r="176" spans="8:23" ht="12.75" customHeight="1" x14ac:dyDescent="0.2">
      <c r="H176" s="397"/>
      <c r="I176" s="395"/>
      <c r="J176" s="395"/>
      <c r="K176" s="395"/>
      <c r="L176" s="395"/>
      <c r="M176" s="395"/>
      <c r="N176" s="395"/>
      <c r="O176" s="395"/>
      <c r="P176" s="395"/>
      <c r="Q176" s="395"/>
      <c r="R176" s="395"/>
      <c r="S176" s="395"/>
      <c r="T176" s="395"/>
      <c r="U176" s="396"/>
      <c r="V176" s="395"/>
      <c r="W176" s="395"/>
    </row>
    <row r="177" spans="8:23" ht="12.75" customHeight="1" x14ac:dyDescent="0.2">
      <c r="H177" s="397"/>
      <c r="I177" s="395"/>
      <c r="J177" s="395"/>
      <c r="K177" s="395"/>
      <c r="L177" s="395"/>
      <c r="M177" s="395"/>
      <c r="N177" s="395"/>
      <c r="O177" s="395"/>
      <c r="P177" s="395"/>
      <c r="Q177" s="395"/>
      <c r="R177" s="395"/>
      <c r="S177" s="395"/>
      <c r="T177" s="395"/>
      <c r="U177" s="396"/>
      <c r="V177" s="395"/>
      <c r="W177" s="395"/>
    </row>
    <row r="178" spans="8:23" ht="12.75" customHeight="1" x14ac:dyDescent="0.2">
      <c r="H178" s="397"/>
      <c r="I178" s="395"/>
      <c r="J178" s="395"/>
      <c r="K178" s="395"/>
      <c r="L178" s="395"/>
      <c r="M178" s="395"/>
      <c r="N178" s="395"/>
      <c r="O178" s="395"/>
      <c r="P178" s="395"/>
      <c r="Q178" s="395"/>
      <c r="R178" s="395"/>
      <c r="S178" s="395"/>
      <c r="T178" s="395"/>
      <c r="U178" s="396"/>
      <c r="V178" s="395"/>
      <c r="W178" s="395"/>
    </row>
    <row r="179" spans="8:23" ht="12.75" customHeight="1" x14ac:dyDescent="0.2">
      <c r="H179" s="397"/>
      <c r="I179" s="395"/>
      <c r="J179" s="395"/>
      <c r="K179" s="395"/>
      <c r="L179" s="395"/>
      <c r="M179" s="395"/>
      <c r="N179" s="395"/>
      <c r="O179" s="395"/>
      <c r="P179" s="395"/>
      <c r="Q179" s="395"/>
      <c r="R179" s="395"/>
      <c r="S179" s="395"/>
      <c r="T179" s="395"/>
      <c r="U179" s="396"/>
      <c r="V179" s="395"/>
      <c r="W179" s="395"/>
    </row>
    <row r="180" spans="8:23" ht="12.75" customHeight="1" x14ac:dyDescent="0.2">
      <c r="H180" s="397"/>
      <c r="I180" s="395"/>
      <c r="J180" s="395"/>
      <c r="K180" s="395"/>
      <c r="L180" s="395"/>
      <c r="M180" s="395"/>
      <c r="N180" s="395"/>
      <c r="O180" s="395"/>
      <c r="P180" s="395"/>
      <c r="Q180" s="395"/>
      <c r="R180" s="395"/>
      <c r="S180" s="395"/>
      <c r="T180" s="395"/>
      <c r="U180" s="396"/>
      <c r="V180" s="395"/>
      <c r="W180" s="395"/>
    </row>
    <row r="181" spans="8:23" ht="12.75" customHeight="1" x14ac:dyDescent="0.2">
      <c r="H181" s="397"/>
      <c r="I181" s="395"/>
      <c r="J181" s="395"/>
      <c r="K181" s="395"/>
      <c r="L181" s="395"/>
      <c r="M181" s="395"/>
      <c r="N181" s="395"/>
      <c r="O181" s="395"/>
      <c r="P181" s="395"/>
      <c r="Q181" s="395"/>
      <c r="R181" s="395"/>
      <c r="S181" s="395"/>
      <c r="T181" s="395"/>
      <c r="U181" s="396"/>
      <c r="V181" s="395"/>
      <c r="W181" s="395"/>
    </row>
    <row r="182" spans="8:23" ht="12.75" customHeight="1" x14ac:dyDescent="0.2">
      <c r="H182" s="397"/>
      <c r="I182" s="395"/>
      <c r="J182" s="395"/>
      <c r="K182" s="395"/>
      <c r="L182" s="395"/>
      <c r="M182" s="395"/>
      <c r="N182" s="395"/>
      <c r="O182" s="395"/>
      <c r="P182" s="395"/>
      <c r="Q182" s="395"/>
      <c r="R182" s="395"/>
      <c r="S182" s="395"/>
      <c r="T182" s="395"/>
      <c r="U182" s="396"/>
      <c r="V182" s="395"/>
      <c r="W182" s="395"/>
    </row>
    <row r="183" spans="8:23" ht="12.75" customHeight="1" x14ac:dyDescent="0.2">
      <c r="H183" s="397"/>
      <c r="I183" s="395"/>
      <c r="J183" s="395"/>
      <c r="K183" s="395"/>
      <c r="L183" s="395"/>
      <c r="M183" s="395"/>
      <c r="N183" s="395"/>
      <c r="O183" s="395"/>
      <c r="P183" s="395"/>
      <c r="Q183" s="395"/>
      <c r="R183" s="395"/>
      <c r="S183" s="395"/>
      <c r="T183" s="395"/>
      <c r="U183" s="396"/>
      <c r="V183" s="395"/>
      <c r="W183" s="395"/>
    </row>
    <row r="184" spans="8:23" ht="12.75" customHeight="1" x14ac:dyDescent="0.2">
      <c r="H184" s="397"/>
      <c r="I184" s="395"/>
      <c r="J184" s="395"/>
      <c r="K184" s="395"/>
      <c r="L184" s="395"/>
      <c r="M184" s="395"/>
      <c r="N184" s="395"/>
      <c r="O184" s="395"/>
      <c r="P184" s="395"/>
      <c r="Q184" s="395"/>
      <c r="R184" s="395"/>
      <c r="S184" s="395"/>
      <c r="T184" s="395"/>
      <c r="U184" s="396"/>
      <c r="V184" s="395"/>
      <c r="W184" s="395"/>
    </row>
    <row r="185" spans="8:23" ht="12.75" customHeight="1" x14ac:dyDescent="0.2">
      <c r="H185" s="397"/>
      <c r="I185" s="395"/>
      <c r="J185" s="395"/>
      <c r="K185" s="395"/>
      <c r="L185" s="395"/>
      <c r="M185" s="395"/>
      <c r="N185" s="395"/>
      <c r="O185" s="395"/>
      <c r="P185" s="395"/>
      <c r="Q185" s="395"/>
      <c r="R185" s="395"/>
      <c r="S185" s="395"/>
      <c r="T185" s="395"/>
      <c r="U185" s="396"/>
      <c r="V185" s="395"/>
      <c r="W185" s="395"/>
    </row>
    <row r="186" spans="8:23" ht="12.75" customHeight="1" x14ac:dyDescent="0.2">
      <c r="H186" s="397"/>
      <c r="I186" s="395"/>
      <c r="J186" s="395"/>
      <c r="K186" s="395"/>
      <c r="L186" s="395"/>
      <c r="M186" s="395"/>
      <c r="N186" s="395"/>
      <c r="O186" s="395"/>
      <c r="P186" s="395"/>
      <c r="Q186" s="395"/>
      <c r="R186" s="395"/>
      <c r="S186" s="395"/>
      <c r="T186" s="395"/>
      <c r="U186" s="396"/>
      <c r="V186" s="395"/>
      <c r="W186" s="395"/>
    </row>
    <row r="187" spans="8:23" ht="12.75" customHeight="1" x14ac:dyDescent="0.2">
      <c r="H187" s="397"/>
      <c r="I187" s="395"/>
      <c r="J187" s="395"/>
      <c r="K187" s="395"/>
      <c r="L187" s="395"/>
      <c r="M187" s="395"/>
      <c r="N187" s="395"/>
      <c r="O187" s="395"/>
      <c r="P187" s="395"/>
      <c r="Q187" s="395"/>
      <c r="R187" s="395"/>
      <c r="S187" s="395"/>
      <c r="T187" s="395"/>
      <c r="U187" s="396"/>
      <c r="V187" s="395"/>
      <c r="W187" s="395"/>
    </row>
    <row r="188" spans="8:23" ht="12.75" customHeight="1" x14ac:dyDescent="0.2">
      <c r="H188" s="397"/>
      <c r="I188" s="395"/>
      <c r="J188" s="395"/>
      <c r="K188" s="395"/>
      <c r="L188" s="395"/>
      <c r="M188" s="395"/>
      <c r="N188" s="395"/>
      <c r="O188" s="395"/>
      <c r="P188" s="395"/>
      <c r="Q188" s="395"/>
      <c r="R188" s="395"/>
      <c r="S188" s="395"/>
      <c r="T188" s="395"/>
      <c r="U188" s="396"/>
      <c r="V188" s="395"/>
      <c r="W188" s="395"/>
    </row>
    <row r="189" spans="8:23" ht="12.75" customHeight="1" x14ac:dyDescent="0.2">
      <c r="H189" s="397"/>
      <c r="I189" s="395"/>
      <c r="J189" s="395"/>
      <c r="K189" s="395"/>
      <c r="L189" s="395"/>
      <c r="M189" s="395"/>
      <c r="N189" s="395"/>
      <c r="O189" s="395"/>
      <c r="P189" s="395"/>
      <c r="Q189" s="395"/>
      <c r="R189" s="395"/>
      <c r="S189" s="395"/>
      <c r="T189" s="395"/>
      <c r="U189" s="396"/>
      <c r="V189" s="395"/>
      <c r="W189" s="395"/>
    </row>
    <row r="190" spans="8:23" ht="12.75" customHeight="1" x14ac:dyDescent="0.2">
      <c r="H190" s="397"/>
      <c r="I190" s="395"/>
      <c r="J190" s="395"/>
      <c r="K190" s="395"/>
      <c r="L190" s="395"/>
      <c r="M190" s="395"/>
      <c r="N190" s="395"/>
      <c r="O190" s="395"/>
      <c r="P190" s="395"/>
      <c r="Q190" s="395"/>
      <c r="R190" s="395"/>
      <c r="S190" s="395"/>
      <c r="T190" s="395"/>
      <c r="U190" s="396"/>
      <c r="V190" s="395"/>
      <c r="W190" s="395"/>
    </row>
    <row r="191" spans="8:23" ht="12.75" customHeight="1" x14ac:dyDescent="0.2">
      <c r="H191" s="397"/>
      <c r="I191" s="395"/>
      <c r="J191" s="395"/>
      <c r="K191" s="395"/>
      <c r="L191" s="395"/>
      <c r="M191" s="395"/>
      <c r="N191" s="395"/>
      <c r="O191" s="395"/>
      <c r="P191" s="395"/>
      <c r="Q191" s="395"/>
      <c r="R191" s="395"/>
      <c r="S191" s="395"/>
      <c r="T191" s="395"/>
      <c r="U191" s="396"/>
      <c r="V191" s="395"/>
      <c r="W191" s="395"/>
    </row>
    <row r="192" spans="8:23" ht="12.75" customHeight="1" x14ac:dyDescent="0.2">
      <c r="H192" s="397"/>
      <c r="I192" s="395"/>
      <c r="J192" s="395"/>
      <c r="K192" s="395"/>
      <c r="L192" s="395"/>
      <c r="M192" s="395"/>
      <c r="N192" s="395"/>
      <c r="O192" s="395"/>
      <c r="P192" s="395"/>
      <c r="Q192" s="395"/>
      <c r="R192" s="395"/>
      <c r="S192" s="395"/>
      <c r="T192" s="395"/>
      <c r="U192" s="396"/>
      <c r="V192" s="395"/>
      <c r="W192" s="395"/>
    </row>
    <row r="193" spans="8:23" ht="12.75" customHeight="1" x14ac:dyDescent="0.2">
      <c r="H193" s="397"/>
      <c r="I193" s="395"/>
      <c r="J193" s="395"/>
      <c r="K193" s="395"/>
      <c r="L193" s="395"/>
      <c r="M193" s="395"/>
      <c r="N193" s="395"/>
      <c r="O193" s="395"/>
      <c r="P193" s="395"/>
      <c r="Q193" s="395"/>
      <c r="R193" s="395"/>
      <c r="S193" s="395"/>
      <c r="T193" s="395"/>
      <c r="U193" s="396"/>
      <c r="V193" s="395"/>
      <c r="W193" s="395"/>
    </row>
    <row r="194" spans="8:23" ht="12.75" customHeight="1" x14ac:dyDescent="0.2">
      <c r="H194" s="397"/>
      <c r="I194" s="395"/>
      <c r="J194" s="395"/>
      <c r="K194" s="395"/>
      <c r="L194" s="395"/>
      <c r="M194" s="395"/>
      <c r="N194" s="395"/>
      <c r="O194" s="395"/>
      <c r="P194" s="395"/>
      <c r="Q194" s="395"/>
      <c r="R194" s="395"/>
      <c r="S194" s="395"/>
      <c r="T194" s="395"/>
      <c r="U194" s="396"/>
      <c r="V194" s="395"/>
      <c r="W194" s="395"/>
    </row>
    <row r="195" spans="8:23" ht="12.75" customHeight="1" x14ac:dyDescent="0.2">
      <c r="H195" s="397"/>
      <c r="I195" s="395"/>
      <c r="J195" s="395"/>
      <c r="K195" s="395"/>
      <c r="L195" s="395"/>
      <c r="M195" s="395"/>
      <c r="N195" s="395"/>
      <c r="O195" s="395"/>
      <c r="P195" s="395"/>
      <c r="Q195" s="395"/>
      <c r="R195" s="395"/>
      <c r="S195" s="395"/>
      <c r="T195" s="395"/>
      <c r="U195" s="396"/>
      <c r="V195" s="395"/>
      <c r="W195" s="395"/>
    </row>
    <row r="196" spans="8:23" ht="12.75" customHeight="1" x14ac:dyDescent="0.2">
      <c r="H196" s="397"/>
      <c r="I196" s="395"/>
      <c r="J196" s="395"/>
      <c r="K196" s="395"/>
      <c r="L196" s="395"/>
      <c r="M196" s="395"/>
      <c r="N196" s="395"/>
      <c r="O196" s="395"/>
      <c r="P196" s="395"/>
      <c r="Q196" s="395"/>
      <c r="R196" s="395"/>
      <c r="S196" s="395"/>
      <c r="T196" s="395"/>
      <c r="U196" s="396"/>
      <c r="V196" s="395"/>
      <c r="W196" s="395"/>
    </row>
    <row r="197" spans="8:23" ht="12.75" customHeight="1" x14ac:dyDescent="0.2">
      <c r="H197" s="397"/>
      <c r="I197" s="395"/>
      <c r="J197" s="395"/>
      <c r="K197" s="395"/>
      <c r="L197" s="395"/>
      <c r="M197" s="395"/>
      <c r="N197" s="395"/>
      <c r="O197" s="395"/>
      <c r="P197" s="395"/>
      <c r="Q197" s="395"/>
      <c r="R197" s="395"/>
      <c r="S197" s="395"/>
      <c r="T197" s="395"/>
      <c r="U197" s="396"/>
      <c r="V197" s="395"/>
      <c r="W197" s="395"/>
    </row>
    <row r="198" spans="8:23" ht="12.75" customHeight="1" x14ac:dyDescent="0.2">
      <c r="H198" s="397"/>
      <c r="I198" s="395"/>
      <c r="J198" s="395"/>
      <c r="K198" s="395"/>
      <c r="L198" s="395"/>
      <c r="M198" s="395"/>
      <c r="N198" s="395"/>
      <c r="O198" s="395"/>
      <c r="P198" s="395"/>
      <c r="Q198" s="395"/>
      <c r="R198" s="395"/>
      <c r="S198" s="395"/>
      <c r="T198" s="395"/>
      <c r="U198" s="396"/>
      <c r="V198" s="395"/>
      <c r="W198" s="395"/>
    </row>
    <row r="199" spans="8:23" ht="12.75" customHeight="1" x14ac:dyDescent="0.2">
      <c r="H199" s="397"/>
      <c r="I199" s="395"/>
      <c r="J199" s="395"/>
      <c r="K199" s="395"/>
      <c r="L199" s="395"/>
      <c r="M199" s="395"/>
      <c r="N199" s="395"/>
      <c r="O199" s="395"/>
      <c r="P199" s="395"/>
      <c r="Q199" s="395"/>
      <c r="R199" s="395"/>
      <c r="S199" s="395"/>
      <c r="T199" s="395"/>
      <c r="U199" s="396"/>
      <c r="V199" s="395"/>
      <c r="W199" s="395"/>
    </row>
    <row r="200" spans="8:23" ht="12.75" customHeight="1" x14ac:dyDescent="0.2">
      <c r="H200" s="397"/>
      <c r="I200" s="395"/>
      <c r="J200" s="395"/>
      <c r="K200" s="395"/>
      <c r="L200" s="395"/>
      <c r="M200" s="395"/>
      <c r="N200" s="395"/>
      <c r="O200" s="395"/>
      <c r="P200" s="395"/>
      <c r="Q200" s="395"/>
      <c r="R200" s="395"/>
      <c r="S200" s="395"/>
      <c r="T200" s="395"/>
      <c r="U200" s="396"/>
      <c r="V200" s="395"/>
      <c r="W200" s="395"/>
    </row>
    <row r="201" spans="8:23" ht="12.75" customHeight="1" x14ac:dyDescent="0.2">
      <c r="H201" s="397"/>
      <c r="I201" s="395"/>
      <c r="J201" s="395"/>
      <c r="K201" s="395"/>
      <c r="L201" s="395"/>
      <c r="M201" s="395"/>
      <c r="N201" s="395"/>
      <c r="O201" s="395"/>
      <c r="P201" s="395"/>
      <c r="Q201" s="395"/>
      <c r="R201" s="395"/>
      <c r="S201" s="395"/>
      <c r="T201" s="395"/>
      <c r="U201" s="396"/>
      <c r="V201" s="395"/>
      <c r="W201" s="395"/>
    </row>
    <row r="202" spans="8:23" ht="12.75" customHeight="1" x14ac:dyDescent="0.2">
      <c r="H202" s="397"/>
      <c r="I202" s="395"/>
      <c r="J202" s="395"/>
      <c r="K202" s="395"/>
      <c r="L202" s="395"/>
      <c r="M202" s="395"/>
      <c r="N202" s="395"/>
      <c r="O202" s="395"/>
      <c r="P202" s="395"/>
      <c r="Q202" s="395"/>
      <c r="R202" s="395"/>
      <c r="S202" s="395"/>
      <c r="T202" s="395"/>
      <c r="U202" s="396"/>
      <c r="V202" s="395"/>
      <c r="W202" s="395"/>
    </row>
    <row r="203" spans="8:23" ht="12.75" customHeight="1" x14ac:dyDescent="0.2">
      <c r="H203" s="397"/>
      <c r="I203" s="395"/>
      <c r="J203" s="395"/>
      <c r="K203" s="395"/>
      <c r="L203" s="395"/>
      <c r="M203" s="395"/>
      <c r="N203" s="395"/>
      <c r="O203" s="395"/>
      <c r="P203" s="395"/>
      <c r="Q203" s="395"/>
      <c r="R203" s="395"/>
      <c r="S203" s="395"/>
      <c r="T203" s="395"/>
      <c r="U203" s="396"/>
      <c r="V203" s="395"/>
      <c r="W203" s="395"/>
    </row>
    <row r="204" spans="8:23" ht="12.75" customHeight="1" x14ac:dyDescent="0.2">
      <c r="H204" s="397"/>
      <c r="I204" s="395"/>
      <c r="J204" s="395"/>
      <c r="K204" s="395"/>
      <c r="L204" s="395"/>
      <c r="M204" s="395"/>
      <c r="N204" s="395"/>
      <c r="O204" s="395"/>
      <c r="P204" s="395"/>
      <c r="Q204" s="395"/>
      <c r="R204" s="395"/>
      <c r="S204" s="395"/>
      <c r="T204" s="395"/>
      <c r="U204" s="396"/>
      <c r="V204" s="395"/>
      <c r="W204" s="395"/>
    </row>
    <row r="205" spans="8:23" ht="12.75" customHeight="1" x14ac:dyDescent="0.2">
      <c r="H205" s="397"/>
      <c r="I205" s="395"/>
      <c r="J205" s="395"/>
      <c r="K205" s="395"/>
      <c r="L205" s="395"/>
      <c r="M205" s="395"/>
      <c r="N205" s="395"/>
      <c r="O205" s="395"/>
      <c r="P205" s="395"/>
      <c r="Q205" s="395"/>
      <c r="R205" s="395"/>
      <c r="S205" s="395"/>
      <c r="T205" s="395"/>
      <c r="U205" s="396"/>
      <c r="V205" s="395"/>
      <c r="W205" s="395"/>
    </row>
    <row r="206" spans="8:23" ht="12.75" customHeight="1" x14ac:dyDescent="0.2">
      <c r="H206" s="397"/>
      <c r="I206" s="395"/>
      <c r="J206" s="395"/>
      <c r="K206" s="395"/>
      <c r="L206" s="395"/>
      <c r="M206" s="395"/>
      <c r="N206" s="395"/>
      <c r="O206" s="395"/>
      <c r="P206" s="395"/>
      <c r="Q206" s="395"/>
      <c r="R206" s="395"/>
      <c r="S206" s="395"/>
      <c r="T206" s="395"/>
      <c r="U206" s="396"/>
      <c r="V206" s="395"/>
      <c r="W206" s="395"/>
    </row>
    <row r="207" spans="8:23" ht="12.75" customHeight="1" x14ac:dyDescent="0.2">
      <c r="H207" s="397"/>
      <c r="I207" s="395"/>
      <c r="J207" s="395"/>
      <c r="K207" s="395"/>
      <c r="L207" s="395"/>
      <c r="M207" s="395"/>
      <c r="N207" s="395"/>
      <c r="O207" s="395"/>
      <c r="P207" s="395"/>
      <c r="Q207" s="395"/>
      <c r="R207" s="395"/>
      <c r="S207" s="395"/>
      <c r="T207" s="395"/>
      <c r="U207" s="396"/>
      <c r="V207" s="395"/>
      <c r="W207" s="395"/>
    </row>
    <row r="208" spans="8:23" ht="12.75" customHeight="1" x14ac:dyDescent="0.2">
      <c r="H208" s="397"/>
      <c r="I208" s="395"/>
      <c r="J208" s="395"/>
      <c r="K208" s="395"/>
      <c r="L208" s="395"/>
      <c r="M208" s="395"/>
      <c r="N208" s="395"/>
      <c r="O208" s="395"/>
      <c r="P208" s="395"/>
      <c r="Q208" s="395"/>
      <c r="R208" s="395"/>
      <c r="S208" s="395"/>
      <c r="T208" s="395"/>
      <c r="U208" s="396"/>
      <c r="V208" s="395"/>
      <c r="W208" s="395"/>
    </row>
    <row r="209" spans="8:23" ht="12.75" customHeight="1" x14ac:dyDescent="0.2">
      <c r="H209" s="397"/>
      <c r="I209" s="395"/>
      <c r="J209" s="395"/>
      <c r="K209" s="395"/>
      <c r="L209" s="395"/>
      <c r="M209" s="395"/>
      <c r="N209" s="395"/>
      <c r="O209" s="395"/>
      <c r="P209" s="395"/>
      <c r="Q209" s="395"/>
      <c r="R209" s="395"/>
      <c r="S209" s="395"/>
      <c r="T209" s="395"/>
      <c r="U209" s="396"/>
      <c r="V209" s="395"/>
      <c r="W209" s="395"/>
    </row>
    <row r="210" spans="8:23" ht="12.75" customHeight="1" x14ac:dyDescent="0.2">
      <c r="H210" s="397"/>
      <c r="I210" s="395"/>
      <c r="J210" s="395"/>
      <c r="K210" s="395"/>
      <c r="L210" s="395"/>
      <c r="M210" s="395"/>
      <c r="N210" s="395"/>
      <c r="O210" s="395"/>
      <c r="P210" s="395"/>
      <c r="Q210" s="395"/>
      <c r="R210" s="395"/>
      <c r="S210" s="395"/>
      <c r="T210" s="395"/>
      <c r="U210" s="396"/>
      <c r="V210" s="395"/>
      <c r="W210" s="395"/>
    </row>
    <row r="211" spans="8:23" ht="12.75" customHeight="1" x14ac:dyDescent="0.2">
      <c r="H211" s="397"/>
      <c r="I211" s="395"/>
      <c r="J211" s="395"/>
      <c r="K211" s="395"/>
      <c r="L211" s="395"/>
      <c r="M211" s="395"/>
      <c r="N211" s="395"/>
      <c r="O211" s="395"/>
      <c r="P211" s="395"/>
      <c r="Q211" s="395"/>
      <c r="R211" s="395"/>
      <c r="S211" s="395"/>
      <c r="T211" s="395"/>
      <c r="U211" s="396"/>
      <c r="V211" s="395"/>
      <c r="W211" s="395"/>
    </row>
    <row r="212" spans="8:23" ht="12.75" customHeight="1" x14ac:dyDescent="0.2">
      <c r="H212" s="397"/>
      <c r="I212" s="395"/>
      <c r="J212" s="395"/>
      <c r="K212" s="395"/>
      <c r="L212" s="395"/>
      <c r="M212" s="395"/>
      <c r="N212" s="395"/>
      <c r="O212" s="395"/>
      <c r="P212" s="395"/>
      <c r="Q212" s="395"/>
      <c r="R212" s="395"/>
      <c r="S212" s="395"/>
      <c r="T212" s="395"/>
      <c r="U212" s="396"/>
      <c r="V212" s="395"/>
      <c r="W212" s="395"/>
    </row>
    <row r="213" spans="8:23" ht="12.75" customHeight="1" x14ac:dyDescent="0.2">
      <c r="H213" s="397"/>
      <c r="I213" s="395"/>
      <c r="J213" s="395"/>
      <c r="K213" s="395"/>
      <c r="L213" s="395"/>
      <c r="M213" s="395"/>
      <c r="N213" s="395"/>
      <c r="O213" s="395"/>
      <c r="P213" s="395"/>
      <c r="Q213" s="395"/>
      <c r="R213" s="395"/>
      <c r="S213" s="395"/>
      <c r="T213" s="395"/>
      <c r="U213" s="396"/>
      <c r="V213" s="395"/>
      <c r="W213" s="395"/>
    </row>
    <row r="214" spans="8:23" ht="12.75" customHeight="1" x14ac:dyDescent="0.2">
      <c r="H214" s="397"/>
      <c r="I214" s="395"/>
      <c r="J214" s="395"/>
      <c r="K214" s="395"/>
      <c r="L214" s="395"/>
      <c r="M214" s="395"/>
      <c r="N214" s="395"/>
      <c r="O214" s="395"/>
      <c r="P214" s="395"/>
      <c r="Q214" s="395"/>
      <c r="R214" s="395"/>
      <c r="S214" s="395"/>
      <c r="T214" s="395"/>
      <c r="U214" s="396"/>
      <c r="V214" s="395"/>
      <c r="W214" s="395"/>
    </row>
    <row r="215" spans="8:23" ht="12.75" customHeight="1" x14ac:dyDescent="0.2">
      <c r="H215" s="397"/>
      <c r="I215" s="395"/>
      <c r="J215" s="395"/>
      <c r="K215" s="395"/>
      <c r="L215" s="395"/>
      <c r="M215" s="395"/>
      <c r="N215" s="395"/>
      <c r="O215" s="395"/>
      <c r="P215" s="395"/>
      <c r="Q215" s="395"/>
      <c r="R215" s="395"/>
      <c r="S215" s="395"/>
      <c r="T215" s="395"/>
      <c r="U215" s="396"/>
      <c r="V215" s="395"/>
      <c r="W215" s="395"/>
    </row>
    <row r="216" spans="8:23" ht="12.75" customHeight="1" x14ac:dyDescent="0.2">
      <c r="H216" s="397"/>
      <c r="I216" s="395"/>
      <c r="J216" s="395"/>
      <c r="K216" s="395"/>
      <c r="L216" s="395"/>
      <c r="M216" s="395"/>
      <c r="N216" s="395"/>
      <c r="O216" s="395"/>
      <c r="P216" s="395"/>
      <c r="Q216" s="395"/>
      <c r="R216" s="395"/>
      <c r="S216" s="395"/>
      <c r="T216" s="395"/>
      <c r="U216" s="396"/>
      <c r="V216" s="395"/>
      <c r="W216" s="395"/>
    </row>
    <row r="217" spans="8:23" ht="12.75" customHeight="1" x14ac:dyDescent="0.2">
      <c r="H217" s="397"/>
      <c r="I217" s="395"/>
      <c r="J217" s="395"/>
      <c r="K217" s="395"/>
      <c r="L217" s="395"/>
      <c r="M217" s="395"/>
      <c r="N217" s="395"/>
      <c r="O217" s="395"/>
      <c r="P217" s="395"/>
      <c r="Q217" s="395"/>
      <c r="R217" s="395"/>
      <c r="S217" s="395"/>
      <c r="T217" s="395"/>
      <c r="U217" s="396"/>
      <c r="V217" s="395"/>
      <c r="W217" s="395"/>
    </row>
    <row r="218" spans="8:23" ht="12.75" customHeight="1" x14ac:dyDescent="0.2">
      <c r="H218" s="397"/>
      <c r="I218" s="395"/>
      <c r="J218" s="395"/>
      <c r="K218" s="395"/>
      <c r="L218" s="395"/>
      <c r="M218" s="395"/>
      <c r="N218" s="395"/>
      <c r="O218" s="395"/>
      <c r="P218" s="395"/>
      <c r="Q218" s="395"/>
      <c r="R218" s="395"/>
      <c r="S218" s="395"/>
      <c r="T218" s="395"/>
      <c r="U218" s="396"/>
      <c r="V218" s="395"/>
      <c r="W218" s="395"/>
    </row>
    <row r="219" spans="8:23" ht="12.75" customHeight="1" x14ac:dyDescent="0.2">
      <c r="H219" s="397"/>
      <c r="I219" s="395"/>
      <c r="J219" s="395"/>
      <c r="K219" s="395"/>
      <c r="L219" s="395"/>
      <c r="M219" s="395"/>
      <c r="N219" s="395"/>
      <c r="O219" s="395"/>
      <c r="P219" s="395"/>
      <c r="Q219" s="395"/>
      <c r="R219" s="395"/>
      <c r="S219" s="395"/>
      <c r="T219" s="395"/>
      <c r="U219" s="396"/>
      <c r="V219" s="395"/>
      <c r="W219" s="395"/>
    </row>
    <row r="220" spans="8:23" ht="12.75" customHeight="1" x14ac:dyDescent="0.2">
      <c r="H220" s="397"/>
      <c r="I220" s="395"/>
      <c r="J220" s="395"/>
      <c r="K220" s="395"/>
      <c r="L220" s="395"/>
      <c r="M220" s="395"/>
      <c r="N220" s="395"/>
      <c r="O220" s="395"/>
      <c r="P220" s="395"/>
      <c r="Q220" s="395"/>
      <c r="R220" s="395"/>
      <c r="S220" s="395"/>
      <c r="T220" s="395"/>
      <c r="U220" s="396"/>
      <c r="V220" s="395"/>
      <c r="W220" s="395"/>
    </row>
    <row r="221" spans="8:23" ht="15.75" customHeight="1" x14ac:dyDescent="0.2"/>
    <row r="222" spans="8:23" ht="15.75" customHeight="1" x14ac:dyDescent="0.2"/>
    <row r="223" spans="8:23" ht="15.75" customHeight="1" x14ac:dyDescent="0.2"/>
    <row r="224" spans="8:23"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formatCells="0" formatColumns="0" formatRows="0" sort="0" autoFilter="0" pivotTables="0"/>
  <autoFilter ref="A4:AE35"/>
  <mergeCells count="25">
    <mergeCell ref="V3:AD3"/>
    <mergeCell ref="B5:B10"/>
    <mergeCell ref="C5:C10"/>
    <mergeCell ref="D5:D10"/>
    <mergeCell ref="F3:H3"/>
    <mergeCell ref="P3:U3"/>
    <mergeCell ref="A11:A16"/>
    <mergeCell ref="B11:B16"/>
    <mergeCell ref="C11:C16"/>
    <mergeCell ref="D11:D16"/>
    <mergeCell ref="I3:O3"/>
    <mergeCell ref="A5:A10"/>
    <mergeCell ref="E35:H35"/>
    <mergeCell ref="A17:A22"/>
    <mergeCell ref="B17:B22"/>
    <mergeCell ref="C17:C22"/>
    <mergeCell ref="D17:D22"/>
    <mergeCell ref="A23:A28"/>
    <mergeCell ref="B23:B28"/>
    <mergeCell ref="C23:C28"/>
    <mergeCell ref="D23:D28"/>
    <mergeCell ref="A29:A34"/>
    <mergeCell ref="B29:B34"/>
    <mergeCell ref="C29:C34"/>
    <mergeCell ref="D29:D34"/>
  </mergeCells>
  <pageMargins left="0.70866141732283472" right="0.70866141732283472" top="0.74803149606299213" bottom="0.74803149606299213" header="0" footer="0"/>
  <pageSetup paperSize="9" orientation="landscape" r:id="rId1"/>
  <ignoredErrors>
    <ignoredError sqref="O19 O25 O31"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738030"/>
  </sheetPr>
  <dimension ref="A1:Z994"/>
  <sheetViews>
    <sheetView showGridLines="0" topLeftCell="G1" zoomScale="87" zoomScaleNormal="87" workbookViewId="0">
      <selection activeCell="M4" sqref="M4:M33"/>
    </sheetView>
  </sheetViews>
  <sheetFormatPr baseColWidth="10" defaultColWidth="12.625" defaultRowHeight="15" customHeight="1" x14ac:dyDescent="0.2"/>
  <cols>
    <col min="1" max="1" width="26.375" customWidth="1"/>
    <col min="2" max="2" width="18.25" customWidth="1"/>
    <col min="3" max="3" width="19.25" customWidth="1"/>
    <col min="4" max="4" width="18.25" customWidth="1"/>
    <col min="5" max="5" width="19.625" customWidth="1"/>
    <col min="6" max="9" width="8.875" customWidth="1"/>
    <col min="10" max="10" width="21.25" customWidth="1"/>
    <col min="11" max="11" width="115.625" customWidth="1"/>
    <col min="12" max="12" width="33.625" customWidth="1"/>
    <col min="13" max="13" width="45.75" customWidth="1"/>
    <col min="14" max="14" width="6.625" customWidth="1"/>
    <col min="15" max="15" width="15" customWidth="1"/>
    <col min="16" max="18" width="11.875" customWidth="1"/>
    <col min="19" max="26" width="10" customWidth="1"/>
  </cols>
  <sheetData>
    <row r="1" spans="1:26" ht="20.25" customHeight="1" x14ac:dyDescent="0.2">
      <c r="A1" s="58"/>
      <c r="B1" s="58"/>
      <c r="C1" s="58"/>
      <c r="D1" s="58"/>
      <c r="E1" s="43"/>
      <c r="F1" s="39"/>
      <c r="G1" s="39"/>
      <c r="H1" s="39"/>
      <c r="I1" s="39"/>
      <c r="J1" s="59"/>
      <c r="K1" s="59"/>
      <c r="L1" s="59"/>
      <c r="M1" s="59"/>
      <c r="N1" s="37"/>
      <c r="O1" s="37"/>
      <c r="P1" s="37"/>
      <c r="Q1" s="37"/>
      <c r="R1" s="37"/>
      <c r="S1" s="37"/>
      <c r="T1" s="37"/>
      <c r="U1" s="37"/>
      <c r="V1" s="37"/>
      <c r="W1" s="37"/>
      <c r="X1" s="37"/>
      <c r="Y1" s="37"/>
      <c r="Z1" s="37"/>
    </row>
    <row r="2" spans="1:26" ht="20.25" customHeight="1" x14ac:dyDescent="0.2">
      <c r="A2" s="44"/>
      <c r="B2" s="44"/>
      <c r="C2" s="44"/>
      <c r="D2" s="44"/>
      <c r="E2" s="43"/>
      <c r="F2" s="704" t="s">
        <v>119</v>
      </c>
      <c r="G2" s="633"/>
      <c r="H2" s="633"/>
      <c r="I2" s="705"/>
      <c r="J2" s="706" t="s">
        <v>120</v>
      </c>
      <c r="K2" s="512"/>
      <c r="L2" s="512"/>
      <c r="M2" s="513"/>
      <c r="N2" s="60"/>
      <c r="O2" s="707" t="s">
        <v>121</v>
      </c>
      <c r="P2" s="633"/>
      <c r="Q2" s="633"/>
      <c r="R2" s="705"/>
      <c r="S2" s="57"/>
      <c r="T2" s="57"/>
      <c r="U2" s="57"/>
      <c r="V2" s="57"/>
      <c r="W2" s="57"/>
      <c r="X2" s="57"/>
      <c r="Y2" s="57"/>
      <c r="Z2" s="57"/>
    </row>
    <row r="3" spans="1:26" ht="89.25" customHeight="1" x14ac:dyDescent="0.2">
      <c r="A3" s="51" t="s">
        <v>122</v>
      </c>
      <c r="B3" s="51" t="s">
        <v>123</v>
      </c>
      <c r="C3" s="51" t="s">
        <v>124</v>
      </c>
      <c r="D3" s="51" t="s">
        <v>125</v>
      </c>
      <c r="E3" s="51" t="s">
        <v>126</v>
      </c>
      <c r="F3" s="51" t="s">
        <v>127</v>
      </c>
      <c r="G3" s="51" t="s">
        <v>128</v>
      </c>
      <c r="H3" s="51" t="s">
        <v>129</v>
      </c>
      <c r="I3" s="51" t="s">
        <v>130</v>
      </c>
      <c r="J3" s="281" t="s">
        <v>131</v>
      </c>
      <c r="K3" s="281" t="s">
        <v>132</v>
      </c>
      <c r="L3" s="281" t="s">
        <v>133</v>
      </c>
      <c r="M3" s="281" t="s">
        <v>134</v>
      </c>
      <c r="N3" s="61"/>
      <c r="O3" s="190" t="s">
        <v>99</v>
      </c>
      <c r="P3" s="190" t="s">
        <v>135</v>
      </c>
      <c r="Q3" s="190" t="s">
        <v>136</v>
      </c>
      <c r="R3" s="190" t="s">
        <v>137</v>
      </c>
      <c r="S3" s="62"/>
      <c r="T3" s="62"/>
      <c r="U3" s="62"/>
      <c r="V3" s="62"/>
      <c r="W3" s="62"/>
      <c r="X3" s="62"/>
      <c r="Y3" s="62"/>
      <c r="Z3" s="62"/>
    </row>
    <row r="4" spans="1:26" s="37" customFormat="1" ht="15" customHeight="1" x14ac:dyDescent="0.2">
      <c r="A4" s="696" t="s">
        <v>1276</v>
      </c>
      <c r="B4" s="640">
        <v>483</v>
      </c>
      <c r="C4" s="640" t="s">
        <v>1376</v>
      </c>
      <c r="D4" s="640">
        <v>529</v>
      </c>
      <c r="E4" s="640" t="s">
        <v>1331</v>
      </c>
      <c r="F4" s="703">
        <v>97.9</v>
      </c>
      <c r="G4" s="697">
        <v>98.5</v>
      </c>
      <c r="H4" s="697">
        <v>98.5</v>
      </c>
      <c r="I4" s="697">
        <v>98.5</v>
      </c>
      <c r="J4" s="700" t="s">
        <v>1477</v>
      </c>
      <c r="K4" s="774" t="s">
        <v>1522</v>
      </c>
      <c r="L4" s="775" t="s">
        <v>816</v>
      </c>
      <c r="M4" s="776" t="s">
        <v>1530</v>
      </c>
      <c r="N4" s="232"/>
      <c r="O4" s="380">
        <v>2020</v>
      </c>
      <c r="P4" s="278">
        <v>86.3</v>
      </c>
      <c r="Q4" s="278">
        <v>96.6</v>
      </c>
      <c r="R4" s="279">
        <f t="shared" ref="R4:R9" si="0">+Q4/P4</f>
        <v>1.1193511008111239</v>
      </c>
    </row>
    <row r="5" spans="1:26" s="189" customFormat="1" ht="15" customHeight="1" x14ac:dyDescent="0.2">
      <c r="A5" s="639"/>
      <c r="B5" s="639"/>
      <c r="C5" s="639"/>
      <c r="D5" s="639"/>
      <c r="E5" s="639"/>
      <c r="F5" s="698"/>
      <c r="G5" s="698"/>
      <c r="H5" s="698"/>
      <c r="I5" s="698"/>
      <c r="J5" s="701"/>
      <c r="K5" s="777"/>
      <c r="L5" s="778"/>
      <c r="M5" s="779"/>
      <c r="N5" s="232"/>
      <c r="O5" s="381">
        <v>2021</v>
      </c>
      <c r="P5" s="282">
        <v>87.3</v>
      </c>
      <c r="Q5" s="282">
        <v>97.9</v>
      </c>
      <c r="R5" s="283">
        <f t="shared" si="0"/>
        <v>1.1214203894616266</v>
      </c>
    </row>
    <row r="6" spans="1:26" s="188" customFormat="1" ht="15" customHeight="1" x14ac:dyDescent="0.2">
      <c r="A6" s="639"/>
      <c r="B6" s="639"/>
      <c r="C6" s="639"/>
      <c r="D6" s="639"/>
      <c r="E6" s="639"/>
      <c r="F6" s="698"/>
      <c r="G6" s="698"/>
      <c r="H6" s="698"/>
      <c r="I6" s="698"/>
      <c r="J6" s="701"/>
      <c r="K6" s="777"/>
      <c r="L6" s="778"/>
      <c r="M6" s="779"/>
      <c r="N6" s="232"/>
      <c r="O6" s="382">
        <v>2022</v>
      </c>
      <c r="P6" s="288">
        <v>88.3</v>
      </c>
      <c r="Q6" s="288">
        <f>I4</f>
        <v>98.5</v>
      </c>
      <c r="R6" s="289">
        <f t="shared" si="0"/>
        <v>1.115515288788222</v>
      </c>
    </row>
    <row r="7" spans="1:26" s="37" customFormat="1" ht="15" customHeight="1" x14ac:dyDescent="0.2">
      <c r="A7" s="639"/>
      <c r="B7" s="639"/>
      <c r="C7" s="639"/>
      <c r="D7" s="639"/>
      <c r="E7" s="639"/>
      <c r="F7" s="698"/>
      <c r="G7" s="698"/>
      <c r="H7" s="698"/>
      <c r="I7" s="698"/>
      <c r="J7" s="701"/>
      <c r="K7" s="777"/>
      <c r="L7" s="778"/>
      <c r="M7" s="779"/>
      <c r="N7" s="232"/>
      <c r="O7" s="383">
        <v>2023</v>
      </c>
      <c r="P7" s="280">
        <v>89.3</v>
      </c>
      <c r="Q7" s="280">
        <f t="shared" ref="Q7:Q8" si="1">F7+G7+H7+I7</f>
        <v>0</v>
      </c>
      <c r="R7" s="54">
        <f t="shared" si="0"/>
        <v>0</v>
      </c>
    </row>
    <row r="8" spans="1:26" s="37" customFormat="1" ht="15" customHeight="1" x14ac:dyDescent="0.2">
      <c r="A8" s="639"/>
      <c r="B8" s="639"/>
      <c r="C8" s="639"/>
      <c r="D8" s="639"/>
      <c r="E8" s="639"/>
      <c r="F8" s="698"/>
      <c r="G8" s="698"/>
      <c r="H8" s="698"/>
      <c r="I8" s="698"/>
      <c r="J8" s="701"/>
      <c r="K8" s="777"/>
      <c r="L8" s="778"/>
      <c r="M8" s="779"/>
      <c r="N8" s="232"/>
      <c r="O8" s="383">
        <v>2024</v>
      </c>
      <c r="P8" s="280">
        <v>90.3</v>
      </c>
      <c r="Q8" s="280">
        <f t="shared" si="1"/>
        <v>0</v>
      </c>
      <c r="R8" s="54">
        <f t="shared" si="0"/>
        <v>0</v>
      </c>
    </row>
    <row r="9" spans="1:26" s="37" customFormat="1" ht="15" customHeight="1" x14ac:dyDescent="0.2">
      <c r="A9" s="625"/>
      <c r="B9" s="639"/>
      <c r="C9" s="639"/>
      <c r="D9" s="639"/>
      <c r="E9" s="639"/>
      <c r="F9" s="698"/>
      <c r="G9" s="698"/>
      <c r="H9" s="698"/>
      <c r="I9" s="698"/>
      <c r="J9" s="701"/>
      <c r="K9" s="777"/>
      <c r="L9" s="778"/>
      <c r="M9" s="779"/>
      <c r="N9" s="232"/>
      <c r="O9" s="384" t="s">
        <v>139</v>
      </c>
      <c r="P9" s="290">
        <f>P8</f>
        <v>90.3</v>
      </c>
      <c r="Q9" s="290">
        <f>Q6</f>
        <v>98.5</v>
      </c>
      <c r="R9" s="291">
        <f t="shared" si="0"/>
        <v>1.0908084163898117</v>
      </c>
    </row>
    <row r="10" spans="1:26" s="37" customFormat="1" ht="15" customHeight="1" x14ac:dyDescent="0.2">
      <c r="A10" s="696" t="s">
        <v>1377</v>
      </c>
      <c r="B10" s="639"/>
      <c r="C10" s="639"/>
      <c r="D10" s="639"/>
      <c r="E10" s="639"/>
      <c r="F10" s="698"/>
      <c r="G10" s="698"/>
      <c r="H10" s="698"/>
      <c r="I10" s="698"/>
      <c r="J10" s="701"/>
      <c r="K10" s="777"/>
      <c r="L10" s="778"/>
      <c r="M10" s="779"/>
      <c r="O10" s="385"/>
      <c r="P10" s="284"/>
      <c r="Q10" s="284"/>
      <c r="R10" s="285"/>
    </row>
    <row r="11" spans="1:26" s="37" customFormat="1" ht="15" customHeight="1" x14ac:dyDescent="0.2">
      <c r="A11" s="639"/>
      <c r="B11" s="639"/>
      <c r="C11" s="639"/>
      <c r="D11" s="639"/>
      <c r="E11" s="639"/>
      <c r="F11" s="698"/>
      <c r="G11" s="698"/>
      <c r="H11" s="698"/>
      <c r="I11" s="698"/>
      <c r="J11" s="701"/>
      <c r="K11" s="777"/>
      <c r="L11" s="778"/>
      <c r="M11" s="779"/>
      <c r="O11" s="386"/>
      <c r="P11" s="286"/>
      <c r="Q11" s="286"/>
      <c r="R11" s="287"/>
    </row>
    <row r="12" spans="1:26" s="37" customFormat="1" ht="15" customHeight="1" x14ac:dyDescent="0.2">
      <c r="A12" s="639"/>
      <c r="B12" s="639"/>
      <c r="C12" s="639"/>
      <c r="D12" s="639"/>
      <c r="E12" s="639"/>
      <c r="F12" s="698"/>
      <c r="G12" s="698"/>
      <c r="H12" s="698"/>
      <c r="I12" s="698"/>
      <c r="J12" s="701"/>
      <c r="K12" s="777"/>
      <c r="L12" s="778"/>
      <c r="M12" s="779"/>
      <c r="O12" s="387"/>
      <c r="P12" s="286"/>
      <c r="Q12" s="286"/>
      <c r="R12" s="287"/>
    </row>
    <row r="13" spans="1:26" s="37" customFormat="1" ht="15" customHeight="1" x14ac:dyDescent="0.2">
      <c r="A13" s="639"/>
      <c r="B13" s="639"/>
      <c r="C13" s="639"/>
      <c r="D13" s="639"/>
      <c r="E13" s="639"/>
      <c r="F13" s="698"/>
      <c r="G13" s="698"/>
      <c r="H13" s="698"/>
      <c r="I13" s="698"/>
      <c r="J13" s="701"/>
      <c r="K13" s="777"/>
      <c r="L13" s="778"/>
      <c r="M13" s="779"/>
      <c r="O13" s="387"/>
      <c r="P13" s="286"/>
      <c r="Q13" s="286"/>
      <c r="R13" s="287"/>
    </row>
    <row r="14" spans="1:26" s="37" customFormat="1" ht="15" customHeight="1" x14ac:dyDescent="0.2">
      <c r="A14" s="639"/>
      <c r="B14" s="639"/>
      <c r="C14" s="639"/>
      <c r="D14" s="639"/>
      <c r="E14" s="639"/>
      <c r="F14" s="698"/>
      <c r="G14" s="698"/>
      <c r="H14" s="698"/>
      <c r="I14" s="698"/>
      <c r="J14" s="701"/>
      <c r="K14" s="777"/>
      <c r="L14" s="778"/>
      <c r="M14" s="779"/>
      <c r="O14" s="387"/>
      <c r="P14" s="286"/>
      <c r="Q14" s="286"/>
      <c r="R14" s="287"/>
    </row>
    <row r="15" spans="1:26" s="37" customFormat="1" ht="15" customHeight="1" x14ac:dyDescent="0.2">
      <c r="A15" s="625"/>
      <c r="B15" s="639"/>
      <c r="C15" s="639"/>
      <c r="D15" s="639"/>
      <c r="E15" s="639"/>
      <c r="F15" s="698"/>
      <c r="G15" s="698"/>
      <c r="H15" s="698"/>
      <c r="I15" s="698"/>
      <c r="J15" s="701"/>
      <c r="K15" s="777"/>
      <c r="L15" s="778"/>
      <c r="M15" s="779"/>
      <c r="O15" s="387"/>
      <c r="P15" s="286"/>
      <c r="Q15" s="286"/>
      <c r="R15" s="287"/>
    </row>
    <row r="16" spans="1:26" s="37" customFormat="1" ht="15" customHeight="1" x14ac:dyDescent="0.2">
      <c r="A16" s="696" t="s">
        <v>967</v>
      </c>
      <c r="B16" s="639"/>
      <c r="C16" s="639"/>
      <c r="D16" s="639"/>
      <c r="E16" s="639"/>
      <c r="F16" s="698"/>
      <c r="G16" s="698"/>
      <c r="H16" s="698"/>
      <c r="I16" s="698"/>
      <c r="J16" s="701"/>
      <c r="K16" s="777"/>
      <c r="L16" s="778"/>
      <c r="M16" s="779"/>
      <c r="O16" s="387"/>
      <c r="P16" s="286"/>
      <c r="Q16" s="286"/>
      <c r="R16" s="287"/>
    </row>
    <row r="17" spans="1:18" s="37" customFormat="1" ht="15" customHeight="1" x14ac:dyDescent="0.2">
      <c r="A17" s="639"/>
      <c r="B17" s="639"/>
      <c r="C17" s="639"/>
      <c r="D17" s="639"/>
      <c r="E17" s="639"/>
      <c r="F17" s="698"/>
      <c r="G17" s="698"/>
      <c r="H17" s="698"/>
      <c r="I17" s="698"/>
      <c r="J17" s="701"/>
      <c r="K17" s="777"/>
      <c r="L17" s="778"/>
      <c r="M17" s="779"/>
      <c r="O17" s="386"/>
      <c r="P17" s="286"/>
      <c r="Q17" s="286"/>
      <c r="R17" s="287"/>
    </row>
    <row r="18" spans="1:18" s="37" customFormat="1" ht="15" customHeight="1" x14ac:dyDescent="0.2">
      <c r="A18" s="639"/>
      <c r="B18" s="639"/>
      <c r="C18" s="639"/>
      <c r="D18" s="639"/>
      <c r="E18" s="639"/>
      <c r="F18" s="698"/>
      <c r="G18" s="698"/>
      <c r="H18" s="698"/>
      <c r="I18" s="698"/>
      <c r="J18" s="701"/>
      <c r="K18" s="777"/>
      <c r="L18" s="778"/>
      <c r="M18" s="779"/>
      <c r="O18" s="387"/>
      <c r="P18" s="286"/>
      <c r="Q18" s="286"/>
      <c r="R18" s="287"/>
    </row>
    <row r="19" spans="1:18" s="37" customFormat="1" ht="15" customHeight="1" x14ac:dyDescent="0.2">
      <c r="A19" s="639"/>
      <c r="B19" s="639"/>
      <c r="C19" s="639"/>
      <c r="D19" s="639"/>
      <c r="E19" s="639"/>
      <c r="F19" s="698"/>
      <c r="G19" s="698"/>
      <c r="H19" s="698"/>
      <c r="I19" s="698"/>
      <c r="J19" s="701"/>
      <c r="K19" s="777"/>
      <c r="L19" s="778"/>
      <c r="M19" s="779"/>
      <c r="O19" s="387"/>
      <c r="P19" s="286"/>
      <c r="Q19" s="286"/>
      <c r="R19" s="287"/>
    </row>
    <row r="20" spans="1:18" s="37" customFormat="1" ht="15" customHeight="1" x14ac:dyDescent="0.2">
      <c r="A20" s="639"/>
      <c r="B20" s="639"/>
      <c r="C20" s="639"/>
      <c r="D20" s="639"/>
      <c r="E20" s="639"/>
      <c r="F20" s="698"/>
      <c r="G20" s="698"/>
      <c r="H20" s="698"/>
      <c r="I20" s="698"/>
      <c r="J20" s="701"/>
      <c r="K20" s="777"/>
      <c r="L20" s="778"/>
      <c r="M20" s="779"/>
      <c r="O20" s="387"/>
      <c r="P20" s="286"/>
      <c r="Q20" s="286"/>
      <c r="R20" s="287"/>
    </row>
    <row r="21" spans="1:18" s="37" customFormat="1" ht="15" customHeight="1" x14ac:dyDescent="0.2">
      <c r="A21" s="625"/>
      <c r="B21" s="639"/>
      <c r="C21" s="639"/>
      <c r="D21" s="639"/>
      <c r="E21" s="639"/>
      <c r="F21" s="698"/>
      <c r="G21" s="698"/>
      <c r="H21" s="698"/>
      <c r="I21" s="698"/>
      <c r="J21" s="701"/>
      <c r="K21" s="777"/>
      <c r="L21" s="778"/>
      <c r="M21" s="779"/>
      <c r="O21" s="387"/>
      <c r="P21" s="388"/>
      <c r="Q21" s="286"/>
      <c r="R21" s="287"/>
    </row>
    <row r="22" spans="1:18" s="37" customFormat="1" ht="15" customHeight="1" x14ac:dyDescent="0.2">
      <c r="A22" s="696" t="s">
        <v>1378</v>
      </c>
      <c r="B22" s="639"/>
      <c r="C22" s="639"/>
      <c r="D22" s="639"/>
      <c r="E22" s="639"/>
      <c r="F22" s="698"/>
      <c r="G22" s="698"/>
      <c r="H22" s="698"/>
      <c r="I22" s="698"/>
      <c r="J22" s="701"/>
      <c r="K22" s="777"/>
      <c r="L22" s="778"/>
      <c r="M22" s="779"/>
    </row>
    <row r="23" spans="1:18" s="37" customFormat="1" ht="15" customHeight="1" x14ac:dyDescent="0.2">
      <c r="A23" s="639"/>
      <c r="B23" s="639"/>
      <c r="C23" s="639"/>
      <c r="D23" s="639"/>
      <c r="E23" s="639"/>
      <c r="F23" s="698"/>
      <c r="G23" s="698"/>
      <c r="H23" s="698"/>
      <c r="I23" s="698"/>
      <c r="J23" s="701"/>
      <c r="K23" s="777"/>
      <c r="L23" s="778"/>
      <c r="M23" s="779"/>
    </row>
    <row r="24" spans="1:18" s="37" customFormat="1" ht="15" customHeight="1" x14ac:dyDescent="0.2">
      <c r="A24" s="639"/>
      <c r="B24" s="639"/>
      <c r="C24" s="639"/>
      <c r="D24" s="639"/>
      <c r="E24" s="639"/>
      <c r="F24" s="698"/>
      <c r="G24" s="698"/>
      <c r="H24" s="698"/>
      <c r="I24" s="698"/>
      <c r="J24" s="701"/>
      <c r="K24" s="777"/>
      <c r="L24" s="778"/>
      <c r="M24" s="779"/>
    </row>
    <row r="25" spans="1:18" s="37" customFormat="1" ht="15" customHeight="1" x14ac:dyDescent="0.2">
      <c r="A25" s="639"/>
      <c r="B25" s="639"/>
      <c r="C25" s="639"/>
      <c r="D25" s="639"/>
      <c r="E25" s="639"/>
      <c r="F25" s="698"/>
      <c r="G25" s="698"/>
      <c r="H25" s="698"/>
      <c r="I25" s="698"/>
      <c r="J25" s="701"/>
      <c r="K25" s="777"/>
      <c r="L25" s="778"/>
      <c r="M25" s="779"/>
    </row>
    <row r="26" spans="1:18" s="37" customFormat="1" ht="15" customHeight="1" x14ac:dyDescent="0.2">
      <c r="A26" s="639"/>
      <c r="B26" s="639"/>
      <c r="C26" s="639"/>
      <c r="D26" s="639"/>
      <c r="E26" s="639"/>
      <c r="F26" s="698"/>
      <c r="G26" s="698"/>
      <c r="H26" s="698"/>
      <c r="I26" s="698"/>
      <c r="J26" s="701"/>
      <c r="K26" s="777"/>
      <c r="L26" s="778"/>
      <c r="M26" s="779"/>
    </row>
    <row r="27" spans="1:18" s="37" customFormat="1" ht="15" customHeight="1" x14ac:dyDescent="0.2">
      <c r="A27" s="625"/>
      <c r="B27" s="639"/>
      <c r="C27" s="639"/>
      <c r="D27" s="639"/>
      <c r="E27" s="639"/>
      <c r="F27" s="698"/>
      <c r="G27" s="698"/>
      <c r="H27" s="698"/>
      <c r="I27" s="698"/>
      <c r="J27" s="701"/>
      <c r="K27" s="777"/>
      <c r="L27" s="778"/>
      <c r="M27" s="779"/>
    </row>
    <row r="28" spans="1:18" s="37" customFormat="1" ht="15" customHeight="1" x14ac:dyDescent="0.2">
      <c r="A28" s="696" t="s">
        <v>969</v>
      </c>
      <c r="B28" s="639"/>
      <c r="C28" s="639"/>
      <c r="D28" s="639"/>
      <c r="E28" s="639"/>
      <c r="F28" s="698"/>
      <c r="G28" s="698"/>
      <c r="H28" s="698"/>
      <c r="I28" s="698"/>
      <c r="J28" s="701"/>
      <c r="K28" s="777"/>
      <c r="L28" s="778"/>
      <c r="M28" s="779"/>
    </row>
    <row r="29" spans="1:18" s="37" customFormat="1" ht="15" customHeight="1" x14ac:dyDescent="0.2">
      <c r="A29" s="639"/>
      <c r="B29" s="639"/>
      <c r="C29" s="639"/>
      <c r="D29" s="639"/>
      <c r="E29" s="639"/>
      <c r="F29" s="698"/>
      <c r="G29" s="698"/>
      <c r="H29" s="698"/>
      <c r="I29" s="698"/>
      <c r="J29" s="701"/>
      <c r="K29" s="777"/>
      <c r="L29" s="778"/>
      <c r="M29" s="779"/>
    </row>
    <row r="30" spans="1:18" s="37" customFormat="1" ht="15" customHeight="1" x14ac:dyDescent="0.2">
      <c r="A30" s="639"/>
      <c r="B30" s="639"/>
      <c r="C30" s="639"/>
      <c r="D30" s="639"/>
      <c r="E30" s="639"/>
      <c r="F30" s="698"/>
      <c r="G30" s="698"/>
      <c r="H30" s="698"/>
      <c r="I30" s="698"/>
      <c r="J30" s="701"/>
      <c r="K30" s="777"/>
      <c r="L30" s="778"/>
      <c r="M30" s="779"/>
    </row>
    <row r="31" spans="1:18" s="37" customFormat="1" ht="15" customHeight="1" x14ac:dyDescent="0.2">
      <c r="A31" s="639"/>
      <c r="B31" s="639"/>
      <c r="C31" s="639"/>
      <c r="D31" s="639"/>
      <c r="E31" s="639"/>
      <c r="F31" s="698"/>
      <c r="G31" s="698"/>
      <c r="H31" s="698"/>
      <c r="I31" s="698"/>
      <c r="J31" s="701"/>
      <c r="K31" s="777"/>
      <c r="L31" s="778"/>
      <c r="M31" s="779"/>
    </row>
    <row r="32" spans="1:18" s="37" customFormat="1" ht="15" customHeight="1" x14ac:dyDescent="0.2">
      <c r="A32" s="639"/>
      <c r="B32" s="639"/>
      <c r="C32" s="639"/>
      <c r="D32" s="639"/>
      <c r="E32" s="639"/>
      <c r="F32" s="698"/>
      <c r="G32" s="698"/>
      <c r="H32" s="698"/>
      <c r="I32" s="698"/>
      <c r="J32" s="701"/>
      <c r="K32" s="777"/>
      <c r="L32" s="778"/>
      <c r="M32" s="779"/>
    </row>
    <row r="33" spans="1:26" s="37" customFormat="1" ht="15" customHeight="1" x14ac:dyDescent="0.2">
      <c r="A33" s="625"/>
      <c r="B33" s="625"/>
      <c r="C33" s="625"/>
      <c r="D33" s="625"/>
      <c r="E33" s="625"/>
      <c r="F33" s="699"/>
      <c r="G33" s="699"/>
      <c r="H33" s="699"/>
      <c r="I33" s="699"/>
      <c r="J33" s="702"/>
      <c r="K33" s="780"/>
      <c r="L33" s="781"/>
      <c r="M33" s="782"/>
    </row>
    <row r="34" spans="1:26" ht="12.75" customHeight="1" x14ac:dyDescent="0.2">
      <c r="A34" s="37"/>
      <c r="B34" s="37"/>
      <c r="C34" s="37"/>
      <c r="D34" s="37"/>
      <c r="E34" s="43"/>
      <c r="F34" s="39"/>
      <c r="G34" s="39"/>
      <c r="H34" s="39"/>
      <c r="I34" s="39"/>
      <c r="J34" s="37"/>
      <c r="K34" s="63"/>
      <c r="L34" s="63"/>
      <c r="M34" s="63"/>
      <c r="N34" s="37"/>
      <c r="O34" s="37"/>
      <c r="P34" s="37"/>
      <c r="Q34" s="37"/>
      <c r="R34" s="37"/>
      <c r="S34" s="37"/>
      <c r="T34" s="37"/>
      <c r="U34" s="37"/>
      <c r="V34" s="37"/>
      <c r="W34" s="37"/>
      <c r="X34" s="37"/>
      <c r="Y34" s="37"/>
      <c r="Z34" s="37"/>
    </row>
    <row r="35" spans="1:26" ht="12.75" customHeight="1" x14ac:dyDescent="0.2">
      <c r="A35" s="37"/>
      <c r="B35" s="37"/>
      <c r="C35" s="37"/>
      <c r="D35" s="37"/>
      <c r="E35" s="43"/>
      <c r="F35" s="39"/>
      <c r="G35" s="39"/>
      <c r="H35" s="39"/>
      <c r="I35" s="39"/>
      <c r="J35" s="37"/>
      <c r="K35" s="63"/>
      <c r="L35" s="63"/>
      <c r="M35" s="63"/>
      <c r="N35" s="37"/>
      <c r="O35" s="37"/>
      <c r="P35" s="37"/>
      <c r="Q35" s="37"/>
      <c r="R35" s="37"/>
      <c r="S35" s="37"/>
      <c r="T35" s="37"/>
      <c r="U35" s="37"/>
      <c r="V35" s="37"/>
      <c r="W35" s="37"/>
      <c r="X35" s="37"/>
      <c r="Y35" s="37"/>
      <c r="Z35" s="37"/>
    </row>
    <row r="36" spans="1:26" ht="12.75" customHeight="1" x14ac:dyDescent="0.2">
      <c r="A36" s="37"/>
      <c r="B36" s="37"/>
      <c r="C36" s="37"/>
      <c r="D36" s="37"/>
      <c r="E36" s="43"/>
      <c r="F36" s="39"/>
      <c r="G36" s="39"/>
      <c r="H36" s="39"/>
      <c r="I36" s="39"/>
      <c r="J36" s="37"/>
      <c r="K36" s="63"/>
      <c r="L36" s="63"/>
      <c r="M36" s="63"/>
      <c r="N36" s="37"/>
      <c r="O36" s="37"/>
      <c r="P36" s="37"/>
      <c r="Q36" s="37"/>
      <c r="R36" s="37"/>
      <c r="S36" s="37"/>
      <c r="T36" s="37"/>
      <c r="U36" s="37"/>
      <c r="V36" s="37"/>
      <c r="W36" s="37"/>
      <c r="X36" s="37"/>
      <c r="Y36" s="37"/>
      <c r="Z36" s="37"/>
    </row>
    <row r="37" spans="1:26" ht="12.75" customHeight="1" x14ac:dyDescent="0.2">
      <c r="A37" s="37"/>
      <c r="B37" s="37"/>
      <c r="C37" s="37"/>
      <c r="D37" s="37"/>
      <c r="E37" s="43"/>
      <c r="F37" s="39"/>
      <c r="G37" s="39"/>
      <c r="H37" s="39"/>
      <c r="I37" s="39"/>
      <c r="J37" s="37"/>
      <c r="K37" s="63"/>
      <c r="L37" s="63"/>
      <c r="M37" s="63"/>
      <c r="N37" s="37"/>
      <c r="O37" s="37"/>
      <c r="P37" s="37"/>
      <c r="Q37" s="37"/>
      <c r="R37" s="37"/>
      <c r="S37" s="37"/>
      <c r="T37" s="37"/>
      <c r="U37" s="37"/>
      <c r="V37" s="37"/>
      <c r="W37" s="37"/>
      <c r="X37" s="37"/>
      <c r="Y37" s="37"/>
      <c r="Z37" s="37"/>
    </row>
    <row r="38" spans="1:26" ht="12.75" customHeight="1" x14ac:dyDescent="0.2">
      <c r="A38" s="37"/>
      <c r="B38" s="37"/>
      <c r="C38" s="37"/>
      <c r="D38" s="37"/>
      <c r="E38" s="43"/>
      <c r="F38" s="39"/>
      <c r="G38" s="39"/>
      <c r="H38" s="39"/>
      <c r="I38" s="39"/>
      <c r="J38" s="37"/>
      <c r="K38" s="63"/>
      <c r="L38" s="63"/>
      <c r="M38" s="63"/>
      <c r="N38" s="37"/>
      <c r="O38" s="37"/>
      <c r="P38" s="37"/>
      <c r="Q38" s="37"/>
      <c r="R38" s="37"/>
      <c r="S38" s="37"/>
      <c r="T38" s="37"/>
      <c r="U38" s="37"/>
      <c r="V38" s="37"/>
      <c r="W38" s="37"/>
      <c r="X38" s="37"/>
      <c r="Y38" s="37"/>
      <c r="Z38" s="37"/>
    </row>
    <row r="39" spans="1:26" ht="12.75" customHeight="1" x14ac:dyDescent="0.2">
      <c r="A39" s="37"/>
      <c r="B39" s="37"/>
      <c r="C39" s="37"/>
      <c r="D39" s="37"/>
      <c r="E39" s="43"/>
      <c r="F39" s="39"/>
      <c r="G39" s="39"/>
      <c r="H39" s="39"/>
      <c r="I39" s="39"/>
      <c r="J39" s="37"/>
      <c r="K39" s="63"/>
      <c r="L39" s="63"/>
      <c r="M39" s="63"/>
      <c r="N39" s="37"/>
      <c r="O39" s="37"/>
      <c r="P39" s="37"/>
      <c r="Q39" s="37"/>
      <c r="R39" s="37"/>
      <c r="S39" s="37"/>
      <c r="T39" s="37"/>
      <c r="U39" s="37"/>
      <c r="V39" s="37"/>
      <c r="W39" s="37"/>
      <c r="X39" s="37"/>
      <c r="Y39" s="37"/>
      <c r="Z39" s="37"/>
    </row>
    <row r="40" spans="1:26" ht="12.75" customHeight="1" x14ac:dyDescent="0.2">
      <c r="A40" s="37"/>
      <c r="B40" s="37"/>
      <c r="C40" s="37"/>
      <c r="D40" s="37"/>
      <c r="E40" s="43"/>
      <c r="F40" s="39"/>
      <c r="G40" s="39"/>
      <c r="H40" s="39"/>
      <c r="I40" s="39"/>
      <c r="J40" s="37"/>
      <c r="K40" s="63"/>
      <c r="L40" s="63"/>
      <c r="M40" s="63"/>
      <c r="N40" s="37"/>
      <c r="O40" s="37"/>
      <c r="P40" s="37"/>
      <c r="Q40" s="37"/>
      <c r="R40" s="37"/>
      <c r="S40" s="37"/>
      <c r="T40" s="37"/>
      <c r="U40" s="37"/>
      <c r="V40" s="37"/>
      <c r="W40" s="37"/>
      <c r="X40" s="37"/>
      <c r="Y40" s="37"/>
      <c r="Z40" s="37"/>
    </row>
    <row r="41" spans="1:26" ht="12.75" customHeight="1" x14ac:dyDescent="0.2">
      <c r="A41" s="37"/>
      <c r="B41" s="37"/>
      <c r="C41" s="37"/>
      <c r="D41" s="37"/>
      <c r="E41" s="43"/>
      <c r="F41" s="39"/>
      <c r="G41" s="39"/>
      <c r="H41" s="39"/>
      <c r="I41" s="39"/>
      <c r="J41" s="37"/>
      <c r="K41" s="63"/>
      <c r="L41" s="63"/>
      <c r="M41" s="63"/>
      <c r="N41" s="37"/>
      <c r="O41" s="37"/>
      <c r="P41" s="37"/>
      <c r="Q41" s="37"/>
      <c r="R41" s="37"/>
      <c r="S41" s="37"/>
      <c r="T41" s="37"/>
      <c r="U41" s="37"/>
      <c r="V41" s="37"/>
      <c r="W41" s="37"/>
      <c r="X41" s="37"/>
      <c r="Y41" s="37"/>
      <c r="Z41" s="37"/>
    </row>
    <row r="42" spans="1:26" ht="12.75" customHeight="1" x14ac:dyDescent="0.2">
      <c r="A42" s="37"/>
      <c r="B42" s="37"/>
      <c r="C42" s="37"/>
      <c r="D42" s="37"/>
      <c r="E42" s="43"/>
      <c r="F42" s="39"/>
      <c r="G42" s="39"/>
      <c r="H42" s="39"/>
      <c r="I42" s="39"/>
      <c r="J42" s="37"/>
      <c r="K42" s="63"/>
      <c r="L42" s="63"/>
      <c r="M42" s="63"/>
      <c r="N42" s="37"/>
      <c r="O42" s="37"/>
      <c r="P42" s="37"/>
      <c r="Q42" s="37"/>
      <c r="R42" s="37"/>
      <c r="S42" s="37"/>
      <c r="T42" s="37"/>
      <c r="U42" s="37"/>
      <c r="V42" s="37"/>
      <c r="W42" s="37"/>
      <c r="X42" s="37"/>
      <c r="Y42" s="37"/>
      <c r="Z42" s="37"/>
    </row>
    <row r="43" spans="1:26" ht="12.75" customHeight="1" x14ac:dyDescent="0.2">
      <c r="A43" s="37"/>
      <c r="B43" s="37"/>
      <c r="C43" s="37"/>
      <c r="D43" s="37"/>
      <c r="E43" s="43"/>
      <c r="F43" s="39"/>
      <c r="G43" s="39"/>
      <c r="H43" s="39"/>
      <c r="I43" s="39"/>
      <c r="J43" s="37"/>
      <c r="K43" s="63"/>
      <c r="L43" s="63"/>
      <c r="M43" s="63"/>
      <c r="N43" s="37"/>
      <c r="O43" s="37"/>
      <c r="P43" s="37"/>
      <c r="Q43" s="37"/>
      <c r="R43" s="37"/>
      <c r="S43" s="37"/>
      <c r="T43" s="37"/>
      <c r="U43" s="37"/>
      <c r="V43" s="37"/>
      <c r="W43" s="37"/>
      <c r="X43" s="37"/>
      <c r="Y43" s="37"/>
      <c r="Z43" s="37"/>
    </row>
    <row r="44" spans="1:26" ht="12.75" customHeight="1" x14ac:dyDescent="0.2">
      <c r="A44" s="37"/>
      <c r="B44" s="37"/>
      <c r="C44" s="37"/>
      <c r="D44" s="37"/>
      <c r="E44" s="43"/>
      <c r="F44" s="39"/>
      <c r="G44" s="39"/>
      <c r="H44" s="39"/>
      <c r="I44" s="39"/>
      <c r="J44" s="37"/>
      <c r="K44" s="63"/>
      <c r="L44" s="63"/>
      <c r="M44" s="63"/>
      <c r="N44" s="37"/>
      <c r="O44" s="37"/>
      <c r="P44" s="37"/>
      <c r="Q44" s="37"/>
      <c r="R44" s="37"/>
      <c r="S44" s="37"/>
      <c r="T44" s="37"/>
      <c r="U44" s="37"/>
      <c r="V44" s="37"/>
      <c r="W44" s="37"/>
      <c r="X44" s="37"/>
      <c r="Y44" s="37"/>
      <c r="Z44" s="37"/>
    </row>
    <row r="45" spans="1:26" ht="12.75" customHeight="1" x14ac:dyDescent="0.2">
      <c r="A45" s="37"/>
      <c r="B45" s="37"/>
      <c r="C45" s="37"/>
      <c r="D45" s="37"/>
      <c r="E45" s="43"/>
      <c r="F45" s="39"/>
      <c r="G45" s="39"/>
      <c r="H45" s="39"/>
      <c r="I45" s="39"/>
      <c r="J45" s="37"/>
      <c r="K45" s="63"/>
      <c r="L45" s="63"/>
      <c r="M45" s="63"/>
      <c r="N45" s="37"/>
      <c r="O45" s="37"/>
      <c r="P45" s="37"/>
      <c r="Q45" s="37"/>
      <c r="R45" s="37"/>
      <c r="S45" s="37"/>
      <c r="T45" s="37"/>
      <c r="U45" s="37"/>
      <c r="V45" s="37"/>
      <c r="W45" s="37"/>
      <c r="X45" s="37"/>
      <c r="Y45" s="37"/>
      <c r="Z45" s="37"/>
    </row>
    <row r="46" spans="1:26" ht="12.75" customHeight="1" x14ac:dyDescent="0.2">
      <c r="A46" s="37"/>
      <c r="B46" s="37"/>
      <c r="C46" s="37"/>
      <c r="D46" s="37"/>
      <c r="E46" s="43"/>
      <c r="F46" s="39"/>
      <c r="G46" s="39"/>
      <c r="H46" s="39"/>
      <c r="I46" s="39"/>
      <c r="J46" s="37"/>
      <c r="K46" s="63"/>
      <c r="L46" s="63"/>
      <c r="M46" s="63"/>
      <c r="N46" s="37"/>
      <c r="O46" s="37"/>
      <c r="P46" s="37"/>
      <c r="Q46" s="37"/>
      <c r="R46" s="37"/>
      <c r="S46" s="37"/>
      <c r="T46" s="37"/>
      <c r="U46" s="37"/>
      <c r="V46" s="37"/>
      <c r="W46" s="37"/>
      <c r="X46" s="37"/>
      <c r="Y46" s="37"/>
      <c r="Z46" s="37"/>
    </row>
    <row r="47" spans="1:26" ht="12.75" customHeight="1" x14ac:dyDescent="0.2">
      <c r="A47" s="37"/>
      <c r="B47" s="37"/>
      <c r="C47" s="37"/>
      <c r="D47" s="37"/>
      <c r="E47" s="43"/>
      <c r="F47" s="39"/>
      <c r="G47" s="39"/>
      <c r="H47" s="39"/>
      <c r="I47" s="39"/>
      <c r="J47" s="37"/>
      <c r="K47" s="63"/>
      <c r="L47" s="63"/>
      <c r="M47" s="63"/>
      <c r="N47" s="37"/>
      <c r="O47" s="37"/>
      <c r="P47" s="37"/>
      <c r="Q47" s="37"/>
      <c r="R47" s="37"/>
      <c r="S47" s="37"/>
      <c r="T47" s="37"/>
      <c r="U47" s="37"/>
      <c r="V47" s="37"/>
      <c r="W47" s="37"/>
      <c r="X47" s="37"/>
      <c r="Y47" s="37"/>
      <c r="Z47" s="37"/>
    </row>
    <row r="48" spans="1:26" ht="12.75" customHeight="1" x14ac:dyDescent="0.2">
      <c r="A48" s="37"/>
      <c r="B48" s="37"/>
      <c r="C48" s="37"/>
      <c r="D48" s="37"/>
      <c r="E48" s="43"/>
      <c r="F48" s="39"/>
      <c r="G48" s="39"/>
      <c r="H48" s="39"/>
      <c r="I48" s="39"/>
      <c r="J48" s="37"/>
      <c r="K48" s="63"/>
      <c r="L48" s="63"/>
      <c r="M48" s="63"/>
      <c r="N48" s="37"/>
      <c r="O48" s="37"/>
      <c r="P48" s="37"/>
      <c r="Q48" s="37"/>
      <c r="R48" s="37"/>
      <c r="S48" s="37"/>
      <c r="T48" s="37"/>
      <c r="U48" s="37"/>
      <c r="V48" s="37"/>
      <c r="W48" s="37"/>
      <c r="X48" s="37"/>
      <c r="Y48" s="37"/>
      <c r="Z48" s="37"/>
    </row>
    <row r="49" spans="1:26" ht="12.75" customHeight="1" x14ac:dyDescent="0.2">
      <c r="A49" s="37"/>
      <c r="B49" s="37"/>
      <c r="C49" s="37"/>
      <c r="D49" s="37"/>
      <c r="E49" s="43"/>
      <c r="F49" s="39"/>
      <c r="G49" s="39"/>
      <c r="H49" s="39"/>
      <c r="I49" s="39"/>
      <c r="J49" s="37"/>
      <c r="K49" s="63"/>
      <c r="L49" s="63"/>
      <c r="M49" s="63"/>
      <c r="N49" s="37"/>
      <c r="O49" s="37"/>
      <c r="P49" s="37"/>
      <c r="Q49" s="37"/>
      <c r="R49" s="37"/>
      <c r="S49" s="37"/>
      <c r="T49" s="37"/>
      <c r="U49" s="37"/>
      <c r="V49" s="37"/>
      <c r="W49" s="37"/>
      <c r="X49" s="37"/>
      <c r="Y49" s="37"/>
      <c r="Z49" s="37"/>
    </row>
    <row r="50" spans="1:26" ht="12.75" customHeight="1" x14ac:dyDescent="0.2">
      <c r="A50" s="37"/>
      <c r="B50" s="37"/>
      <c r="C50" s="37"/>
      <c r="D50" s="37"/>
      <c r="E50" s="43"/>
      <c r="F50" s="39"/>
      <c r="G50" s="39"/>
      <c r="H50" s="39"/>
      <c r="I50" s="39"/>
      <c r="J50" s="37"/>
      <c r="K50" s="63"/>
      <c r="L50" s="63"/>
      <c r="M50" s="63"/>
      <c r="N50" s="37"/>
      <c r="O50" s="37"/>
      <c r="P50" s="37"/>
      <c r="Q50" s="37"/>
      <c r="R50" s="37"/>
      <c r="S50" s="37"/>
      <c r="T50" s="37"/>
      <c r="U50" s="37"/>
      <c r="V50" s="37"/>
      <c r="W50" s="37"/>
      <c r="X50" s="37"/>
      <c r="Y50" s="37"/>
      <c r="Z50" s="37"/>
    </row>
    <row r="51" spans="1:26" ht="12.75" customHeight="1" x14ac:dyDescent="0.2">
      <c r="A51" s="37"/>
      <c r="B51" s="37"/>
      <c r="C51" s="37"/>
      <c r="D51" s="37"/>
      <c r="E51" s="43"/>
      <c r="F51" s="39"/>
      <c r="G51" s="39"/>
      <c r="H51" s="39"/>
      <c r="I51" s="39"/>
      <c r="J51" s="37"/>
      <c r="K51" s="63"/>
      <c r="L51" s="63"/>
      <c r="M51" s="63"/>
      <c r="N51" s="37"/>
      <c r="O51" s="37"/>
      <c r="P51" s="37"/>
      <c r="Q51" s="37"/>
      <c r="R51" s="37"/>
      <c r="S51" s="37"/>
      <c r="T51" s="37"/>
      <c r="U51" s="37"/>
      <c r="V51" s="37"/>
      <c r="W51" s="37"/>
      <c r="X51" s="37"/>
      <c r="Y51" s="37"/>
      <c r="Z51" s="37"/>
    </row>
    <row r="52" spans="1:26" ht="12.75" customHeight="1" x14ac:dyDescent="0.2">
      <c r="A52" s="37"/>
      <c r="B52" s="37"/>
      <c r="C52" s="37"/>
      <c r="D52" s="37"/>
      <c r="E52" s="43"/>
      <c r="F52" s="39"/>
      <c r="G52" s="39"/>
      <c r="H52" s="39"/>
      <c r="I52" s="39"/>
      <c r="J52" s="37"/>
      <c r="K52" s="63"/>
      <c r="L52" s="63"/>
      <c r="M52" s="63"/>
      <c r="N52" s="37"/>
      <c r="O52" s="37"/>
      <c r="P52" s="37"/>
      <c r="Q52" s="37"/>
      <c r="R52" s="37"/>
      <c r="S52" s="37"/>
      <c r="T52" s="37"/>
      <c r="U52" s="37"/>
      <c r="V52" s="37"/>
      <c r="W52" s="37"/>
      <c r="X52" s="37"/>
      <c r="Y52" s="37"/>
      <c r="Z52" s="37"/>
    </row>
    <row r="53" spans="1:26" ht="12.75" customHeight="1" x14ac:dyDescent="0.2">
      <c r="A53" s="37"/>
      <c r="B53" s="37"/>
      <c r="C53" s="37"/>
      <c r="D53" s="37"/>
      <c r="E53" s="43"/>
      <c r="F53" s="39"/>
      <c r="G53" s="39"/>
      <c r="H53" s="39"/>
      <c r="I53" s="39"/>
      <c r="J53" s="37"/>
      <c r="K53" s="63"/>
      <c r="L53" s="63"/>
      <c r="M53" s="63"/>
      <c r="N53" s="37"/>
      <c r="O53" s="37"/>
      <c r="P53" s="37"/>
      <c r="Q53" s="37"/>
      <c r="R53" s="37"/>
      <c r="S53" s="37"/>
      <c r="T53" s="37"/>
      <c r="U53" s="37"/>
      <c r="V53" s="37"/>
      <c r="W53" s="37"/>
      <c r="X53" s="37"/>
      <c r="Y53" s="37"/>
      <c r="Z53" s="37"/>
    </row>
    <row r="54" spans="1:26" ht="12.75" customHeight="1" x14ac:dyDescent="0.2">
      <c r="A54" s="37"/>
      <c r="B54" s="37"/>
      <c r="C54" s="37"/>
      <c r="D54" s="37"/>
      <c r="E54" s="43"/>
      <c r="F54" s="39"/>
      <c r="G54" s="39"/>
      <c r="H54" s="39"/>
      <c r="I54" s="39"/>
      <c r="J54" s="37"/>
      <c r="K54" s="63"/>
      <c r="L54" s="63"/>
      <c r="M54" s="63"/>
      <c r="N54" s="37"/>
      <c r="O54" s="37"/>
      <c r="P54" s="37"/>
      <c r="Q54" s="37"/>
      <c r="R54" s="37"/>
      <c r="S54" s="37"/>
      <c r="T54" s="37"/>
      <c r="U54" s="37"/>
      <c r="V54" s="37"/>
      <c r="W54" s="37"/>
      <c r="X54" s="37"/>
      <c r="Y54" s="37"/>
      <c r="Z54" s="37"/>
    </row>
    <row r="55" spans="1:26" ht="12.75" customHeight="1" x14ac:dyDescent="0.2">
      <c r="A55" s="37"/>
      <c r="B55" s="37"/>
      <c r="C55" s="37"/>
      <c r="D55" s="37"/>
      <c r="E55" s="43"/>
      <c r="F55" s="39"/>
      <c r="G55" s="39"/>
      <c r="H55" s="39"/>
      <c r="I55" s="39"/>
      <c r="J55" s="37"/>
      <c r="K55" s="63"/>
      <c r="L55" s="63"/>
      <c r="M55" s="63"/>
      <c r="N55" s="37"/>
      <c r="O55" s="37"/>
      <c r="P55" s="37"/>
      <c r="Q55" s="37"/>
      <c r="R55" s="37"/>
      <c r="S55" s="37"/>
      <c r="T55" s="37"/>
      <c r="U55" s="37"/>
      <c r="V55" s="37"/>
      <c r="W55" s="37"/>
      <c r="X55" s="37"/>
      <c r="Y55" s="37"/>
      <c r="Z55" s="37"/>
    </row>
    <row r="56" spans="1:26" ht="12.75" customHeight="1" x14ac:dyDescent="0.2">
      <c r="A56" s="37"/>
      <c r="B56" s="37"/>
      <c r="C56" s="37"/>
      <c r="D56" s="37"/>
      <c r="E56" s="43"/>
      <c r="F56" s="39"/>
      <c r="G56" s="39"/>
      <c r="H56" s="39"/>
      <c r="I56" s="39"/>
      <c r="J56" s="37"/>
      <c r="K56" s="63"/>
      <c r="L56" s="63"/>
      <c r="M56" s="63"/>
      <c r="N56" s="37"/>
      <c r="O56" s="37"/>
      <c r="P56" s="37"/>
      <c r="Q56" s="37"/>
      <c r="R56" s="37"/>
      <c r="S56" s="37"/>
      <c r="T56" s="37"/>
      <c r="U56" s="37"/>
      <c r="V56" s="37"/>
      <c r="W56" s="37"/>
      <c r="X56" s="37"/>
      <c r="Y56" s="37"/>
      <c r="Z56" s="37"/>
    </row>
    <row r="57" spans="1:26" ht="12.75" customHeight="1" x14ac:dyDescent="0.2">
      <c r="A57" s="37"/>
      <c r="B57" s="37"/>
      <c r="C57" s="37"/>
      <c r="D57" s="37"/>
      <c r="E57" s="43"/>
      <c r="F57" s="39"/>
      <c r="G57" s="39"/>
      <c r="H57" s="39"/>
      <c r="I57" s="39"/>
      <c r="J57" s="37"/>
      <c r="K57" s="63"/>
      <c r="L57" s="63"/>
      <c r="M57" s="63"/>
      <c r="N57" s="37"/>
      <c r="O57" s="37"/>
      <c r="P57" s="37"/>
      <c r="Q57" s="37"/>
      <c r="R57" s="37"/>
      <c r="S57" s="37"/>
      <c r="T57" s="37"/>
      <c r="U57" s="37"/>
      <c r="V57" s="37"/>
      <c r="W57" s="37"/>
      <c r="X57" s="37"/>
      <c r="Y57" s="37"/>
      <c r="Z57" s="37"/>
    </row>
    <row r="58" spans="1:26" ht="12.75" customHeight="1" x14ac:dyDescent="0.2">
      <c r="A58" s="37"/>
      <c r="B58" s="37"/>
      <c r="C58" s="37"/>
      <c r="D58" s="37"/>
      <c r="E58" s="43"/>
      <c r="F58" s="39"/>
      <c r="G58" s="39"/>
      <c r="H58" s="39"/>
      <c r="I58" s="39"/>
      <c r="J58" s="37"/>
      <c r="K58" s="63"/>
      <c r="L58" s="63"/>
      <c r="M58" s="63"/>
      <c r="N58" s="37"/>
      <c r="O58" s="37"/>
      <c r="P58" s="37"/>
      <c r="Q58" s="37"/>
      <c r="R58" s="37"/>
      <c r="S58" s="37"/>
      <c r="T58" s="37"/>
      <c r="U58" s="37"/>
      <c r="V58" s="37"/>
      <c r="W58" s="37"/>
      <c r="X58" s="37"/>
      <c r="Y58" s="37"/>
      <c r="Z58" s="37"/>
    </row>
    <row r="59" spans="1:26" ht="12.75" customHeight="1" x14ac:dyDescent="0.2">
      <c r="A59" s="37"/>
      <c r="B59" s="37"/>
      <c r="C59" s="37"/>
      <c r="D59" s="37"/>
      <c r="E59" s="43"/>
      <c r="F59" s="39"/>
      <c r="G59" s="39"/>
      <c r="H59" s="39"/>
      <c r="I59" s="39"/>
      <c r="J59" s="37"/>
      <c r="K59" s="63"/>
      <c r="L59" s="63"/>
      <c r="M59" s="63"/>
      <c r="N59" s="37"/>
      <c r="O59" s="37"/>
      <c r="P59" s="37"/>
      <c r="Q59" s="37"/>
      <c r="R59" s="37"/>
      <c r="S59" s="37"/>
      <c r="T59" s="37"/>
      <c r="U59" s="37"/>
      <c r="V59" s="37"/>
      <c r="W59" s="37"/>
      <c r="X59" s="37"/>
      <c r="Y59" s="37"/>
      <c r="Z59" s="37"/>
    </row>
    <row r="60" spans="1:26" ht="12.75" customHeight="1" x14ac:dyDescent="0.2">
      <c r="A60" s="37"/>
      <c r="B60" s="37"/>
      <c r="C60" s="37"/>
      <c r="D60" s="37"/>
      <c r="E60" s="43"/>
      <c r="F60" s="39"/>
      <c r="G60" s="39"/>
      <c r="H60" s="39"/>
      <c r="I60" s="39"/>
      <c r="J60" s="37"/>
      <c r="K60" s="63"/>
      <c r="L60" s="63"/>
      <c r="M60" s="63"/>
      <c r="N60" s="37"/>
      <c r="O60" s="37"/>
      <c r="P60" s="37"/>
      <c r="Q60" s="37"/>
      <c r="R60" s="37"/>
      <c r="S60" s="37"/>
      <c r="T60" s="37"/>
      <c r="U60" s="37"/>
      <c r="V60" s="37"/>
      <c r="W60" s="37"/>
      <c r="X60" s="37"/>
      <c r="Y60" s="37"/>
      <c r="Z60" s="37"/>
    </row>
    <row r="61" spans="1:26" ht="12.75" customHeight="1" x14ac:dyDescent="0.2">
      <c r="A61" s="37"/>
      <c r="B61" s="37"/>
      <c r="C61" s="37"/>
      <c r="D61" s="37"/>
      <c r="E61" s="43"/>
      <c r="F61" s="39"/>
      <c r="G61" s="39"/>
      <c r="H61" s="39"/>
      <c r="I61" s="39"/>
      <c r="J61" s="37"/>
      <c r="K61" s="63"/>
      <c r="L61" s="63"/>
      <c r="M61" s="63"/>
      <c r="N61" s="37"/>
      <c r="O61" s="37"/>
      <c r="P61" s="37"/>
      <c r="Q61" s="37"/>
      <c r="R61" s="37"/>
      <c r="S61" s="37"/>
      <c r="T61" s="37"/>
      <c r="U61" s="37"/>
      <c r="V61" s="37"/>
      <c r="W61" s="37"/>
      <c r="X61" s="37"/>
      <c r="Y61" s="37"/>
      <c r="Z61" s="37"/>
    </row>
    <row r="62" spans="1:26" ht="12.75" customHeight="1" x14ac:dyDescent="0.2">
      <c r="A62" s="37"/>
      <c r="B62" s="37"/>
      <c r="C62" s="37"/>
      <c r="D62" s="37"/>
      <c r="E62" s="43"/>
      <c r="F62" s="39"/>
      <c r="G62" s="39"/>
      <c r="H62" s="39"/>
      <c r="I62" s="39"/>
      <c r="J62" s="37"/>
      <c r="K62" s="63"/>
      <c r="L62" s="63"/>
      <c r="M62" s="63"/>
      <c r="N62" s="37"/>
      <c r="O62" s="37"/>
      <c r="P62" s="37"/>
      <c r="Q62" s="37"/>
      <c r="R62" s="37"/>
      <c r="S62" s="37"/>
      <c r="T62" s="37"/>
      <c r="U62" s="37"/>
      <c r="V62" s="37"/>
      <c r="W62" s="37"/>
      <c r="X62" s="37"/>
      <c r="Y62" s="37"/>
      <c r="Z62" s="37"/>
    </row>
    <row r="63" spans="1:26" ht="12.75" customHeight="1" x14ac:dyDescent="0.2">
      <c r="A63" s="37"/>
      <c r="B63" s="37"/>
      <c r="C63" s="37"/>
      <c r="D63" s="37"/>
      <c r="E63" s="43"/>
      <c r="F63" s="39"/>
      <c r="G63" s="39"/>
      <c r="H63" s="39"/>
      <c r="I63" s="39"/>
      <c r="J63" s="37"/>
      <c r="K63" s="63"/>
      <c r="L63" s="63"/>
      <c r="M63" s="63"/>
      <c r="N63" s="37"/>
      <c r="O63" s="37"/>
      <c r="P63" s="37"/>
      <c r="Q63" s="37"/>
      <c r="R63" s="37"/>
      <c r="S63" s="37"/>
      <c r="T63" s="37"/>
      <c r="U63" s="37"/>
      <c r="V63" s="37"/>
      <c r="W63" s="37"/>
      <c r="X63" s="37"/>
      <c r="Y63" s="37"/>
      <c r="Z63" s="37"/>
    </row>
    <row r="64" spans="1:26" ht="12.75" customHeight="1" x14ac:dyDescent="0.2">
      <c r="A64" s="37"/>
      <c r="B64" s="37"/>
      <c r="C64" s="37"/>
      <c r="D64" s="37"/>
      <c r="E64" s="43"/>
      <c r="F64" s="39"/>
      <c r="G64" s="39"/>
      <c r="H64" s="39"/>
      <c r="I64" s="39"/>
      <c r="J64" s="37"/>
      <c r="K64" s="63"/>
      <c r="L64" s="63"/>
      <c r="M64" s="63"/>
      <c r="N64" s="37"/>
      <c r="O64" s="37"/>
      <c r="P64" s="37"/>
      <c r="Q64" s="37"/>
      <c r="R64" s="37"/>
      <c r="S64" s="37"/>
      <c r="T64" s="37"/>
      <c r="U64" s="37"/>
      <c r="V64" s="37"/>
      <c r="W64" s="37"/>
      <c r="X64" s="37"/>
      <c r="Y64" s="37"/>
      <c r="Z64" s="37"/>
    </row>
    <row r="65" spans="1:26" ht="12.75" customHeight="1" x14ac:dyDescent="0.2">
      <c r="A65" s="37"/>
      <c r="B65" s="37"/>
      <c r="C65" s="37"/>
      <c r="D65" s="37"/>
      <c r="E65" s="43"/>
      <c r="F65" s="39"/>
      <c r="G65" s="39"/>
      <c r="H65" s="39"/>
      <c r="I65" s="39"/>
      <c r="J65" s="37"/>
      <c r="K65" s="63"/>
      <c r="L65" s="63"/>
      <c r="M65" s="63"/>
      <c r="N65" s="37"/>
      <c r="O65" s="37"/>
      <c r="P65" s="37"/>
      <c r="Q65" s="37"/>
      <c r="R65" s="37"/>
      <c r="S65" s="37"/>
      <c r="T65" s="37"/>
      <c r="U65" s="37"/>
      <c r="V65" s="37"/>
      <c r="W65" s="37"/>
      <c r="X65" s="37"/>
      <c r="Y65" s="37"/>
      <c r="Z65" s="37"/>
    </row>
    <row r="66" spans="1:26" ht="12.75" customHeight="1" x14ac:dyDescent="0.2">
      <c r="A66" s="37"/>
      <c r="B66" s="37"/>
      <c r="C66" s="37"/>
      <c r="D66" s="37"/>
      <c r="E66" s="43"/>
      <c r="F66" s="39"/>
      <c r="G66" s="39"/>
      <c r="H66" s="39"/>
      <c r="I66" s="39"/>
      <c r="J66" s="37"/>
      <c r="K66" s="63"/>
      <c r="L66" s="63"/>
      <c r="M66" s="63"/>
      <c r="N66" s="37"/>
      <c r="O66" s="37"/>
      <c r="P66" s="37"/>
      <c r="Q66" s="37"/>
      <c r="R66" s="37"/>
      <c r="S66" s="37"/>
      <c r="T66" s="37"/>
      <c r="U66" s="37"/>
      <c r="V66" s="37"/>
      <c r="W66" s="37"/>
      <c r="X66" s="37"/>
      <c r="Y66" s="37"/>
      <c r="Z66" s="37"/>
    </row>
    <row r="67" spans="1:26" ht="12.75" customHeight="1" x14ac:dyDescent="0.2">
      <c r="A67" s="37"/>
      <c r="B67" s="37"/>
      <c r="C67" s="37"/>
      <c r="D67" s="37"/>
      <c r="E67" s="43"/>
      <c r="F67" s="39"/>
      <c r="G67" s="39"/>
      <c r="H67" s="39"/>
      <c r="I67" s="39"/>
      <c r="J67" s="37"/>
      <c r="K67" s="63"/>
      <c r="L67" s="63"/>
      <c r="M67" s="63"/>
      <c r="N67" s="37"/>
      <c r="O67" s="37"/>
      <c r="P67" s="37"/>
      <c r="Q67" s="37"/>
      <c r="R67" s="37"/>
      <c r="S67" s="37"/>
      <c r="T67" s="37"/>
      <c r="U67" s="37"/>
      <c r="V67" s="37"/>
      <c r="W67" s="37"/>
      <c r="X67" s="37"/>
      <c r="Y67" s="37"/>
      <c r="Z67" s="37"/>
    </row>
    <row r="68" spans="1:26" ht="12.75" customHeight="1" x14ac:dyDescent="0.2">
      <c r="A68" s="37"/>
      <c r="B68" s="37"/>
      <c r="C68" s="37"/>
      <c r="D68" s="37"/>
      <c r="E68" s="43"/>
      <c r="F68" s="39"/>
      <c r="G68" s="39"/>
      <c r="H68" s="39"/>
      <c r="I68" s="39"/>
      <c r="J68" s="37"/>
      <c r="K68" s="63"/>
      <c r="L68" s="63"/>
      <c r="M68" s="63"/>
      <c r="N68" s="37"/>
      <c r="O68" s="37"/>
      <c r="P68" s="37"/>
      <c r="Q68" s="37"/>
      <c r="R68" s="37"/>
      <c r="S68" s="37"/>
      <c r="T68" s="37"/>
      <c r="U68" s="37"/>
      <c r="V68" s="37"/>
      <c r="W68" s="37"/>
      <c r="X68" s="37"/>
      <c r="Y68" s="37"/>
      <c r="Z68" s="37"/>
    </row>
    <row r="69" spans="1:26" ht="12.75" customHeight="1" x14ac:dyDescent="0.2">
      <c r="A69" s="37"/>
      <c r="B69" s="37"/>
      <c r="C69" s="37"/>
      <c r="D69" s="37"/>
      <c r="E69" s="43"/>
      <c r="F69" s="39"/>
      <c r="G69" s="39"/>
      <c r="H69" s="39"/>
      <c r="I69" s="39"/>
      <c r="J69" s="37"/>
      <c r="K69" s="63"/>
      <c r="L69" s="63"/>
      <c r="M69" s="63"/>
      <c r="N69" s="37"/>
      <c r="O69" s="37"/>
      <c r="P69" s="37"/>
      <c r="Q69" s="37"/>
      <c r="R69" s="37"/>
      <c r="S69" s="37"/>
      <c r="T69" s="37"/>
      <c r="U69" s="37"/>
      <c r="V69" s="37"/>
      <c r="W69" s="37"/>
      <c r="X69" s="37"/>
      <c r="Y69" s="37"/>
      <c r="Z69" s="37"/>
    </row>
    <row r="70" spans="1:26" ht="12.75" customHeight="1" x14ac:dyDescent="0.2">
      <c r="A70" s="37"/>
      <c r="B70" s="37"/>
      <c r="C70" s="37"/>
      <c r="D70" s="37"/>
      <c r="E70" s="43"/>
      <c r="F70" s="39"/>
      <c r="G70" s="39"/>
      <c r="H70" s="39"/>
      <c r="I70" s="39"/>
      <c r="J70" s="37"/>
      <c r="K70" s="63"/>
      <c r="L70" s="63"/>
      <c r="M70" s="63"/>
      <c r="N70" s="37"/>
      <c r="O70" s="37"/>
      <c r="P70" s="37"/>
      <c r="Q70" s="37"/>
      <c r="R70" s="37"/>
      <c r="S70" s="37"/>
      <c r="T70" s="37"/>
      <c r="U70" s="37"/>
      <c r="V70" s="37"/>
      <c r="W70" s="37"/>
      <c r="X70" s="37"/>
      <c r="Y70" s="37"/>
      <c r="Z70" s="37"/>
    </row>
    <row r="71" spans="1:26" ht="12.75" customHeight="1" x14ac:dyDescent="0.2">
      <c r="A71" s="37"/>
      <c r="B71" s="37"/>
      <c r="C71" s="37"/>
      <c r="D71" s="37"/>
      <c r="E71" s="43"/>
      <c r="F71" s="39"/>
      <c r="G71" s="39"/>
      <c r="H71" s="39"/>
      <c r="I71" s="39"/>
      <c r="J71" s="37"/>
      <c r="K71" s="63"/>
      <c r="L71" s="63"/>
      <c r="M71" s="63"/>
      <c r="N71" s="37"/>
      <c r="O71" s="37"/>
      <c r="P71" s="37"/>
      <c r="Q71" s="37"/>
      <c r="R71" s="37"/>
      <c r="S71" s="37"/>
      <c r="T71" s="37"/>
      <c r="U71" s="37"/>
      <c r="V71" s="37"/>
      <c r="W71" s="37"/>
      <c r="X71" s="37"/>
      <c r="Y71" s="37"/>
      <c r="Z71" s="37"/>
    </row>
    <row r="72" spans="1:26" ht="12.75" customHeight="1" x14ac:dyDescent="0.2">
      <c r="A72" s="37"/>
      <c r="B72" s="37"/>
      <c r="C72" s="37"/>
      <c r="D72" s="37"/>
      <c r="E72" s="43"/>
      <c r="F72" s="39"/>
      <c r="G72" s="39"/>
      <c r="H72" s="39"/>
      <c r="I72" s="39"/>
      <c r="J72" s="37"/>
      <c r="K72" s="63"/>
      <c r="L72" s="63"/>
      <c r="M72" s="63"/>
      <c r="N72" s="37"/>
      <c r="O72" s="37"/>
      <c r="P72" s="37"/>
      <c r="Q72" s="37"/>
      <c r="R72" s="37"/>
      <c r="S72" s="37"/>
      <c r="T72" s="37"/>
      <c r="U72" s="37"/>
      <c r="V72" s="37"/>
      <c r="W72" s="37"/>
      <c r="X72" s="37"/>
      <c r="Y72" s="37"/>
      <c r="Z72" s="37"/>
    </row>
    <row r="73" spans="1:26" ht="12.75" customHeight="1" x14ac:dyDescent="0.2">
      <c r="A73" s="37"/>
      <c r="B73" s="37"/>
      <c r="C73" s="37"/>
      <c r="D73" s="37"/>
      <c r="E73" s="43"/>
      <c r="F73" s="39"/>
      <c r="G73" s="39"/>
      <c r="H73" s="39"/>
      <c r="I73" s="39"/>
      <c r="J73" s="37"/>
      <c r="K73" s="63"/>
      <c r="L73" s="63"/>
      <c r="M73" s="63"/>
      <c r="N73" s="37"/>
      <c r="O73" s="37"/>
      <c r="P73" s="37"/>
      <c r="Q73" s="37"/>
      <c r="R73" s="37"/>
      <c r="S73" s="37"/>
      <c r="T73" s="37"/>
      <c r="U73" s="37"/>
      <c r="V73" s="37"/>
      <c r="W73" s="37"/>
      <c r="X73" s="37"/>
      <c r="Y73" s="37"/>
      <c r="Z73" s="37"/>
    </row>
    <row r="74" spans="1:26" ht="12.75" customHeight="1" x14ac:dyDescent="0.2">
      <c r="A74" s="37"/>
      <c r="B74" s="37"/>
      <c r="C74" s="37"/>
      <c r="D74" s="37"/>
      <c r="E74" s="43"/>
      <c r="F74" s="39"/>
      <c r="G74" s="39"/>
      <c r="H74" s="39"/>
      <c r="I74" s="39"/>
      <c r="J74" s="37"/>
      <c r="K74" s="63"/>
      <c r="L74" s="63"/>
      <c r="M74" s="63"/>
      <c r="N74" s="37"/>
      <c r="O74" s="37"/>
      <c r="P74" s="37"/>
      <c r="Q74" s="37"/>
      <c r="R74" s="37"/>
      <c r="S74" s="37"/>
      <c r="T74" s="37"/>
      <c r="U74" s="37"/>
      <c r="V74" s="37"/>
      <c r="W74" s="37"/>
      <c r="X74" s="37"/>
      <c r="Y74" s="37"/>
      <c r="Z74" s="37"/>
    </row>
    <row r="75" spans="1:26" ht="12.75" customHeight="1" x14ac:dyDescent="0.2">
      <c r="A75" s="37"/>
      <c r="B75" s="37"/>
      <c r="C75" s="37"/>
      <c r="D75" s="37"/>
      <c r="E75" s="43"/>
      <c r="F75" s="39"/>
      <c r="G75" s="39"/>
      <c r="H75" s="39"/>
      <c r="I75" s="39"/>
      <c r="J75" s="37"/>
      <c r="K75" s="63"/>
      <c r="L75" s="63"/>
      <c r="M75" s="63"/>
      <c r="N75" s="37"/>
      <c r="O75" s="37"/>
      <c r="P75" s="37"/>
      <c r="Q75" s="37"/>
      <c r="R75" s="37"/>
      <c r="S75" s="37"/>
      <c r="T75" s="37"/>
      <c r="U75" s="37"/>
      <c r="V75" s="37"/>
      <c r="W75" s="37"/>
      <c r="X75" s="37"/>
      <c r="Y75" s="37"/>
      <c r="Z75" s="37"/>
    </row>
    <row r="76" spans="1:26" ht="12.75" customHeight="1" x14ac:dyDescent="0.2">
      <c r="A76" s="37"/>
      <c r="B76" s="37"/>
      <c r="C76" s="37"/>
      <c r="D76" s="37"/>
      <c r="E76" s="43"/>
      <c r="F76" s="39"/>
      <c r="G76" s="39"/>
      <c r="H76" s="39"/>
      <c r="I76" s="39"/>
      <c r="J76" s="37"/>
      <c r="K76" s="63"/>
      <c r="L76" s="63"/>
      <c r="M76" s="63"/>
      <c r="N76" s="37"/>
      <c r="O76" s="37"/>
      <c r="P76" s="37"/>
      <c r="Q76" s="37"/>
      <c r="R76" s="37"/>
      <c r="S76" s="37"/>
      <c r="T76" s="37"/>
      <c r="U76" s="37"/>
      <c r="V76" s="37"/>
      <c r="W76" s="37"/>
      <c r="X76" s="37"/>
      <c r="Y76" s="37"/>
      <c r="Z76" s="37"/>
    </row>
    <row r="77" spans="1:26" ht="12.75" customHeight="1" x14ac:dyDescent="0.2">
      <c r="A77" s="37"/>
      <c r="B77" s="37"/>
      <c r="C77" s="37"/>
      <c r="D77" s="37"/>
      <c r="E77" s="43"/>
      <c r="F77" s="39"/>
      <c r="G77" s="39"/>
      <c r="H77" s="39"/>
      <c r="I77" s="39"/>
      <c r="J77" s="37"/>
      <c r="K77" s="63"/>
      <c r="L77" s="63"/>
      <c r="M77" s="63"/>
      <c r="N77" s="37"/>
      <c r="O77" s="37"/>
      <c r="P77" s="37"/>
      <c r="Q77" s="37"/>
      <c r="R77" s="37"/>
      <c r="S77" s="37"/>
      <c r="T77" s="37"/>
      <c r="U77" s="37"/>
      <c r="V77" s="37"/>
      <c r="W77" s="37"/>
      <c r="X77" s="37"/>
      <c r="Y77" s="37"/>
      <c r="Z77" s="37"/>
    </row>
    <row r="78" spans="1:26" ht="12.75" customHeight="1" x14ac:dyDescent="0.2">
      <c r="A78" s="37"/>
      <c r="B78" s="37"/>
      <c r="C78" s="37"/>
      <c r="D78" s="37"/>
      <c r="E78" s="43"/>
      <c r="F78" s="39"/>
      <c r="G78" s="39"/>
      <c r="H78" s="39"/>
      <c r="I78" s="39"/>
      <c r="J78" s="37"/>
      <c r="K78" s="63"/>
      <c r="L78" s="63"/>
      <c r="M78" s="63"/>
      <c r="N78" s="37"/>
      <c r="O78" s="37"/>
      <c r="P78" s="37"/>
      <c r="Q78" s="37"/>
      <c r="R78" s="37"/>
      <c r="S78" s="37"/>
      <c r="T78" s="37"/>
      <c r="U78" s="37"/>
      <c r="V78" s="37"/>
      <c r="W78" s="37"/>
      <c r="X78" s="37"/>
      <c r="Y78" s="37"/>
      <c r="Z78" s="37"/>
    </row>
    <row r="79" spans="1:26" ht="12.75" customHeight="1" x14ac:dyDescent="0.2">
      <c r="A79" s="37"/>
      <c r="B79" s="37"/>
      <c r="C79" s="37"/>
      <c r="D79" s="37"/>
      <c r="E79" s="43"/>
      <c r="F79" s="39"/>
      <c r="G79" s="39"/>
      <c r="H79" s="39"/>
      <c r="I79" s="39"/>
      <c r="J79" s="37"/>
      <c r="K79" s="63"/>
      <c r="L79" s="63"/>
      <c r="M79" s="63"/>
      <c r="N79" s="37"/>
      <c r="O79" s="37"/>
      <c r="P79" s="37"/>
      <c r="Q79" s="37"/>
      <c r="R79" s="37"/>
      <c r="S79" s="37"/>
      <c r="T79" s="37"/>
      <c r="U79" s="37"/>
      <c r="V79" s="37"/>
      <c r="W79" s="37"/>
      <c r="X79" s="37"/>
      <c r="Y79" s="37"/>
      <c r="Z79" s="37"/>
    </row>
    <row r="80" spans="1:26" ht="12.75" customHeight="1" x14ac:dyDescent="0.2">
      <c r="A80" s="37"/>
      <c r="B80" s="37"/>
      <c r="C80" s="37"/>
      <c r="D80" s="37"/>
      <c r="E80" s="43"/>
      <c r="F80" s="39"/>
      <c r="G80" s="39"/>
      <c r="H80" s="39"/>
      <c r="I80" s="39"/>
      <c r="J80" s="37"/>
      <c r="K80" s="63"/>
      <c r="L80" s="63"/>
      <c r="M80" s="63"/>
      <c r="N80" s="37"/>
      <c r="O80" s="37"/>
      <c r="P80" s="37"/>
      <c r="Q80" s="37"/>
      <c r="R80" s="37"/>
      <c r="S80" s="37"/>
      <c r="T80" s="37"/>
      <c r="U80" s="37"/>
      <c r="V80" s="37"/>
      <c r="W80" s="37"/>
      <c r="X80" s="37"/>
      <c r="Y80" s="37"/>
      <c r="Z80" s="37"/>
    </row>
    <row r="81" spans="1:26" ht="12.75" customHeight="1" x14ac:dyDescent="0.2">
      <c r="A81" s="37"/>
      <c r="B81" s="37"/>
      <c r="C81" s="37"/>
      <c r="D81" s="37"/>
      <c r="E81" s="43"/>
      <c r="F81" s="39"/>
      <c r="G81" s="39"/>
      <c r="H81" s="39"/>
      <c r="I81" s="39"/>
      <c r="J81" s="37"/>
      <c r="K81" s="63"/>
      <c r="L81" s="63"/>
      <c r="M81" s="63"/>
      <c r="N81" s="37"/>
      <c r="O81" s="37"/>
      <c r="P81" s="37"/>
      <c r="Q81" s="37"/>
      <c r="R81" s="37"/>
      <c r="S81" s="37"/>
      <c r="T81" s="37"/>
      <c r="U81" s="37"/>
      <c r="V81" s="37"/>
      <c r="W81" s="37"/>
      <c r="X81" s="37"/>
      <c r="Y81" s="37"/>
      <c r="Z81" s="37"/>
    </row>
    <row r="82" spans="1:26" ht="12.75" customHeight="1" x14ac:dyDescent="0.2">
      <c r="A82" s="37"/>
      <c r="B82" s="37"/>
      <c r="C82" s="37"/>
      <c r="D82" s="37"/>
      <c r="E82" s="43"/>
      <c r="F82" s="39"/>
      <c r="G82" s="39"/>
      <c r="H82" s="39"/>
      <c r="I82" s="39"/>
      <c r="J82" s="37"/>
      <c r="K82" s="63"/>
      <c r="L82" s="63"/>
      <c r="M82" s="63"/>
      <c r="N82" s="37"/>
      <c r="O82" s="37"/>
      <c r="P82" s="37"/>
      <c r="Q82" s="37"/>
      <c r="R82" s="37"/>
      <c r="S82" s="37"/>
      <c r="T82" s="37"/>
      <c r="U82" s="37"/>
      <c r="V82" s="37"/>
      <c r="W82" s="37"/>
      <c r="X82" s="37"/>
      <c r="Y82" s="37"/>
      <c r="Z82" s="37"/>
    </row>
    <row r="83" spans="1:26" ht="12.75" customHeight="1" x14ac:dyDescent="0.2">
      <c r="A83" s="37"/>
      <c r="B83" s="37"/>
      <c r="C83" s="37"/>
      <c r="D83" s="37"/>
      <c r="E83" s="43"/>
      <c r="F83" s="39"/>
      <c r="G83" s="39"/>
      <c r="H83" s="39"/>
      <c r="I83" s="39"/>
      <c r="J83" s="37"/>
      <c r="K83" s="63"/>
      <c r="L83" s="63"/>
      <c r="M83" s="63"/>
      <c r="N83" s="37"/>
      <c r="O83" s="37"/>
      <c r="P83" s="37"/>
      <c r="Q83" s="37"/>
      <c r="R83" s="37"/>
      <c r="S83" s="37"/>
      <c r="T83" s="37"/>
      <c r="U83" s="37"/>
      <c r="V83" s="37"/>
      <c r="W83" s="37"/>
      <c r="X83" s="37"/>
      <c r="Y83" s="37"/>
      <c r="Z83" s="37"/>
    </row>
    <row r="84" spans="1:26" ht="12.75" customHeight="1" x14ac:dyDescent="0.2">
      <c r="A84" s="37"/>
      <c r="B84" s="37"/>
      <c r="C84" s="37"/>
      <c r="D84" s="37"/>
      <c r="E84" s="43"/>
      <c r="F84" s="39"/>
      <c r="G84" s="39"/>
      <c r="H84" s="39"/>
      <c r="I84" s="39"/>
      <c r="J84" s="37"/>
      <c r="K84" s="63"/>
      <c r="L84" s="63"/>
      <c r="M84" s="63"/>
      <c r="N84" s="37"/>
      <c r="O84" s="37"/>
      <c r="P84" s="37"/>
      <c r="Q84" s="37"/>
      <c r="R84" s="37"/>
      <c r="S84" s="37"/>
      <c r="T84" s="37"/>
      <c r="U84" s="37"/>
      <c r="V84" s="37"/>
      <c r="W84" s="37"/>
      <c r="X84" s="37"/>
      <c r="Y84" s="37"/>
      <c r="Z84" s="37"/>
    </row>
    <row r="85" spans="1:26" ht="12.75" customHeight="1" x14ac:dyDescent="0.2">
      <c r="A85" s="37"/>
      <c r="B85" s="37"/>
      <c r="C85" s="37"/>
      <c r="D85" s="37"/>
      <c r="E85" s="43"/>
      <c r="F85" s="39"/>
      <c r="G85" s="39"/>
      <c r="H85" s="39"/>
      <c r="I85" s="39"/>
      <c r="J85" s="37"/>
      <c r="K85" s="63"/>
      <c r="L85" s="63"/>
      <c r="M85" s="63"/>
      <c r="N85" s="37"/>
      <c r="O85" s="37"/>
      <c r="P85" s="37"/>
      <c r="Q85" s="37"/>
      <c r="R85" s="37"/>
      <c r="S85" s="37"/>
      <c r="T85" s="37"/>
      <c r="U85" s="37"/>
      <c r="V85" s="37"/>
      <c r="W85" s="37"/>
      <c r="X85" s="37"/>
      <c r="Y85" s="37"/>
      <c r="Z85" s="37"/>
    </row>
    <row r="86" spans="1:26" ht="12.75" customHeight="1" x14ac:dyDescent="0.2">
      <c r="A86" s="37"/>
      <c r="B86" s="37"/>
      <c r="C86" s="37"/>
      <c r="D86" s="37"/>
      <c r="E86" s="43"/>
      <c r="F86" s="39"/>
      <c r="G86" s="39"/>
      <c r="H86" s="39"/>
      <c r="I86" s="39"/>
      <c r="J86" s="37"/>
      <c r="K86" s="63"/>
      <c r="L86" s="63"/>
      <c r="M86" s="63"/>
      <c r="N86" s="37"/>
      <c r="O86" s="37"/>
      <c r="P86" s="37"/>
      <c r="Q86" s="37"/>
      <c r="R86" s="37"/>
      <c r="S86" s="37"/>
      <c r="T86" s="37"/>
      <c r="U86" s="37"/>
      <c r="V86" s="37"/>
      <c r="W86" s="37"/>
      <c r="X86" s="37"/>
      <c r="Y86" s="37"/>
      <c r="Z86" s="37"/>
    </row>
    <row r="87" spans="1:26" ht="12.75" customHeight="1" x14ac:dyDescent="0.2">
      <c r="A87" s="37"/>
      <c r="B87" s="37"/>
      <c r="C87" s="37"/>
      <c r="D87" s="37"/>
      <c r="E87" s="43"/>
      <c r="F87" s="39"/>
      <c r="G87" s="39"/>
      <c r="H87" s="39"/>
      <c r="I87" s="39"/>
      <c r="J87" s="37"/>
      <c r="K87" s="63"/>
      <c r="L87" s="63"/>
      <c r="M87" s="63"/>
      <c r="N87" s="37"/>
      <c r="O87" s="37"/>
      <c r="P87" s="37"/>
      <c r="Q87" s="37"/>
      <c r="R87" s="37"/>
      <c r="S87" s="37"/>
      <c r="T87" s="37"/>
      <c r="U87" s="37"/>
      <c r="V87" s="37"/>
      <c r="W87" s="37"/>
      <c r="X87" s="37"/>
      <c r="Y87" s="37"/>
      <c r="Z87" s="37"/>
    </row>
    <row r="88" spans="1:26" ht="12.75" customHeight="1" x14ac:dyDescent="0.2">
      <c r="A88" s="37"/>
      <c r="B88" s="37"/>
      <c r="C88" s="37"/>
      <c r="D88" s="37"/>
      <c r="E88" s="43"/>
      <c r="F88" s="39"/>
      <c r="G88" s="39"/>
      <c r="H88" s="39"/>
      <c r="I88" s="39"/>
      <c r="J88" s="37"/>
      <c r="K88" s="63"/>
      <c r="L88" s="63"/>
      <c r="M88" s="63"/>
      <c r="N88" s="37"/>
      <c r="O88" s="37"/>
      <c r="P88" s="37"/>
      <c r="Q88" s="37"/>
      <c r="R88" s="37"/>
      <c r="S88" s="37"/>
      <c r="T88" s="37"/>
      <c r="U88" s="37"/>
      <c r="V88" s="37"/>
      <c r="W88" s="37"/>
      <c r="X88" s="37"/>
      <c r="Y88" s="37"/>
      <c r="Z88" s="37"/>
    </row>
    <row r="89" spans="1:26" ht="12.75" customHeight="1" x14ac:dyDescent="0.2">
      <c r="A89" s="37"/>
      <c r="B89" s="37"/>
      <c r="C89" s="37"/>
      <c r="D89" s="37"/>
      <c r="E89" s="43"/>
      <c r="F89" s="39"/>
      <c r="G89" s="39"/>
      <c r="H89" s="39"/>
      <c r="I89" s="39"/>
      <c r="J89" s="37"/>
      <c r="K89" s="63"/>
      <c r="L89" s="63"/>
      <c r="M89" s="63"/>
      <c r="N89" s="37"/>
      <c r="O89" s="37"/>
      <c r="P89" s="37"/>
      <c r="Q89" s="37"/>
      <c r="R89" s="37"/>
      <c r="S89" s="37"/>
      <c r="T89" s="37"/>
      <c r="U89" s="37"/>
      <c r="V89" s="37"/>
      <c r="W89" s="37"/>
      <c r="X89" s="37"/>
      <c r="Y89" s="37"/>
      <c r="Z89" s="37"/>
    </row>
    <row r="90" spans="1:26" ht="12.75" customHeight="1" x14ac:dyDescent="0.2">
      <c r="A90" s="37"/>
      <c r="B90" s="37"/>
      <c r="C90" s="37"/>
      <c r="D90" s="37"/>
      <c r="E90" s="43"/>
      <c r="F90" s="39"/>
      <c r="G90" s="39"/>
      <c r="H90" s="39"/>
      <c r="I90" s="39"/>
      <c r="J90" s="37"/>
      <c r="K90" s="63"/>
      <c r="L90" s="63"/>
      <c r="M90" s="63"/>
      <c r="N90" s="37"/>
      <c r="O90" s="37"/>
      <c r="P90" s="37"/>
      <c r="Q90" s="37"/>
      <c r="R90" s="37"/>
      <c r="S90" s="37"/>
      <c r="T90" s="37"/>
      <c r="U90" s="37"/>
      <c r="V90" s="37"/>
      <c r="W90" s="37"/>
      <c r="X90" s="37"/>
      <c r="Y90" s="37"/>
      <c r="Z90" s="37"/>
    </row>
    <row r="91" spans="1:26" ht="12.75" customHeight="1" x14ac:dyDescent="0.2">
      <c r="A91" s="37"/>
      <c r="B91" s="37"/>
      <c r="C91" s="37"/>
      <c r="D91" s="37"/>
      <c r="E91" s="43"/>
      <c r="F91" s="39"/>
      <c r="G91" s="39"/>
      <c r="H91" s="39"/>
      <c r="I91" s="39"/>
      <c r="J91" s="37"/>
      <c r="K91" s="63"/>
      <c r="L91" s="63"/>
      <c r="M91" s="63"/>
      <c r="N91" s="37"/>
      <c r="O91" s="37"/>
      <c r="P91" s="37"/>
      <c r="Q91" s="37"/>
      <c r="R91" s="37"/>
      <c r="S91" s="37"/>
      <c r="T91" s="37"/>
      <c r="U91" s="37"/>
      <c r="V91" s="37"/>
      <c r="W91" s="37"/>
      <c r="X91" s="37"/>
      <c r="Y91" s="37"/>
      <c r="Z91" s="37"/>
    </row>
    <row r="92" spans="1:26" ht="12.75" customHeight="1" x14ac:dyDescent="0.2">
      <c r="A92" s="37"/>
      <c r="B92" s="37"/>
      <c r="C92" s="37"/>
      <c r="D92" s="37"/>
      <c r="E92" s="43"/>
      <c r="F92" s="39"/>
      <c r="G92" s="39"/>
      <c r="H92" s="39"/>
      <c r="I92" s="39"/>
      <c r="J92" s="37"/>
      <c r="K92" s="63"/>
      <c r="L92" s="63"/>
      <c r="M92" s="63"/>
      <c r="N92" s="37"/>
      <c r="O92" s="37"/>
      <c r="P92" s="37"/>
      <c r="Q92" s="37"/>
      <c r="R92" s="37"/>
      <c r="S92" s="37"/>
      <c r="T92" s="37"/>
      <c r="U92" s="37"/>
      <c r="V92" s="37"/>
      <c r="W92" s="37"/>
      <c r="X92" s="37"/>
      <c r="Y92" s="37"/>
      <c r="Z92" s="37"/>
    </row>
    <row r="93" spans="1:26" ht="12.75" customHeight="1" x14ac:dyDescent="0.2">
      <c r="A93" s="37"/>
      <c r="B93" s="37"/>
      <c r="C93" s="37"/>
      <c r="D93" s="37"/>
      <c r="E93" s="43"/>
      <c r="F93" s="39"/>
      <c r="G93" s="39"/>
      <c r="H93" s="39"/>
      <c r="I93" s="39"/>
      <c r="J93" s="37"/>
      <c r="K93" s="63"/>
      <c r="L93" s="63"/>
      <c r="M93" s="63"/>
      <c r="N93" s="37"/>
      <c r="O93" s="37"/>
      <c r="P93" s="37"/>
      <c r="Q93" s="37"/>
      <c r="R93" s="37"/>
      <c r="S93" s="37"/>
      <c r="T93" s="37"/>
      <c r="U93" s="37"/>
      <c r="V93" s="37"/>
      <c r="W93" s="37"/>
      <c r="X93" s="37"/>
      <c r="Y93" s="37"/>
      <c r="Z93" s="37"/>
    </row>
    <row r="94" spans="1:26" ht="12.75" customHeight="1" x14ac:dyDescent="0.2">
      <c r="A94" s="37"/>
      <c r="B94" s="37"/>
      <c r="C94" s="37"/>
      <c r="D94" s="37"/>
      <c r="E94" s="43"/>
      <c r="F94" s="39"/>
      <c r="G94" s="39"/>
      <c r="H94" s="39"/>
      <c r="I94" s="39"/>
      <c r="J94" s="37"/>
      <c r="K94" s="63"/>
      <c r="L94" s="63"/>
      <c r="M94" s="63"/>
      <c r="N94" s="37"/>
      <c r="O94" s="37"/>
      <c r="P94" s="37"/>
      <c r="Q94" s="37"/>
      <c r="R94" s="37"/>
      <c r="S94" s="37"/>
      <c r="T94" s="37"/>
      <c r="U94" s="37"/>
      <c r="V94" s="37"/>
      <c r="W94" s="37"/>
      <c r="X94" s="37"/>
      <c r="Y94" s="37"/>
      <c r="Z94" s="37"/>
    </row>
    <row r="95" spans="1:26" ht="12.75" customHeight="1" x14ac:dyDescent="0.2">
      <c r="A95" s="37"/>
      <c r="B95" s="37"/>
      <c r="C95" s="37"/>
      <c r="D95" s="37"/>
      <c r="E95" s="43"/>
      <c r="F95" s="39"/>
      <c r="G95" s="39"/>
      <c r="H95" s="39"/>
      <c r="I95" s="39"/>
      <c r="J95" s="37"/>
      <c r="K95" s="63"/>
      <c r="L95" s="63"/>
      <c r="M95" s="63"/>
      <c r="N95" s="37"/>
      <c r="O95" s="37"/>
      <c r="P95" s="37"/>
      <c r="Q95" s="37"/>
      <c r="R95" s="37"/>
      <c r="S95" s="37"/>
      <c r="T95" s="37"/>
      <c r="U95" s="37"/>
      <c r="V95" s="37"/>
      <c r="W95" s="37"/>
      <c r="X95" s="37"/>
      <c r="Y95" s="37"/>
      <c r="Z95" s="37"/>
    </row>
    <row r="96" spans="1:26" ht="12.75" customHeight="1" x14ac:dyDescent="0.2">
      <c r="A96" s="37"/>
      <c r="B96" s="37"/>
      <c r="C96" s="37"/>
      <c r="D96" s="37"/>
      <c r="E96" s="43"/>
      <c r="F96" s="39"/>
      <c r="G96" s="39"/>
      <c r="H96" s="39"/>
      <c r="I96" s="39"/>
      <c r="J96" s="37"/>
      <c r="K96" s="63"/>
      <c r="L96" s="63"/>
      <c r="M96" s="63"/>
      <c r="N96" s="37"/>
      <c r="O96" s="37"/>
      <c r="P96" s="37"/>
      <c r="Q96" s="37"/>
      <c r="R96" s="37"/>
      <c r="S96" s="37"/>
      <c r="T96" s="37"/>
      <c r="U96" s="37"/>
      <c r="V96" s="37"/>
      <c r="W96" s="37"/>
      <c r="X96" s="37"/>
      <c r="Y96" s="37"/>
      <c r="Z96" s="37"/>
    </row>
    <row r="97" spans="1:26" ht="12.75" customHeight="1" x14ac:dyDescent="0.2">
      <c r="A97" s="37"/>
      <c r="B97" s="37"/>
      <c r="C97" s="37"/>
      <c r="D97" s="37"/>
      <c r="E97" s="43"/>
      <c r="F97" s="39"/>
      <c r="G97" s="39"/>
      <c r="H97" s="39"/>
      <c r="I97" s="39"/>
      <c r="J97" s="37"/>
      <c r="K97" s="63"/>
      <c r="L97" s="63"/>
      <c r="M97" s="63"/>
      <c r="N97" s="37"/>
      <c r="O97" s="37"/>
      <c r="P97" s="37"/>
      <c r="Q97" s="37"/>
      <c r="R97" s="37"/>
      <c r="S97" s="37"/>
      <c r="T97" s="37"/>
      <c r="U97" s="37"/>
      <c r="V97" s="37"/>
      <c r="W97" s="37"/>
      <c r="X97" s="37"/>
      <c r="Y97" s="37"/>
      <c r="Z97" s="37"/>
    </row>
    <row r="98" spans="1:26" ht="12.75" customHeight="1" x14ac:dyDescent="0.2">
      <c r="A98" s="37"/>
      <c r="B98" s="37"/>
      <c r="C98" s="37"/>
      <c r="D98" s="37"/>
      <c r="E98" s="43"/>
      <c r="F98" s="39"/>
      <c r="G98" s="39"/>
      <c r="H98" s="39"/>
      <c r="I98" s="39"/>
      <c r="J98" s="37"/>
      <c r="K98" s="63"/>
      <c r="L98" s="63"/>
      <c r="M98" s="63"/>
      <c r="N98" s="37"/>
      <c r="O98" s="37"/>
      <c r="P98" s="37"/>
      <c r="Q98" s="37"/>
      <c r="R98" s="37"/>
      <c r="S98" s="37"/>
      <c r="T98" s="37"/>
      <c r="U98" s="37"/>
      <c r="V98" s="37"/>
      <c r="W98" s="37"/>
      <c r="X98" s="37"/>
      <c r="Y98" s="37"/>
      <c r="Z98" s="37"/>
    </row>
    <row r="99" spans="1:26" ht="12.75" customHeight="1" x14ac:dyDescent="0.2">
      <c r="A99" s="37"/>
      <c r="B99" s="37"/>
      <c r="C99" s="37"/>
      <c r="D99" s="37"/>
      <c r="E99" s="43"/>
      <c r="F99" s="39"/>
      <c r="G99" s="39"/>
      <c r="H99" s="39"/>
      <c r="I99" s="39"/>
      <c r="J99" s="37"/>
      <c r="K99" s="63"/>
      <c r="L99" s="63"/>
      <c r="M99" s="63"/>
      <c r="N99" s="37"/>
      <c r="O99" s="37"/>
      <c r="P99" s="37"/>
      <c r="Q99" s="37"/>
      <c r="R99" s="37"/>
      <c r="S99" s="37"/>
      <c r="T99" s="37"/>
      <c r="U99" s="37"/>
      <c r="V99" s="37"/>
      <c r="W99" s="37"/>
      <c r="X99" s="37"/>
      <c r="Y99" s="37"/>
      <c r="Z99" s="37"/>
    </row>
    <row r="100" spans="1:26" ht="12.75" customHeight="1" x14ac:dyDescent="0.2">
      <c r="A100" s="37"/>
      <c r="B100" s="37"/>
      <c r="C100" s="37"/>
      <c r="D100" s="37"/>
      <c r="E100" s="43"/>
      <c r="F100" s="39"/>
      <c r="G100" s="39"/>
      <c r="H100" s="39"/>
      <c r="I100" s="39"/>
      <c r="J100" s="37"/>
      <c r="K100" s="63"/>
      <c r="L100" s="63"/>
      <c r="M100" s="63"/>
      <c r="N100" s="37"/>
      <c r="O100" s="37"/>
      <c r="P100" s="37"/>
      <c r="Q100" s="37"/>
      <c r="R100" s="37"/>
      <c r="S100" s="37"/>
      <c r="T100" s="37"/>
      <c r="U100" s="37"/>
      <c r="V100" s="37"/>
      <c r="W100" s="37"/>
      <c r="X100" s="37"/>
      <c r="Y100" s="37"/>
      <c r="Z100" s="37"/>
    </row>
    <row r="101" spans="1:26" ht="12.75" customHeight="1" x14ac:dyDescent="0.2">
      <c r="A101" s="37"/>
      <c r="B101" s="37"/>
      <c r="C101" s="37"/>
      <c r="D101" s="37"/>
      <c r="E101" s="43"/>
      <c r="F101" s="39"/>
      <c r="G101" s="39"/>
      <c r="H101" s="39"/>
      <c r="I101" s="39"/>
      <c r="J101" s="37"/>
      <c r="K101" s="63"/>
      <c r="L101" s="63"/>
      <c r="M101" s="63"/>
      <c r="N101" s="37"/>
      <c r="O101" s="37"/>
      <c r="P101" s="37"/>
      <c r="Q101" s="37"/>
      <c r="R101" s="37"/>
      <c r="S101" s="37"/>
      <c r="T101" s="37"/>
      <c r="U101" s="37"/>
      <c r="V101" s="37"/>
      <c r="W101" s="37"/>
      <c r="X101" s="37"/>
      <c r="Y101" s="37"/>
      <c r="Z101" s="37"/>
    </row>
    <row r="102" spans="1:26" ht="12.75" customHeight="1" x14ac:dyDescent="0.2">
      <c r="A102" s="37"/>
      <c r="B102" s="37"/>
      <c r="C102" s="37"/>
      <c r="D102" s="37"/>
      <c r="E102" s="43"/>
      <c r="F102" s="39"/>
      <c r="G102" s="39"/>
      <c r="H102" s="39"/>
      <c r="I102" s="39"/>
      <c r="J102" s="37"/>
      <c r="K102" s="63"/>
      <c r="L102" s="63"/>
      <c r="M102" s="63"/>
      <c r="N102" s="37"/>
      <c r="O102" s="37"/>
      <c r="P102" s="37"/>
      <c r="Q102" s="37"/>
      <c r="R102" s="37"/>
      <c r="S102" s="37"/>
      <c r="T102" s="37"/>
      <c r="U102" s="37"/>
      <c r="V102" s="37"/>
      <c r="W102" s="37"/>
      <c r="X102" s="37"/>
      <c r="Y102" s="37"/>
      <c r="Z102" s="37"/>
    </row>
    <row r="103" spans="1:26" ht="12.75" customHeight="1" x14ac:dyDescent="0.2">
      <c r="A103" s="37"/>
      <c r="B103" s="37"/>
      <c r="C103" s="37"/>
      <c r="D103" s="37"/>
      <c r="E103" s="43"/>
      <c r="F103" s="39"/>
      <c r="G103" s="39"/>
      <c r="H103" s="39"/>
      <c r="I103" s="39"/>
      <c r="J103" s="37"/>
      <c r="K103" s="63"/>
      <c r="L103" s="63"/>
      <c r="M103" s="63"/>
      <c r="N103" s="37"/>
      <c r="O103" s="37"/>
      <c r="P103" s="37"/>
      <c r="Q103" s="37"/>
      <c r="R103" s="37"/>
      <c r="S103" s="37"/>
      <c r="T103" s="37"/>
      <c r="U103" s="37"/>
      <c r="V103" s="37"/>
      <c r="W103" s="37"/>
      <c r="X103" s="37"/>
      <c r="Y103" s="37"/>
      <c r="Z103" s="37"/>
    </row>
    <row r="104" spans="1:26" ht="12.75" customHeight="1" x14ac:dyDescent="0.2">
      <c r="A104" s="37"/>
      <c r="B104" s="37"/>
      <c r="C104" s="37"/>
      <c r="D104" s="37"/>
      <c r="E104" s="43"/>
      <c r="F104" s="39"/>
      <c r="G104" s="39"/>
      <c r="H104" s="39"/>
      <c r="I104" s="39"/>
      <c r="J104" s="37"/>
      <c r="K104" s="63"/>
      <c r="L104" s="63"/>
      <c r="M104" s="63"/>
      <c r="N104" s="37"/>
      <c r="O104" s="37"/>
      <c r="P104" s="37"/>
      <c r="Q104" s="37"/>
      <c r="R104" s="37"/>
      <c r="S104" s="37"/>
      <c r="T104" s="37"/>
      <c r="U104" s="37"/>
      <c r="V104" s="37"/>
      <c r="W104" s="37"/>
      <c r="X104" s="37"/>
      <c r="Y104" s="37"/>
      <c r="Z104" s="37"/>
    </row>
    <row r="105" spans="1:26" ht="12.75" customHeight="1" x14ac:dyDescent="0.2">
      <c r="A105" s="37"/>
      <c r="B105" s="37"/>
      <c r="C105" s="37"/>
      <c r="D105" s="37"/>
      <c r="E105" s="43"/>
      <c r="F105" s="39"/>
      <c r="G105" s="39"/>
      <c r="H105" s="39"/>
      <c r="I105" s="39"/>
      <c r="J105" s="37"/>
      <c r="K105" s="63"/>
      <c r="L105" s="63"/>
      <c r="M105" s="63"/>
      <c r="N105" s="37"/>
      <c r="O105" s="37"/>
      <c r="P105" s="37"/>
      <c r="Q105" s="37"/>
      <c r="R105" s="37"/>
      <c r="S105" s="37"/>
      <c r="T105" s="37"/>
      <c r="U105" s="37"/>
      <c r="V105" s="37"/>
      <c r="W105" s="37"/>
      <c r="X105" s="37"/>
      <c r="Y105" s="37"/>
      <c r="Z105" s="37"/>
    </row>
    <row r="106" spans="1:26" ht="12.75" customHeight="1" x14ac:dyDescent="0.2">
      <c r="A106" s="37"/>
      <c r="B106" s="37"/>
      <c r="C106" s="37"/>
      <c r="D106" s="37"/>
      <c r="E106" s="43"/>
      <c r="F106" s="39"/>
      <c r="G106" s="39"/>
      <c r="H106" s="39"/>
      <c r="I106" s="39"/>
      <c r="J106" s="37"/>
      <c r="K106" s="63"/>
      <c r="L106" s="63"/>
      <c r="M106" s="63"/>
      <c r="N106" s="37"/>
      <c r="O106" s="37"/>
      <c r="P106" s="37"/>
      <c r="Q106" s="37"/>
      <c r="R106" s="37"/>
      <c r="S106" s="37"/>
      <c r="T106" s="37"/>
      <c r="U106" s="37"/>
      <c r="V106" s="37"/>
      <c r="W106" s="37"/>
      <c r="X106" s="37"/>
      <c r="Y106" s="37"/>
      <c r="Z106" s="37"/>
    </row>
    <row r="107" spans="1:26" ht="12.75" customHeight="1" x14ac:dyDescent="0.2">
      <c r="A107" s="37"/>
      <c r="B107" s="37"/>
      <c r="C107" s="37"/>
      <c r="D107" s="37"/>
      <c r="E107" s="43"/>
      <c r="F107" s="39"/>
      <c r="G107" s="39"/>
      <c r="H107" s="39"/>
      <c r="I107" s="39"/>
      <c r="J107" s="37"/>
      <c r="K107" s="63"/>
      <c r="L107" s="63"/>
      <c r="M107" s="63"/>
      <c r="N107" s="37"/>
      <c r="O107" s="37"/>
      <c r="P107" s="37"/>
      <c r="Q107" s="37"/>
      <c r="R107" s="37"/>
      <c r="S107" s="37"/>
      <c r="T107" s="37"/>
      <c r="U107" s="37"/>
      <c r="V107" s="37"/>
      <c r="W107" s="37"/>
      <c r="X107" s="37"/>
      <c r="Y107" s="37"/>
      <c r="Z107" s="37"/>
    </row>
    <row r="108" spans="1:26" ht="12.75" customHeight="1" x14ac:dyDescent="0.2">
      <c r="A108" s="37"/>
      <c r="B108" s="37"/>
      <c r="C108" s="37"/>
      <c r="D108" s="37"/>
      <c r="E108" s="43"/>
      <c r="F108" s="39"/>
      <c r="G108" s="39"/>
      <c r="H108" s="39"/>
      <c r="I108" s="39"/>
      <c r="J108" s="37"/>
      <c r="K108" s="63"/>
      <c r="L108" s="63"/>
      <c r="M108" s="63"/>
      <c r="N108" s="37"/>
      <c r="O108" s="37"/>
      <c r="P108" s="37"/>
      <c r="Q108" s="37"/>
      <c r="R108" s="37"/>
      <c r="S108" s="37"/>
      <c r="T108" s="37"/>
      <c r="U108" s="37"/>
      <c r="V108" s="37"/>
      <c r="W108" s="37"/>
      <c r="X108" s="37"/>
      <c r="Y108" s="37"/>
      <c r="Z108" s="37"/>
    </row>
    <row r="109" spans="1:26" ht="12.75" customHeight="1" x14ac:dyDescent="0.2">
      <c r="A109" s="37"/>
      <c r="B109" s="37"/>
      <c r="C109" s="37"/>
      <c r="D109" s="37"/>
      <c r="E109" s="43"/>
      <c r="F109" s="39"/>
      <c r="G109" s="39"/>
      <c r="H109" s="39"/>
      <c r="I109" s="39"/>
      <c r="J109" s="37"/>
      <c r="K109" s="63"/>
      <c r="L109" s="63"/>
      <c r="M109" s="63"/>
      <c r="N109" s="37"/>
      <c r="O109" s="37"/>
      <c r="P109" s="37"/>
      <c r="Q109" s="37"/>
      <c r="R109" s="37"/>
      <c r="S109" s="37"/>
      <c r="T109" s="37"/>
      <c r="U109" s="37"/>
      <c r="V109" s="37"/>
      <c r="W109" s="37"/>
      <c r="X109" s="37"/>
      <c r="Y109" s="37"/>
      <c r="Z109" s="37"/>
    </row>
    <row r="110" spans="1:26" ht="12.75" customHeight="1" x14ac:dyDescent="0.2">
      <c r="A110" s="37"/>
      <c r="B110" s="37"/>
      <c r="C110" s="37"/>
      <c r="D110" s="37"/>
      <c r="E110" s="43"/>
      <c r="F110" s="39"/>
      <c r="G110" s="39"/>
      <c r="H110" s="39"/>
      <c r="I110" s="39"/>
      <c r="J110" s="37"/>
      <c r="K110" s="63"/>
      <c r="L110" s="63"/>
      <c r="M110" s="63"/>
      <c r="N110" s="37"/>
      <c r="O110" s="37"/>
      <c r="P110" s="37"/>
      <c r="Q110" s="37"/>
      <c r="R110" s="37"/>
      <c r="S110" s="37"/>
      <c r="T110" s="37"/>
      <c r="U110" s="37"/>
      <c r="V110" s="37"/>
      <c r="W110" s="37"/>
      <c r="X110" s="37"/>
      <c r="Y110" s="37"/>
      <c r="Z110" s="37"/>
    </row>
    <row r="111" spans="1:26" ht="12.75" customHeight="1" x14ac:dyDescent="0.2">
      <c r="A111" s="37"/>
      <c r="B111" s="37"/>
      <c r="C111" s="37"/>
      <c r="D111" s="37"/>
      <c r="E111" s="43"/>
      <c r="F111" s="39"/>
      <c r="G111" s="39"/>
      <c r="H111" s="39"/>
      <c r="I111" s="39"/>
      <c r="J111" s="37"/>
      <c r="K111" s="63"/>
      <c r="L111" s="63"/>
      <c r="M111" s="63"/>
      <c r="N111" s="37"/>
      <c r="O111" s="37"/>
      <c r="P111" s="37"/>
      <c r="Q111" s="37"/>
      <c r="R111" s="37"/>
      <c r="S111" s="37"/>
      <c r="T111" s="37"/>
      <c r="U111" s="37"/>
      <c r="V111" s="37"/>
      <c r="W111" s="37"/>
      <c r="X111" s="37"/>
      <c r="Y111" s="37"/>
      <c r="Z111" s="37"/>
    </row>
    <row r="112" spans="1:26" ht="12.75" customHeight="1" x14ac:dyDescent="0.2">
      <c r="A112" s="37"/>
      <c r="B112" s="37"/>
      <c r="C112" s="37"/>
      <c r="D112" s="37"/>
      <c r="E112" s="43"/>
      <c r="F112" s="39"/>
      <c r="G112" s="39"/>
      <c r="H112" s="39"/>
      <c r="I112" s="39"/>
      <c r="J112" s="37"/>
      <c r="K112" s="63"/>
      <c r="L112" s="63"/>
      <c r="M112" s="63"/>
      <c r="N112" s="37"/>
      <c r="O112" s="37"/>
      <c r="P112" s="37"/>
      <c r="Q112" s="37"/>
      <c r="R112" s="37"/>
      <c r="S112" s="37"/>
      <c r="T112" s="37"/>
      <c r="U112" s="37"/>
      <c r="V112" s="37"/>
      <c r="W112" s="37"/>
      <c r="X112" s="37"/>
      <c r="Y112" s="37"/>
      <c r="Z112" s="37"/>
    </row>
    <row r="113" spans="1:26" ht="12.75" customHeight="1" x14ac:dyDescent="0.2">
      <c r="A113" s="37"/>
      <c r="B113" s="37"/>
      <c r="C113" s="37"/>
      <c r="D113" s="37"/>
      <c r="E113" s="43"/>
      <c r="F113" s="39"/>
      <c r="G113" s="39"/>
      <c r="H113" s="39"/>
      <c r="I113" s="39"/>
      <c r="J113" s="37"/>
      <c r="K113" s="63"/>
      <c r="L113" s="63"/>
      <c r="M113" s="63"/>
      <c r="N113" s="37"/>
      <c r="O113" s="37"/>
      <c r="P113" s="37"/>
      <c r="Q113" s="37"/>
      <c r="R113" s="37"/>
      <c r="S113" s="37"/>
      <c r="T113" s="37"/>
      <c r="U113" s="37"/>
      <c r="V113" s="37"/>
      <c r="W113" s="37"/>
      <c r="X113" s="37"/>
      <c r="Y113" s="37"/>
      <c r="Z113" s="37"/>
    </row>
    <row r="114" spans="1:26" ht="12.75" customHeight="1" x14ac:dyDescent="0.2">
      <c r="A114" s="37"/>
      <c r="B114" s="37"/>
      <c r="C114" s="37"/>
      <c r="D114" s="37"/>
      <c r="E114" s="43"/>
      <c r="F114" s="39"/>
      <c r="G114" s="39"/>
      <c r="H114" s="39"/>
      <c r="I114" s="39"/>
      <c r="J114" s="37"/>
      <c r="K114" s="63"/>
      <c r="L114" s="63"/>
      <c r="M114" s="63"/>
      <c r="N114" s="37"/>
      <c r="O114" s="37"/>
      <c r="P114" s="37"/>
      <c r="Q114" s="37"/>
      <c r="R114" s="37"/>
      <c r="S114" s="37"/>
      <c r="T114" s="37"/>
      <c r="U114" s="37"/>
      <c r="V114" s="37"/>
      <c r="W114" s="37"/>
      <c r="X114" s="37"/>
      <c r="Y114" s="37"/>
      <c r="Z114" s="37"/>
    </row>
    <row r="115" spans="1:26" ht="12.75" customHeight="1" x14ac:dyDescent="0.2">
      <c r="A115" s="37"/>
      <c r="B115" s="37"/>
      <c r="C115" s="37"/>
      <c r="D115" s="37"/>
      <c r="E115" s="43"/>
      <c r="F115" s="39"/>
      <c r="G115" s="39"/>
      <c r="H115" s="39"/>
      <c r="I115" s="39"/>
      <c r="J115" s="37"/>
      <c r="K115" s="63"/>
      <c r="L115" s="63"/>
      <c r="M115" s="63"/>
      <c r="N115" s="37"/>
      <c r="O115" s="37"/>
      <c r="P115" s="37"/>
      <c r="Q115" s="37"/>
      <c r="R115" s="37"/>
      <c r="S115" s="37"/>
      <c r="T115" s="37"/>
      <c r="U115" s="37"/>
      <c r="V115" s="37"/>
      <c r="W115" s="37"/>
      <c r="X115" s="37"/>
      <c r="Y115" s="37"/>
      <c r="Z115" s="37"/>
    </row>
    <row r="116" spans="1:26" ht="12.75" customHeight="1" x14ac:dyDescent="0.2">
      <c r="A116" s="37"/>
      <c r="B116" s="37"/>
      <c r="C116" s="37"/>
      <c r="D116" s="37"/>
      <c r="E116" s="43"/>
      <c r="F116" s="39"/>
      <c r="G116" s="39"/>
      <c r="H116" s="39"/>
      <c r="I116" s="39"/>
      <c r="J116" s="37"/>
      <c r="K116" s="63"/>
      <c r="L116" s="63"/>
      <c r="M116" s="63"/>
      <c r="N116" s="37"/>
      <c r="O116" s="37"/>
      <c r="P116" s="37"/>
      <c r="Q116" s="37"/>
      <c r="R116" s="37"/>
      <c r="S116" s="37"/>
      <c r="T116" s="37"/>
      <c r="U116" s="37"/>
      <c r="V116" s="37"/>
      <c r="W116" s="37"/>
      <c r="X116" s="37"/>
      <c r="Y116" s="37"/>
      <c r="Z116" s="37"/>
    </row>
    <row r="117" spans="1:26" ht="12.75" customHeight="1" x14ac:dyDescent="0.2">
      <c r="A117" s="37"/>
      <c r="B117" s="37"/>
      <c r="C117" s="37"/>
      <c r="D117" s="37"/>
      <c r="E117" s="43"/>
      <c r="F117" s="39"/>
      <c r="G117" s="39"/>
      <c r="H117" s="39"/>
      <c r="I117" s="39"/>
      <c r="J117" s="37"/>
      <c r="K117" s="63"/>
      <c r="L117" s="63"/>
      <c r="M117" s="63"/>
      <c r="N117" s="37"/>
      <c r="O117" s="37"/>
      <c r="P117" s="37"/>
      <c r="Q117" s="37"/>
      <c r="R117" s="37"/>
      <c r="S117" s="37"/>
      <c r="T117" s="37"/>
      <c r="U117" s="37"/>
      <c r="V117" s="37"/>
      <c r="W117" s="37"/>
      <c r="X117" s="37"/>
      <c r="Y117" s="37"/>
      <c r="Z117" s="37"/>
    </row>
    <row r="118" spans="1:26" ht="12.75" customHeight="1" x14ac:dyDescent="0.2">
      <c r="A118" s="37"/>
      <c r="B118" s="37"/>
      <c r="C118" s="37"/>
      <c r="D118" s="37"/>
      <c r="E118" s="43"/>
      <c r="F118" s="39"/>
      <c r="G118" s="39"/>
      <c r="H118" s="39"/>
      <c r="I118" s="39"/>
      <c r="J118" s="37"/>
      <c r="K118" s="63"/>
      <c r="L118" s="63"/>
      <c r="M118" s="63"/>
      <c r="N118" s="37"/>
      <c r="O118" s="37"/>
      <c r="P118" s="37"/>
      <c r="Q118" s="37"/>
      <c r="R118" s="37"/>
      <c r="S118" s="37"/>
      <c r="T118" s="37"/>
      <c r="U118" s="37"/>
      <c r="V118" s="37"/>
      <c r="W118" s="37"/>
      <c r="X118" s="37"/>
      <c r="Y118" s="37"/>
      <c r="Z118" s="37"/>
    </row>
    <row r="119" spans="1:26" ht="12.75" customHeight="1" x14ac:dyDescent="0.2">
      <c r="A119" s="37"/>
      <c r="B119" s="37"/>
      <c r="C119" s="37"/>
      <c r="D119" s="37"/>
      <c r="E119" s="43"/>
      <c r="F119" s="39"/>
      <c r="G119" s="39"/>
      <c r="H119" s="39"/>
      <c r="I119" s="39"/>
      <c r="J119" s="37"/>
      <c r="K119" s="63"/>
      <c r="L119" s="63"/>
      <c r="M119" s="63"/>
      <c r="N119" s="37"/>
      <c r="O119" s="37"/>
      <c r="P119" s="37"/>
      <c r="Q119" s="37"/>
      <c r="R119" s="37"/>
      <c r="S119" s="37"/>
      <c r="T119" s="37"/>
      <c r="U119" s="37"/>
      <c r="V119" s="37"/>
      <c r="W119" s="37"/>
      <c r="X119" s="37"/>
      <c r="Y119" s="37"/>
      <c r="Z119" s="37"/>
    </row>
    <row r="120" spans="1:26" ht="12.75" customHeight="1" x14ac:dyDescent="0.2">
      <c r="A120" s="37"/>
      <c r="B120" s="37"/>
      <c r="C120" s="37"/>
      <c r="D120" s="37"/>
      <c r="E120" s="43"/>
      <c r="F120" s="39"/>
      <c r="G120" s="39"/>
      <c r="H120" s="39"/>
      <c r="I120" s="39"/>
      <c r="J120" s="37"/>
      <c r="K120" s="63"/>
      <c r="L120" s="63"/>
      <c r="M120" s="63"/>
      <c r="N120" s="37"/>
      <c r="O120" s="37"/>
      <c r="P120" s="37"/>
      <c r="Q120" s="37"/>
      <c r="R120" s="37"/>
      <c r="S120" s="37"/>
      <c r="T120" s="37"/>
      <c r="U120" s="37"/>
      <c r="V120" s="37"/>
      <c r="W120" s="37"/>
      <c r="X120" s="37"/>
      <c r="Y120" s="37"/>
      <c r="Z120" s="37"/>
    </row>
    <row r="121" spans="1:26" ht="12.75" customHeight="1" x14ac:dyDescent="0.2">
      <c r="A121" s="37"/>
      <c r="B121" s="37"/>
      <c r="C121" s="37"/>
      <c r="D121" s="37"/>
      <c r="E121" s="43"/>
      <c r="F121" s="39"/>
      <c r="G121" s="39"/>
      <c r="H121" s="39"/>
      <c r="I121" s="39"/>
      <c r="J121" s="37"/>
      <c r="K121" s="63"/>
      <c r="L121" s="63"/>
      <c r="M121" s="63"/>
      <c r="N121" s="37"/>
      <c r="O121" s="37"/>
      <c r="P121" s="37"/>
      <c r="Q121" s="37"/>
      <c r="R121" s="37"/>
      <c r="S121" s="37"/>
      <c r="T121" s="37"/>
      <c r="U121" s="37"/>
      <c r="V121" s="37"/>
      <c r="W121" s="37"/>
      <c r="X121" s="37"/>
      <c r="Y121" s="37"/>
      <c r="Z121" s="37"/>
    </row>
    <row r="122" spans="1:26" ht="12.75" customHeight="1" x14ac:dyDescent="0.2">
      <c r="A122" s="37"/>
      <c r="B122" s="37"/>
      <c r="C122" s="37"/>
      <c r="D122" s="37"/>
      <c r="E122" s="43"/>
      <c r="F122" s="39"/>
      <c r="G122" s="39"/>
      <c r="H122" s="39"/>
      <c r="I122" s="39"/>
      <c r="J122" s="37"/>
      <c r="K122" s="63"/>
      <c r="L122" s="63"/>
      <c r="M122" s="63"/>
      <c r="N122" s="37"/>
      <c r="O122" s="37"/>
      <c r="P122" s="37"/>
      <c r="Q122" s="37"/>
      <c r="R122" s="37"/>
      <c r="S122" s="37"/>
      <c r="T122" s="37"/>
      <c r="U122" s="37"/>
      <c r="V122" s="37"/>
      <c r="W122" s="37"/>
      <c r="X122" s="37"/>
      <c r="Y122" s="37"/>
      <c r="Z122" s="37"/>
    </row>
    <row r="123" spans="1:26" ht="12.75" customHeight="1" x14ac:dyDescent="0.2">
      <c r="A123" s="37"/>
      <c r="B123" s="37"/>
      <c r="C123" s="37"/>
      <c r="D123" s="37"/>
      <c r="E123" s="43"/>
      <c r="F123" s="39"/>
      <c r="G123" s="39"/>
      <c r="H123" s="39"/>
      <c r="I123" s="39"/>
      <c r="J123" s="37"/>
      <c r="K123" s="63"/>
      <c r="L123" s="63"/>
      <c r="M123" s="63"/>
      <c r="N123" s="37"/>
      <c r="O123" s="37"/>
      <c r="P123" s="37"/>
      <c r="Q123" s="37"/>
      <c r="R123" s="37"/>
      <c r="S123" s="37"/>
      <c r="T123" s="37"/>
      <c r="U123" s="37"/>
      <c r="V123" s="37"/>
      <c r="W123" s="37"/>
      <c r="X123" s="37"/>
      <c r="Y123" s="37"/>
      <c r="Z123" s="37"/>
    </row>
    <row r="124" spans="1:26" ht="12.75" customHeight="1" x14ac:dyDescent="0.2">
      <c r="A124" s="37"/>
      <c r="B124" s="37"/>
      <c r="C124" s="37"/>
      <c r="D124" s="37"/>
      <c r="E124" s="43"/>
      <c r="F124" s="39"/>
      <c r="G124" s="39"/>
      <c r="H124" s="39"/>
      <c r="I124" s="39"/>
      <c r="J124" s="37"/>
      <c r="K124" s="63"/>
      <c r="L124" s="63"/>
      <c r="M124" s="63"/>
      <c r="N124" s="37"/>
      <c r="O124" s="37"/>
      <c r="P124" s="37"/>
      <c r="Q124" s="37"/>
      <c r="R124" s="37"/>
      <c r="S124" s="37"/>
      <c r="T124" s="37"/>
      <c r="U124" s="37"/>
      <c r="V124" s="37"/>
      <c r="W124" s="37"/>
      <c r="X124" s="37"/>
      <c r="Y124" s="37"/>
      <c r="Z124" s="37"/>
    </row>
    <row r="125" spans="1:26" ht="12.75" customHeight="1" x14ac:dyDescent="0.2">
      <c r="A125" s="37"/>
      <c r="B125" s="37"/>
      <c r="C125" s="37"/>
      <c r="D125" s="37"/>
      <c r="E125" s="43"/>
      <c r="F125" s="39"/>
      <c r="G125" s="39"/>
      <c r="H125" s="39"/>
      <c r="I125" s="39"/>
      <c r="J125" s="37"/>
      <c r="K125" s="63"/>
      <c r="L125" s="63"/>
      <c r="M125" s="63"/>
      <c r="N125" s="37"/>
      <c r="O125" s="37"/>
      <c r="P125" s="37"/>
      <c r="Q125" s="37"/>
      <c r="R125" s="37"/>
      <c r="S125" s="37"/>
      <c r="T125" s="37"/>
      <c r="U125" s="37"/>
      <c r="V125" s="37"/>
      <c r="W125" s="37"/>
      <c r="X125" s="37"/>
      <c r="Y125" s="37"/>
      <c r="Z125" s="37"/>
    </row>
    <row r="126" spans="1:26" ht="12.75" customHeight="1" x14ac:dyDescent="0.2">
      <c r="A126" s="37"/>
      <c r="B126" s="37"/>
      <c r="C126" s="37"/>
      <c r="D126" s="37"/>
      <c r="E126" s="43"/>
      <c r="F126" s="39"/>
      <c r="G126" s="39"/>
      <c r="H126" s="39"/>
      <c r="I126" s="39"/>
      <c r="J126" s="37"/>
      <c r="K126" s="63"/>
      <c r="L126" s="63"/>
      <c r="M126" s="63"/>
      <c r="N126" s="37"/>
      <c r="O126" s="37"/>
      <c r="P126" s="37"/>
      <c r="Q126" s="37"/>
      <c r="R126" s="37"/>
      <c r="S126" s="37"/>
      <c r="T126" s="37"/>
      <c r="U126" s="37"/>
      <c r="V126" s="37"/>
      <c r="W126" s="37"/>
      <c r="X126" s="37"/>
      <c r="Y126" s="37"/>
      <c r="Z126" s="37"/>
    </row>
    <row r="127" spans="1:26" ht="12.75" customHeight="1" x14ac:dyDescent="0.2">
      <c r="A127" s="37"/>
      <c r="B127" s="37"/>
      <c r="C127" s="37"/>
      <c r="D127" s="37"/>
      <c r="E127" s="43"/>
      <c r="F127" s="39"/>
      <c r="G127" s="39"/>
      <c r="H127" s="39"/>
      <c r="I127" s="39"/>
      <c r="J127" s="37"/>
      <c r="K127" s="63"/>
      <c r="L127" s="63"/>
      <c r="M127" s="63"/>
      <c r="N127" s="37"/>
      <c r="O127" s="37"/>
      <c r="P127" s="37"/>
      <c r="Q127" s="37"/>
      <c r="R127" s="37"/>
      <c r="S127" s="37"/>
      <c r="T127" s="37"/>
      <c r="U127" s="37"/>
      <c r="V127" s="37"/>
      <c r="W127" s="37"/>
      <c r="X127" s="37"/>
      <c r="Y127" s="37"/>
      <c r="Z127" s="37"/>
    </row>
    <row r="128" spans="1:26" ht="12.75" customHeight="1" x14ac:dyDescent="0.2">
      <c r="A128" s="37"/>
      <c r="B128" s="37"/>
      <c r="C128" s="37"/>
      <c r="D128" s="37"/>
      <c r="E128" s="43"/>
      <c r="F128" s="39"/>
      <c r="G128" s="39"/>
      <c r="H128" s="39"/>
      <c r="I128" s="39"/>
      <c r="J128" s="37"/>
      <c r="K128" s="63"/>
      <c r="L128" s="63"/>
      <c r="M128" s="63"/>
      <c r="N128" s="37"/>
      <c r="O128" s="37"/>
      <c r="P128" s="37"/>
      <c r="Q128" s="37"/>
      <c r="R128" s="37"/>
      <c r="S128" s="37"/>
      <c r="T128" s="37"/>
      <c r="U128" s="37"/>
      <c r="V128" s="37"/>
      <c r="W128" s="37"/>
      <c r="X128" s="37"/>
      <c r="Y128" s="37"/>
      <c r="Z128" s="37"/>
    </row>
    <row r="129" spans="1:26" ht="12.75" customHeight="1" x14ac:dyDescent="0.2">
      <c r="A129" s="37"/>
      <c r="B129" s="37"/>
      <c r="C129" s="37"/>
      <c r="D129" s="37"/>
      <c r="E129" s="43"/>
      <c r="F129" s="39"/>
      <c r="G129" s="39"/>
      <c r="H129" s="39"/>
      <c r="I129" s="39"/>
      <c r="J129" s="37"/>
      <c r="K129" s="63"/>
      <c r="L129" s="63"/>
      <c r="M129" s="63"/>
      <c r="N129" s="37"/>
      <c r="O129" s="37"/>
      <c r="P129" s="37"/>
      <c r="Q129" s="37"/>
      <c r="R129" s="37"/>
      <c r="S129" s="37"/>
      <c r="T129" s="37"/>
      <c r="U129" s="37"/>
      <c r="V129" s="37"/>
      <c r="W129" s="37"/>
      <c r="X129" s="37"/>
      <c r="Y129" s="37"/>
      <c r="Z129" s="37"/>
    </row>
    <row r="130" spans="1:26" ht="12.75" customHeight="1" x14ac:dyDescent="0.2">
      <c r="A130" s="37"/>
      <c r="B130" s="37"/>
      <c r="C130" s="37"/>
      <c r="D130" s="37"/>
      <c r="E130" s="43"/>
      <c r="F130" s="39"/>
      <c r="G130" s="39"/>
      <c r="H130" s="39"/>
      <c r="I130" s="39"/>
      <c r="J130" s="37"/>
      <c r="K130" s="63"/>
      <c r="L130" s="63"/>
      <c r="M130" s="63"/>
      <c r="N130" s="37"/>
      <c r="O130" s="37"/>
      <c r="P130" s="37"/>
      <c r="Q130" s="37"/>
      <c r="R130" s="37"/>
      <c r="S130" s="37"/>
      <c r="T130" s="37"/>
      <c r="U130" s="37"/>
      <c r="V130" s="37"/>
      <c r="W130" s="37"/>
      <c r="X130" s="37"/>
      <c r="Y130" s="37"/>
      <c r="Z130" s="37"/>
    </row>
    <row r="131" spans="1:26" ht="12.75" customHeight="1" x14ac:dyDescent="0.2">
      <c r="A131" s="37"/>
      <c r="B131" s="37"/>
      <c r="C131" s="37"/>
      <c r="D131" s="37"/>
      <c r="E131" s="43"/>
      <c r="F131" s="39"/>
      <c r="G131" s="39"/>
      <c r="H131" s="39"/>
      <c r="I131" s="39"/>
      <c r="J131" s="37"/>
      <c r="K131" s="63"/>
      <c r="L131" s="63"/>
      <c r="M131" s="63"/>
      <c r="N131" s="37"/>
      <c r="O131" s="37"/>
      <c r="P131" s="37"/>
      <c r="Q131" s="37"/>
      <c r="R131" s="37"/>
      <c r="S131" s="37"/>
      <c r="T131" s="37"/>
      <c r="U131" s="37"/>
      <c r="V131" s="37"/>
      <c r="W131" s="37"/>
      <c r="X131" s="37"/>
      <c r="Y131" s="37"/>
      <c r="Z131" s="37"/>
    </row>
    <row r="132" spans="1:26" ht="12.75" customHeight="1" x14ac:dyDescent="0.2">
      <c r="A132" s="37"/>
      <c r="B132" s="37"/>
      <c r="C132" s="37"/>
      <c r="D132" s="37"/>
      <c r="E132" s="43"/>
      <c r="F132" s="39"/>
      <c r="G132" s="39"/>
      <c r="H132" s="39"/>
      <c r="I132" s="39"/>
      <c r="J132" s="37"/>
      <c r="K132" s="63"/>
      <c r="L132" s="63"/>
      <c r="M132" s="63"/>
      <c r="N132" s="37"/>
      <c r="O132" s="37"/>
      <c r="P132" s="37"/>
      <c r="Q132" s="37"/>
      <c r="R132" s="37"/>
      <c r="S132" s="37"/>
      <c r="T132" s="37"/>
      <c r="U132" s="37"/>
      <c r="V132" s="37"/>
      <c r="W132" s="37"/>
      <c r="X132" s="37"/>
      <c r="Y132" s="37"/>
      <c r="Z132" s="37"/>
    </row>
    <row r="133" spans="1:26" ht="12.75" customHeight="1" x14ac:dyDescent="0.2">
      <c r="A133" s="37"/>
      <c r="B133" s="37"/>
      <c r="C133" s="37"/>
      <c r="D133" s="37"/>
      <c r="E133" s="43"/>
      <c r="F133" s="39"/>
      <c r="G133" s="39"/>
      <c r="H133" s="39"/>
      <c r="I133" s="39"/>
      <c r="J133" s="37"/>
      <c r="K133" s="63"/>
      <c r="L133" s="63"/>
      <c r="M133" s="63"/>
      <c r="N133" s="37"/>
      <c r="O133" s="37"/>
      <c r="P133" s="37"/>
      <c r="Q133" s="37"/>
      <c r="R133" s="37"/>
      <c r="S133" s="37"/>
      <c r="T133" s="37"/>
      <c r="U133" s="37"/>
      <c r="V133" s="37"/>
      <c r="W133" s="37"/>
      <c r="X133" s="37"/>
      <c r="Y133" s="37"/>
      <c r="Z133" s="37"/>
    </row>
    <row r="134" spans="1:26" ht="12.75" customHeight="1" x14ac:dyDescent="0.2">
      <c r="A134" s="37"/>
      <c r="B134" s="37"/>
      <c r="C134" s="37"/>
      <c r="D134" s="37"/>
      <c r="E134" s="43"/>
      <c r="F134" s="39"/>
      <c r="G134" s="39"/>
      <c r="H134" s="39"/>
      <c r="I134" s="39"/>
      <c r="J134" s="37"/>
      <c r="K134" s="63"/>
      <c r="L134" s="63"/>
      <c r="M134" s="63"/>
      <c r="N134" s="37"/>
      <c r="O134" s="37"/>
      <c r="P134" s="37"/>
      <c r="Q134" s="37"/>
      <c r="R134" s="37"/>
      <c r="S134" s="37"/>
      <c r="T134" s="37"/>
      <c r="U134" s="37"/>
      <c r="V134" s="37"/>
      <c r="W134" s="37"/>
      <c r="X134" s="37"/>
      <c r="Y134" s="37"/>
      <c r="Z134" s="37"/>
    </row>
    <row r="135" spans="1:26" ht="12.75" customHeight="1" x14ac:dyDescent="0.2">
      <c r="A135" s="37"/>
      <c r="B135" s="37"/>
      <c r="C135" s="37"/>
      <c r="D135" s="37"/>
      <c r="E135" s="43"/>
      <c r="F135" s="39"/>
      <c r="G135" s="39"/>
      <c r="H135" s="39"/>
      <c r="I135" s="39"/>
      <c r="J135" s="37"/>
      <c r="K135" s="63"/>
      <c r="L135" s="63"/>
      <c r="M135" s="63"/>
      <c r="N135" s="37"/>
      <c r="O135" s="37"/>
      <c r="P135" s="37"/>
      <c r="Q135" s="37"/>
      <c r="R135" s="37"/>
      <c r="S135" s="37"/>
      <c r="T135" s="37"/>
      <c r="U135" s="37"/>
      <c r="V135" s="37"/>
      <c r="W135" s="37"/>
      <c r="X135" s="37"/>
      <c r="Y135" s="37"/>
      <c r="Z135" s="37"/>
    </row>
    <row r="136" spans="1:26" ht="12.75" customHeight="1" x14ac:dyDescent="0.2">
      <c r="A136" s="37"/>
      <c r="B136" s="37"/>
      <c r="C136" s="37"/>
      <c r="D136" s="37"/>
      <c r="E136" s="43"/>
      <c r="F136" s="39"/>
      <c r="G136" s="39"/>
      <c r="H136" s="39"/>
      <c r="I136" s="39"/>
      <c r="J136" s="37"/>
      <c r="K136" s="63"/>
      <c r="L136" s="63"/>
      <c r="M136" s="63"/>
      <c r="N136" s="37"/>
      <c r="O136" s="37"/>
      <c r="P136" s="37"/>
      <c r="Q136" s="37"/>
      <c r="R136" s="37"/>
      <c r="S136" s="37"/>
      <c r="T136" s="37"/>
      <c r="U136" s="37"/>
      <c r="V136" s="37"/>
      <c r="W136" s="37"/>
      <c r="X136" s="37"/>
      <c r="Y136" s="37"/>
      <c r="Z136" s="37"/>
    </row>
    <row r="137" spans="1:26" ht="12.75" customHeight="1" x14ac:dyDescent="0.2">
      <c r="A137" s="37"/>
      <c r="B137" s="37"/>
      <c r="C137" s="37"/>
      <c r="D137" s="37"/>
      <c r="E137" s="43"/>
      <c r="F137" s="39"/>
      <c r="G137" s="39"/>
      <c r="H137" s="39"/>
      <c r="I137" s="39"/>
      <c r="J137" s="37"/>
      <c r="K137" s="63"/>
      <c r="L137" s="63"/>
      <c r="M137" s="63"/>
      <c r="N137" s="37"/>
      <c r="O137" s="37"/>
      <c r="P137" s="37"/>
      <c r="Q137" s="37"/>
      <c r="R137" s="37"/>
      <c r="S137" s="37"/>
      <c r="T137" s="37"/>
      <c r="U137" s="37"/>
      <c r="V137" s="37"/>
      <c r="W137" s="37"/>
      <c r="X137" s="37"/>
      <c r="Y137" s="37"/>
      <c r="Z137" s="37"/>
    </row>
    <row r="138" spans="1:26" ht="12.75" customHeight="1" x14ac:dyDescent="0.2">
      <c r="A138" s="37"/>
      <c r="B138" s="37"/>
      <c r="C138" s="37"/>
      <c r="D138" s="37"/>
      <c r="E138" s="43"/>
      <c r="F138" s="39"/>
      <c r="G138" s="39"/>
      <c r="H138" s="39"/>
      <c r="I138" s="39"/>
      <c r="J138" s="37"/>
      <c r="K138" s="63"/>
      <c r="L138" s="63"/>
      <c r="M138" s="63"/>
      <c r="N138" s="37"/>
      <c r="O138" s="37"/>
      <c r="P138" s="37"/>
      <c r="Q138" s="37"/>
      <c r="R138" s="37"/>
      <c r="S138" s="37"/>
      <c r="T138" s="37"/>
      <c r="U138" s="37"/>
      <c r="V138" s="37"/>
      <c r="W138" s="37"/>
      <c r="X138" s="37"/>
      <c r="Y138" s="37"/>
      <c r="Z138" s="37"/>
    </row>
    <row r="139" spans="1:26" ht="12.75" customHeight="1" x14ac:dyDescent="0.2">
      <c r="A139" s="37"/>
      <c r="B139" s="37"/>
      <c r="C139" s="37"/>
      <c r="D139" s="37"/>
      <c r="E139" s="43"/>
      <c r="F139" s="39"/>
      <c r="G139" s="39"/>
      <c r="H139" s="39"/>
      <c r="I139" s="39"/>
      <c r="J139" s="37"/>
      <c r="K139" s="63"/>
      <c r="L139" s="63"/>
      <c r="M139" s="63"/>
      <c r="N139" s="37"/>
      <c r="O139" s="37"/>
      <c r="P139" s="37"/>
      <c r="Q139" s="37"/>
      <c r="R139" s="37"/>
      <c r="S139" s="37"/>
      <c r="T139" s="37"/>
      <c r="U139" s="37"/>
      <c r="V139" s="37"/>
      <c r="W139" s="37"/>
      <c r="X139" s="37"/>
      <c r="Y139" s="37"/>
      <c r="Z139" s="37"/>
    </row>
    <row r="140" spans="1:26" ht="12.75" customHeight="1" x14ac:dyDescent="0.2">
      <c r="A140" s="37"/>
      <c r="B140" s="37"/>
      <c r="C140" s="37"/>
      <c r="D140" s="37"/>
      <c r="E140" s="43"/>
      <c r="F140" s="39"/>
      <c r="G140" s="39"/>
      <c r="H140" s="39"/>
      <c r="I140" s="39"/>
      <c r="J140" s="37"/>
      <c r="K140" s="63"/>
      <c r="L140" s="63"/>
      <c r="M140" s="63"/>
      <c r="N140" s="37"/>
      <c r="O140" s="37"/>
      <c r="P140" s="37"/>
      <c r="Q140" s="37"/>
      <c r="R140" s="37"/>
      <c r="S140" s="37"/>
      <c r="T140" s="37"/>
      <c r="U140" s="37"/>
      <c r="V140" s="37"/>
      <c r="W140" s="37"/>
      <c r="X140" s="37"/>
      <c r="Y140" s="37"/>
      <c r="Z140" s="37"/>
    </row>
    <row r="141" spans="1:26" ht="12.75" customHeight="1" x14ac:dyDescent="0.2">
      <c r="A141" s="37"/>
      <c r="B141" s="37"/>
      <c r="C141" s="37"/>
      <c r="D141" s="37"/>
      <c r="E141" s="43"/>
      <c r="F141" s="39"/>
      <c r="G141" s="39"/>
      <c r="H141" s="39"/>
      <c r="I141" s="39"/>
      <c r="J141" s="37"/>
      <c r="K141" s="63"/>
      <c r="L141" s="63"/>
      <c r="M141" s="63"/>
      <c r="N141" s="37"/>
      <c r="O141" s="37"/>
      <c r="P141" s="37"/>
      <c r="Q141" s="37"/>
      <c r="R141" s="37"/>
      <c r="S141" s="37"/>
      <c r="T141" s="37"/>
      <c r="U141" s="37"/>
      <c r="V141" s="37"/>
      <c r="W141" s="37"/>
      <c r="X141" s="37"/>
      <c r="Y141" s="37"/>
      <c r="Z141" s="37"/>
    </row>
    <row r="142" spans="1:26" ht="12.75" customHeight="1" x14ac:dyDescent="0.2">
      <c r="A142" s="37"/>
      <c r="B142" s="37"/>
      <c r="C142" s="37"/>
      <c r="D142" s="37"/>
      <c r="E142" s="43"/>
      <c r="F142" s="39"/>
      <c r="G142" s="39"/>
      <c r="H142" s="39"/>
      <c r="I142" s="39"/>
      <c r="J142" s="37"/>
      <c r="K142" s="63"/>
      <c r="L142" s="63"/>
      <c r="M142" s="63"/>
      <c r="N142" s="37"/>
      <c r="O142" s="37"/>
      <c r="P142" s="37"/>
      <c r="Q142" s="37"/>
      <c r="R142" s="37"/>
      <c r="S142" s="37"/>
      <c r="T142" s="37"/>
      <c r="U142" s="37"/>
      <c r="V142" s="37"/>
      <c r="W142" s="37"/>
      <c r="X142" s="37"/>
      <c r="Y142" s="37"/>
      <c r="Z142" s="37"/>
    </row>
    <row r="143" spans="1:26" ht="12.75" customHeight="1" x14ac:dyDescent="0.2">
      <c r="A143" s="37"/>
      <c r="B143" s="37"/>
      <c r="C143" s="37"/>
      <c r="D143" s="37"/>
      <c r="E143" s="43"/>
      <c r="F143" s="39"/>
      <c r="G143" s="39"/>
      <c r="H143" s="39"/>
      <c r="I143" s="39"/>
      <c r="J143" s="37"/>
      <c r="K143" s="63"/>
      <c r="L143" s="63"/>
      <c r="M143" s="63"/>
      <c r="N143" s="37"/>
      <c r="O143" s="37"/>
      <c r="P143" s="37"/>
      <c r="Q143" s="37"/>
      <c r="R143" s="37"/>
      <c r="S143" s="37"/>
      <c r="T143" s="37"/>
      <c r="U143" s="37"/>
      <c r="V143" s="37"/>
      <c r="W143" s="37"/>
      <c r="X143" s="37"/>
      <c r="Y143" s="37"/>
      <c r="Z143" s="37"/>
    </row>
    <row r="144" spans="1:26" ht="12.75" customHeight="1" x14ac:dyDescent="0.2">
      <c r="A144" s="37"/>
      <c r="B144" s="37"/>
      <c r="C144" s="37"/>
      <c r="D144" s="37"/>
      <c r="E144" s="43"/>
      <c r="F144" s="39"/>
      <c r="G144" s="39"/>
      <c r="H144" s="39"/>
      <c r="I144" s="39"/>
      <c r="J144" s="37"/>
      <c r="K144" s="63"/>
      <c r="L144" s="63"/>
      <c r="M144" s="63"/>
      <c r="N144" s="37"/>
      <c r="O144" s="37"/>
      <c r="P144" s="37"/>
      <c r="Q144" s="37"/>
      <c r="R144" s="37"/>
      <c r="S144" s="37"/>
      <c r="T144" s="37"/>
      <c r="U144" s="37"/>
      <c r="V144" s="37"/>
      <c r="W144" s="37"/>
      <c r="X144" s="37"/>
      <c r="Y144" s="37"/>
      <c r="Z144" s="37"/>
    </row>
    <row r="145" spans="1:26" ht="12.75" customHeight="1" x14ac:dyDescent="0.2">
      <c r="A145" s="37"/>
      <c r="B145" s="37"/>
      <c r="C145" s="37"/>
      <c r="D145" s="37"/>
      <c r="E145" s="43"/>
      <c r="F145" s="39"/>
      <c r="G145" s="39"/>
      <c r="H145" s="39"/>
      <c r="I145" s="39"/>
      <c r="J145" s="37"/>
      <c r="K145" s="63"/>
      <c r="L145" s="63"/>
      <c r="M145" s="63"/>
      <c r="N145" s="37"/>
      <c r="O145" s="37"/>
      <c r="P145" s="37"/>
      <c r="Q145" s="37"/>
      <c r="R145" s="37"/>
      <c r="S145" s="37"/>
      <c r="T145" s="37"/>
      <c r="U145" s="37"/>
      <c r="V145" s="37"/>
      <c r="W145" s="37"/>
      <c r="X145" s="37"/>
      <c r="Y145" s="37"/>
      <c r="Z145" s="37"/>
    </row>
    <row r="146" spans="1:26" ht="12.75" customHeight="1" x14ac:dyDescent="0.2">
      <c r="A146" s="37"/>
      <c r="B146" s="37"/>
      <c r="C146" s="37"/>
      <c r="D146" s="37"/>
      <c r="E146" s="43"/>
      <c r="F146" s="39"/>
      <c r="G146" s="39"/>
      <c r="H146" s="39"/>
      <c r="I146" s="39"/>
      <c r="J146" s="37"/>
      <c r="K146" s="63"/>
      <c r="L146" s="63"/>
      <c r="M146" s="63"/>
      <c r="N146" s="37"/>
      <c r="O146" s="37"/>
      <c r="P146" s="37"/>
      <c r="Q146" s="37"/>
      <c r="R146" s="37"/>
      <c r="S146" s="37"/>
      <c r="T146" s="37"/>
      <c r="U146" s="37"/>
      <c r="V146" s="37"/>
      <c r="W146" s="37"/>
      <c r="X146" s="37"/>
      <c r="Y146" s="37"/>
      <c r="Z146" s="37"/>
    </row>
    <row r="147" spans="1:26" ht="12.75" customHeight="1" x14ac:dyDescent="0.2">
      <c r="A147" s="37"/>
      <c r="B147" s="37"/>
      <c r="C147" s="37"/>
      <c r="D147" s="37"/>
      <c r="E147" s="43"/>
      <c r="F147" s="39"/>
      <c r="G147" s="39"/>
      <c r="H147" s="39"/>
      <c r="I147" s="39"/>
      <c r="J147" s="37"/>
      <c r="K147" s="63"/>
      <c r="L147" s="63"/>
      <c r="M147" s="63"/>
      <c r="N147" s="37"/>
      <c r="O147" s="37"/>
      <c r="P147" s="37"/>
      <c r="Q147" s="37"/>
      <c r="R147" s="37"/>
      <c r="S147" s="37"/>
      <c r="T147" s="37"/>
      <c r="U147" s="37"/>
      <c r="V147" s="37"/>
      <c r="W147" s="37"/>
      <c r="X147" s="37"/>
      <c r="Y147" s="37"/>
      <c r="Z147" s="37"/>
    </row>
    <row r="148" spans="1:26" ht="12.75" customHeight="1" x14ac:dyDescent="0.2">
      <c r="A148" s="37"/>
      <c r="B148" s="37"/>
      <c r="C148" s="37"/>
      <c r="D148" s="37"/>
      <c r="E148" s="43"/>
      <c r="F148" s="39"/>
      <c r="G148" s="39"/>
      <c r="H148" s="39"/>
      <c r="I148" s="39"/>
      <c r="J148" s="37"/>
      <c r="K148" s="63"/>
      <c r="L148" s="63"/>
      <c r="M148" s="63"/>
      <c r="N148" s="37"/>
      <c r="O148" s="37"/>
      <c r="P148" s="37"/>
      <c r="Q148" s="37"/>
      <c r="R148" s="37"/>
      <c r="S148" s="37"/>
      <c r="T148" s="37"/>
      <c r="U148" s="37"/>
      <c r="V148" s="37"/>
      <c r="W148" s="37"/>
      <c r="X148" s="37"/>
      <c r="Y148" s="37"/>
      <c r="Z148" s="37"/>
    </row>
    <row r="149" spans="1:26" ht="12.75" customHeight="1" x14ac:dyDescent="0.2">
      <c r="A149" s="37"/>
      <c r="B149" s="37"/>
      <c r="C149" s="37"/>
      <c r="D149" s="37"/>
      <c r="E149" s="43"/>
      <c r="F149" s="39"/>
      <c r="G149" s="39"/>
      <c r="H149" s="39"/>
      <c r="I149" s="39"/>
      <c r="J149" s="37"/>
      <c r="K149" s="63"/>
      <c r="L149" s="63"/>
      <c r="M149" s="63"/>
      <c r="N149" s="37"/>
      <c r="O149" s="37"/>
      <c r="P149" s="37"/>
      <c r="Q149" s="37"/>
      <c r="R149" s="37"/>
      <c r="S149" s="37"/>
      <c r="T149" s="37"/>
      <c r="U149" s="37"/>
      <c r="V149" s="37"/>
      <c r="W149" s="37"/>
      <c r="X149" s="37"/>
      <c r="Y149" s="37"/>
      <c r="Z149" s="37"/>
    </row>
    <row r="150" spans="1:26" ht="12.75" customHeight="1" x14ac:dyDescent="0.2">
      <c r="A150" s="37"/>
      <c r="B150" s="37"/>
      <c r="C150" s="37"/>
      <c r="D150" s="37"/>
      <c r="E150" s="43"/>
      <c r="F150" s="39"/>
      <c r="G150" s="39"/>
      <c r="H150" s="39"/>
      <c r="I150" s="39"/>
      <c r="J150" s="37"/>
      <c r="K150" s="63"/>
      <c r="L150" s="63"/>
      <c r="M150" s="63"/>
      <c r="N150" s="37"/>
      <c r="O150" s="37"/>
      <c r="P150" s="37"/>
      <c r="Q150" s="37"/>
      <c r="R150" s="37"/>
      <c r="S150" s="37"/>
      <c r="T150" s="37"/>
      <c r="U150" s="37"/>
      <c r="V150" s="37"/>
      <c r="W150" s="37"/>
      <c r="X150" s="37"/>
      <c r="Y150" s="37"/>
      <c r="Z150" s="37"/>
    </row>
    <row r="151" spans="1:26" ht="12.75" customHeight="1" x14ac:dyDescent="0.2">
      <c r="A151" s="37"/>
      <c r="B151" s="37"/>
      <c r="C151" s="37"/>
      <c r="D151" s="37"/>
      <c r="E151" s="43"/>
      <c r="F151" s="39"/>
      <c r="G151" s="39"/>
      <c r="H151" s="39"/>
      <c r="I151" s="39"/>
      <c r="J151" s="37"/>
      <c r="K151" s="63"/>
      <c r="L151" s="63"/>
      <c r="M151" s="63"/>
      <c r="N151" s="37"/>
      <c r="O151" s="37"/>
      <c r="P151" s="37"/>
      <c r="Q151" s="37"/>
      <c r="R151" s="37"/>
      <c r="S151" s="37"/>
      <c r="T151" s="37"/>
      <c r="U151" s="37"/>
      <c r="V151" s="37"/>
      <c r="W151" s="37"/>
      <c r="X151" s="37"/>
      <c r="Y151" s="37"/>
      <c r="Z151" s="37"/>
    </row>
    <row r="152" spans="1:26" ht="12.75" customHeight="1" x14ac:dyDescent="0.2">
      <c r="A152" s="37"/>
      <c r="B152" s="37"/>
      <c r="C152" s="37"/>
      <c r="D152" s="37"/>
      <c r="E152" s="43"/>
      <c r="F152" s="39"/>
      <c r="G152" s="39"/>
      <c r="H152" s="39"/>
      <c r="I152" s="39"/>
      <c r="J152" s="37"/>
      <c r="K152" s="63"/>
      <c r="L152" s="63"/>
      <c r="M152" s="63"/>
      <c r="N152" s="37"/>
      <c r="O152" s="37"/>
      <c r="P152" s="37"/>
      <c r="Q152" s="37"/>
      <c r="R152" s="37"/>
      <c r="S152" s="37"/>
      <c r="T152" s="37"/>
      <c r="U152" s="37"/>
      <c r="V152" s="37"/>
      <c r="W152" s="37"/>
      <c r="X152" s="37"/>
      <c r="Y152" s="37"/>
      <c r="Z152" s="37"/>
    </row>
    <row r="153" spans="1:26" ht="12.75" customHeight="1" x14ac:dyDescent="0.2">
      <c r="A153" s="37"/>
      <c r="B153" s="37"/>
      <c r="C153" s="37"/>
      <c r="D153" s="37"/>
      <c r="E153" s="43"/>
      <c r="F153" s="39"/>
      <c r="G153" s="39"/>
      <c r="H153" s="39"/>
      <c r="I153" s="39"/>
      <c r="J153" s="37"/>
      <c r="K153" s="63"/>
      <c r="L153" s="63"/>
      <c r="M153" s="63"/>
      <c r="N153" s="37"/>
      <c r="O153" s="37"/>
      <c r="P153" s="37"/>
      <c r="Q153" s="37"/>
      <c r="R153" s="37"/>
      <c r="S153" s="37"/>
      <c r="T153" s="37"/>
      <c r="U153" s="37"/>
      <c r="V153" s="37"/>
      <c r="W153" s="37"/>
      <c r="X153" s="37"/>
      <c r="Y153" s="37"/>
      <c r="Z153" s="37"/>
    </row>
    <row r="154" spans="1:26" ht="12.75" customHeight="1" x14ac:dyDescent="0.2">
      <c r="A154" s="37"/>
      <c r="B154" s="37"/>
      <c r="C154" s="37"/>
      <c r="D154" s="37"/>
      <c r="E154" s="43"/>
      <c r="F154" s="39"/>
      <c r="G154" s="39"/>
      <c r="H154" s="39"/>
      <c r="I154" s="39"/>
      <c r="J154" s="37"/>
      <c r="K154" s="63"/>
      <c r="L154" s="63"/>
      <c r="M154" s="63"/>
      <c r="N154" s="37"/>
      <c r="O154" s="37"/>
      <c r="P154" s="37"/>
      <c r="Q154" s="37"/>
      <c r="R154" s="37"/>
      <c r="S154" s="37"/>
      <c r="T154" s="37"/>
      <c r="U154" s="37"/>
      <c r="V154" s="37"/>
      <c r="W154" s="37"/>
      <c r="X154" s="37"/>
      <c r="Y154" s="37"/>
      <c r="Z154" s="37"/>
    </row>
    <row r="155" spans="1:26" ht="12.75" customHeight="1" x14ac:dyDescent="0.2">
      <c r="A155" s="37"/>
      <c r="B155" s="37"/>
      <c r="C155" s="37"/>
      <c r="D155" s="37"/>
      <c r="E155" s="43"/>
      <c r="F155" s="39"/>
      <c r="G155" s="39"/>
      <c r="H155" s="39"/>
      <c r="I155" s="39"/>
      <c r="J155" s="37"/>
      <c r="K155" s="63"/>
      <c r="L155" s="63"/>
      <c r="M155" s="63"/>
      <c r="N155" s="37"/>
      <c r="O155" s="37"/>
      <c r="P155" s="37"/>
      <c r="Q155" s="37"/>
      <c r="R155" s="37"/>
      <c r="S155" s="37"/>
      <c r="T155" s="37"/>
      <c r="U155" s="37"/>
      <c r="V155" s="37"/>
      <c r="W155" s="37"/>
      <c r="X155" s="37"/>
      <c r="Y155" s="37"/>
      <c r="Z155" s="37"/>
    </row>
    <row r="156" spans="1:26" ht="12.75" customHeight="1" x14ac:dyDescent="0.2">
      <c r="A156" s="37"/>
      <c r="B156" s="37"/>
      <c r="C156" s="37"/>
      <c r="D156" s="37"/>
      <c r="E156" s="43"/>
      <c r="F156" s="39"/>
      <c r="G156" s="39"/>
      <c r="H156" s="39"/>
      <c r="I156" s="39"/>
      <c r="J156" s="37"/>
      <c r="K156" s="63"/>
      <c r="L156" s="63"/>
      <c r="M156" s="63"/>
      <c r="N156" s="37"/>
      <c r="O156" s="37"/>
      <c r="P156" s="37"/>
      <c r="Q156" s="37"/>
      <c r="R156" s="37"/>
      <c r="S156" s="37"/>
      <c r="T156" s="37"/>
      <c r="U156" s="37"/>
      <c r="V156" s="37"/>
      <c r="W156" s="37"/>
      <c r="X156" s="37"/>
      <c r="Y156" s="37"/>
      <c r="Z156" s="37"/>
    </row>
    <row r="157" spans="1:26" ht="12.75" customHeight="1" x14ac:dyDescent="0.2">
      <c r="A157" s="37"/>
      <c r="B157" s="37"/>
      <c r="C157" s="37"/>
      <c r="D157" s="37"/>
      <c r="E157" s="43"/>
      <c r="F157" s="39"/>
      <c r="G157" s="39"/>
      <c r="H157" s="39"/>
      <c r="I157" s="39"/>
      <c r="J157" s="37"/>
      <c r="K157" s="63"/>
      <c r="L157" s="63"/>
      <c r="M157" s="63"/>
      <c r="N157" s="37"/>
      <c r="O157" s="37"/>
      <c r="P157" s="37"/>
      <c r="Q157" s="37"/>
      <c r="R157" s="37"/>
      <c r="S157" s="37"/>
      <c r="T157" s="37"/>
      <c r="U157" s="37"/>
      <c r="V157" s="37"/>
      <c r="W157" s="37"/>
      <c r="X157" s="37"/>
      <c r="Y157" s="37"/>
      <c r="Z157" s="37"/>
    </row>
    <row r="158" spans="1:26" ht="12.75" customHeight="1" x14ac:dyDescent="0.2">
      <c r="A158" s="37"/>
      <c r="B158" s="37"/>
      <c r="C158" s="37"/>
      <c r="D158" s="37"/>
      <c r="E158" s="43"/>
      <c r="F158" s="39"/>
      <c r="G158" s="39"/>
      <c r="H158" s="39"/>
      <c r="I158" s="39"/>
      <c r="J158" s="37"/>
      <c r="K158" s="63"/>
      <c r="L158" s="63"/>
      <c r="M158" s="63"/>
      <c r="N158" s="37"/>
      <c r="O158" s="37"/>
      <c r="P158" s="37"/>
      <c r="Q158" s="37"/>
      <c r="R158" s="37"/>
      <c r="S158" s="37"/>
      <c r="T158" s="37"/>
      <c r="U158" s="37"/>
      <c r="V158" s="37"/>
      <c r="W158" s="37"/>
      <c r="X158" s="37"/>
      <c r="Y158" s="37"/>
      <c r="Z158" s="37"/>
    </row>
    <row r="159" spans="1:26" ht="12.75" customHeight="1" x14ac:dyDescent="0.2">
      <c r="A159" s="37"/>
      <c r="B159" s="37"/>
      <c r="C159" s="37"/>
      <c r="D159" s="37"/>
      <c r="E159" s="43"/>
      <c r="F159" s="39"/>
      <c r="G159" s="39"/>
      <c r="H159" s="39"/>
      <c r="I159" s="39"/>
      <c r="J159" s="37"/>
      <c r="K159" s="63"/>
      <c r="L159" s="63"/>
      <c r="M159" s="63"/>
      <c r="N159" s="37"/>
      <c r="O159" s="37"/>
      <c r="P159" s="37"/>
      <c r="Q159" s="37"/>
      <c r="R159" s="37"/>
      <c r="S159" s="37"/>
      <c r="T159" s="37"/>
      <c r="U159" s="37"/>
      <c r="V159" s="37"/>
      <c r="W159" s="37"/>
      <c r="X159" s="37"/>
      <c r="Y159" s="37"/>
      <c r="Z159" s="37"/>
    </row>
    <row r="160" spans="1:26" ht="12.75" customHeight="1" x14ac:dyDescent="0.2">
      <c r="A160" s="37"/>
      <c r="B160" s="37"/>
      <c r="C160" s="37"/>
      <c r="D160" s="37"/>
      <c r="E160" s="43"/>
      <c r="F160" s="39"/>
      <c r="G160" s="39"/>
      <c r="H160" s="39"/>
      <c r="I160" s="39"/>
      <c r="J160" s="37"/>
      <c r="K160" s="63"/>
      <c r="L160" s="63"/>
      <c r="M160" s="63"/>
      <c r="N160" s="37"/>
      <c r="O160" s="37"/>
      <c r="P160" s="37"/>
      <c r="Q160" s="37"/>
      <c r="R160" s="37"/>
      <c r="S160" s="37"/>
      <c r="T160" s="37"/>
      <c r="U160" s="37"/>
      <c r="V160" s="37"/>
      <c r="W160" s="37"/>
      <c r="X160" s="37"/>
      <c r="Y160" s="37"/>
      <c r="Z160" s="37"/>
    </row>
    <row r="161" spans="1:26" ht="12.75" customHeight="1" x14ac:dyDescent="0.2">
      <c r="A161" s="37"/>
      <c r="B161" s="37"/>
      <c r="C161" s="37"/>
      <c r="D161" s="37"/>
      <c r="E161" s="43"/>
      <c r="F161" s="39"/>
      <c r="G161" s="39"/>
      <c r="H161" s="39"/>
      <c r="I161" s="39"/>
      <c r="J161" s="37"/>
      <c r="K161" s="63"/>
      <c r="L161" s="63"/>
      <c r="M161" s="63"/>
      <c r="N161" s="37"/>
      <c r="O161" s="37"/>
      <c r="P161" s="37"/>
      <c r="Q161" s="37"/>
      <c r="R161" s="37"/>
      <c r="S161" s="37"/>
      <c r="T161" s="37"/>
      <c r="U161" s="37"/>
      <c r="V161" s="37"/>
      <c r="W161" s="37"/>
      <c r="X161" s="37"/>
      <c r="Y161" s="37"/>
      <c r="Z161" s="37"/>
    </row>
    <row r="162" spans="1:26" ht="12.75" customHeight="1" x14ac:dyDescent="0.2">
      <c r="A162" s="37"/>
      <c r="B162" s="37"/>
      <c r="C162" s="37"/>
      <c r="D162" s="37"/>
      <c r="E162" s="43"/>
      <c r="F162" s="39"/>
      <c r="G162" s="39"/>
      <c r="H162" s="39"/>
      <c r="I162" s="39"/>
      <c r="J162" s="37"/>
      <c r="K162" s="63"/>
      <c r="L162" s="63"/>
      <c r="M162" s="63"/>
      <c r="N162" s="37"/>
      <c r="O162" s="37"/>
      <c r="P162" s="37"/>
      <c r="Q162" s="37"/>
      <c r="R162" s="37"/>
      <c r="S162" s="37"/>
      <c r="T162" s="37"/>
      <c r="U162" s="37"/>
      <c r="V162" s="37"/>
      <c r="W162" s="37"/>
      <c r="X162" s="37"/>
      <c r="Y162" s="37"/>
      <c r="Z162" s="37"/>
    </row>
    <row r="163" spans="1:26" ht="12.75" customHeight="1" x14ac:dyDescent="0.2">
      <c r="A163" s="37"/>
      <c r="B163" s="37"/>
      <c r="C163" s="37"/>
      <c r="D163" s="37"/>
      <c r="E163" s="43"/>
      <c r="F163" s="39"/>
      <c r="G163" s="39"/>
      <c r="H163" s="39"/>
      <c r="I163" s="39"/>
      <c r="J163" s="37"/>
      <c r="K163" s="63"/>
      <c r="L163" s="63"/>
      <c r="M163" s="63"/>
      <c r="N163" s="37"/>
      <c r="O163" s="37"/>
      <c r="P163" s="37"/>
      <c r="Q163" s="37"/>
      <c r="R163" s="37"/>
      <c r="S163" s="37"/>
      <c r="T163" s="37"/>
      <c r="U163" s="37"/>
      <c r="V163" s="37"/>
      <c r="W163" s="37"/>
      <c r="X163" s="37"/>
      <c r="Y163" s="37"/>
      <c r="Z163" s="37"/>
    </row>
    <row r="164" spans="1:26" ht="12.75" customHeight="1" x14ac:dyDescent="0.2">
      <c r="A164" s="37"/>
      <c r="B164" s="37"/>
      <c r="C164" s="37"/>
      <c r="D164" s="37"/>
      <c r="E164" s="43"/>
      <c r="F164" s="39"/>
      <c r="G164" s="39"/>
      <c r="H164" s="39"/>
      <c r="I164" s="39"/>
      <c r="J164" s="37"/>
      <c r="K164" s="63"/>
      <c r="L164" s="63"/>
      <c r="M164" s="63"/>
      <c r="N164" s="37"/>
      <c r="O164" s="37"/>
      <c r="P164" s="37"/>
      <c r="Q164" s="37"/>
      <c r="R164" s="37"/>
      <c r="S164" s="37"/>
      <c r="T164" s="37"/>
      <c r="U164" s="37"/>
      <c r="V164" s="37"/>
      <c r="W164" s="37"/>
      <c r="X164" s="37"/>
      <c r="Y164" s="37"/>
      <c r="Z164" s="37"/>
    </row>
    <row r="165" spans="1:26" ht="12.75" customHeight="1" x14ac:dyDescent="0.2">
      <c r="A165" s="37"/>
      <c r="B165" s="37"/>
      <c r="C165" s="37"/>
      <c r="D165" s="37"/>
      <c r="E165" s="43"/>
      <c r="F165" s="39"/>
      <c r="G165" s="39"/>
      <c r="H165" s="39"/>
      <c r="I165" s="39"/>
      <c r="J165" s="37"/>
      <c r="K165" s="63"/>
      <c r="L165" s="63"/>
      <c r="M165" s="63"/>
      <c r="N165" s="37"/>
      <c r="O165" s="37"/>
      <c r="P165" s="37"/>
      <c r="Q165" s="37"/>
      <c r="R165" s="37"/>
      <c r="S165" s="37"/>
      <c r="T165" s="37"/>
      <c r="U165" s="37"/>
      <c r="V165" s="37"/>
      <c r="W165" s="37"/>
      <c r="X165" s="37"/>
      <c r="Y165" s="37"/>
      <c r="Z165" s="37"/>
    </row>
    <row r="166" spans="1:26" ht="12.75" customHeight="1" x14ac:dyDescent="0.2">
      <c r="A166" s="37"/>
      <c r="B166" s="37"/>
      <c r="C166" s="37"/>
      <c r="D166" s="37"/>
      <c r="E166" s="43"/>
      <c r="F166" s="39"/>
      <c r="G166" s="39"/>
      <c r="H166" s="39"/>
      <c r="I166" s="39"/>
      <c r="J166" s="37"/>
      <c r="K166" s="63"/>
      <c r="L166" s="63"/>
      <c r="M166" s="63"/>
      <c r="N166" s="37"/>
      <c r="O166" s="37"/>
      <c r="P166" s="37"/>
      <c r="Q166" s="37"/>
      <c r="R166" s="37"/>
      <c r="S166" s="37"/>
      <c r="T166" s="37"/>
      <c r="U166" s="37"/>
      <c r="V166" s="37"/>
      <c r="W166" s="37"/>
      <c r="X166" s="37"/>
      <c r="Y166" s="37"/>
      <c r="Z166" s="37"/>
    </row>
    <row r="167" spans="1:26" ht="12.75" customHeight="1" x14ac:dyDescent="0.2">
      <c r="A167" s="37"/>
      <c r="B167" s="37"/>
      <c r="C167" s="37"/>
      <c r="D167" s="37"/>
      <c r="E167" s="43"/>
      <c r="F167" s="39"/>
      <c r="G167" s="39"/>
      <c r="H167" s="39"/>
      <c r="I167" s="39"/>
      <c r="J167" s="37"/>
      <c r="K167" s="63"/>
      <c r="L167" s="63"/>
      <c r="M167" s="63"/>
      <c r="N167" s="37"/>
      <c r="O167" s="37"/>
      <c r="P167" s="37"/>
      <c r="Q167" s="37"/>
      <c r="R167" s="37"/>
      <c r="S167" s="37"/>
      <c r="T167" s="37"/>
      <c r="U167" s="37"/>
      <c r="V167" s="37"/>
      <c r="W167" s="37"/>
      <c r="X167" s="37"/>
      <c r="Y167" s="37"/>
      <c r="Z167" s="37"/>
    </row>
    <row r="168" spans="1:26" ht="12.75" customHeight="1" x14ac:dyDescent="0.2">
      <c r="A168" s="37"/>
      <c r="B168" s="37"/>
      <c r="C168" s="37"/>
      <c r="D168" s="37"/>
      <c r="E168" s="43"/>
      <c r="F168" s="39"/>
      <c r="G168" s="39"/>
      <c r="H168" s="39"/>
      <c r="I168" s="39"/>
      <c r="J168" s="37"/>
      <c r="K168" s="63"/>
      <c r="L168" s="63"/>
      <c r="M168" s="63"/>
      <c r="N168" s="37"/>
      <c r="O168" s="37"/>
      <c r="P168" s="37"/>
      <c r="Q168" s="37"/>
      <c r="R168" s="37"/>
      <c r="S168" s="37"/>
      <c r="T168" s="37"/>
      <c r="U168" s="37"/>
      <c r="V168" s="37"/>
      <c r="W168" s="37"/>
      <c r="X168" s="37"/>
      <c r="Y168" s="37"/>
      <c r="Z168" s="37"/>
    </row>
    <row r="169" spans="1:26" ht="12.75" customHeight="1" x14ac:dyDescent="0.2">
      <c r="A169" s="37"/>
      <c r="B169" s="37"/>
      <c r="C169" s="37"/>
      <c r="D169" s="37"/>
      <c r="E169" s="43"/>
      <c r="F169" s="39"/>
      <c r="G169" s="39"/>
      <c r="H169" s="39"/>
      <c r="I169" s="39"/>
      <c r="J169" s="37"/>
      <c r="K169" s="63"/>
      <c r="L169" s="63"/>
      <c r="M169" s="63"/>
      <c r="N169" s="37"/>
      <c r="O169" s="37"/>
      <c r="P169" s="37"/>
      <c r="Q169" s="37"/>
      <c r="R169" s="37"/>
      <c r="S169" s="37"/>
      <c r="T169" s="37"/>
      <c r="U169" s="37"/>
      <c r="V169" s="37"/>
      <c r="W169" s="37"/>
      <c r="X169" s="37"/>
      <c r="Y169" s="37"/>
      <c r="Z169" s="37"/>
    </row>
    <row r="170" spans="1:26" ht="12.75" customHeight="1" x14ac:dyDescent="0.2">
      <c r="A170" s="37"/>
      <c r="B170" s="37"/>
      <c r="C170" s="37"/>
      <c r="D170" s="37"/>
      <c r="E170" s="43"/>
      <c r="F170" s="39"/>
      <c r="G170" s="39"/>
      <c r="H170" s="39"/>
      <c r="I170" s="39"/>
      <c r="J170" s="37"/>
      <c r="K170" s="63"/>
      <c r="L170" s="63"/>
      <c r="M170" s="63"/>
      <c r="N170" s="37"/>
      <c r="O170" s="37"/>
      <c r="P170" s="37"/>
      <c r="Q170" s="37"/>
      <c r="R170" s="37"/>
      <c r="S170" s="37"/>
      <c r="T170" s="37"/>
      <c r="U170" s="37"/>
      <c r="V170" s="37"/>
      <c r="W170" s="37"/>
      <c r="X170" s="37"/>
      <c r="Y170" s="37"/>
      <c r="Z170" s="37"/>
    </row>
    <row r="171" spans="1:26" ht="12.75" customHeight="1" x14ac:dyDescent="0.2">
      <c r="A171" s="37"/>
      <c r="B171" s="37"/>
      <c r="C171" s="37"/>
      <c r="D171" s="37"/>
      <c r="E171" s="43"/>
      <c r="F171" s="39"/>
      <c r="G171" s="39"/>
      <c r="H171" s="39"/>
      <c r="I171" s="39"/>
      <c r="J171" s="37"/>
      <c r="K171" s="63"/>
      <c r="L171" s="63"/>
      <c r="M171" s="63"/>
      <c r="N171" s="37"/>
      <c r="O171" s="37"/>
      <c r="P171" s="37"/>
      <c r="Q171" s="37"/>
      <c r="R171" s="37"/>
      <c r="S171" s="37"/>
      <c r="T171" s="37"/>
      <c r="U171" s="37"/>
      <c r="V171" s="37"/>
      <c r="W171" s="37"/>
      <c r="X171" s="37"/>
      <c r="Y171" s="37"/>
      <c r="Z171" s="37"/>
    </row>
    <row r="172" spans="1:26" ht="12.75" customHeight="1" x14ac:dyDescent="0.2">
      <c r="A172" s="37"/>
      <c r="B172" s="37"/>
      <c r="C172" s="37"/>
      <c r="D172" s="37"/>
      <c r="E172" s="43"/>
      <c r="F172" s="39"/>
      <c r="G172" s="39"/>
      <c r="H172" s="39"/>
      <c r="I172" s="39"/>
      <c r="J172" s="37"/>
      <c r="K172" s="63"/>
      <c r="L172" s="63"/>
      <c r="M172" s="63"/>
      <c r="N172" s="37"/>
      <c r="O172" s="37"/>
      <c r="P172" s="37"/>
      <c r="Q172" s="37"/>
      <c r="R172" s="37"/>
      <c r="S172" s="37"/>
      <c r="T172" s="37"/>
      <c r="U172" s="37"/>
      <c r="V172" s="37"/>
      <c r="W172" s="37"/>
      <c r="X172" s="37"/>
      <c r="Y172" s="37"/>
      <c r="Z172" s="37"/>
    </row>
    <row r="173" spans="1:26" ht="12.75" customHeight="1" x14ac:dyDescent="0.2">
      <c r="A173" s="37"/>
      <c r="B173" s="37"/>
      <c r="C173" s="37"/>
      <c r="D173" s="37"/>
      <c r="E173" s="43"/>
      <c r="F173" s="39"/>
      <c r="G173" s="39"/>
      <c r="H173" s="39"/>
      <c r="I173" s="39"/>
      <c r="J173" s="37"/>
      <c r="K173" s="63"/>
      <c r="L173" s="63"/>
      <c r="M173" s="63"/>
      <c r="N173" s="37"/>
      <c r="O173" s="37"/>
      <c r="P173" s="37"/>
      <c r="Q173" s="37"/>
      <c r="R173" s="37"/>
      <c r="S173" s="37"/>
      <c r="T173" s="37"/>
      <c r="U173" s="37"/>
      <c r="V173" s="37"/>
      <c r="W173" s="37"/>
      <c r="X173" s="37"/>
      <c r="Y173" s="37"/>
      <c r="Z173" s="37"/>
    </row>
    <row r="174" spans="1:26" ht="12.75" customHeight="1" x14ac:dyDescent="0.2">
      <c r="A174" s="37"/>
      <c r="B174" s="37"/>
      <c r="C174" s="37"/>
      <c r="D174" s="37"/>
      <c r="E174" s="43"/>
      <c r="F174" s="39"/>
      <c r="G174" s="39"/>
      <c r="H174" s="39"/>
      <c r="I174" s="39"/>
      <c r="J174" s="37"/>
      <c r="K174" s="63"/>
      <c r="L174" s="63"/>
      <c r="M174" s="63"/>
      <c r="N174" s="37"/>
      <c r="O174" s="37"/>
      <c r="P174" s="37"/>
      <c r="Q174" s="37"/>
      <c r="R174" s="37"/>
      <c r="S174" s="37"/>
      <c r="T174" s="37"/>
      <c r="U174" s="37"/>
      <c r="V174" s="37"/>
      <c r="W174" s="37"/>
      <c r="X174" s="37"/>
      <c r="Y174" s="37"/>
      <c r="Z174" s="37"/>
    </row>
    <row r="175" spans="1:26" ht="12.75" customHeight="1" x14ac:dyDescent="0.2">
      <c r="A175" s="37"/>
      <c r="B175" s="37"/>
      <c r="C175" s="37"/>
      <c r="D175" s="37"/>
      <c r="E175" s="43"/>
      <c r="F175" s="39"/>
      <c r="G175" s="39"/>
      <c r="H175" s="39"/>
      <c r="I175" s="39"/>
      <c r="J175" s="37"/>
      <c r="K175" s="63"/>
      <c r="L175" s="63"/>
      <c r="M175" s="63"/>
      <c r="N175" s="37"/>
      <c r="O175" s="37"/>
      <c r="P175" s="37"/>
      <c r="Q175" s="37"/>
      <c r="R175" s="37"/>
      <c r="S175" s="37"/>
      <c r="T175" s="37"/>
      <c r="U175" s="37"/>
      <c r="V175" s="37"/>
      <c r="W175" s="37"/>
      <c r="X175" s="37"/>
      <c r="Y175" s="37"/>
      <c r="Z175" s="37"/>
    </row>
    <row r="176" spans="1:26" ht="12.75" customHeight="1" x14ac:dyDescent="0.2">
      <c r="A176" s="37"/>
      <c r="B176" s="37"/>
      <c r="C176" s="37"/>
      <c r="D176" s="37"/>
      <c r="E176" s="43"/>
      <c r="F176" s="39"/>
      <c r="G176" s="39"/>
      <c r="H176" s="39"/>
      <c r="I176" s="39"/>
      <c r="J176" s="37"/>
      <c r="K176" s="63"/>
      <c r="L176" s="63"/>
      <c r="M176" s="63"/>
      <c r="N176" s="37"/>
      <c r="O176" s="37"/>
      <c r="P176" s="37"/>
      <c r="Q176" s="37"/>
      <c r="R176" s="37"/>
      <c r="S176" s="37"/>
      <c r="T176" s="37"/>
      <c r="U176" s="37"/>
      <c r="V176" s="37"/>
      <c r="W176" s="37"/>
      <c r="X176" s="37"/>
      <c r="Y176" s="37"/>
      <c r="Z176" s="37"/>
    </row>
    <row r="177" spans="1:26" ht="12.75" customHeight="1" x14ac:dyDescent="0.2">
      <c r="A177" s="37"/>
      <c r="B177" s="37"/>
      <c r="C177" s="37"/>
      <c r="D177" s="37"/>
      <c r="E177" s="43"/>
      <c r="F177" s="39"/>
      <c r="G177" s="39"/>
      <c r="H177" s="39"/>
      <c r="I177" s="39"/>
      <c r="J177" s="37"/>
      <c r="K177" s="63"/>
      <c r="L177" s="63"/>
      <c r="M177" s="63"/>
      <c r="N177" s="37"/>
      <c r="O177" s="37"/>
      <c r="P177" s="37"/>
      <c r="Q177" s="37"/>
      <c r="R177" s="37"/>
      <c r="S177" s="37"/>
      <c r="T177" s="37"/>
      <c r="U177" s="37"/>
      <c r="V177" s="37"/>
      <c r="W177" s="37"/>
      <c r="X177" s="37"/>
      <c r="Y177" s="37"/>
      <c r="Z177" s="37"/>
    </row>
    <row r="178" spans="1:26" ht="12.75" customHeight="1" x14ac:dyDescent="0.2">
      <c r="A178" s="37"/>
      <c r="B178" s="37"/>
      <c r="C178" s="37"/>
      <c r="D178" s="37"/>
      <c r="E178" s="43"/>
      <c r="F178" s="39"/>
      <c r="G178" s="39"/>
      <c r="H178" s="39"/>
      <c r="I178" s="39"/>
      <c r="J178" s="37"/>
      <c r="K178" s="63"/>
      <c r="L178" s="63"/>
      <c r="M178" s="63"/>
      <c r="N178" s="37"/>
      <c r="O178" s="37"/>
      <c r="P178" s="37"/>
      <c r="Q178" s="37"/>
      <c r="R178" s="37"/>
      <c r="S178" s="37"/>
      <c r="T178" s="37"/>
      <c r="U178" s="37"/>
      <c r="V178" s="37"/>
      <c r="W178" s="37"/>
      <c r="X178" s="37"/>
      <c r="Y178" s="37"/>
      <c r="Z178" s="37"/>
    </row>
    <row r="179" spans="1:26" ht="12.75" customHeight="1" x14ac:dyDescent="0.2">
      <c r="A179" s="37"/>
      <c r="B179" s="37"/>
      <c r="C179" s="37"/>
      <c r="D179" s="37"/>
      <c r="E179" s="43"/>
      <c r="F179" s="39"/>
      <c r="G179" s="39"/>
      <c r="H179" s="39"/>
      <c r="I179" s="39"/>
      <c r="J179" s="37"/>
      <c r="K179" s="63"/>
      <c r="L179" s="63"/>
      <c r="M179" s="63"/>
      <c r="N179" s="37"/>
      <c r="O179" s="37"/>
      <c r="P179" s="37"/>
      <c r="Q179" s="37"/>
      <c r="R179" s="37"/>
      <c r="S179" s="37"/>
      <c r="T179" s="37"/>
      <c r="U179" s="37"/>
      <c r="V179" s="37"/>
      <c r="W179" s="37"/>
      <c r="X179" s="37"/>
      <c r="Y179" s="37"/>
      <c r="Z179" s="37"/>
    </row>
    <row r="180" spans="1:26" ht="12.75" customHeight="1" x14ac:dyDescent="0.2">
      <c r="A180" s="37"/>
      <c r="B180" s="37"/>
      <c r="C180" s="37"/>
      <c r="D180" s="37"/>
      <c r="E180" s="43"/>
      <c r="F180" s="39"/>
      <c r="G180" s="39"/>
      <c r="H180" s="39"/>
      <c r="I180" s="39"/>
      <c r="J180" s="37"/>
      <c r="K180" s="63"/>
      <c r="L180" s="63"/>
      <c r="M180" s="63"/>
      <c r="N180" s="37"/>
      <c r="O180" s="37"/>
      <c r="P180" s="37"/>
      <c r="Q180" s="37"/>
      <c r="R180" s="37"/>
      <c r="S180" s="37"/>
      <c r="T180" s="37"/>
      <c r="U180" s="37"/>
      <c r="V180" s="37"/>
      <c r="W180" s="37"/>
      <c r="X180" s="37"/>
      <c r="Y180" s="37"/>
      <c r="Z180" s="37"/>
    </row>
    <row r="181" spans="1:26" ht="12.75" customHeight="1" x14ac:dyDescent="0.2">
      <c r="A181" s="37"/>
      <c r="B181" s="37"/>
      <c r="C181" s="37"/>
      <c r="D181" s="37"/>
      <c r="E181" s="43"/>
      <c r="F181" s="39"/>
      <c r="G181" s="39"/>
      <c r="H181" s="39"/>
      <c r="I181" s="39"/>
      <c r="J181" s="37"/>
      <c r="K181" s="63"/>
      <c r="L181" s="63"/>
      <c r="M181" s="63"/>
      <c r="N181" s="37"/>
      <c r="O181" s="37"/>
      <c r="P181" s="37"/>
      <c r="Q181" s="37"/>
      <c r="R181" s="37"/>
      <c r="S181" s="37"/>
      <c r="T181" s="37"/>
      <c r="U181" s="37"/>
      <c r="V181" s="37"/>
      <c r="W181" s="37"/>
      <c r="X181" s="37"/>
      <c r="Y181" s="37"/>
      <c r="Z181" s="37"/>
    </row>
    <row r="182" spans="1:26" ht="12.75" customHeight="1" x14ac:dyDescent="0.2">
      <c r="A182" s="37"/>
      <c r="B182" s="37"/>
      <c r="C182" s="37"/>
      <c r="D182" s="37"/>
      <c r="E182" s="43"/>
      <c r="F182" s="39"/>
      <c r="G182" s="39"/>
      <c r="H182" s="39"/>
      <c r="I182" s="39"/>
      <c r="J182" s="37"/>
      <c r="K182" s="63"/>
      <c r="L182" s="63"/>
      <c r="M182" s="63"/>
      <c r="N182" s="37"/>
      <c r="O182" s="37"/>
      <c r="P182" s="37"/>
      <c r="Q182" s="37"/>
      <c r="R182" s="37"/>
      <c r="S182" s="37"/>
      <c r="T182" s="37"/>
      <c r="U182" s="37"/>
      <c r="V182" s="37"/>
      <c r="W182" s="37"/>
      <c r="X182" s="37"/>
      <c r="Y182" s="37"/>
      <c r="Z182" s="37"/>
    </row>
    <row r="183" spans="1:26" ht="12.75" customHeight="1" x14ac:dyDescent="0.2">
      <c r="A183" s="37"/>
      <c r="B183" s="37"/>
      <c r="C183" s="37"/>
      <c r="D183" s="37"/>
      <c r="E183" s="43"/>
      <c r="F183" s="39"/>
      <c r="G183" s="39"/>
      <c r="H183" s="39"/>
      <c r="I183" s="39"/>
      <c r="J183" s="37"/>
      <c r="K183" s="63"/>
      <c r="L183" s="63"/>
      <c r="M183" s="63"/>
      <c r="N183" s="37"/>
      <c r="O183" s="37"/>
      <c r="P183" s="37"/>
      <c r="Q183" s="37"/>
      <c r="R183" s="37"/>
      <c r="S183" s="37"/>
      <c r="T183" s="37"/>
      <c r="U183" s="37"/>
      <c r="V183" s="37"/>
      <c r="W183" s="37"/>
      <c r="X183" s="37"/>
      <c r="Y183" s="37"/>
      <c r="Z183" s="37"/>
    </row>
    <row r="184" spans="1:26" ht="12.75" customHeight="1" x14ac:dyDescent="0.2">
      <c r="A184" s="37"/>
      <c r="B184" s="37"/>
      <c r="C184" s="37"/>
      <c r="D184" s="37"/>
      <c r="E184" s="43"/>
      <c r="F184" s="39"/>
      <c r="G184" s="39"/>
      <c r="H184" s="39"/>
      <c r="I184" s="39"/>
      <c r="J184" s="37"/>
      <c r="K184" s="63"/>
      <c r="L184" s="63"/>
      <c r="M184" s="63"/>
      <c r="N184" s="37"/>
      <c r="O184" s="37"/>
      <c r="P184" s="37"/>
      <c r="Q184" s="37"/>
      <c r="R184" s="37"/>
      <c r="S184" s="37"/>
      <c r="T184" s="37"/>
      <c r="U184" s="37"/>
      <c r="V184" s="37"/>
      <c r="W184" s="37"/>
      <c r="X184" s="37"/>
      <c r="Y184" s="37"/>
      <c r="Z184" s="37"/>
    </row>
    <row r="185" spans="1:26" ht="12.75" customHeight="1" x14ac:dyDescent="0.2">
      <c r="A185" s="37"/>
      <c r="B185" s="37"/>
      <c r="C185" s="37"/>
      <c r="D185" s="37"/>
      <c r="E185" s="43"/>
      <c r="F185" s="39"/>
      <c r="G185" s="39"/>
      <c r="H185" s="39"/>
      <c r="I185" s="39"/>
      <c r="J185" s="37"/>
      <c r="K185" s="63"/>
      <c r="L185" s="63"/>
      <c r="M185" s="63"/>
      <c r="N185" s="37"/>
      <c r="O185" s="37"/>
      <c r="P185" s="37"/>
      <c r="Q185" s="37"/>
      <c r="R185" s="37"/>
      <c r="S185" s="37"/>
      <c r="T185" s="37"/>
      <c r="U185" s="37"/>
      <c r="V185" s="37"/>
      <c r="W185" s="37"/>
      <c r="X185" s="37"/>
      <c r="Y185" s="37"/>
      <c r="Z185" s="37"/>
    </row>
    <row r="186" spans="1:26" ht="12.75" customHeight="1" x14ac:dyDescent="0.2">
      <c r="A186" s="37"/>
      <c r="B186" s="37"/>
      <c r="C186" s="37"/>
      <c r="D186" s="37"/>
      <c r="E186" s="43"/>
      <c r="F186" s="39"/>
      <c r="G186" s="39"/>
      <c r="H186" s="39"/>
      <c r="I186" s="39"/>
      <c r="J186" s="37"/>
      <c r="K186" s="63"/>
      <c r="L186" s="63"/>
      <c r="M186" s="63"/>
      <c r="N186" s="37"/>
      <c r="O186" s="37"/>
      <c r="P186" s="37"/>
      <c r="Q186" s="37"/>
      <c r="R186" s="37"/>
      <c r="S186" s="37"/>
      <c r="T186" s="37"/>
      <c r="U186" s="37"/>
      <c r="V186" s="37"/>
      <c r="W186" s="37"/>
      <c r="X186" s="37"/>
      <c r="Y186" s="37"/>
      <c r="Z186" s="37"/>
    </row>
    <row r="187" spans="1:26" ht="12.75" customHeight="1" x14ac:dyDescent="0.2">
      <c r="A187" s="37"/>
      <c r="B187" s="37"/>
      <c r="C187" s="37"/>
      <c r="D187" s="37"/>
      <c r="E187" s="43"/>
      <c r="F187" s="39"/>
      <c r="G187" s="39"/>
      <c r="H187" s="39"/>
      <c r="I187" s="39"/>
      <c r="J187" s="37"/>
      <c r="K187" s="63"/>
      <c r="L187" s="63"/>
      <c r="M187" s="63"/>
      <c r="N187" s="37"/>
      <c r="O187" s="37"/>
      <c r="P187" s="37"/>
      <c r="Q187" s="37"/>
      <c r="R187" s="37"/>
      <c r="S187" s="37"/>
      <c r="T187" s="37"/>
      <c r="U187" s="37"/>
      <c r="V187" s="37"/>
      <c r="W187" s="37"/>
      <c r="X187" s="37"/>
      <c r="Y187" s="37"/>
      <c r="Z187" s="37"/>
    </row>
    <row r="188" spans="1:26" ht="12.75" customHeight="1" x14ac:dyDescent="0.2">
      <c r="A188" s="37"/>
      <c r="B188" s="37"/>
      <c r="C188" s="37"/>
      <c r="D188" s="37"/>
      <c r="E188" s="43"/>
      <c r="F188" s="39"/>
      <c r="G188" s="39"/>
      <c r="H188" s="39"/>
      <c r="I188" s="39"/>
      <c r="J188" s="37"/>
      <c r="K188" s="63"/>
      <c r="L188" s="63"/>
      <c r="M188" s="63"/>
      <c r="N188" s="37"/>
      <c r="O188" s="37"/>
      <c r="P188" s="37"/>
      <c r="Q188" s="37"/>
      <c r="R188" s="37"/>
      <c r="S188" s="37"/>
      <c r="T188" s="37"/>
      <c r="U188" s="37"/>
      <c r="V188" s="37"/>
      <c r="W188" s="37"/>
      <c r="X188" s="37"/>
      <c r="Y188" s="37"/>
      <c r="Z188" s="37"/>
    </row>
    <row r="189" spans="1:26" ht="12.75" customHeight="1" x14ac:dyDescent="0.2">
      <c r="A189" s="37"/>
      <c r="B189" s="37"/>
      <c r="C189" s="37"/>
      <c r="D189" s="37"/>
      <c r="E189" s="43"/>
      <c r="F189" s="39"/>
      <c r="G189" s="39"/>
      <c r="H189" s="39"/>
      <c r="I189" s="39"/>
      <c r="J189" s="37"/>
      <c r="K189" s="63"/>
      <c r="L189" s="63"/>
      <c r="M189" s="63"/>
      <c r="N189" s="37"/>
      <c r="O189" s="37"/>
      <c r="P189" s="37"/>
      <c r="Q189" s="37"/>
      <c r="R189" s="37"/>
      <c r="S189" s="37"/>
      <c r="T189" s="37"/>
      <c r="U189" s="37"/>
      <c r="V189" s="37"/>
      <c r="W189" s="37"/>
      <c r="X189" s="37"/>
      <c r="Y189" s="37"/>
      <c r="Z189" s="37"/>
    </row>
    <row r="190" spans="1:26" ht="12.75" customHeight="1" x14ac:dyDescent="0.2">
      <c r="A190" s="37"/>
      <c r="B190" s="37"/>
      <c r="C190" s="37"/>
      <c r="D190" s="37"/>
      <c r="E190" s="43"/>
      <c r="F190" s="39"/>
      <c r="G190" s="39"/>
      <c r="H190" s="39"/>
      <c r="I190" s="39"/>
      <c r="J190" s="37"/>
      <c r="K190" s="63"/>
      <c r="L190" s="63"/>
      <c r="M190" s="63"/>
      <c r="N190" s="37"/>
      <c r="O190" s="37"/>
      <c r="P190" s="37"/>
      <c r="Q190" s="37"/>
      <c r="R190" s="37"/>
      <c r="S190" s="37"/>
      <c r="T190" s="37"/>
      <c r="U190" s="37"/>
      <c r="V190" s="37"/>
      <c r="W190" s="37"/>
      <c r="X190" s="37"/>
      <c r="Y190" s="37"/>
      <c r="Z190" s="37"/>
    </row>
    <row r="191" spans="1:26" ht="12.75" customHeight="1" x14ac:dyDescent="0.2">
      <c r="A191" s="37"/>
      <c r="B191" s="37"/>
      <c r="C191" s="37"/>
      <c r="D191" s="37"/>
      <c r="E191" s="43"/>
      <c r="F191" s="39"/>
      <c r="G191" s="39"/>
      <c r="H191" s="39"/>
      <c r="I191" s="39"/>
      <c r="J191" s="37"/>
      <c r="K191" s="63"/>
      <c r="L191" s="63"/>
      <c r="M191" s="63"/>
      <c r="N191" s="37"/>
      <c r="O191" s="37"/>
      <c r="P191" s="37"/>
      <c r="Q191" s="37"/>
      <c r="R191" s="37"/>
      <c r="S191" s="37"/>
      <c r="T191" s="37"/>
      <c r="U191" s="37"/>
      <c r="V191" s="37"/>
      <c r="W191" s="37"/>
      <c r="X191" s="37"/>
      <c r="Y191" s="37"/>
      <c r="Z191" s="37"/>
    </row>
    <row r="192" spans="1:26" ht="12.75" customHeight="1" x14ac:dyDescent="0.2">
      <c r="A192" s="37"/>
      <c r="B192" s="37"/>
      <c r="C192" s="37"/>
      <c r="D192" s="37"/>
      <c r="E192" s="43"/>
      <c r="F192" s="39"/>
      <c r="G192" s="39"/>
      <c r="H192" s="39"/>
      <c r="I192" s="39"/>
      <c r="J192" s="37"/>
      <c r="K192" s="63"/>
      <c r="L192" s="63"/>
      <c r="M192" s="63"/>
      <c r="N192" s="37"/>
      <c r="O192" s="37"/>
      <c r="P192" s="37"/>
      <c r="Q192" s="37"/>
      <c r="R192" s="37"/>
      <c r="S192" s="37"/>
      <c r="T192" s="37"/>
      <c r="U192" s="37"/>
      <c r="V192" s="37"/>
      <c r="W192" s="37"/>
      <c r="X192" s="37"/>
      <c r="Y192" s="37"/>
      <c r="Z192" s="37"/>
    </row>
    <row r="193" spans="1:26" ht="12.75" customHeight="1" x14ac:dyDescent="0.2">
      <c r="A193" s="37"/>
      <c r="B193" s="37"/>
      <c r="C193" s="37"/>
      <c r="D193" s="37"/>
      <c r="E193" s="43"/>
      <c r="F193" s="39"/>
      <c r="G193" s="39"/>
      <c r="H193" s="39"/>
      <c r="I193" s="39"/>
      <c r="J193" s="37"/>
      <c r="K193" s="63"/>
      <c r="L193" s="63"/>
      <c r="M193" s="63"/>
      <c r="N193" s="37"/>
      <c r="O193" s="37"/>
      <c r="P193" s="37"/>
      <c r="Q193" s="37"/>
      <c r="R193" s="37"/>
      <c r="S193" s="37"/>
      <c r="T193" s="37"/>
      <c r="U193" s="37"/>
      <c r="V193" s="37"/>
      <c r="W193" s="37"/>
      <c r="X193" s="37"/>
      <c r="Y193" s="37"/>
      <c r="Z193" s="37"/>
    </row>
    <row r="194" spans="1:26" ht="12.75" customHeight="1" x14ac:dyDescent="0.2">
      <c r="A194" s="37"/>
      <c r="B194" s="37"/>
      <c r="C194" s="37"/>
      <c r="D194" s="37"/>
      <c r="E194" s="43"/>
      <c r="F194" s="39"/>
      <c r="G194" s="39"/>
      <c r="H194" s="39"/>
      <c r="I194" s="39"/>
      <c r="J194" s="37"/>
      <c r="K194" s="63"/>
      <c r="L194" s="63"/>
      <c r="M194" s="63"/>
      <c r="N194" s="37"/>
      <c r="O194" s="37"/>
      <c r="P194" s="37"/>
      <c r="Q194" s="37"/>
      <c r="R194" s="37"/>
      <c r="S194" s="37"/>
      <c r="T194" s="37"/>
      <c r="U194" s="37"/>
      <c r="V194" s="37"/>
      <c r="W194" s="37"/>
      <c r="X194" s="37"/>
      <c r="Y194" s="37"/>
      <c r="Z194" s="37"/>
    </row>
    <row r="195" spans="1:26" ht="12.75" customHeight="1" x14ac:dyDescent="0.2">
      <c r="A195" s="37"/>
      <c r="B195" s="37"/>
      <c r="C195" s="37"/>
      <c r="D195" s="37"/>
      <c r="E195" s="43"/>
      <c r="F195" s="39"/>
      <c r="G195" s="39"/>
      <c r="H195" s="39"/>
      <c r="I195" s="39"/>
      <c r="J195" s="37"/>
      <c r="K195" s="63"/>
      <c r="L195" s="63"/>
      <c r="M195" s="63"/>
      <c r="N195" s="37"/>
      <c r="O195" s="37"/>
      <c r="P195" s="37"/>
      <c r="Q195" s="37"/>
      <c r="R195" s="37"/>
      <c r="S195" s="37"/>
      <c r="T195" s="37"/>
      <c r="U195" s="37"/>
      <c r="V195" s="37"/>
      <c r="W195" s="37"/>
      <c r="X195" s="37"/>
      <c r="Y195" s="37"/>
      <c r="Z195" s="37"/>
    </row>
    <row r="196" spans="1:26" ht="12.75" customHeight="1" x14ac:dyDescent="0.2">
      <c r="A196" s="37"/>
      <c r="B196" s="37"/>
      <c r="C196" s="37"/>
      <c r="D196" s="37"/>
      <c r="E196" s="43"/>
      <c r="F196" s="39"/>
      <c r="G196" s="39"/>
      <c r="H196" s="39"/>
      <c r="I196" s="39"/>
      <c r="J196" s="37"/>
      <c r="K196" s="63"/>
      <c r="L196" s="63"/>
      <c r="M196" s="63"/>
      <c r="N196" s="37"/>
      <c r="O196" s="37"/>
      <c r="P196" s="37"/>
      <c r="Q196" s="37"/>
      <c r="R196" s="37"/>
      <c r="S196" s="37"/>
      <c r="T196" s="37"/>
      <c r="U196" s="37"/>
      <c r="V196" s="37"/>
      <c r="W196" s="37"/>
      <c r="X196" s="37"/>
      <c r="Y196" s="37"/>
      <c r="Z196" s="37"/>
    </row>
    <row r="197" spans="1:26" ht="12.75" customHeight="1" x14ac:dyDescent="0.2">
      <c r="A197" s="37"/>
      <c r="B197" s="37"/>
      <c r="C197" s="37"/>
      <c r="D197" s="37"/>
      <c r="E197" s="43"/>
      <c r="F197" s="39"/>
      <c r="G197" s="39"/>
      <c r="H197" s="39"/>
      <c r="I197" s="39"/>
      <c r="J197" s="37"/>
      <c r="K197" s="63"/>
      <c r="L197" s="63"/>
      <c r="M197" s="63"/>
      <c r="N197" s="37"/>
      <c r="O197" s="37"/>
      <c r="P197" s="37"/>
      <c r="Q197" s="37"/>
      <c r="R197" s="37"/>
      <c r="S197" s="37"/>
      <c r="T197" s="37"/>
      <c r="U197" s="37"/>
      <c r="V197" s="37"/>
      <c r="W197" s="37"/>
      <c r="X197" s="37"/>
      <c r="Y197" s="37"/>
      <c r="Z197" s="37"/>
    </row>
    <row r="198" spans="1:26" ht="12.75" customHeight="1" x14ac:dyDescent="0.2">
      <c r="A198" s="37"/>
      <c r="B198" s="37"/>
      <c r="C198" s="37"/>
      <c r="D198" s="37"/>
      <c r="E198" s="43"/>
      <c r="F198" s="39"/>
      <c r="G198" s="39"/>
      <c r="H198" s="39"/>
      <c r="I198" s="39"/>
      <c r="J198" s="37"/>
      <c r="K198" s="63"/>
      <c r="L198" s="63"/>
      <c r="M198" s="63"/>
      <c r="N198" s="37"/>
      <c r="O198" s="37"/>
      <c r="P198" s="37"/>
      <c r="Q198" s="37"/>
      <c r="R198" s="37"/>
      <c r="S198" s="37"/>
      <c r="T198" s="37"/>
      <c r="U198" s="37"/>
      <c r="V198" s="37"/>
      <c r="W198" s="37"/>
      <c r="X198" s="37"/>
      <c r="Y198" s="37"/>
      <c r="Z198" s="37"/>
    </row>
    <row r="199" spans="1:26" ht="12.75" customHeight="1" x14ac:dyDescent="0.2">
      <c r="A199" s="37"/>
      <c r="B199" s="37"/>
      <c r="C199" s="37"/>
      <c r="D199" s="37"/>
      <c r="E199" s="43"/>
      <c r="F199" s="39"/>
      <c r="G199" s="39"/>
      <c r="H199" s="39"/>
      <c r="I199" s="39"/>
      <c r="J199" s="37"/>
      <c r="K199" s="63"/>
      <c r="L199" s="63"/>
      <c r="M199" s="63"/>
      <c r="N199" s="37"/>
      <c r="O199" s="37"/>
      <c r="P199" s="37"/>
      <c r="Q199" s="37"/>
      <c r="R199" s="37"/>
      <c r="S199" s="37"/>
      <c r="T199" s="37"/>
      <c r="U199" s="37"/>
      <c r="V199" s="37"/>
      <c r="W199" s="37"/>
      <c r="X199" s="37"/>
      <c r="Y199" s="37"/>
      <c r="Z199" s="37"/>
    </row>
    <row r="200" spans="1:26" ht="12.75" customHeight="1" x14ac:dyDescent="0.2">
      <c r="A200" s="37"/>
      <c r="B200" s="37"/>
      <c r="C200" s="37"/>
      <c r="D200" s="37"/>
      <c r="E200" s="43"/>
      <c r="F200" s="39"/>
      <c r="G200" s="39"/>
      <c r="H200" s="39"/>
      <c r="I200" s="39"/>
      <c r="J200" s="37"/>
      <c r="K200" s="63"/>
      <c r="L200" s="63"/>
      <c r="M200" s="63"/>
      <c r="N200" s="37"/>
      <c r="O200" s="37"/>
      <c r="P200" s="37"/>
      <c r="Q200" s="37"/>
      <c r="R200" s="37"/>
      <c r="S200" s="37"/>
      <c r="T200" s="37"/>
      <c r="U200" s="37"/>
      <c r="V200" s="37"/>
      <c r="W200" s="37"/>
      <c r="X200" s="37"/>
      <c r="Y200" s="37"/>
      <c r="Z200" s="37"/>
    </row>
    <row r="201" spans="1:26" ht="12.75" customHeight="1" x14ac:dyDescent="0.2">
      <c r="A201" s="37"/>
      <c r="B201" s="37"/>
      <c r="C201" s="37"/>
      <c r="D201" s="37"/>
      <c r="E201" s="43"/>
      <c r="F201" s="39"/>
      <c r="G201" s="39"/>
      <c r="H201" s="39"/>
      <c r="I201" s="39"/>
      <c r="J201" s="37"/>
      <c r="K201" s="63"/>
      <c r="L201" s="63"/>
      <c r="M201" s="63"/>
      <c r="N201" s="37"/>
      <c r="O201" s="37"/>
      <c r="P201" s="37"/>
      <c r="Q201" s="37"/>
      <c r="R201" s="37"/>
      <c r="S201" s="37"/>
      <c r="T201" s="37"/>
      <c r="U201" s="37"/>
      <c r="V201" s="37"/>
      <c r="W201" s="37"/>
      <c r="X201" s="37"/>
      <c r="Y201" s="37"/>
      <c r="Z201" s="37"/>
    </row>
    <row r="202" spans="1:26" ht="12.75" customHeight="1" x14ac:dyDescent="0.2">
      <c r="A202" s="37"/>
      <c r="B202" s="37"/>
      <c r="C202" s="37"/>
      <c r="D202" s="37"/>
      <c r="E202" s="43"/>
      <c r="F202" s="39"/>
      <c r="G202" s="39"/>
      <c r="H202" s="39"/>
      <c r="I202" s="39"/>
      <c r="J202" s="37"/>
      <c r="K202" s="63"/>
      <c r="L202" s="63"/>
      <c r="M202" s="63"/>
      <c r="N202" s="37"/>
      <c r="O202" s="37"/>
      <c r="P202" s="37"/>
      <c r="Q202" s="37"/>
      <c r="R202" s="37"/>
      <c r="S202" s="37"/>
      <c r="T202" s="37"/>
      <c r="U202" s="37"/>
      <c r="V202" s="37"/>
      <c r="W202" s="37"/>
      <c r="X202" s="37"/>
      <c r="Y202" s="37"/>
      <c r="Z202" s="37"/>
    </row>
    <row r="203" spans="1:26" ht="12.75" customHeight="1" x14ac:dyDescent="0.2">
      <c r="A203" s="37"/>
      <c r="B203" s="37"/>
      <c r="C203" s="37"/>
      <c r="D203" s="37"/>
      <c r="E203" s="43"/>
      <c r="F203" s="39"/>
      <c r="G203" s="39"/>
      <c r="H203" s="39"/>
      <c r="I203" s="39"/>
      <c r="J203" s="37"/>
      <c r="K203" s="63"/>
      <c r="L203" s="63"/>
      <c r="M203" s="63"/>
      <c r="N203" s="37"/>
      <c r="O203" s="37"/>
      <c r="P203" s="37"/>
      <c r="Q203" s="37"/>
      <c r="R203" s="37"/>
      <c r="S203" s="37"/>
      <c r="T203" s="37"/>
      <c r="U203" s="37"/>
      <c r="V203" s="37"/>
      <c r="W203" s="37"/>
      <c r="X203" s="37"/>
      <c r="Y203" s="37"/>
      <c r="Z203" s="37"/>
    </row>
    <row r="204" spans="1:26" ht="12.75" customHeight="1" x14ac:dyDescent="0.2">
      <c r="A204" s="37"/>
      <c r="B204" s="37"/>
      <c r="C204" s="37"/>
      <c r="D204" s="37"/>
      <c r="E204" s="43"/>
      <c r="F204" s="39"/>
      <c r="G204" s="39"/>
      <c r="H204" s="39"/>
      <c r="I204" s="39"/>
      <c r="J204" s="37"/>
      <c r="K204" s="63"/>
      <c r="L204" s="63"/>
      <c r="M204" s="63"/>
      <c r="N204" s="37"/>
      <c r="O204" s="37"/>
      <c r="P204" s="37"/>
      <c r="Q204" s="37"/>
      <c r="R204" s="37"/>
      <c r="S204" s="37"/>
      <c r="T204" s="37"/>
      <c r="U204" s="37"/>
      <c r="V204" s="37"/>
      <c r="W204" s="37"/>
      <c r="X204" s="37"/>
      <c r="Y204" s="37"/>
      <c r="Z204" s="37"/>
    </row>
    <row r="205" spans="1:26" ht="12.75" customHeight="1" x14ac:dyDescent="0.2">
      <c r="A205" s="37"/>
      <c r="B205" s="37"/>
      <c r="C205" s="37"/>
      <c r="D205" s="37"/>
      <c r="E205" s="43"/>
      <c r="F205" s="39"/>
      <c r="G205" s="39"/>
      <c r="H205" s="39"/>
      <c r="I205" s="39"/>
      <c r="J205" s="37"/>
      <c r="K205" s="63"/>
      <c r="L205" s="63"/>
      <c r="M205" s="63"/>
      <c r="N205" s="37"/>
      <c r="O205" s="37"/>
      <c r="P205" s="37"/>
      <c r="Q205" s="37"/>
      <c r="R205" s="37"/>
      <c r="S205" s="37"/>
      <c r="T205" s="37"/>
      <c r="U205" s="37"/>
      <c r="V205" s="37"/>
      <c r="W205" s="37"/>
      <c r="X205" s="37"/>
      <c r="Y205" s="37"/>
      <c r="Z205" s="37"/>
    </row>
    <row r="206" spans="1:26" ht="12.75" customHeight="1" x14ac:dyDescent="0.2">
      <c r="A206" s="37"/>
      <c r="B206" s="37"/>
      <c r="C206" s="37"/>
      <c r="D206" s="37"/>
      <c r="E206" s="43"/>
      <c r="F206" s="39"/>
      <c r="G206" s="39"/>
      <c r="H206" s="39"/>
      <c r="I206" s="39"/>
      <c r="J206" s="37"/>
      <c r="K206" s="63"/>
      <c r="L206" s="63"/>
      <c r="M206" s="63"/>
      <c r="N206" s="37"/>
      <c r="O206" s="37"/>
      <c r="P206" s="37"/>
      <c r="Q206" s="37"/>
      <c r="R206" s="37"/>
      <c r="S206" s="37"/>
      <c r="T206" s="37"/>
      <c r="U206" s="37"/>
      <c r="V206" s="37"/>
      <c r="W206" s="37"/>
      <c r="X206" s="37"/>
      <c r="Y206" s="37"/>
      <c r="Z206" s="37"/>
    </row>
    <row r="207" spans="1:26" ht="12.75" customHeight="1" x14ac:dyDescent="0.2">
      <c r="A207" s="37"/>
      <c r="B207" s="37"/>
      <c r="C207" s="37"/>
      <c r="D207" s="37"/>
      <c r="E207" s="43"/>
      <c r="F207" s="39"/>
      <c r="G207" s="39"/>
      <c r="H207" s="39"/>
      <c r="I207" s="39"/>
      <c r="J207" s="37"/>
      <c r="K207" s="63"/>
      <c r="L207" s="63"/>
      <c r="M207" s="63"/>
      <c r="N207" s="37"/>
      <c r="O207" s="37"/>
      <c r="P207" s="37"/>
      <c r="Q207" s="37"/>
      <c r="R207" s="37"/>
      <c r="S207" s="37"/>
      <c r="T207" s="37"/>
      <c r="U207" s="37"/>
      <c r="V207" s="37"/>
      <c r="W207" s="37"/>
      <c r="X207" s="37"/>
      <c r="Y207" s="37"/>
      <c r="Z207" s="37"/>
    </row>
    <row r="208" spans="1:26" ht="12.75" customHeight="1" x14ac:dyDescent="0.2">
      <c r="A208" s="37"/>
      <c r="B208" s="37"/>
      <c r="C208" s="37"/>
      <c r="D208" s="37"/>
      <c r="E208" s="43"/>
      <c r="F208" s="39"/>
      <c r="G208" s="39"/>
      <c r="H208" s="39"/>
      <c r="I208" s="39"/>
      <c r="J208" s="37"/>
      <c r="K208" s="63"/>
      <c r="L208" s="63"/>
      <c r="M208" s="63"/>
      <c r="N208" s="37"/>
      <c r="O208" s="37"/>
      <c r="P208" s="37"/>
      <c r="Q208" s="37"/>
      <c r="R208" s="37"/>
      <c r="S208" s="37"/>
      <c r="T208" s="37"/>
      <c r="U208" s="37"/>
      <c r="V208" s="37"/>
      <c r="W208" s="37"/>
      <c r="X208" s="37"/>
      <c r="Y208" s="37"/>
      <c r="Z208" s="37"/>
    </row>
    <row r="209" spans="1:26" ht="12.75" customHeight="1" x14ac:dyDescent="0.2">
      <c r="A209" s="37"/>
      <c r="B209" s="37"/>
      <c r="C209" s="37"/>
      <c r="D209" s="37"/>
      <c r="E209" s="43"/>
      <c r="F209" s="39"/>
      <c r="G209" s="39"/>
      <c r="H209" s="39"/>
      <c r="I209" s="39"/>
      <c r="J209" s="37"/>
      <c r="K209" s="63"/>
      <c r="L209" s="63"/>
      <c r="M209" s="63"/>
      <c r="N209" s="37"/>
      <c r="O209" s="37"/>
      <c r="P209" s="37"/>
      <c r="Q209" s="37"/>
      <c r="R209" s="37"/>
      <c r="S209" s="37"/>
      <c r="T209" s="37"/>
      <c r="U209" s="37"/>
      <c r="V209" s="37"/>
      <c r="W209" s="37"/>
      <c r="X209" s="37"/>
      <c r="Y209" s="37"/>
      <c r="Z209" s="37"/>
    </row>
    <row r="210" spans="1:26" ht="12.75" customHeight="1" x14ac:dyDescent="0.2">
      <c r="A210" s="37"/>
      <c r="B210" s="37"/>
      <c r="C210" s="37"/>
      <c r="D210" s="37"/>
      <c r="E210" s="43"/>
      <c r="F210" s="39"/>
      <c r="G210" s="39"/>
      <c r="H210" s="39"/>
      <c r="I210" s="39"/>
      <c r="J210" s="37"/>
      <c r="K210" s="63"/>
      <c r="L210" s="63"/>
      <c r="M210" s="63"/>
      <c r="N210" s="37"/>
      <c r="O210" s="37"/>
      <c r="P210" s="37"/>
      <c r="Q210" s="37"/>
      <c r="R210" s="37"/>
      <c r="S210" s="37"/>
      <c r="T210" s="37"/>
      <c r="U210" s="37"/>
      <c r="V210" s="37"/>
      <c r="W210" s="37"/>
      <c r="X210" s="37"/>
      <c r="Y210" s="37"/>
      <c r="Z210" s="37"/>
    </row>
    <row r="211" spans="1:26" ht="12.75" customHeight="1" x14ac:dyDescent="0.2">
      <c r="A211" s="37"/>
      <c r="B211" s="37"/>
      <c r="C211" s="37"/>
      <c r="D211" s="37"/>
      <c r="E211" s="43"/>
      <c r="F211" s="39"/>
      <c r="G211" s="39"/>
      <c r="H211" s="39"/>
      <c r="I211" s="39"/>
      <c r="J211" s="37"/>
      <c r="K211" s="63"/>
      <c r="L211" s="63"/>
      <c r="M211" s="63"/>
      <c r="N211" s="37"/>
      <c r="O211" s="37"/>
      <c r="P211" s="37"/>
      <c r="Q211" s="37"/>
      <c r="R211" s="37"/>
      <c r="S211" s="37"/>
      <c r="T211" s="37"/>
      <c r="U211" s="37"/>
      <c r="V211" s="37"/>
      <c r="W211" s="37"/>
      <c r="X211" s="37"/>
      <c r="Y211" s="37"/>
      <c r="Z211" s="37"/>
    </row>
    <row r="212" spans="1:26" ht="12.75" customHeight="1" x14ac:dyDescent="0.2">
      <c r="A212" s="37"/>
      <c r="B212" s="37"/>
      <c r="C212" s="37"/>
      <c r="D212" s="37"/>
      <c r="E212" s="43"/>
      <c r="F212" s="39"/>
      <c r="G212" s="39"/>
      <c r="H212" s="39"/>
      <c r="I212" s="39"/>
      <c r="J212" s="37"/>
      <c r="K212" s="63"/>
      <c r="L212" s="63"/>
      <c r="M212" s="63"/>
      <c r="N212" s="37"/>
      <c r="O212" s="37"/>
      <c r="P212" s="37"/>
      <c r="Q212" s="37"/>
      <c r="R212" s="37"/>
      <c r="S212" s="37"/>
      <c r="T212" s="37"/>
      <c r="U212" s="37"/>
      <c r="V212" s="37"/>
      <c r="W212" s="37"/>
      <c r="X212" s="37"/>
      <c r="Y212" s="37"/>
      <c r="Z212" s="37"/>
    </row>
    <row r="213" spans="1:26" ht="12.75" customHeight="1" x14ac:dyDescent="0.2">
      <c r="A213" s="37"/>
      <c r="B213" s="37"/>
      <c r="C213" s="37"/>
      <c r="D213" s="37"/>
      <c r="E213" s="43"/>
      <c r="F213" s="39"/>
      <c r="G213" s="39"/>
      <c r="H213" s="39"/>
      <c r="I213" s="39"/>
      <c r="J213" s="37"/>
      <c r="K213" s="63"/>
      <c r="L213" s="63"/>
      <c r="M213" s="63"/>
      <c r="N213" s="37"/>
      <c r="O213" s="37"/>
      <c r="P213" s="37"/>
      <c r="Q213" s="37"/>
      <c r="R213" s="37"/>
      <c r="S213" s="37"/>
      <c r="T213" s="37"/>
      <c r="U213" s="37"/>
      <c r="V213" s="37"/>
      <c r="W213" s="37"/>
      <c r="X213" s="37"/>
      <c r="Y213" s="37"/>
      <c r="Z213" s="37"/>
    </row>
    <row r="214" spans="1:26" ht="12.75" customHeight="1" x14ac:dyDescent="0.2">
      <c r="A214" s="37"/>
      <c r="B214" s="37"/>
      <c r="C214" s="37"/>
      <c r="D214" s="37"/>
      <c r="E214" s="43"/>
      <c r="F214" s="39"/>
      <c r="G214" s="39"/>
      <c r="H214" s="39"/>
      <c r="I214" s="39"/>
      <c r="J214" s="37"/>
      <c r="K214" s="63"/>
      <c r="L214" s="63"/>
      <c r="M214" s="63"/>
      <c r="N214" s="37"/>
      <c r="O214" s="37"/>
      <c r="P214" s="37"/>
      <c r="Q214" s="37"/>
      <c r="R214" s="37"/>
      <c r="S214" s="37"/>
      <c r="T214" s="37"/>
      <c r="U214" s="37"/>
      <c r="V214" s="37"/>
      <c r="W214" s="37"/>
      <c r="X214" s="37"/>
      <c r="Y214" s="37"/>
      <c r="Z214" s="37"/>
    </row>
    <row r="215" spans="1:26" ht="15.75" customHeight="1" x14ac:dyDescent="0.2"/>
    <row r="216" spans="1:26" ht="15.75" customHeight="1" x14ac:dyDescent="0.2"/>
    <row r="217" spans="1:26" ht="15.75" customHeight="1" x14ac:dyDescent="0.2"/>
    <row r="218" spans="1:26" ht="15.75" customHeight="1" x14ac:dyDescent="0.2"/>
    <row r="219" spans="1:26" ht="15.75" customHeight="1" x14ac:dyDescent="0.2"/>
    <row r="220" spans="1:26" ht="15.75" customHeight="1" x14ac:dyDescent="0.2"/>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sheetProtection formatCells="0" formatColumns="0" formatRows="0" sort="0" autoFilter="0" pivotTables="0"/>
  <mergeCells count="20">
    <mergeCell ref="F2:I2"/>
    <mergeCell ref="J2:M2"/>
    <mergeCell ref="O2:R2"/>
    <mergeCell ref="K4:K33"/>
    <mergeCell ref="L4:L33"/>
    <mergeCell ref="M4:M33"/>
    <mergeCell ref="A4:A9"/>
    <mergeCell ref="G4:G33"/>
    <mergeCell ref="H4:H33"/>
    <mergeCell ref="I4:I33"/>
    <mergeCell ref="J4:J33"/>
    <mergeCell ref="A10:A15"/>
    <mergeCell ref="A16:A21"/>
    <mergeCell ref="A22:A27"/>
    <mergeCell ref="A28:A33"/>
    <mergeCell ref="B4:B33"/>
    <mergeCell ref="C4:C33"/>
    <mergeCell ref="D4:D33"/>
    <mergeCell ref="E4:E33"/>
    <mergeCell ref="F4:F33"/>
  </mergeCells>
  <pageMargins left="0.70866141732283472" right="0.70866141732283472" top="0.74803149606299213" bottom="0.74803149606299213" header="0" footer="0"/>
  <pageSetup scale="4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738030"/>
  </sheetPr>
  <dimension ref="A1:AX824"/>
  <sheetViews>
    <sheetView showGridLines="0" topLeftCell="D56" zoomScale="89" zoomScaleNormal="89" workbookViewId="0">
      <selection activeCell="O21" sqref="O21"/>
    </sheetView>
  </sheetViews>
  <sheetFormatPr baseColWidth="10" defaultColWidth="12.625" defaultRowHeight="15" customHeight="1" x14ac:dyDescent="0.2"/>
  <cols>
    <col min="1" max="1" width="29.5" style="293" customWidth="1"/>
    <col min="2" max="2" width="28.875" style="293" customWidth="1"/>
    <col min="3" max="3" width="19.25" style="293" customWidth="1"/>
    <col min="4" max="4" width="17.5" style="293" customWidth="1"/>
    <col min="5" max="6" width="16.625" style="293" customWidth="1"/>
    <col min="7" max="7" width="16.375" style="293" customWidth="1"/>
    <col min="8" max="8" width="18.5" style="293" customWidth="1"/>
    <col min="9" max="9" width="18.25" style="293" customWidth="1"/>
    <col min="10" max="10" width="18.375" style="293" customWidth="1"/>
    <col min="11" max="11" width="16.625" style="293" customWidth="1"/>
    <col min="12" max="12" width="17.875" style="293" customWidth="1"/>
    <col min="13" max="13" width="18.25" style="293" customWidth="1"/>
    <col min="14" max="14" width="19.25" style="293" customWidth="1"/>
    <col min="15" max="23" width="16.625" style="293" customWidth="1"/>
    <col min="24" max="24" width="17.5" style="293" customWidth="1"/>
    <col min="25" max="25" width="19.125" style="293" customWidth="1"/>
    <col min="26" max="26" width="17.375" style="293" customWidth="1"/>
    <col min="27" max="27" width="22.5" style="293" customWidth="1"/>
    <col min="28" max="28" width="17.25" style="293" customWidth="1"/>
    <col min="29" max="29" width="17.5" style="293" customWidth="1"/>
    <col min="30" max="30" width="15.5" style="293" customWidth="1"/>
    <col min="31" max="31" width="14.125" style="293" customWidth="1"/>
    <col min="32" max="33" width="17.5" style="293" customWidth="1"/>
    <col min="34" max="35" width="14.125" style="293" customWidth="1"/>
    <col min="36" max="36" width="15.75" style="293" customWidth="1"/>
    <col min="37" max="38" width="14.125" style="293" customWidth="1"/>
    <col min="39" max="39" width="80.5" style="293" hidden="1" customWidth="1"/>
    <col min="40" max="43" width="14.125" style="293" customWidth="1"/>
    <col min="44" max="44" width="18" style="293" customWidth="1"/>
    <col min="45" max="46" width="17" style="293" customWidth="1"/>
    <col min="47" max="47" width="14.125" style="293" customWidth="1"/>
    <col min="48" max="48" width="10" style="293" customWidth="1"/>
    <col min="49" max="49" width="8.625" style="293" customWidth="1"/>
    <col min="50" max="50" width="9.375" style="293" hidden="1" customWidth="1"/>
    <col min="51" max="16384" width="12.625" style="293"/>
  </cols>
  <sheetData>
    <row r="1" spans="1:35" ht="12.75" customHeight="1" x14ac:dyDescent="0.2">
      <c r="A1" s="297"/>
      <c r="B1" s="297"/>
      <c r="C1" s="297"/>
      <c r="D1" s="427"/>
      <c r="E1" s="427"/>
      <c r="F1" s="427"/>
      <c r="G1" s="427"/>
      <c r="H1" s="427"/>
      <c r="I1" s="427"/>
      <c r="J1" s="427"/>
      <c r="K1" s="437"/>
      <c r="L1" s="446"/>
      <c r="M1" s="427"/>
      <c r="N1" s="427"/>
      <c r="O1" s="427"/>
      <c r="P1" s="427"/>
      <c r="Q1" s="297"/>
      <c r="R1" s="297"/>
      <c r="S1" s="297"/>
      <c r="T1" s="297"/>
      <c r="U1" s="297"/>
      <c r="V1" s="297"/>
      <c r="W1" s="297"/>
      <c r="X1" s="297"/>
      <c r="Y1" s="297"/>
      <c r="Z1" s="297"/>
      <c r="AA1" s="297"/>
      <c r="AB1" s="297"/>
      <c r="AC1" s="297"/>
      <c r="AD1" s="297"/>
      <c r="AE1" s="297"/>
      <c r="AF1" s="297"/>
      <c r="AG1" s="297"/>
      <c r="AH1" s="297"/>
      <c r="AI1" s="297"/>
    </row>
    <row r="2" spans="1:35" ht="14.25" x14ac:dyDescent="0.2">
      <c r="A2" s="297"/>
      <c r="B2" s="297"/>
      <c r="C2" s="297"/>
      <c r="D2" s="427"/>
      <c r="E2" s="427"/>
      <c r="F2" s="427"/>
      <c r="G2" s="427"/>
      <c r="H2" s="427"/>
      <c r="I2" s="427"/>
      <c r="J2" s="427"/>
      <c r="K2" s="427"/>
      <c r="L2" s="437"/>
      <c r="M2" s="446"/>
      <c r="N2" s="446"/>
      <c r="O2" s="427"/>
      <c r="P2" s="427"/>
      <c r="Q2" s="297"/>
      <c r="R2" s="297"/>
      <c r="S2" s="297"/>
      <c r="T2" s="297"/>
      <c r="U2" s="297"/>
      <c r="V2" s="297"/>
      <c r="W2" s="297"/>
      <c r="X2" s="297"/>
      <c r="Y2" s="297"/>
      <c r="Z2" s="297"/>
      <c r="AA2" s="297"/>
      <c r="AB2" s="297"/>
      <c r="AC2" s="297"/>
      <c r="AD2" s="297"/>
      <c r="AE2" s="297"/>
      <c r="AF2" s="297"/>
      <c r="AG2" s="297"/>
      <c r="AH2" s="297"/>
      <c r="AI2" s="297"/>
    </row>
    <row r="3" spans="1:35" ht="31.5" customHeight="1" x14ac:dyDescent="0.2">
      <c r="A3" s="711" t="s">
        <v>140</v>
      </c>
      <c r="B3" s="674"/>
      <c r="C3" s="445"/>
      <c r="D3" s="443"/>
      <c r="E3" s="443"/>
      <c r="F3" s="443"/>
      <c r="G3" s="443"/>
      <c r="H3" s="443"/>
      <c r="I3" s="443"/>
      <c r="J3" s="443"/>
      <c r="K3" s="443"/>
      <c r="L3" s="437"/>
      <c r="M3" s="442"/>
      <c r="N3" s="442"/>
      <c r="O3" s="427"/>
      <c r="P3" s="427"/>
      <c r="Q3" s="297"/>
      <c r="R3" s="297"/>
      <c r="S3" s="297"/>
      <c r="T3" s="297"/>
      <c r="U3" s="297"/>
      <c r="V3" s="297"/>
      <c r="W3" s="297"/>
      <c r="X3" s="297"/>
      <c r="Y3" s="297"/>
      <c r="Z3" s="297"/>
      <c r="AA3" s="297"/>
      <c r="AB3" s="297"/>
      <c r="AC3" s="297"/>
      <c r="AD3" s="297"/>
      <c r="AE3" s="297"/>
      <c r="AF3" s="297"/>
      <c r="AG3" s="297"/>
      <c r="AH3" s="297"/>
      <c r="AI3" s="297"/>
    </row>
    <row r="4" spans="1:35" ht="27.75" customHeight="1" x14ac:dyDescent="0.2">
      <c r="A4" s="421" t="s">
        <v>99</v>
      </c>
      <c r="B4" s="421" t="s">
        <v>141</v>
      </c>
      <c r="C4" s="421" t="s">
        <v>142</v>
      </c>
      <c r="D4" s="421" t="s">
        <v>143</v>
      </c>
      <c r="E4" s="421" t="s">
        <v>144</v>
      </c>
      <c r="F4" s="421" t="s">
        <v>145</v>
      </c>
      <c r="G4" s="421" t="s">
        <v>144</v>
      </c>
      <c r="H4" s="444"/>
      <c r="I4" s="443"/>
      <c r="J4" s="443"/>
      <c r="K4" s="443"/>
      <c r="L4" s="437"/>
      <c r="M4" s="442"/>
      <c r="N4" s="442"/>
      <c r="O4" s="427"/>
      <c r="P4" s="427"/>
      <c r="Q4" s="297"/>
      <c r="R4" s="297"/>
      <c r="S4" s="297"/>
      <c r="T4" s="297"/>
      <c r="U4" s="297"/>
      <c r="V4" s="297"/>
      <c r="W4" s="297"/>
      <c r="X4" s="297"/>
      <c r="Y4" s="297"/>
      <c r="Z4" s="297"/>
      <c r="AA4" s="297"/>
      <c r="AB4" s="297"/>
      <c r="AC4" s="297"/>
      <c r="AD4" s="297"/>
      <c r="AE4" s="297"/>
      <c r="AF4" s="297"/>
      <c r="AG4" s="297"/>
      <c r="AH4" s="297"/>
      <c r="AI4" s="297"/>
    </row>
    <row r="5" spans="1:35" ht="26.25" customHeight="1" x14ac:dyDescent="0.2">
      <c r="A5" s="421">
        <v>2020</v>
      </c>
      <c r="B5" s="315">
        <v>3637573030</v>
      </c>
      <c r="C5" s="315">
        <f>'4.Magnitud_Presupuesto '!I5+'4.Magnitud_Presupuesto '!I11+'4.Magnitud_Presupuesto '!I17+'4.Magnitud_Presupuesto '!I23+'4.Magnitud_Presupuesto '!I29</f>
        <v>3637573030</v>
      </c>
      <c r="D5" s="315">
        <f>'4.Magnitud_Presupuesto '!N5+'4.Magnitud_Presupuesto '!N11+'4.Magnitud_Presupuesto '!N17+'4.Magnitud_Presupuesto '!N23+'4.Magnitud_Presupuesto '!N29</f>
        <v>3629532347</v>
      </c>
      <c r="E5" s="316">
        <f>IFERROR(D5/C5,0)</f>
        <v>0.9977895473345314</v>
      </c>
      <c r="F5" s="315">
        <f>'4.Magnitud_Presupuesto '!T5+'4.Magnitud_Presupuesto '!T11+'4.Magnitud_Presupuesto '!T17+'4.Magnitud_Presupuesto '!T23+'4.Magnitud_Presupuesto '!T29</f>
        <v>3294614511</v>
      </c>
      <c r="G5" s="316">
        <f>IFERROR(F5/C5,0)</f>
        <v>0.90571776396747694</v>
      </c>
      <c r="H5" s="444"/>
      <c r="I5" s="443"/>
      <c r="J5" s="443"/>
      <c r="K5" s="443"/>
      <c r="L5" s="437"/>
      <c r="M5" s="442"/>
      <c r="N5" s="442"/>
      <c r="O5" s="427"/>
      <c r="P5" s="427"/>
      <c r="Q5" s="297"/>
      <c r="R5" s="297"/>
      <c r="S5" s="297"/>
      <c r="T5" s="297"/>
      <c r="U5" s="297"/>
      <c r="V5" s="297"/>
      <c r="W5" s="297"/>
      <c r="X5" s="297"/>
      <c r="Y5" s="297"/>
      <c r="Z5" s="297"/>
      <c r="AA5" s="297"/>
      <c r="AB5" s="297"/>
      <c r="AC5" s="297"/>
      <c r="AD5" s="297"/>
      <c r="AE5" s="297"/>
      <c r="AF5" s="297"/>
      <c r="AG5" s="297"/>
      <c r="AH5" s="297"/>
      <c r="AI5" s="297"/>
    </row>
    <row r="6" spans="1:35" ht="26.25" customHeight="1" x14ac:dyDescent="0.2">
      <c r="A6" s="421">
        <v>2021</v>
      </c>
      <c r="B6" s="315">
        <v>17822736000</v>
      </c>
      <c r="C6" s="315">
        <f>'4.Magnitud_Presupuesto '!I6+'4.Magnitud_Presupuesto '!I12+'4.Magnitud_Presupuesto '!I18+'4.Magnitud_Presupuesto '!I24+'4.Magnitud_Presupuesto '!I30</f>
        <v>15154146057</v>
      </c>
      <c r="D6" s="315">
        <f>'4.Magnitud_Presupuesto '!N6+'4.Magnitud_Presupuesto '!N12+'4.Magnitud_Presupuesto '!N18+'4.Magnitud_Presupuesto '!N24+'4.Magnitud_Presupuesto '!N30</f>
        <v>15147275091</v>
      </c>
      <c r="E6" s="316">
        <f>IFERROR(D6/C6,0)</f>
        <v>0.99954659497314091</v>
      </c>
      <c r="F6" s="315">
        <f>'4.Magnitud_Presupuesto '!T6+'4.Magnitud_Presupuesto '!T12+'4.Magnitud_Presupuesto '!T18+'4.Magnitud_Presupuesto '!T24+'4.Magnitud_Presupuesto '!T30</f>
        <v>11743222478</v>
      </c>
      <c r="G6" s="316">
        <f>IFERROR(F6/C6,0)</f>
        <v>0.77491812694886708</v>
      </c>
      <c r="H6" s="444"/>
      <c r="I6" s="443"/>
      <c r="J6" s="443"/>
      <c r="K6" s="443"/>
      <c r="L6" s="437"/>
      <c r="M6" s="442"/>
      <c r="N6" s="442"/>
      <c r="O6" s="427"/>
      <c r="P6" s="427"/>
      <c r="Q6" s="297"/>
      <c r="R6" s="297"/>
      <c r="S6" s="297"/>
      <c r="T6" s="297"/>
      <c r="U6" s="297"/>
      <c r="V6" s="297"/>
      <c r="W6" s="297"/>
      <c r="X6" s="297"/>
      <c r="Y6" s="297"/>
      <c r="Z6" s="297"/>
      <c r="AA6" s="297"/>
      <c r="AB6" s="297"/>
      <c r="AC6" s="297"/>
      <c r="AD6" s="297"/>
      <c r="AE6" s="297"/>
      <c r="AF6" s="297"/>
      <c r="AG6" s="297"/>
      <c r="AH6" s="297"/>
      <c r="AI6" s="297"/>
    </row>
    <row r="7" spans="1:35" ht="26.25" customHeight="1" x14ac:dyDescent="0.2">
      <c r="A7" s="421">
        <v>2022</v>
      </c>
      <c r="B7" s="317">
        <v>20016618000</v>
      </c>
      <c r="C7" s="317">
        <f>'4.Magnitud_Presupuesto '!I7+'4.Magnitud_Presupuesto '!I13+'4.Magnitud_Presupuesto '!I19+'4.Magnitud_Presupuesto '!I25+'4.Magnitud_Presupuesto '!I31</f>
        <v>17706618000</v>
      </c>
      <c r="D7" s="317">
        <f>'4.Magnitud_Presupuesto '!N7+'4.Magnitud_Presupuesto '!N13+'4.Magnitud_Presupuesto '!N19+'4.Magnitud_Presupuesto '!N25+'4.Magnitud_Presupuesto '!N31</f>
        <v>17663662883</v>
      </c>
      <c r="E7" s="318">
        <f>IFERROR(D7/C7,0)</f>
        <v>0.99757406428489059</v>
      </c>
      <c r="F7" s="317">
        <f>'4.Magnitud_Presupuesto '!T7+'4.Magnitud_Presupuesto '!T13+'4.Magnitud_Presupuesto '!T19+'4.Magnitud_Presupuesto '!T25+'4.Magnitud_Presupuesto '!T31</f>
        <v>14305899627</v>
      </c>
      <c r="G7" s="318">
        <f>IFERROR(F7/C7,0)</f>
        <v>0.80794082907306186</v>
      </c>
      <c r="H7" s="444"/>
      <c r="I7" s="443"/>
      <c r="J7" s="443"/>
      <c r="K7" s="443"/>
      <c r="L7" s="437"/>
      <c r="M7" s="442"/>
      <c r="N7" s="442"/>
      <c r="O7" s="427"/>
      <c r="P7" s="427"/>
      <c r="Q7" s="297"/>
      <c r="R7" s="297"/>
      <c r="S7" s="297"/>
      <c r="T7" s="297"/>
      <c r="U7" s="297"/>
      <c r="V7" s="297"/>
      <c r="W7" s="297"/>
      <c r="X7" s="297"/>
      <c r="Y7" s="297"/>
      <c r="Z7" s="297"/>
      <c r="AA7" s="297"/>
      <c r="AB7" s="297"/>
      <c r="AC7" s="297"/>
      <c r="AD7" s="297"/>
      <c r="AE7" s="297"/>
      <c r="AF7" s="297"/>
      <c r="AG7" s="297"/>
      <c r="AH7" s="297"/>
      <c r="AI7" s="297"/>
    </row>
    <row r="8" spans="1:35" ht="26.25" customHeight="1" x14ac:dyDescent="0.2">
      <c r="A8" s="421">
        <v>2023</v>
      </c>
      <c r="B8" s="315">
        <v>21290398000</v>
      </c>
      <c r="C8" s="320">
        <f>'4.Magnitud_Presupuesto '!I8+'4.Magnitud_Presupuesto '!I14+'4.Magnitud_Presupuesto '!I20+'4.Magnitud_Presupuesto '!I26+'4.Magnitud_Presupuesto '!I32</f>
        <v>21290398000</v>
      </c>
      <c r="D8" s="315">
        <f>'4.Magnitud_Presupuesto '!N8+'4.Magnitud_Presupuesto '!N14+'4.Magnitud_Presupuesto '!N20+'4.Magnitud_Presupuesto '!N26+'4.Magnitud_Presupuesto '!N32</f>
        <v>0</v>
      </c>
      <c r="E8" s="316">
        <f>IFERROR(D8/C8,0)</f>
        <v>0</v>
      </c>
      <c r="F8" s="315">
        <f>'4.Magnitud_Presupuesto '!T8+'4.Magnitud_Presupuesto '!T14+'4.Magnitud_Presupuesto '!T20+'4.Magnitud_Presupuesto '!T26+'4.Magnitud_Presupuesto '!T32</f>
        <v>0</v>
      </c>
      <c r="G8" s="316">
        <f>IFERROR(F8/C8,0)</f>
        <v>0</v>
      </c>
      <c r="H8" s="444"/>
      <c r="I8" s="443"/>
      <c r="J8" s="443"/>
      <c r="K8" s="443"/>
      <c r="L8" s="437"/>
      <c r="M8" s="442"/>
      <c r="N8" s="442"/>
      <c r="O8" s="427"/>
      <c r="P8" s="427"/>
      <c r="Q8" s="297"/>
      <c r="R8" s="297"/>
      <c r="S8" s="297"/>
      <c r="T8" s="297"/>
      <c r="U8" s="297"/>
      <c r="V8" s="297"/>
      <c r="W8" s="297"/>
      <c r="X8" s="297"/>
      <c r="Y8" s="297"/>
      <c r="Z8" s="297"/>
      <c r="AA8" s="297"/>
      <c r="AB8" s="297"/>
      <c r="AC8" s="297"/>
      <c r="AD8" s="297"/>
      <c r="AE8" s="297"/>
      <c r="AF8" s="297"/>
      <c r="AG8" s="297"/>
      <c r="AH8" s="297"/>
      <c r="AI8" s="297"/>
    </row>
    <row r="9" spans="1:35" ht="26.25" customHeight="1" x14ac:dyDescent="0.2">
      <c r="A9" s="421">
        <v>2024</v>
      </c>
      <c r="B9" s="319">
        <v>0</v>
      </c>
      <c r="C9" s="320">
        <f>'4.Magnitud_Presupuesto '!I9+'4.Magnitud_Presupuesto '!I15+'4.Magnitud_Presupuesto '!I21+'4.Magnitud_Presupuesto '!I27+'4.Magnitud_Presupuesto '!I33</f>
        <v>20306558624</v>
      </c>
      <c r="D9" s="315">
        <f>'4.Magnitud_Presupuesto '!N9+'4.Magnitud_Presupuesto '!N15+'4.Magnitud_Presupuesto '!N21+'4.Magnitud_Presupuesto '!N27+'4.Magnitud_Presupuesto '!N33</f>
        <v>0</v>
      </c>
      <c r="E9" s="316">
        <f>IFERROR(D9/C9,0)</f>
        <v>0</v>
      </c>
      <c r="F9" s="315">
        <f>'4.Magnitud_Presupuesto '!T9+'4.Magnitud_Presupuesto '!T15+'4.Magnitud_Presupuesto '!T21+'4.Magnitud_Presupuesto '!T27+'4.Magnitud_Presupuesto '!T33</f>
        <v>0</v>
      </c>
      <c r="G9" s="316">
        <f>IFERROR(F9/C9,0)</f>
        <v>0</v>
      </c>
      <c r="H9" s="444"/>
      <c r="I9" s="443"/>
      <c r="J9" s="443"/>
      <c r="K9" s="443"/>
      <c r="L9" s="437"/>
      <c r="M9" s="442"/>
      <c r="N9" s="442"/>
      <c r="O9" s="427"/>
      <c r="P9" s="427"/>
      <c r="Q9" s="297"/>
      <c r="R9" s="297"/>
      <c r="S9" s="297"/>
      <c r="T9" s="297"/>
      <c r="U9" s="297"/>
      <c r="V9" s="297"/>
      <c r="W9" s="297"/>
      <c r="X9" s="297"/>
      <c r="Y9" s="297"/>
      <c r="Z9" s="297"/>
      <c r="AA9" s="297"/>
      <c r="AB9" s="297"/>
      <c r="AC9" s="297"/>
      <c r="AD9" s="297"/>
      <c r="AE9" s="297"/>
      <c r="AF9" s="297"/>
      <c r="AG9" s="297"/>
      <c r="AH9" s="297"/>
      <c r="AI9" s="297"/>
    </row>
    <row r="10" spans="1:35" ht="5.25" customHeight="1" x14ac:dyDescent="0.2">
      <c r="A10" s="441"/>
      <c r="B10" s="441"/>
      <c r="C10" s="440"/>
      <c r="D10" s="439"/>
      <c r="E10" s="439"/>
      <c r="F10" s="439"/>
      <c r="G10" s="439"/>
      <c r="H10" s="439"/>
      <c r="I10" s="438"/>
      <c r="J10" s="438"/>
      <c r="K10" s="438"/>
      <c r="L10" s="437"/>
      <c r="M10" s="436"/>
      <c r="N10" s="436"/>
      <c r="O10" s="427"/>
      <c r="P10" s="427"/>
      <c r="Q10" s="297"/>
      <c r="R10" s="297"/>
      <c r="S10" s="297"/>
      <c r="T10" s="297"/>
      <c r="U10" s="297"/>
      <c r="V10" s="297"/>
      <c r="W10" s="297"/>
      <c r="X10" s="297"/>
      <c r="Y10" s="297"/>
      <c r="Z10" s="297"/>
      <c r="AA10" s="297"/>
      <c r="AB10" s="297"/>
      <c r="AC10" s="297"/>
      <c r="AD10" s="297"/>
      <c r="AE10" s="297"/>
      <c r="AF10" s="297"/>
      <c r="AG10" s="297"/>
      <c r="AH10" s="297"/>
      <c r="AI10" s="297"/>
    </row>
    <row r="11" spans="1:35" ht="27" customHeight="1" x14ac:dyDescent="0.2">
      <c r="A11" s="712" t="s">
        <v>146</v>
      </c>
      <c r="B11" s="680"/>
      <c r="C11" s="435"/>
      <c r="D11" s="433"/>
      <c r="E11" s="433"/>
      <c r="F11" s="433"/>
      <c r="G11" s="433"/>
      <c r="H11" s="433"/>
      <c r="I11" s="433"/>
      <c r="J11" s="433"/>
      <c r="K11" s="433"/>
      <c r="L11" s="432"/>
      <c r="M11" s="431"/>
      <c r="N11" s="431"/>
      <c r="O11" s="430"/>
      <c r="P11" s="430"/>
      <c r="Q11" s="420"/>
      <c r="R11" s="420"/>
      <c r="S11" s="420"/>
      <c r="T11" s="420"/>
      <c r="U11" s="420"/>
      <c r="V11" s="420"/>
      <c r="W11" s="420"/>
      <c r="X11" s="420"/>
      <c r="Y11" s="420"/>
      <c r="Z11" s="420"/>
      <c r="AA11" s="420"/>
      <c r="AB11" s="420"/>
      <c r="AC11" s="420"/>
      <c r="AD11" s="420"/>
      <c r="AE11" s="420"/>
      <c r="AF11" s="420"/>
      <c r="AG11" s="420"/>
      <c r="AH11" s="420"/>
      <c r="AI11" s="420"/>
    </row>
    <row r="12" spans="1:35" ht="29.25" customHeight="1" x14ac:dyDescent="0.2">
      <c r="A12" s="421" t="s">
        <v>99</v>
      </c>
      <c r="B12" s="421" t="s">
        <v>147</v>
      </c>
      <c r="C12" s="421" t="s">
        <v>113</v>
      </c>
      <c r="D12" s="421" t="s">
        <v>148</v>
      </c>
      <c r="E12" s="421" t="s">
        <v>149</v>
      </c>
      <c r="F12" s="421" t="s">
        <v>144</v>
      </c>
      <c r="G12" s="421" t="s">
        <v>150</v>
      </c>
      <c r="H12" s="421" t="s">
        <v>144</v>
      </c>
      <c r="I12" s="433"/>
      <c r="J12" s="433"/>
      <c r="K12" s="433"/>
      <c r="L12" s="432"/>
      <c r="M12" s="431"/>
      <c r="N12" s="431"/>
      <c r="O12" s="430"/>
      <c r="P12" s="430"/>
      <c r="Q12" s="420"/>
      <c r="R12" s="420"/>
      <c r="S12" s="420"/>
      <c r="T12" s="420"/>
      <c r="U12" s="420"/>
      <c r="V12" s="420"/>
      <c r="W12" s="420"/>
      <c r="X12" s="420"/>
      <c r="Y12" s="420"/>
      <c r="Z12" s="420"/>
      <c r="AA12" s="420"/>
      <c r="AB12" s="420"/>
      <c r="AC12" s="420"/>
      <c r="AD12" s="420"/>
      <c r="AE12" s="420"/>
      <c r="AF12" s="420"/>
      <c r="AG12" s="420"/>
      <c r="AH12" s="420"/>
      <c r="AI12" s="420"/>
    </row>
    <row r="13" spans="1:35" ht="27" customHeight="1" x14ac:dyDescent="0.2">
      <c r="A13" s="421">
        <v>2020</v>
      </c>
      <c r="B13" s="315">
        <v>0</v>
      </c>
      <c r="C13" s="319">
        <v>0</v>
      </c>
      <c r="D13" s="315">
        <v>0</v>
      </c>
      <c r="E13" s="319">
        <v>0</v>
      </c>
      <c r="F13" s="316">
        <f>IFERROR(E13/D13,0)</f>
        <v>0</v>
      </c>
      <c r="G13" s="319">
        <v>0</v>
      </c>
      <c r="H13" s="316">
        <f>IFERROR(G13/D13,0)</f>
        <v>0</v>
      </c>
      <c r="I13" s="433"/>
      <c r="J13" s="433"/>
      <c r="K13" s="433"/>
      <c r="L13" s="432"/>
      <c r="M13" s="431"/>
      <c r="N13" s="431"/>
      <c r="O13" s="430"/>
      <c r="P13" s="430"/>
      <c r="Q13" s="420"/>
      <c r="R13" s="420"/>
      <c r="S13" s="420"/>
      <c r="T13" s="420"/>
      <c r="U13" s="420"/>
      <c r="V13" s="420"/>
      <c r="W13" s="420"/>
      <c r="X13" s="420"/>
      <c r="Y13" s="420"/>
      <c r="Z13" s="420"/>
      <c r="AA13" s="420"/>
      <c r="AB13" s="420"/>
      <c r="AC13" s="420"/>
      <c r="AD13" s="420"/>
      <c r="AE13" s="420"/>
      <c r="AF13" s="420"/>
      <c r="AG13" s="420"/>
      <c r="AH13" s="420"/>
      <c r="AI13" s="420"/>
    </row>
    <row r="14" spans="1:35" s="434" customFormat="1" ht="27" customHeight="1" x14ac:dyDescent="0.2">
      <c r="A14" s="421">
        <v>2021</v>
      </c>
      <c r="B14" s="315">
        <f>'[3]5.Magnitud_Presupuesto'!V6+'[3]5.Magnitud_Presupuesto'!V12+'[3]5.Magnitud_Presupuesto'!V18+'[3]5.Magnitud_Presupuesto'!V24+'[3]5.Magnitud_Presupuesto'!V30</f>
        <v>334917836</v>
      </c>
      <c r="C14" s="319">
        <f>'4.Magnitud_Presupuesto '!AA6+'4.Magnitud_Presupuesto '!AA12+'4.Magnitud_Presupuesto '!AA18+'4.Magnitud_Presupuesto '!AA24+'4.Magnitud_Presupuesto '!AA30</f>
        <v>19087966</v>
      </c>
      <c r="D14" s="315">
        <f>'4.Magnitud_Presupuesto '!AB6+'4.Magnitud_Presupuesto '!AB12+'4.Magnitud_Presupuesto '!AB18+'4.Magnitud_Presupuesto '!AB24+'4.Magnitud_Presupuesto '!AB30</f>
        <v>315829870</v>
      </c>
      <c r="E14" s="315">
        <f>'4.Magnitud_Presupuesto '!AC6+'4.Magnitud_Presupuesto '!AC12+'4.Magnitud_Presupuesto '!AC18+'4.Magnitud_Presupuesto '!AC24+'4.Magnitud_Presupuesto '!AC30</f>
        <v>315829870</v>
      </c>
      <c r="F14" s="316">
        <f>IFERROR(E14/D14,0)</f>
        <v>1</v>
      </c>
      <c r="G14" s="315">
        <f>D14-E14</f>
        <v>0</v>
      </c>
      <c r="H14" s="316">
        <f>IFERROR(G14/D14,0)</f>
        <v>0</v>
      </c>
      <c r="I14" s="433"/>
      <c r="J14" s="433"/>
      <c r="K14" s="433"/>
      <c r="L14" s="432"/>
      <c r="M14" s="431"/>
      <c r="N14" s="431"/>
      <c r="O14" s="430"/>
      <c r="P14" s="430"/>
      <c r="Q14" s="420"/>
      <c r="R14" s="420"/>
      <c r="S14" s="420"/>
      <c r="T14" s="420"/>
      <c r="U14" s="420"/>
      <c r="V14" s="420"/>
      <c r="W14" s="420"/>
      <c r="X14" s="420"/>
      <c r="Y14" s="420"/>
      <c r="Z14" s="420"/>
      <c r="AA14" s="420"/>
      <c r="AB14" s="420"/>
      <c r="AC14" s="420"/>
      <c r="AD14" s="420"/>
      <c r="AE14" s="420"/>
      <c r="AF14" s="420"/>
      <c r="AG14" s="420"/>
      <c r="AH14" s="420"/>
      <c r="AI14" s="420"/>
    </row>
    <row r="15" spans="1:35" ht="27" customHeight="1" x14ac:dyDescent="0.2">
      <c r="A15" s="421">
        <v>2022</v>
      </c>
      <c r="B15" s="317">
        <v>3404052613</v>
      </c>
      <c r="C15" s="359">
        <f>'4.Magnitud_Presupuesto '!AA7+'4.Magnitud_Presupuesto '!AA13+'4.Magnitud_Presupuesto '!AA19+'4.Magnitud_Presupuesto '!AA25+'4.Magnitud_Presupuesto '!AA31</f>
        <v>5021722</v>
      </c>
      <c r="D15" s="317">
        <f>'4.Magnitud_Presupuesto '!AB7+'4.Magnitud_Presupuesto '!AB13+'4.Magnitud_Presupuesto '!AB19+'4.Magnitud_Presupuesto '!AB25+'4.Magnitud_Presupuesto '!AB31</f>
        <v>3399030891</v>
      </c>
      <c r="E15" s="317">
        <f>'4.Magnitud_Presupuesto '!AC7+'4.Magnitud_Presupuesto '!AC13+'4.Magnitud_Presupuesto '!AC19+'4.Magnitud_Presupuesto '!AC25+'4.Magnitud_Presupuesto '!AC31</f>
        <v>668350861</v>
      </c>
      <c r="F15" s="318">
        <f>IFERROR(E15/D15,0)</f>
        <v>0.19662982845188859</v>
      </c>
      <c r="G15" s="317">
        <f>D15-E15</f>
        <v>2730680030</v>
      </c>
      <c r="H15" s="318">
        <f>IFERROR(G15/D15,0)</f>
        <v>0.80337017154811141</v>
      </c>
      <c r="I15" s="433"/>
      <c r="J15" s="433"/>
      <c r="K15" s="433"/>
      <c r="L15" s="432"/>
      <c r="M15" s="431"/>
      <c r="N15" s="431"/>
      <c r="O15" s="430"/>
      <c r="P15" s="430"/>
      <c r="Q15" s="420"/>
      <c r="R15" s="420"/>
      <c r="S15" s="420"/>
      <c r="T15" s="420"/>
      <c r="U15" s="420"/>
      <c r="V15" s="420"/>
      <c r="W15" s="420"/>
      <c r="X15" s="420"/>
      <c r="Y15" s="420"/>
      <c r="Z15" s="420"/>
      <c r="AA15" s="420"/>
      <c r="AB15" s="420"/>
      <c r="AC15" s="420"/>
      <c r="AD15" s="420"/>
      <c r="AE15" s="420"/>
      <c r="AF15" s="420"/>
      <c r="AG15" s="420"/>
      <c r="AH15" s="420"/>
      <c r="AI15" s="420"/>
    </row>
    <row r="16" spans="1:35" ht="27" customHeight="1" x14ac:dyDescent="0.2">
      <c r="A16" s="421">
        <v>2023</v>
      </c>
      <c r="B16" s="315">
        <f>'[3]5.Magnitud_Presupuesto'!V8+'[3]5.Magnitud_Presupuesto'!V14+'[3]5.Magnitud_Presupuesto'!V20+'[3]5.Magnitud_Presupuesto'!V26+'[3]5.Magnitud_Presupuesto'!V32</f>
        <v>0</v>
      </c>
      <c r="C16" s="319">
        <f>'4.Magnitud_Presupuesto '!AA8+'4.Magnitud_Presupuesto '!AA14+'4.Magnitud_Presupuesto '!AA20+'4.Magnitud_Presupuesto '!AA26+'4.Magnitud_Presupuesto '!AA32</f>
        <v>0</v>
      </c>
      <c r="D16" s="319">
        <f>'4.Magnitud_Presupuesto '!AB8+'4.Magnitud_Presupuesto '!AB14+'4.Magnitud_Presupuesto '!AB20+'4.Magnitud_Presupuesto '!AB26+'4.Magnitud_Presupuesto '!AB32</f>
        <v>0</v>
      </c>
      <c r="E16" s="315">
        <f>'4.Magnitud_Presupuesto '!AC8+'4.Magnitud_Presupuesto '!AC14+'4.Magnitud_Presupuesto '!AC20+'4.Magnitud_Presupuesto '!AC26+'4.Magnitud_Presupuesto '!AC32</f>
        <v>0</v>
      </c>
      <c r="F16" s="316">
        <f>IFERROR(E16/D16,0)</f>
        <v>0</v>
      </c>
      <c r="G16" s="319">
        <f>D16-E16</f>
        <v>0</v>
      </c>
      <c r="H16" s="316">
        <f>IFERROR(G16/D16,0)</f>
        <v>0</v>
      </c>
      <c r="I16" s="433"/>
      <c r="J16" s="433"/>
      <c r="K16" s="433"/>
      <c r="L16" s="432"/>
      <c r="M16" s="431"/>
      <c r="N16" s="431"/>
      <c r="O16" s="430"/>
      <c r="P16" s="430"/>
      <c r="Q16" s="420"/>
      <c r="R16" s="420"/>
      <c r="S16" s="420"/>
      <c r="T16" s="420"/>
      <c r="U16" s="420"/>
      <c r="V16" s="420"/>
      <c r="W16" s="420"/>
      <c r="X16" s="420"/>
      <c r="Y16" s="420"/>
      <c r="Z16" s="420"/>
      <c r="AA16" s="420"/>
      <c r="AB16" s="420"/>
      <c r="AC16" s="420"/>
      <c r="AD16" s="420"/>
      <c r="AE16" s="420"/>
      <c r="AF16" s="420"/>
      <c r="AG16" s="420"/>
      <c r="AH16" s="420"/>
      <c r="AI16" s="420"/>
    </row>
    <row r="17" spans="1:49" ht="27" customHeight="1" x14ac:dyDescent="0.2">
      <c r="A17" s="421">
        <v>2024</v>
      </c>
      <c r="B17" s="315">
        <f>'[3]5.Magnitud_Presupuesto'!V9+'[3]5.Magnitud_Presupuesto'!V15+'[3]5.Magnitud_Presupuesto'!V21+'[3]5.Magnitud_Presupuesto'!V27+'[3]5.Magnitud_Presupuesto'!V33</f>
        <v>0</v>
      </c>
      <c r="C17" s="319">
        <f>'4.Magnitud_Presupuesto '!AA9+'4.Magnitud_Presupuesto '!AA15+'4.Magnitud_Presupuesto '!AA21+'4.Magnitud_Presupuesto '!AA27+'4.Magnitud_Presupuesto '!AA33</f>
        <v>0</v>
      </c>
      <c r="D17" s="319">
        <f>'4.Magnitud_Presupuesto '!AB9+'4.Magnitud_Presupuesto '!AB15+'4.Magnitud_Presupuesto '!AB21+'4.Magnitud_Presupuesto '!AB27+'4.Magnitud_Presupuesto '!AB33</f>
        <v>0</v>
      </c>
      <c r="E17" s="315">
        <f>'4.Magnitud_Presupuesto '!AC9+'4.Magnitud_Presupuesto '!AC15+'4.Magnitud_Presupuesto '!AC21+'4.Magnitud_Presupuesto '!AC27+'4.Magnitud_Presupuesto '!AC33</f>
        <v>0</v>
      </c>
      <c r="F17" s="316">
        <f>IFERROR(E17/D17,0)</f>
        <v>0</v>
      </c>
      <c r="G17" s="319">
        <f>D17-E17</f>
        <v>0</v>
      </c>
      <c r="H17" s="316">
        <f>IFERROR(G17/D17,0)</f>
        <v>0</v>
      </c>
      <c r="I17" s="433"/>
      <c r="J17" s="433"/>
      <c r="K17" s="433"/>
      <c r="L17" s="432"/>
      <c r="M17" s="431"/>
      <c r="N17" s="431"/>
      <c r="O17" s="430"/>
      <c r="P17" s="430"/>
      <c r="Q17" s="420"/>
      <c r="R17" s="420"/>
      <c r="S17" s="420"/>
      <c r="T17" s="420"/>
      <c r="U17" s="420"/>
      <c r="V17" s="420"/>
      <c r="W17" s="420"/>
      <c r="X17" s="420"/>
      <c r="Y17" s="420"/>
      <c r="Z17" s="420"/>
      <c r="AA17" s="420"/>
      <c r="AB17" s="420"/>
      <c r="AC17" s="420"/>
      <c r="AD17" s="420"/>
      <c r="AE17" s="420"/>
      <c r="AF17" s="420"/>
      <c r="AG17" s="420"/>
      <c r="AH17" s="420"/>
      <c r="AI17" s="420"/>
    </row>
    <row r="18" spans="1:49" ht="18.75" customHeight="1" x14ac:dyDescent="0.2">
      <c r="A18" s="297"/>
      <c r="B18" s="297"/>
      <c r="C18" s="297"/>
      <c r="D18" s="427"/>
      <c r="E18" s="429"/>
      <c r="F18" s="422"/>
      <c r="G18" s="422"/>
      <c r="H18" s="427"/>
      <c r="I18" s="428"/>
      <c r="J18" s="428"/>
      <c r="K18" s="428"/>
      <c r="L18" s="428"/>
      <c r="M18" s="428"/>
      <c r="N18" s="428"/>
      <c r="O18" s="428"/>
      <c r="P18" s="428"/>
      <c r="Q18" s="255"/>
      <c r="R18" s="255"/>
      <c r="S18" s="255"/>
      <c r="T18" s="255"/>
      <c r="U18" s="255"/>
      <c r="V18" s="255"/>
      <c r="W18" s="255"/>
      <c r="X18" s="297"/>
      <c r="Y18" s="297"/>
      <c r="Z18" s="297"/>
      <c r="AA18" s="297"/>
      <c r="AB18" s="297"/>
      <c r="AC18" s="297"/>
      <c r="AD18" s="297"/>
      <c r="AE18" s="297"/>
      <c r="AF18" s="297"/>
      <c r="AG18" s="297"/>
      <c r="AH18" s="297"/>
      <c r="AI18" s="297"/>
    </row>
    <row r="19" spans="1:49" ht="12.75" hidden="1" customHeight="1" x14ac:dyDescent="0.2">
      <c r="A19" s="297"/>
      <c r="B19" s="297"/>
      <c r="C19" s="297"/>
      <c r="D19" s="427"/>
      <c r="E19" s="427"/>
      <c r="F19" s="427"/>
      <c r="G19" s="427"/>
      <c r="H19" s="427"/>
      <c r="I19" s="423"/>
      <c r="J19" s="423"/>
      <c r="K19" s="423"/>
      <c r="L19" s="423"/>
      <c r="M19" s="423"/>
      <c r="N19" s="423"/>
      <c r="O19" s="427"/>
      <c r="P19" s="427"/>
      <c r="Q19" s="297"/>
      <c r="R19" s="297"/>
      <c r="S19" s="297"/>
      <c r="T19" s="297"/>
      <c r="U19" s="297"/>
      <c r="V19" s="297"/>
      <c r="W19" s="297"/>
      <c r="X19" s="297"/>
      <c r="Y19" s="297"/>
      <c r="Z19" s="297"/>
      <c r="AA19" s="297"/>
      <c r="AB19" s="297"/>
      <c r="AC19" s="297"/>
      <c r="AD19" s="297"/>
      <c r="AE19" s="297"/>
      <c r="AF19" s="297"/>
      <c r="AG19" s="297"/>
      <c r="AH19" s="297"/>
      <c r="AI19" s="297"/>
    </row>
    <row r="20" spans="1:49" ht="63.75" customHeight="1" x14ac:dyDescent="0.2">
      <c r="A20" s="426" t="s">
        <v>151</v>
      </c>
      <c r="B20" s="426" t="s">
        <v>152</v>
      </c>
      <c r="C20" s="425" t="s">
        <v>153</v>
      </c>
      <c r="D20" s="425" t="s">
        <v>154</v>
      </c>
      <c r="E20" s="425" t="s">
        <v>155</v>
      </c>
      <c r="F20" s="425" t="s">
        <v>156</v>
      </c>
      <c r="G20" s="425" t="s">
        <v>157</v>
      </c>
      <c r="H20" s="425" t="s">
        <v>158</v>
      </c>
      <c r="I20" s="425" t="s">
        <v>159</v>
      </c>
      <c r="J20" s="425" t="s">
        <v>160</v>
      </c>
      <c r="K20" s="425" t="s">
        <v>161</v>
      </c>
      <c r="L20" s="425" t="s">
        <v>162</v>
      </c>
      <c r="M20" s="425" t="s">
        <v>163</v>
      </c>
      <c r="N20" s="425" t="s">
        <v>164</v>
      </c>
      <c r="O20" s="425" t="s">
        <v>165</v>
      </c>
      <c r="P20" s="425" t="s">
        <v>166</v>
      </c>
      <c r="Q20" s="424"/>
      <c r="R20" s="424"/>
      <c r="S20" s="424"/>
      <c r="T20" s="424"/>
      <c r="U20" s="424"/>
      <c r="V20" s="424"/>
      <c r="W20" s="424"/>
      <c r="X20" s="424"/>
      <c r="Y20" s="424"/>
      <c r="Z20" s="424"/>
      <c r="AA20" s="424"/>
      <c r="AB20" s="424"/>
      <c r="AC20" s="424"/>
      <c r="AD20" s="424"/>
      <c r="AE20" s="424"/>
      <c r="AF20" s="424"/>
      <c r="AG20" s="424"/>
      <c r="AH20" s="424"/>
      <c r="AI20" s="424"/>
    </row>
    <row r="21" spans="1:49" ht="26.25" customHeight="1" x14ac:dyDescent="0.2">
      <c r="A21" s="714" t="s">
        <v>965</v>
      </c>
      <c r="B21" s="389" t="s">
        <v>710</v>
      </c>
      <c r="C21" s="321" t="s">
        <v>167</v>
      </c>
      <c r="D21" s="322">
        <v>150708415</v>
      </c>
      <c r="E21" s="322">
        <v>150708415</v>
      </c>
      <c r="F21" s="322"/>
      <c r="G21" s="322"/>
      <c r="H21" s="323"/>
      <c r="I21" s="324"/>
      <c r="J21" s="324"/>
      <c r="K21" s="324"/>
      <c r="L21" s="324"/>
      <c r="M21" s="324"/>
      <c r="N21" s="292">
        <f t="shared" ref="N21:N52" si="0">SUM(D21+F21+H21+J21+L21)</f>
        <v>150708415</v>
      </c>
      <c r="O21" s="292">
        <f t="shared" ref="O21:O52" si="1">SUM(E21+G21+I21+K21+M21)</f>
        <v>150708415</v>
      </c>
      <c r="P21" s="325">
        <f t="shared" ref="P21:P52" si="2">IFERROR(O21/N21,0)</f>
        <v>1</v>
      </c>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326"/>
      <c r="AV21" s="326"/>
      <c r="AW21" s="326"/>
    </row>
    <row r="22" spans="1:49" ht="26.25" customHeight="1" x14ac:dyDescent="0.2">
      <c r="A22" s="681"/>
      <c r="B22" s="389" t="s">
        <v>731</v>
      </c>
      <c r="C22" s="321" t="s">
        <v>167</v>
      </c>
      <c r="D22" s="322">
        <v>90088332</v>
      </c>
      <c r="E22" s="322">
        <v>90088332</v>
      </c>
      <c r="F22" s="322"/>
      <c r="G22" s="322"/>
      <c r="H22" s="323"/>
      <c r="I22" s="324"/>
      <c r="J22" s="324"/>
      <c r="K22" s="324"/>
      <c r="L22" s="324"/>
      <c r="M22" s="324"/>
      <c r="N22" s="292">
        <f t="shared" si="0"/>
        <v>90088332</v>
      </c>
      <c r="O22" s="292">
        <f t="shared" si="1"/>
        <v>90088332</v>
      </c>
      <c r="P22" s="325">
        <f t="shared" si="2"/>
        <v>1</v>
      </c>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6"/>
      <c r="AV22" s="326"/>
      <c r="AW22" s="326"/>
    </row>
    <row r="23" spans="1:49" ht="33" customHeight="1" x14ac:dyDescent="0.2">
      <c r="A23" s="715" t="s">
        <v>1377</v>
      </c>
      <c r="B23" s="389" t="s">
        <v>710</v>
      </c>
      <c r="C23" s="321" t="s">
        <v>167</v>
      </c>
      <c r="D23" s="322">
        <v>617800593</v>
      </c>
      <c r="E23" s="322">
        <v>617800586</v>
      </c>
      <c r="F23" s="322"/>
      <c r="G23" s="322"/>
      <c r="H23" s="323"/>
      <c r="I23" s="324"/>
      <c r="J23" s="324"/>
      <c r="K23" s="324"/>
      <c r="L23" s="324"/>
      <c r="M23" s="324"/>
      <c r="N23" s="292">
        <f t="shared" si="0"/>
        <v>617800593</v>
      </c>
      <c r="O23" s="292">
        <f t="shared" si="1"/>
        <v>617800586</v>
      </c>
      <c r="P23" s="325">
        <f t="shared" si="2"/>
        <v>0.99999998866948314</v>
      </c>
      <c r="Q23" s="326"/>
      <c r="R23" s="326"/>
      <c r="S23" s="326"/>
      <c r="T23" s="326"/>
      <c r="U23" s="326"/>
      <c r="V23" s="326"/>
      <c r="W23" s="326"/>
      <c r="X23" s="326"/>
      <c r="Y23" s="326"/>
      <c r="Z23" s="326"/>
      <c r="AA23" s="326"/>
      <c r="AB23" s="326"/>
      <c r="AC23" s="326"/>
      <c r="AD23" s="326"/>
      <c r="AE23" s="326"/>
      <c r="AF23" s="326"/>
      <c r="AG23" s="326"/>
      <c r="AH23" s="326"/>
      <c r="AI23" s="326"/>
      <c r="AJ23" s="326"/>
      <c r="AK23" s="326"/>
      <c r="AL23" s="326"/>
      <c r="AM23" s="326"/>
      <c r="AN23" s="326"/>
      <c r="AO23" s="326"/>
      <c r="AP23" s="326"/>
      <c r="AQ23" s="326"/>
      <c r="AR23" s="326"/>
      <c r="AS23" s="326"/>
      <c r="AT23" s="326"/>
      <c r="AU23" s="326"/>
      <c r="AV23" s="326"/>
      <c r="AW23" s="326"/>
    </row>
    <row r="24" spans="1:49" ht="33" customHeight="1" x14ac:dyDescent="0.2">
      <c r="A24" s="716"/>
      <c r="B24" s="389" t="s">
        <v>731</v>
      </c>
      <c r="C24" s="321" t="s">
        <v>167</v>
      </c>
      <c r="D24" s="322">
        <v>20156070</v>
      </c>
      <c r="E24" s="322">
        <v>20156070</v>
      </c>
      <c r="F24" s="322"/>
      <c r="G24" s="322"/>
      <c r="H24" s="323"/>
      <c r="I24" s="324"/>
      <c r="J24" s="324"/>
      <c r="K24" s="324"/>
      <c r="L24" s="324"/>
      <c r="M24" s="324"/>
      <c r="N24" s="292">
        <f t="shared" si="0"/>
        <v>20156070</v>
      </c>
      <c r="O24" s="292">
        <f t="shared" si="1"/>
        <v>20156070</v>
      </c>
      <c r="P24" s="325">
        <f t="shared" si="2"/>
        <v>1</v>
      </c>
      <c r="Q24" s="326"/>
      <c r="R24" s="326"/>
      <c r="S24" s="326"/>
      <c r="T24" s="326"/>
      <c r="U24" s="326"/>
      <c r="V24" s="326"/>
      <c r="W24" s="326"/>
      <c r="X24" s="326"/>
      <c r="Y24" s="326"/>
      <c r="Z24" s="326"/>
      <c r="AA24" s="326"/>
      <c r="AB24" s="326"/>
      <c r="AC24" s="326"/>
      <c r="AD24" s="326"/>
      <c r="AE24" s="326"/>
      <c r="AF24" s="326"/>
      <c r="AG24" s="326"/>
      <c r="AH24" s="326"/>
      <c r="AI24" s="326"/>
      <c r="AJ24" s="326"/>
      <c r="AK24" s="326"/>
      <c r="AL24" s="326"/>
      <c r="AM24" s="326"/>
      <c r="AN24" s="326"/>
      <c r="AO24" s="326"/>
      <c r="AP24" s="326"/>
      <c r="AQ24" s="326"/>
      <c r="AR24" s="326"/>
      <c r="AS24" s="326"/>
      <c r="AT24" s="326"/>
      <c r="AU24" s="326"/>
      <c r="AV24" s="326"/>
      <c r="AW24" s="326"/>
    </row>
    <row r="25" spans="1:49" ht="36" customHeight="1" x14ac:dyDescent="0.2">
      <c r="A25" s="715" t="s">
        <v>967</v>
      </c>
      <c r="B25" s="389" t="s">
        <v>710</v>
      </c>
      <c r="C25" s="321" t="s">
        <v>167</v>
      </c>
      <c r="D25" s="322">
        <v>82500000</v>
      </c>
      <c r="E25" s="322">
        <v>82500000</v>
      </c>
      <c r="F25" s="322"/>
      <c r="G25" s="322"/>
      <c r="H25" s="323"/>
      <c r="I25" s="324"/>
      <c r="J25" s="324"/>
      <c r="K25" s="324"/>
      <c r="L25" s="324"/>
      <c r="M25" s="324"/>
      <c r="N25" s="292">
        <f t="shared" si="0"/>
        <v>82500000</v>
      </c>
      <c r="O25" s="292">
        <f t="shared" si="1"/>
        <v>82500000</v>
      </c>
      <c r="P25" s="325">
        <f t="shared" si="2"/>
        <v>1</v>
      </c>
      <c r="Q25" s="326"/>
      <c r="R25" s="326"/>
      <c r="S25" s="326"/>
      <c r="T25" s="326"/>
      <c r="U25" s="326"/>
      <c r="V25" s="326"/>
      <c r="W25" s="326"/>
      <c r="X25" s="326"/>
      <c r="Y25" s="326"/>
      <c r="Z25" s="326"/>
      <c r="AA25" s="326"/>
      <c r="AB25" s="326"/>
      <c r="AC25" s="326"/>
      <c r="AD25" s="326"/>
      <c r="AE25" s="326"/>
      <c r="AF25" s="326"/>
      <c r="AG25" s="326"/>
      <c r="AH25" s="326"/>
      <c r="AI25" s="326"/>
      <c r="AJ25" s="326"/>
      <c r="AK25" s="326"/>
      <c r="AL25" s="326"/>
      <c r="AM25" s="326"/>
      <c r="AN25" s="326"/>
      <c r="AO25" s="326"/>
      <c r="AP25" s="326"/>
      <c r="AQ25" s="326"/>
      <c r="AR25" s="326"/>
      <c r="AS25" s="326"/>
      <c r="AT25" s="326"/>
      <c r="AU25" s="326"/>
      <c r="AV25" s="326"/>
      <c r="AW25" s="326"/>
    </row>
    <row r="26" spans="1:49" ht="36" customHeight="1" x14ac:dyDescent="0.2">
      <c r="A26" s="684"/>
      <c r="B26" s="389" t="s">
        <v>731</v>
      </c>
      <c r="C26" s="321" t="s">
        <v>167</v>
      </c>
      <c r="D26" s="322">
        <v>14434420</v>
      </c>
      <c r="E26" s="322">
        <v>14434420</v>
      </c>
      <c r="F26" s="322"/>
      <c r="G26" s="322"/>
      <c r="H26" s="323"/>
      <c r="I26" s="324"/>
      <c r="J26" s="324"/>
      <c r="K26" s="324"/>
      <c r="L26" s="324"/>
      <c r="M26" s="324"/>
      <c r="N26" s="292">
        <f t="shared" si="0"/>
        <v>14434420</v>
      </c>
      <c r="O26" s="292">
        <f t="shared" si="1"/>
        <v>14434420</v>
      </c>
      <c r="P26" s="325">
        <f t="shared" si="2"/>
        <v>1</v>
      </c>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6"/>
      <c r="AP26" s="326"/>
      <c r="AQ26" s="326"/>
      <c r="AR26" s="326"/>
      <c r="AS26" s="326"/>
      <c r="AT26" s="326"/>
      <c r="AU26" s="326"/>
      <c r="AV26" s="326"/>
      <c r="AW26" s="326"/>
    </row>
    <row r="27" spans="1:49" ht="38.25" customHeight="1" x14ac:dyDescent="0.2">
      <c r="A27" s="327" t="s">
        <v>1378</v>
      </c>
      <c r="B27" s="389" t="s">
        <v>710</v>
      </c>
      <c r="C27" s="321" t="s">
        <v>167</v>
      </c>
      <c r="D27" s="322">
        <v>445081201</v>
      </c>
      <c r="E27" s="322">
        <v>445080465</v>
      </c>
      <c r="F27" s="322"/>
      <c r="G27" s="322"/>
      <c r="H27" s="323"/>
      <c r="I27" s="324"/>
      <c r="J27" s="324"/>
      <c r="K27" s="324"/>
      <c r="L27" s="324"/>
      <c r="M27" s="324"/>
      <c r="N27" s="292">
        <f t="shared" si="0"/>
        <v>445081201</v>
      </c>
      <c r="O27" s="292">
        <f t="shared" si="1"/>
        <v>445080465</v>
      </c>
      <c r="P27" s="325">
        <f t="shared" si="2"/>
        <v>0.99999834636916063</v>
      </c>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c r="AV27" s="326"/>
      <c r="AW27" s="326"/>
    </row>
    <row r="28" spans="1:49" ht="22.5" customHeight="1" x14ac:dyDescent="0.2">
      <c r="A28" s="715" t="s">
        <v>969</v>
      </c>
      <c r="B28" s="389" t="s">
        <v>710</v>
      </c>
      <c r="C28" s="321" t="s">
        <v>167</v>
      </c>
      <c r="D28" s="322">
        <v>1483579149</v>
      </c>
      <c r="E28" s="322">
        <v>1475539209</v>
      </c>
      <c r="F28" s="322"/>
      <c r="G28" s="322"/>
      <c r="H28" s="323"/>
      <c r="I28" s="324"/>
      <c r="J28" s="324"/>
      <c r="K28" s="324"/>
      <c r="L28" s="324"/>
      <c r="M28" s="324"/>
      <c r="N28" s="292">
        <f t="shared" si="0"/>
        <v>1483579149</v>
      </c>
      <c r="O28" s="292">
        <f t="shared" si="1"/>
        <v>1475539209</v>
      </c>
      <c r="P28" s="325">
        <f t="shared" si="2"/>
        <v>0.99458071380592039</v>
      </c>
      <c r="Q28" s="326"/>
      <c r="R28" s="326"/>
      <c r="S28" s="326"/>
      <c r="T28" s="326"/>
      <c r="U28" s="326"/>
      <c r="V28" s="326"/>
      <c r="W28" s="326"/>
      <c r="X28" s="326"/>
      <c r="Y28" s="326"/>
      <c r="Z28" s="326"/>
      <c r="AA28" s="326"/>
      <c r="AB28" s="326"/>
      <c r="AC28" s="326"/>
      <c r="AD28" s="326"/>
      <c r="AE28" s="326"/>
      <c r="AF28" s="326"/>
      <c r="AG28" s="326"/>
      <c r="AH28" s="326"/>
      <c r="AI28" s="326"/>
      <c r="AJ28" s="326"/>
      <c r="AK28" s="326"/>
      <c r="AL28" s="326"/>
      <c r="AM28" s="326"/>
      <c r="AN28" s="326"/>
      <c r="AO28" s="326"/>
      <c r="AP28" s="326"/>
      <c r="AQ28" s="326"/>
      <c r="AR28" s="326"/>
      <c r="AS28" s="326"/>
      <c r="AT28" s="326"/>
      <c r="AU28" s="326"/>
      <c r="AV28" s="326"/>
      <c r="AW28" s="326"/>
    </row>
    <row r="29" spans="1:49" ht="22.5" customHeight="1" x14ac:dyDescent="0.2">
      <c r="A29" s="683"/>
      <c r="B29" s="389" t="s">
        <v>731</v>
      </c>
      <c r="C29" s="321" t="s">
        <v>167</v>
      </c>
      <c r="D29" s="322">
        <v>557224850</v>
      </c>
      <c r="E29" s="322">
        <v>557224850</v>
      </c>
      <c r="F29" s="322"/>
      <c r="G29" s="322"/>
      <c r="H29" s="323"/>
      <c r="I29" s="324"/>
      <c r="J29" s="324"/>
      <c r="K29" s="324"/>
      <c r="L29" s="324"/>
      <c r="M29" s="324"/>
      <c r="N29" s="292">
        <f t="shared" si="0"/>
        <v>557224850</v>
      </c>
      <c r="O29" s="292">
        <f t="shared" si="1"/>
        <v>557224850</v>
      </c>
      <c r="P29" s="325">
        <f t="shared" si="2"/>
        <v>1</v>
      </c>
      <c r="Q29" s="326"/>
      <c r="R29" s="326"/>
      <c r="S29" s="32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row>
    <row r="30" spans="1:49" ht="22.5" customHeight="1" x14ac:dyDescent="0.2">
      <c r="A30" s="683"/>
      <c r="B30" s="389" t="s">
        <v>751</v>
      </c>
      <c r="C30" s="321" t="s">
        <v>168</v>
      </c>
      <c r="D30" s="322">
        <v>50000000</v>
      </c>
      <c r="E30" s="322">
        <v>50000000</v>
      </c>
      <c r="F30" s="322"/>
      <c r="G30" s="322"/>
      <c r="H30" s="323"/>
      <c r="I30" s="324"/>
      <c r="J30" s="324"/>
      <c r="K30" s="324"/>
      <c r="L30" s="324"/>
      <c r="M30" s="324"/>
      <c r="N30" s="292">
        <f t="shared" si="0"/>
        <v>50000000</v>
      </c>
      <c r="O30" s="292">
        <f t="shared" si="1"/>
        <v>50000000</v>
      </c>
      <c r="P30" s="325">
        <f t="shared" si="2"/>
        <v>1</v>
      </c>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row>
    <row r="31" spans="1:49" ht="22.5" customHeight="1" x14ac:dyDescent="0.2">
      <c r="A31" s="684"/>
      <c r="B31" s="389" t="s">
        <v>171</v>
      </c>
      <c r="C31" s="321" t="s">
        <v>172</v>
      </c>
      <c r="D31" s="322">
        <v>126000000</v>
      </c>
      <c r="E31" s="322">
        <v>126000000</v>
      </c>
      <c r="F31" s="322"/>
      <c r="G31" s="322"/>
      <c r="H31" s="323"/>
      <c r="I31" s="324"/>
      <c r="J31" s="324"/>
      <c r="K31" s="324"/>
      <c r="L31" s="324"/>
      <c r="M31" s="324"/>
      <c r="N31" s="292">
        <f t="shared" si="0"/>
        <v>126000000</v>
      </c>
      <c r="O31" s="292">
        <f t="shared" si="1"/>
        <v>126000000</v>
      </c>
      <c r="P31" s="325">
        <f t="shared" si="2"/>
        <v>1</v>
      </c>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row>
    <row r="32" spans="1:49" ht="46.5" customHeight="1" x14ac:dyDescent="0.2">
      <c r="A32" s="368" t="s">
        <v>965</v>
      </c>
      <c r="B32" s="294" t="s">
        <v>710</v>
      </c>
      <c r="C32" s="294" t="s">
        <v>173</v>
      </c>
      <c r="D32" s="360">
        <v>0</v>
      </c>
      <c r="E32" s="360">
        <v>0</v>
      </c>
      <c r="F32" s="393">
        <v>408960308</v>
      </c>
      <c r="G32" s="393">
        <v>408960308</v>
      </c>
      <c r="H32" s="390"/>
      <c r="I32" s="295"/>
      <c r="J32" s="295"/>
      <c r="K32" s="295"/>
      <c r="L32" s="295"/>
      <c r="M32" s="295"/>
      <c r="N32" s="292">
        <f t="shared" si="0"/>
        <v>408960308</v>
      </c>
      <c r="O32" s="292">
        <f t="shared" si="1"/>
        <v>408960308</v>
      </c>
      <c r="P32" s="325">
        <f t="shared" si="2"/>
        <v>1</v>
      </c>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row>
    <row r="33" spans="1:49" ht="30.75" customHeight="1" x14ac:dyDescent="0.2">
      <c r="A33" s="717" t="s">
        <v>1377</v>
      </c>
      <c r="B33" s="294" t="s">
        <v>710</v>
      </c>
      <c r="C33" s="294" t="s">
        <v>173</v>
      </c>
      <c r="D33" s="360">
        <v>0</v>
      </c>
      <c r="E33" s="360">
        <v>0</v>
      </c>
      <c r="F33" s="390">
        <v>1739157466</v>
      </c>
      <c r="G33" s="390">
        <v>1739157463</v>
      </c>
      <c r="H33" s="390"/>
      <c r="I33" s="295"/>
      <c r="J33" s="295"/>
      <c r="K33" s="295"/>
      <c r="L33" s="295"/>
      <c r="M33" s="295"/>
      <c r="N33" s="292">
        <f t="shared" si="0"/>
        <v>1739157466</v>
      </c>
      <c r="O33" s="292">
        <f t="shared" si="1"/>
        <v>1739157463</v>
      </c>
      <c r="P33" s="325">
        <f t="shared" si="2"/>
        <v>0.99999999827502684</v>
      </c>
      <c r="Q33" s="297"/>
      <c r="R33" s="297"/>
      <c r="S33" s="297"/>
      <c r="T33" s="297"/>
      <c r="U33" s="297"/>
      <c r="V33" s="297"/>
      <c r="W33" s="297"/>
      <c r="X33" s="297"/>
      <c r="Y33" s="297"/>
      <c r="Z33" s="297"/>
      <c r="AA33" s="297"/>
      <c r="AB33" s="297"/>
      <c r="AC33" s="297"/>
      <c r="AD33" s="297"/>
      <c r="AE33" s="297"/>
      <c r="AF33" s="297"/>
      <c r="AG33" s="297"/>
      <c r="AH33" s="297"/>
      <c r="AI33" s="297"/>
      <c r="AJ33" s="297"/>
      <c r="AK33" s="297"/>
      <c r="AL33" s="328"/>
      <c r="AM33" s="297"/>
      <c r="AN33" s="297"/>
      <c r="AO33" s="297"/>
      <c r="AP33" s="297"/>
      <c r="AQ33" s="297"/>
      <c r="AR33" s="297"/>
      <c r="AS33" s="297"/>
      <c r="AT33" s="297"/>
      <c r="AU33" s="297"/>
      <c r="AV33" s="297"/>
      <c r="AW33" s="297"/>
    </row>
    <row r="34" spans="1:49" ht="30.75" customHeight="1" x14ac:dyDescent="0.2">
      <c r="A34" s="718"/>
      <c r="B34" s="294" t="s">
        <v>174</v>
      </c>
      <c r="C34" s="294" t="s">
        <v>175</v>
      </c>
      <c r="D34" s="360">
        <v>0</v>
      </c>
      <c r="E34" s="360">
        <v>0</v>
      </c>
      <c r="F34" s="393">
        <v>6656376</v>
      </c>
      <c r="G34" s="393">
        <v>6656376</v>
      </c>
      <c r="H34" s="390"/>
      <c r="I34" s="295"/>
      <c r="J34" s="295"/>
      <c r="K34" s="295"/>
      <c r="L34" s="295"/>
      <c r="M34" s="295"/>
      <c r="N34" s="292">
        <f t="shared" si="0"/>
        <v>6656376</v>
      </c>
      <c r="O34" s="292">
        <f t="shared" si="1"/>
        <v>6656376</v>
      </c>
      <c r="P34" s="325">
        <f t="shared" si="2"/>
        <v>1</v>
      </c>
      <c r="Q34" s="297"/>
      <c r="R34" s="297"/>
      <c r="S34" s="297"/>
      <c r="T34" s="297"/>
      <c r="U34" s="297"/>
      <c r="V34" s="297"/>
      <c r="W34" s="297"/>
      <c r="X34" s="297"/>
      <c r="Y34" s="297"/>
      <c r="Z34" s="297"/>
      <c r="AA34" s="297"/>
      <c r="AB34" s="297"/>
      <c r="AC34" s="297"/>
      <c r="AD34" s="297"/>
      <c r="AE34" s="297"/>
      <c r="AF34" s="297"/>
      <c r="AG34" s="297"/>
      <c r="AH34" s="297"/>
      <c r="AI34" s="297"/>
      <c r="AJ34" s="297"/>
      <c r="AK34" s="297"/>
      <c r="AL34" s="298"/>
      <c r="AM34" s="297"/>
      <c r="AN34" s="297"/>
      <c r="AO34" s="297"/>
      <c r="AP34" s="297"/>
      <c r="AQ34" s="297"/>
      <c r="AR34" s="297"/>
      <c r="AS34" s="297"/>
      <c r="AT34" s="297"/>
      <c r="AU34" s="297"/>
      <c r="AV34" s="297"/>
      <c r="AW34" s="297"/>
    </row>
    <row r="35" spans="1:49" ht="30.75" customHeight="1" x14ac:dyDescent="0.2">
      <c r="A35" s="719"/>
      <c r="B35" s="294" t="s">
        <v>171</v>
      </c>
      <c r="C35" s="294" t="s">
        <v>176</v>
      </c>
      <c r="D35" s="360">
        <v>0</v>
      </c>
      <c r="E35" s="360">
        <v>0</v>
      </c>
      <c r="F35" s="393">
        <v>89423053</v>
      </c>
      <c r="G35" s="390">
        <v>89423053</v>
      </c>
      <c r="H35" s="299"/>
      <c r="I35" s="295"/>
      <c r="J35" s="295"/>
      <c r="K35" s="295"/>
      <c r="L35" s="295"/>
      <c r="M35" s="295"/>
      <c r="N35" s="292">
        <f t="shared" si="0"/>
        <v>89423053</v>
      </c>
      <c r="O35" s="292">
        <f t="shared" si="1"/>
        <v>89423053</v>
      </c>
      <c r="P35" s="325">
        <f t="shared" si="2"/>
        <v>1</v>
      </c>
      <c r="Q35" s="297"/>
      <c r="R35" s="297"/>
      <c r="S35" s="297"/>
      <c r="T35" s="297"/>
      <c r="U35" s="297"/>
      <c r="V35" s="297"/>
      <c r="W35" s="297"/>
      <c r="X35" s="297"/>
      <c r="Y35" s="297"/>
      <c r="Z35" s="297"/>
      <c r="AA35" s="297"/>
      <c r="AB35" s="297"/>
      <c r="AC35" s="297"/>
      <c r="AD35" s="297"/>
      <c r="AE35" s="297"/>
      <c r="AF35" s="297"/>
      <c r="AG35" s="297"/>
      <c r="AH35" s="297"/>
      <c r="AI35" s="297"/>
      <c r="AJ35" s="297"/>
      <c r="AK35" s="297"/>
      <c r="AL35" s="298"/>
      <c r="AM35" s="297"/>
      <c r="AN35" s="297"/>
      <c r="AO35" s="297"/>
      <c r="AP35" s="297"/>
      <c r="AQ35" s="297"/>
      <c r="AR35" s="297"/>
      <c r="AS35" s="297"/>
      <c r="AT35" s="297"/>
      <c r="AU35" s="297"/>
      <c r="AV35" s="297"/>
      <c r="AW35" s="297"/>
    </row>
    <row r="36" spans="1:49" ht="58.5" customHeight="1" x14ac:dyDescent="0.2">
      <c r="A36" s="367" t="s">
        <v>967</v>
      </c>
      <c r="B36" s="294" t="s">
        <v>710</v>
      </c>
      <c r="C36" s="294" t="s">
        <v>173</v>
      </c>
      <c r="D36" s="360">
        <v>0</v>
      </c>
      <c r="E36" s="360">
        <v>0</v>
      </c>
      <c r="F36" s="390">
        <v>416954212</v>
      </c>
      <c r="G36" s="390">
        <v>415503806</v>
      </c>
      <c r="H36" s="299"/>
      <c r="I36" s="295"/>
      <c r="J36" s="295"/>
      <c r="K36" s="295"/>
      <c r="L36" s="295"/>
      <c r="M36" s="295"/>
      <c r="N36" s="292">
        <f t="shared" si="0"/>
        <v>416954212</v>
      </c>
      <c r="O36" s="292">
        <f t="shared" si="1"/>
        <v>415503806</v>
      </c>
      <c r="P36" s="325">
        <f t="shared" si="2"/>
        <v>0.99652142619439465</v>
      </c>
      <c r="Q36" s="297"/>
      <c r="R36" s="297"/>
      <c r="S36" s="297"/>
      <c r="T36" s="297"/>
      <c r="U36" s="297"/>
      <c r="V36" s="297"/>
      <c r="W36" s="297"/>
      <c r="X36" s="297"/>
      <c r="Y36" s="297"/>
      <c r="Z36" s="297"/>
      <c r="AA36" s="297"/>
      <c r="AB36" s="297"/>
      <c r="AC36" s="297"/>
      <c r="AD36" s="297"/>
      <c r="AE36" s="297"/>
      <c r="AF36" s="297"/>
      <c r="AG36" s="297"/>
      <c r="AH36" s="297"/>
      <c r="AI36" s="297"/>
      <c r="AJ36" s="297"/>
      <c r="AK36" s="297"/>
      <c r="AL36" s="300"/>
      <c r="AM36" s="297"/>
      <c r="AN36" s="297"/>
      <c r="AO36" s="297"/>
      <c r="AP36" s="297"/>
      <c r="AQ36" s="297"/>
      <c r="AR36" s="297"/>
      <c r="AS36" s="297"/>
      <c r="AT36" s="297"/>
      <c r="AU36" s="297"/>
      <c r="AV36" s="297"/>
      <c r="AW36" s="297"/>
    </row>
    <row r="37" spans="1:49" ht="42" customHeight="1" x14ac:dyDescent="0.2">
      <c r="A37" s="367" t="s">
        <v>1378</v>
      </c>
      <c r="B37" s="294" t="s">
        <v>710</v>
      </c>
      <c r="C37" s="294" t="s">
        <v>173</v>
      </c>
      <c r="D37" s="360">
        <v>0</v>
      </c>
      <c r="E37" s="360">
        <v>0</v>
      </c>
      <c r="F37" s="390">
        <v>2109847500</v>
      </c>
      <c r="G37" s="390">
        <v>2109847500</v>
      </c>
      <c r="H37" s="299"/>
      <c r="I37" s="295"/>
      <c r="J37" s="295"/>
      <c r="K37" s="295"/>
      <c r="L37" s="295"/>
      <c r="M37" s="295"/>
      <c r="N37" s="292">
        <f t="shared" si="0"/>
        <v>2109847500</v>
      </c>
      <c r="O37" s="292">
        <f t="shared" si="1"/>
        <v>2109847500</v>
      </c>
      <c r="P37" s="325">
        <f t="shared" si="2"/>
        <v>1</v>
      </c>
      <c r="Q37" s="297"/>
      <c r="R37" s="297"/>
      <c r="S37" s="297"/>
      <c r="T37" s="297"/>
      <c r="U37" s="297"/>
      <c r="V37" s="297"/>
      <c r="W37" s="297"/>
      <c r="X37" s="297"/>
      <c r="Y37" s="297"/>
      <c r="Z37" s="297"/>
      <c r="AA37" s="297"/>
      <c r="AB37" s="297"/>
      <c r="AC37" s="297"/>
      <c r="AD37" s="297"/>
      <c r="AE37" s="297"/>
      <c r="AF37" s="297"/>
      <c r="AG37" s="297"/>
      <c r="AH37" s="297"/>
      <c r="AI37" s="297"/>
      <c r="AJ37" s="297"/>
      <c r="AK37" s="297"/>
      <c r="AL37" s="298"/>
      <c r="AM37" s="297"/>
      <c r="AN37" s="297"/>
      <c r="AO37" s="297"/>
      <c r="AP37" s="297"/>
      <c r="AQ37" s="297"/>
      <c r="AR37" s="297"/>
      <c r="AS37" s="297"/>
      <c r="AT37" s="297"/>
      <c r="AU37" s="297"/>
      <c r="AV37" s="297"/>
      <c r="AW37" s="297"/>
    </row>
    <row r="38" spans="1:49" ht="25.5" customHeight="1" x14ac:dyDescent="0.2">
      <c r="A38" s="724" t="s">
        <v>969</v>
      </c>
      <c r="B38" s="361" t="s">
        <v>710</v>
      </c>
      <c r="C38" s="294" t="s">
        <v>175</v>
      </c>
      <c r="D38" s="360">
        <v>0</v>
      </c>
      <c r="E38" s="360">
        <v>0</v>
      </c>
      <c r="F38" s="390">
        <v>7950742</v>
      </c>
      <c r="G38" s="390">
        <v>7950742</v>
      </c>
      <c r="H38" s="299"/>
      <c r="I38" s="295"/>
      <c r="J38" s="295"/>
      <c r="K38" s="295"/>
      <c r="L38" s="295"/>
      <c r="M38" s="295"/>
      <c r="N38" s="292">
        <f t="shared" si="0"/>
        <v>7950742</v>
      </c>
      <c r="O38" s="292">
        <f t="shared" si="1"/>
        <v>7950742</v>
      </c>
      <c r="P38" s="325">
        <f t="shared" si="2"/>
        <v>1</v>
      </c>
      <c r="Q38" s="297"/>
      <c r="R38" s="297"/>
      <c r="S38" s="297"/>
      <c r="T38" s="297"/>
      <c r="U38" s="297"/>
      <c r="V38" s="297"/>
      <c r="W38" s="297"/>
      <c r="X38" s="297"/>
      <c r="Y38" s="297"/>
      <c r="Z38" s="297"/>
      <c r="AA38" s="297"/>
      <c r="AB38" s="297"/>
      <c r="AC38" s="297"/>
      <c r="AD38" s="297"/>
      <c r="AE38" s="297"/>
      <c r="AF38" s="297"/>
      <c r="AG38" s="297"/>
      <c r="AH38" s="297"/>
      <c r="AI38" s="297"/>
      <c r="AJ38" s="297"/>
      <c r="AK38" s="297"/>
      <c r="AL38" s="298"/>
      <c r="AM38" s="297"/>
      <c r="AN38" s="297"/>
      <c r="AO38" s="297"/>
      <c r="AP38" s="297"/>
      <c r="AQ38" s="297"/>
      <c r="AR38" s="297"/>
      <c r="AS38" s="297"/>
      <c r="AT38" s="297"/>
      <c r="AU38" s="297"/>
      <c r="AV38" s="297"/>
      <c r="AW38" s="297"/>
    </row>
    <row r="39" spans="1:49" ht="25.5" customHeight="1" x14ac:dyDescent="0.2">
      <c r="A39" s="718"/>
      <c r="B39" s="294" t="s">
        <v>710</v>
      </c>
      <c r="C39" s="294" t="s">
        <v>173</v>
      </c>
      <c r="D39" s="360">
        <v>0</v>
      </c>
      <c r="E39" s="360">
        <v>0</v>
      </c>
      <c r="F39" s="390">
        <v>5614421532</v>
      </c>
      <c r="G39" s="390">
        <v>5609657018</v>
      </c>
      <c r="H39" s="299"/>
      <c r="I39" s="295"/>
      <c r="J39" s="295"/>
      <c r="K39" s="295"/>
      <c r="L39" s="295"/>
      <c r="M39" s="295"/>
      <c r="N39" s="292">
        <f t="shared" si="0"/>
        <v>5614421532</v>
      </c>
      <c r="O39" s="292">
        <f t="shared" si="1"/>
        <v>5609657018</v>
      </c>
      <c r="P39" s="325">
        <f t="shared" si="2"/>
        <v>0.99915137935888065</v>
      </c>
      <c r="Q39" s="297"/>
      <c r="R39" s="297"/>
      <c r="S39" s="297"/>
      <c r="T39" s="297"/>
      <c r="U39" s="297"/>
      <c r="V39" s="297"/>
      <c r="W39" s="297"/>
      <c r="X39" s="297"/>
      <c r="Y39" s="297"/>
      <c r="Z39" s="297"/>
      <c r="AA39" s="297"/>
      <c r="AB39" s="297"/>
      <c r="AC39" s="297"/>
      <c r="AD39" s="297"/>
      <c r="AE39" s="297"/>
      <c r="AF39" s="297"/>
      <c r="AG39" s="297"/>
      <c r="AH39" s="297"/>
      <c r="AI39" s="297"/>
      <c r="AJ39" s="297"/>
      <c r="AK39" s="297"/>
      <c r="AL39" s="300"/>
      <c r="AM39" s="297"/>
      <c r="AN39" s="297"/>
      <c r="AO39" s="297"/>
      <c r="AP39" s="297"/>
      <c r="AQ39" s="297"/>
      <c r="AR39" s="297"/>
      <c r="AS39" s="297"/>
      <c r="AT39" s="297"/>
      <c r="AU39" s="297"/>
      <c r="AV39" s="297"/>
      <c r="AW39" s="297"/>
    </row>
    <row r="40" spans="1:49" ht="25.5" customHeight="1" x14ac:dyDescent="0.2">
      <c r="A40" s="718"/>
      <c r="B40" s="294" t="s">
        <v>751</v>
      </c>
      <c r="C40" s="294" t="s">
        <v>175</v>
      </c>
      <c r="D40" s="360">
        <v>0</v>
      </c>
      <c r="E40" s="360">
        <v>0</v>
      </c>
      <c r="F40" s="390">
        <v>100000000</v>
      </c>
      <c r="G40" s="390">
        <v>100000000</v>
      </c>
      <c r="H40" s="299"/>
      <c r="I40" s="295"/>
      <c r="J40" s="295"/>
      <c r="K40" s="295"/>
      <c r="L40" s="295"/>
      <c r="M40" s="295"/>
      <c r="N40" s="292">
        <f t="shared" si="0"/>
        <v>100000000</v>
      </c>
      <c r="O40" s="292">
        <f t="shared" si="1"/>
        <v>100000000</v>
      </c>
      <c r="P40" s="325">
        <f t="shared" si="2"/>
        <v>1</v>
      </c>
      <c r="Q40" s="297"/>
      <c r="R40" s="297"/>
      <c r="S40" s="297"/>
      <c r="T40" s="297"/>
      <c r="U40" s="297"/>
      <c r="V40" s="297"/>
      <c r="W40" s="297"/>
      <c r="X40" s="297"/>
      <c r="Y40" s="297"/>
      <c r="Z40" s="297"/>
      <c r="AA40" s="297"/>
      <c r="AB40" s="297"/>
      <c r="AC40" s="297"/>
      <c r="AD40" s="297"/>
      <c r="AE40" s="297"/>
      <c r="AF40" s="297"/>
      <c r="AG40" s="297"/>
      <c r="AH40" s="297"/>
      <c r="AI40" s="297"/>
      <c r="AJ40" s="297"/>
      <c r="AK40" s="297"/>
      <c r="AL40" s="298"/>
      <c r="AM40" s="297"/>
      <c r="AN40" s="297"/>
      <c r="AO40" s="297"/>
      <c r="AP40" s="297"/>
      <c r="AQ40" s="297"/>
      <c r="AR40" s="297"/>
      <c r="AS40" s="297"/>
      <c r="AT40" s="297"/>
      <c r="AU40" s="297"/>
      <c r="AV40" s="297"/>
      <c r="AW40" s="297"/>
    </row>
    <row r="41" spans="1:49" ht="25.5" customHeight="1" x14ac:dyDescent="0.2">
      <c r="A41" s="718"/>
      <c r="B41" s="294" t="s">
        <v>169</v>
      </c>
      <c r="C41" s="294" t="s">
        <v>175</v>
      </c>
      <c r="D41" s="360">
        <v>0</v>
      </c>
      <c r="E41" s="360">
        <v>0</v>
      </c>
      <c r="F41" s="390">
        <v>150048779</v>
      </c>
      <c r="G41" s="390">
        <v>150048779</v>
      </c>
      <c r="H41" s="299"/>
      <c r="I41" s="295"/>
      <c r="J41" s="295"/>
      <c r="K41" s="295"/>
      <c r="L41" s="295"/>
      <c r="M41" s="295"/>
      <c r="N41" s="292">
        <f t="shared" si="0"/>
        <v>150048779</v>
      </c>
      <c r="O41" s="292">
        <f t="shared" si="1"/>
        <v>150048779</v>
      </c>
      <c r="P41" s="325">
        <f t="shared" si="2"/>
        <v>1</v>
      </c>
      <c r="Q41" s="297"/>
      <c r="R41" s="297"/>
      <c r="S41" s="297"/>
      <c r="T41" s="297"/>
      <c r="U41" s="297"/>
      <c r="V41" s="297"/>
      <c r="W41" s="297"/>
      <c r="X41" s="297"/>
      <c r="Y41" s="297"/>
      <c r="Z41" s="297"/>
      <c r="AA41" s="297"/>
      <c r="AB41" s="297"/>
      <c r="AC41" s="297"/>
      <c r="AD41" s="297"/>
      <c r="AE41" s="297"/>
      <c r="AF41" s="297"/>
      <c r="AG41" s="297"/>
      <c r="AH41" s="297"/>
      <c r="AI41" s="297"/>
      <c r="AJ41" s="297"/>
      <c r="AK41" s="297"/>
      <c r="AL41" s="298"/>
      <c r="AM41" s="297"/>
      <c r="AN41" s="297"/>
      <c r="AO41" s="297"/>
      <c r="AP41" s="297"/>
      <c r="AQ41" s="297"/>
      <c r="AR41" s="297"/>
      <c r="AS41" s="297"/>
      <c r="AT41" s="297"/>
      <c r="AU41" s="297"/>
      <c r="AV41" s="297"/>
      <c r="AW41" s="297"/>
    </row>
    <row r="42" spans="1:49" ht="25.5" customHeight="1" x14ac:dyDescent="0.2">
      <c r="A42" s="718"/>
      <c r="B42" s="294" t="s">
        <v>174</v>
      </c>
      <c r="C42" s="294" t="s">
        <v>175</v>
      </c>
      <c r="D42" s="360">
        <v>0</v>
      </c>
      <c r="E42" s="360">
        <v>0</v>
      </c>
      <c r="F42" s="390">
        <v>4510726089</v>
      </c>
      <c r="G42" s="390">
        <v>4510070046</v>
      </c>
      <c r="H42" s="299"/>
      <c r="I42" s="295"/>
      <c r="J42" s="295"/>
      <c r="K42" s="295"/>
      <c r="L42" s="295"/>
      <c r="M42" s="295"/>
      <c r="N42" s="292">
        <f t="shared" si="0"/>
        <v>4510726089</v>
      </c>
      <c r="O42" s="292">
        <f t="shared" si="1"/>
        <v>4510070046</v>
      </c>
      <c r="P42" s="325">
        <f t="shared" si="2"/>
        <v>0.9998545593354472</v>
      </c>
      <c r="Q42" s="297"/>
      <c r="R42" s="297"/>
      <c r="S42" s="297"/>
      <c r="T42" s="297"/>
      <c r="U42" s="297"/>
      <c r="V42" s="297"/>
      <c r="W42" s="297"/>
      <c r="X42" s="297"/>
      <c r="Y42" s="297"/>
      <c r="Z42" s="297"/>
      <c r="AA42" s="297"/>
      <c r="AB42" s="297"/>
      <c r="AC42" s="297"/>
      <c r="AD42" s="297"/>
      <c r="AE42" s="297"/>
      <c r="AF42" s="297"/>
      <c r="AG42" s="297"/>
      <c r="AH42" s="297"/>
      <c r="AI42" s="297"/>
      <c r="AJ42" s="297"/>
      <c r="AK42" s="297"/>
      <c r="AL42" s="298"/>
      <c r="AM42" s="297"/>
      <c r="AN42" s="297"/>
      <c r="AO42" s="297"/>
      <c r="AP42" s="297"/>
      <c r="AQ42" s="297"/>
      <c r="AR42" s="297"/>
      <c r="AS42" s="297"/>
      <c r="AT42" s="297"/>
      <c r="AU42" s="297"/>
      <c r="AV42" s="297"/>
      <c r="AW42" s="297"/>
    </row>
    <row r="43" spans="1:49" ht="25.5" customHeight="1" x14ac:dyDescent="0.2">
      <c r="A43" s="719"/>
      <c r="B43" s="294" t="s">
        <v>171</v>
      </c>
      <c r="C43" s="294" t="s">
        <v>176</v>
      </c>
      <c r="D43" s="360">
        <v>0</v>
      </c>
      <c r="E43" s="360">
        <v>0</v>
      </c>
      <c r="F43" s="390">
        <v>0</v>
      </c>
      <c r="G43" s="390">
        <v>0</v>
      </c>
      <c r="H43" s="299"/>
      <c r="I43" s="295"/>
      <c r="J43" s="295"/>
      <c r="K43" s="295"/>
      <c r="L43" s="295"/>
      <c r="M43" s="295"/>
      <c r="N43" s="292">
        <f t="shared" si="0"/>
        <v>0</v>
      </c>
      <c r="O43" s="292">
        <f t="shared" si="1"/>
        <v>0</v>
      </c>
      <c r="P43" s="325">
        <f t="shared" si="2"/>
        <v>0</v>
      </c>
      <c r="Q43" s="297"/>
      <c r="R43" s="297"/>
      <c r="S43" s="297"/>
      <c r="T43" s="297"/>
      <c r="U43" s="297"/>
      <c r="V43" s="297"/>
      <c r="W43" s="297"/>
      <c r="X43" s="297"/>
      <c r="Y43" s="297"/>
      <c r="Z43" s="297"/>
      <c r="AA43" s="297"/>
      <c r="AB43" s="297"/>
      <c r="AC43" s="297"/>
      <c r="AD43" s="297"/>
      <c r="AE43" s="297"/>
      <c r="AF43" s="297"/>
      <c r="AG43" s="297"/>
      <c r="AH43" s="297"/>
      <c r="AI43" s="297"/>
      <c r="AJ43" s="297"/>
      <c r="AK43" s="297"/>
      <c r="AL43" s="300"/>
      <c r="AM43" s="297"/>
      <c r="AN43" s="297"/>
      <c r="AO43" s="297"/>
      <c r="AP43" s="297"/>
      <c r="AQ43" s="297"/>
      <c r="AR43" s="297"/>
      <c r="AS43" s="297"/>
      <c r="AT43" s="297"/>
      <c r="AU43" s="297"/>
      <c r="AV43" s="297"/>
      <c r="AW43" s="297"/>
    </row>
    <row r="44" spans="1:49" ht="38.25" x14ac:dyDescent="0.2">
      <c r="A44" s="368" t="s">
        <v>965</v>
      </c>
      <c r="B44" s="294" t="s">
        <v>710</v>
      </c>
      <c r="C44" s="294" t="s">
        <v>1396</v>
      </c>
      <c r="D44" s="360">
        <v>0</v>
      </c>
      <c r="E44" s="360">
        <v>0</v>
      </c>
      <c r="F44" s="360">
        <v>0</v>
      </c>
      <c r="G44" s="360">
        <v>0</v>
      </c>
      <c r="H44" s="449">
        <v>269863701</v>
      </c>
      <c r="I44" s="783">
        <v>269863701</v>
      </c>
      <c r="J44" s="299"/>
      <c r="K44" s="299"/>
      <c r="L44" s="299"/>
      <c r="M44" s="295"/>
      <c r="N44" s="292">
        <f t="shared" si="0"/>
        <v>269863701</v>
      </c>
      <c r="O44" s="292">
        <f t="shared" si="1"/>
        <v>269863701</v>
      </c>
      <c r="P44" s="325">
        <f t="shared" si="2"/>
        <v>1</v>
      </c>
      <c r="Q44" s="296"/>
      <c r="R44" s="296"/>
      <c r="S44" s="296"/>
      <c r="T44" s="296"/>
      <c r="U44" s="296"/>
      <c r="V44" s="296"/>
      <c r="W44" s="297"/>
      <c r="X44" s="297"/>
      <c r="Y44" s="297"/>
      <c r="Z44" s="297"/>
      <c r="AA44" s="297"/>
      <c r="AB44" s="297"/>
      <c r="AC44" s="297"/>
      <c r="AD44" s="297"/>
      <c r="AE44" s="297"/>
      <c r="AF44" s="297"/>
      <c r="AG44" s="297"/>
      <c r="AH44" s="297"/>
      <c r="AI44" s="297"/>
      <c r="AJ44" s="297"/>
      <c r="AK44" s="297"/>
      <c r="AL44" s="300"/>
      <c r="AM44" s="297"/>
      <c r="AN44" s="297"/>
      <c r="AO44" s="297"/>
      <c r="AP44" s="297"/>
      <c r="AQ44" s="297"/>
      <c r="AR44" s="297"/>
      <c r="AS44" s="297"/>
      <c r="AT44" s="297"/>
      <c r="AU44" s="297"/>
      <c r="AV44" s="297"/>
      <c r="AW44" s="297"/>
    </row>
    <row r="45" spans="1:49" ht="32.25" customHeight="1" x14ac:dyDescent="0.2">
      <c r="A45" s="720" t="s">
        <v>1394</v>
      </c>
      <c r="B45" s="294" t="s">
        <v>710</v>
      </c>
      <c r="C45" s="294" t="s">
        <v>1396</v>
      </c>
      <c r="D45" s="360">
        <v>0</v>
      </c>
      <c r="E45" s="360">
        <v>0</v>
      </c>
      <c r="F45" s="360">
        <v>0</v>
      </c>
      <c r="G45" s="360">
        <v>0</v>
      </c>
      <c r="H45" s="449">
        <v>2923073059</v>
      </c>
      <c r="I45" s="784">
        <v>2923073059</v>
      </c>
      <c r="J45" s="299"/>
      <c r="K45" s="299"/>
      <c r="L45" s="299"/>
      <c r="M45" s="295"/>
      <c r="N45" s="292">
        <f t="shared" si="0"/>
        <v>2923073059</v>
      </c>
      <c r="O45" s="292">
        <f t="shared" si="1"/>
        <v>2923073059</v>
      </c>
      <c r="P45" s="325">
        <f t="shared" si="2"/>
        <v>1</v>
      </c>
      <c r="Q45" s="296"/>
      <c r="R45" s="296"/>
      <c r="S45" s="296"/>
      <c r="T45" s="296"/>
      <c r="U45" s="296"/>
      <c r="V45" s="296"/>
      <c r="W45" s="297"/>
      <c r="X45" s="297"/>
      <c r="Y45" s="297"/>
      <c r="Z45" s="297"/>
      <c r="AA45" s="297"/>
      <c r="AB45" s="297"/>
      <c r="AC45" s="297"/>
      <c r="AD45" s="297"/>
      <c r="AE45" s="297"/>
      <c r="AF45" s="297"/>
      <c r="AG45" s="297"/>
      <c r="AH45" s="297"/>
      <c r="AI45" s="297"/>
      <c r="AJ45" s="297"/>
      <c r="AK45" s="297"/>
      <c r="AL45" s="300"/>
      <c r="AM45" s="297"/>
      <c r="AN45" s="297"/>
      <c r="AO45" s="297"/>
      <c r="AP45" s="297"/>
      <c r="AQ45" s="297"/>
      <c r="AR45" s="297"/>
      <c r="AS45" s="297"/>
      <c r="AT45" s="297"/>
      <c r="AU45" s="297"/>
      <c r="AV45" s="297"/>
      <c r="AW45" s="297"/>
    </row>
    <row r="46" spans="1:49" ht="32.25" customHeight="1" x14ac:dyDescent="0.2">
      <c r="A46" s="721"/>
      <c r="B46" s="294" t="s">
        <v>171</v>
      </c>
      <c r="C46" s="294" t="s">
        <v>1397</v>
      </c>
      <c r="D46" s="360">
        <v>0</v>
      </c>
      <c r="E46" s="360">
        <v>0</v>
      </c>
      <c r="F46" s="360">
        <v>0</v>
      </c>
      <c r="G46" s="360">
        <v>0</v>
      </c>
      <c r="H46" s="449">
        <v>117876588</v>
      </c>
      <c r="I46" s="785">
        <v>117876588</v>
      </c>
      <c r="J46" s="299"/>
      <c r="K46" s="299"/>
      <c r="L46" s="299"/>
      <c r="M46" s="295"/>
      <c r="N46" s="292">
        <f t="shared" si="0"/>
        <v>117876588</v>
      </c>
      <c r="O46" s="292">
        <f t="shared" si="1"/>
        <v>117876588</v>
      </c>
      <c r="P46" s="325">
        <f t="shared" si="2"/>
        <v>1</v>
      </c>
      <c r="Q46" s="296"/>
      <c r="R46" s="296"/>
      <c r="S46" s="296"/>
      <c r="T46" s="296"/>
      <c r="U46" s="296"/>
      <c r="V46" s="296"/>
      <c r="W46" s="297"/>
      <c r="X46" s="297"/>
      <c r="Y46" s="297"/>
      <c r="Z46" s="297"/>
      <c r="AA46" s="297"/>
      <c r="AB46" s="297"/>
      <c r="AC46" s="297"/>
      <c r="AD46" s="297"/>
      <c r="AE46" s="297"/>
      <c r="AF46" s="297"/>
      <c r="AG46" s="297"/>
      <c r="AH46" s="297"/>
      <c r="AI46" s="297"/>
      <c r="AJ46" s="297"/>
      <c r="AK46" s="297"/>
      <c r="AL46" s="300"/>
      <c r="AM46" s="297"/>
      <c r="AN46" s="297"/>
      <c r="AO46" s="297"/>
      <c r="AP46" s="297"/>
      <c r="AQ46" s="297"/>
      <c r="AR46" s="297"/>
      <c r="AS46" s="297"/>
      <c r="AT46" s="297"/>
      <c r="AU46" s="297"/>
      <c r="AV46" s="297"/>
      <c r="AW46" s="297"/>
    </row>
    <row r="47" spans="1:49" ht="63.75" x14ac:dyDescent="0.2">
      <c r="A47" s="367" t="s">
        <v>967</v>
      </c>
      <c r="B47" s="294" t="s">
        <v>710</v>
      </c>
      <c r="C47" s="294" t="s">
        <v>1396</v>
      </c>
      <c r="D47" s="360">
        <v>0</v>
      </c>
      <c r="E47" s="360">
        <v>0</v>
      </c>
      <c r="F47" s="360">
        <v>0</v>
      </c>
      <c r="G47" s="360">
        <v>0</v>
      </c>
      <c r="H47" s="449">
        <v>686609730</v>
      </c>
      <c r="I47" s="785">
        <v>686609730</v>
      </c>
      <c r="J47" s="299"/>
      <c r="K47" s="299"/>
      <c r="L47" s="299"/>
      <c r="M47" s="295"/>
      <c r="N47" s="292">
        <f t="shared" si="0"/>
        <v>686609730</v>
      </c>
      <c r="O47" s="292">
        <f t="shared" si="1"/>
        <v>686609730</v>
      </c>
      <c r="P47" s="325">
        <f t="shared" si="2"/>
        <v>1</v>
      </c>
      <c r="Q47" s="296"/>
      <c r="R47" s="296"/>
      <c r="S47" s="296"/>
      <c r="T47" s="296"/>
      <c r="U47" s="296"/>
      <c r="V47" s="296"/>
      <c r="W47" s="297"/>
      <c r="X47" s="297"/>
      <c r="Y47" s="297"/>
      <c r="Z47" s="297"/>
      <c r="AA47" s="297"/>
      <c r="AB47" s="297"/>
      <c r="AC47" s="297"/>
      <c r="AD47" s="297"/>
      <c r="AE47" s="297"/>
      <c r="AF47" s="297"/>
      <c r="AG47" s="297"/>
      <c r="AH47" s="297"/>
      <c r="AI47" s="297"/>
      <c r="AJ47" s="297"/>
      <c r="AK47" s="297"/>
      <c r="AL47" s="300"/>
      <c r="AM47" s="297"/>
      <c r="AN47" s="297"/>
      <c r="AO47" s="297"/>
      <c r="AP47" s="297"/>
      <c r="AQ47" s="297"/>
      <c r="AR47" s="297"/>
      <c r="AS47" s="297"/>
      <c r="AT47" s="297"/>
      <c r="AU47" s="297"/>
      <c r="AV47" s="297"/>
      <c r="AW47" s="297"/>
    </row>
    <row r="48" spans="1:49" ht="38.25" x14ac:dyDescent="0.2">
      <c r="A48" s="367" t="s">
        <v>1378</v>
      </c>
      <c r="B48" s="294" t="s">
        <v>710</v>
      </c>
      <c r="C48" s="294" t="s">
        <v>1396</v>
      </c>
      <c r="D48" s="360">
        <v>0</v>
      </c>
      <c r="E48" s="360">
        <v>0</v>
      </c>
      <c r="F48" s="360">
        <v>0</v>
      </c>
      <c r="G48" s="360">
        <v>0</v>
      </c>
      <c r="H48" s="449">
        <v>2756910570</v>
      </c>
      <c r="I48" s="785">
        <v>2744655566</v>
      </c>
      <c r="J48" s="299"/>
      <c r="K48" s="299"/>
      <c r="L48" s="299"/>
      <c r="M48" s="295"/>
      <c r="N48" s="292">
        <f t="shared" si="0"/>
        <v>2756910570</v>
      </c>
      <c r="O48" s="292">
        <f t="shared" si="1"/>
        <v>2744655566</v>
      </c>
      <c r="P48" s="325">
        <f t="shared" si="2"/>
        <v>0.99555480539218222</v>
      </c>
      <c r="Q48" s="296"/>
      <c r="R48" s="296"/>
      <c r="S48" s="296"/>
      <c r="T48" s="296"/>
      <c r="U48" s="296"/>
      <c r="V48" s="296"/>
      <c r="W48" s="297"/>
      <c r="X48" s="297"/>
      <c r="Y48" s="297"/>
      <c r="Z48" s="297"/>
      <c r="AA48" s="297"/>
      <c r="AB48" s="297"/>
      <c r="AC48" s="297"/>
      <c r="AD48" s="297"/>
      <c r="AE48" s="297"/>
      <c r="AF48" s="297"/>
      <c r="AG48" s="297"/>
      <c r="AH48" s="297"/>
      <c r="AI48" s="297"/>
      <c r="AJ48" s="297"/>
      <c r="AK48" s="297"/>
      <c r="AL48" s="300"/>
      <c r="AM48" s="297"/>
      <c r="AN48" s="297"/>
      <c r="AO48" s="297"/>
      <c r="AP48" s="297"/>
      <c r="AQ48" s="297"/>
      <c r="AR48" s="297"/>
      <c r="AS48" s="297"/>
      <c r="AT48" s="297"/>
      <c r="AU48" s="297"/>
      <c r="AV48" s="297"/>
      <c r="AW48" s="297"/>
    </row>
    <row r="49" spans="1:50" ht="24" customHeight="1" x14ac:dyDescent="0.2">
      <c r="A49" s="717" t="s">
        <v>1395</v>
      </c>
      <c r="B49" s="724" t="s">
        <v>710</v>
      </c>
      <c r="C49" s="361" t="s">
        <v>1453</v>
      </c>
      <c r="D49" s="360">
        <v>0</v>
      </c>
      <c r="E49" s="360">
        <v>0</v>
      </c>
      <c r="F49" s="360">
        <v>0</v>
      </c>
      <c r="G49" s="360">
        <v>0</v>
      </c>
      <c r="H49" s="449">
        <v>655000000</v>
      </c>
      <c r="I49" s="785">
        <v>655000000</v>
      </c>
      <c r="J49" s="390"/>
      <c r="K49" s="299"/>
      <c r="L49" s="299"/>
      <c r="M49" s="295"/>
      <c r="N49" s="292">
        <f t="shared" si="0"/>
        <v>655000000</v>
      </c>
      <c r="O49" s="292">
        <f t="shared" si="1"/>
        <v>655000000</v>
      </c>
      <c r="P49" s="325">
        <f t="shared" si="2"/>
        <v>1</v>
      </c>
      <c r="Q49" s="296"/>
      <c r="R49" s="296"/>
      <c r="S49" s="296"/>
      <c r="T49" s="296"/>
      <c r="U49" s="296"/>
      <c r="V49" s="296"/>
      <c r="W49" s="297"/>
      <c r="X49" s="297"/>
      <c r="Y49" s="297"/>
      <c r="Z49" s="297"/>
      <c r="AA49" s="297"/>
      <c r="AB49" s="297"/>
      <c r="AC49" s="297"/>
      <c r="AD49" s="297"/>
      <c r="AE49" s="297"/>
      <c r="AF49" s="297"/>
      <c r="AG49" s="297"/>
      <c r="AH49" s="297"/>
      <c r="AI49" s="297"/>
      <c r="AJ49" s="297"/>
      <c r="AK49" s="297"/>
      <c r="AL49" s="300"/>
      <c r="AM49" s="297"/>
      <c r="AN49" s="297"/>
      <c r="AO49" s="297"/>
      <c r="AP49" s="297"/>
      <c r="AQ49" s="297"/>
      <c r="AR49" s="297"/>
      <c r="AS49" s="297"/>
      <c r="AT49" s="297"/>
      <c r="AU49" s="297"/>
      <c r="AV49" s="297"/>
      <c r="AW49" s="297"/>
    </row>
    <row r="50" spans="1:50" ht="24" customHeight="1" x14ac:dyDescent="0.2">
      <c r="A50" s="722"/>
      <c r="B50" s="725"/>
      <c r="C50" s="361" t="s">
        <v>1399</v>
      </c>
      <c r="D50" s="360">
        <v>0</v>
      </c>
      <c r="E50" s="360">
        <v>0</v>
      </c>
      <c r="F50" s="360">
        <v>0</v>
      </c>
      <c r="G50" s="360">
        <v>0</v>
      </c>
      <c r="H50" s="449">
        <v>0</v>
      </c>
      <c r="I50" s="785"/>
      <c r="J50" s="390"/>
      <c r="K50" s="299"/>
      <c r="L50" s="299"/>
      <c r="M50" s="295"/>
      <c r="N50" s="292">
        <f t="shared" si="0"/>
        <v>0</v>
      </c>
      <c r="O50" s="292">
        <f t="shared" si="1"/>
        <v>0</v>
      </c>
      <c r="P50" s="325">
        <f t="shared" si="2"/>
        <v>0</v>
      </c>
      <c r="Q50" s="296"/>
      <c r="R50" s="296"/>
      <c r="S50" s="296"/>
      <c r="T50" s="296"/>
      <c r="U50" s="296"/>
      <c r="V50" s="296"/>
      <c r="W50" s="297"/>
      <c r="X50" s="297"/>
      <c r="Y50" s="297"/>
      <c r="Z50" s="297"/>
      <c r="AA50" s="297"/>
      <c r="AB50" s="297"/>
      <c r="AC50" s="297"/>
      <c r="AD50" s="297"/>
      <c r="AE50" s="297"/>
      <c r="AF50" s="297"/>
      <c r="AG50" s="297"/>
      <c r="AH50" s="297"/>
      <c r="AI50" s="297"/>
      <c r="AJ50" s="297"/>
      <c r="AK50" s="297"/>
      <c r="AL50" s="300"/>
      <c r="AM50" s="297"/>
      <c r="AN50" s="297"/>
      <c r="AO50" s="297"/>
      <c r="AP50" s="297"/>
      <c r="AQ50" s="297"/>
      <c r="AR50" s="297"/>
      <c r="AS50" s="297"/>
      <c r="AT50" s="297"/>
      <c r="AU50" s="297"/>
      <c r="AV50" s="297"/>
      <c r="AW50" s="297"/>
    </row>
    <row r="51" spans="1:50" ht="24" customHeight="1" x14ac:dyDescent="0.2">
      <c r="A51" s="722"/>
      <c r="B51" s="726"/>
      <c r="C51" s="361" t="s">
        <v>1396</v>
      </c>
      <c r="D51" s="360">
        <v>0</v>
      </c>
      <c r="E51" s="360">
        <v>0</v>
      </c>
      <c r="F51" s="360">
        <v>0</v>
      </c>
      <c r="G51" s="360">
        <v>0</v>
      </c>
      <c r="H51" s="449">
        <v>7956283419</v>
      </c>
      <c r="I51" s="785">
        <v>7925583306</v>
      </c>
      <c r="J51" s="390"/>
      <c r="K51" s="299"/>
      <c r="L51" s="299"/>
      <c r="M51" s="295"/>
      <c r="N51" s="292">
        <f t="shared" si="0"/>
        <v>7956283419</v>
      </c>
      <c r="O51" s="292">
        <f t="shared" si="1"/>
        <v>7925583306</v>
      </c>
      <c r="P51" s="325">
        <f t="shared" si="2"/>
        <v>0.9961414002765806</v>
      </c>
      <c r="Q51" s="296"/>
      <c r="R51" s="296"/>
      <c r="S51" s="296"/>
      <c r="T51" s="296"/>
      <c r="U51" s="296"/>
      <c r="V51" s="296"/>
      <c r="W51" s="297"/>
      <c r="X51" s="297"/>
      <c r="Y51" s="297"/>
      <c r="Z51" s="297"/>
      <c r="AA51" s="297"/>
      <c r="AB51" s="297"/>
      <c r="AC51" s="297"/>
      <c r="AD51" s="297"/>
      <c r="AE51" s="297"/>
      <c r="AF51" s="297"/>
      <c r="AG51" s="297"/>
      <c r="AH51" s="297"/>
      <c r="AI51" s="297"/>
      <c r="AJ51" s="297"/>
      <c r="AK51" s="297"/>
      <c r="AL51" s="300"/>
      <c r="AM51" s="297"/>
      <c r="AN51" s="297"/>
      <c r="AO51" s="297"/>
      <c r="AP51" s="297"/>
      <c r="AQ51" s="297"/>
      <c r="AR51" s="297"/>
      <c r="AS51" s="297"/>
      <c r="AT51" s="297"/>
      <c r="AU51" s="297"/>
      <c r="AV51" s="297"/>
      <c r="AW51" s="297"/>
    </row>
    <row r="52" spans="1:50" ht="24" customHeight="1" x14ac:dyDescent="0.2">
      <c r="A52" s="722"/>
      <c r="B52" s="727" t="s">
        <v>169</v>
      </c>
      <c r="C52" s="361" t="s">
        <v>1400</v>
      </c>
      <c r="D52" s="360">
        <v>0</v>
      </c>
      <c r="E52" s="360">
        <v>0</v>
      </c>
      <c r="F52" s="360">
        <v>0</v>
      </c>
      <c r="G52" s="360">
        <v>0</v>
      </c>
      <c r="H52" s="449">
        <v>165719787</v>
      </c>
      <c r="I52" s="785">
        <v>165719787</v>
      </c>
      <c r="J52" s="299"/>
      <c r="K52" s="299"/>
      <c r="L52" s="299"/>
      <c r="M52" s="295"/>
      <c r="N52" s="292">
        <f t="shared" si="0"/>
        <v>165719787</v>
      </c>
      <c r="O52" s="292">
        <f t="shared" si="1"/>
        <v>165719787</v>
      </c>
      <c r="P52" s="325">
        <f t="shared" si="2"/>
        <v>1</v>
      </c>
      <c r="Q52" s="296"/>
      <c r="R52" s="296"/>
      <c r="S52" s="296"/>
      <c r="T52" s="296"/>
      <c r="U52" s="296"/>
      <c r="V52" s="296"/>
      <c r="W52" s="297"/>
      <c r="X52" s="297"/>
      <c r="Y52" s="297"/>
      <c r="Z52" s="297"/>
      <c r="AA52" s="297"/>
      <c r="AB52" s="297"/>
      <c r="AC52" s="297"/>
      <c r="AD52" s="297"/>
      <c r="AE52" s="297"/>
      <c r="AF52" s="297"/>
      <c r="AG52" s="297"/>
      <c r="AH52" s="297"/>
      <c r="AI52" s="297"/>
      <c r="AJ52" s="297"/>
      <c r="AK52" s="297"/>
      <c r="AL52" s="300"/>
      <c r="AM52" s="297"/>
      <c r="AN52" s="297"/>
      <c r="AO52" s="297"/>
      <c r="AP52" s="297"/>
      <c r="AQ52" s="297"/>
      <c r="AR52" s="297"/>
      <c r="AS52" s="297"/>
      <c r="AT52" s="297"/>
      <c r="AU52" s="297"/>
      <c r="AV52" s="297"/>
      <c r="AW52" s="297"/>
    </row>
    <row r="53" spans="1:50" ht="24" customHeight="1" x14ac:dyDescent="0.2">
      <c r="A53" s="722"/>
      <c r="B53" s="728"/>
      <c r="C53" s="361" t="s">
        <v>1396</v>
      </c>
      <c r="D53" s="360">
        <v>0</v>
      </c>
      <c r="E53" s="360">
        <v>0</v>
      </c>
      <c r="F53" s="360">
        <v>0</v>
      </c>
      <c r="G53" s="360">
        <v>0</v>
      </c>
      <c r="H53" s="449">
        <v>50146</v>
      </c>
      <c r="I53" s="785">
        <v>50146</v>
      </c>
      <c r="J53" s="299"/>
      <c r="K53" s="299"/>
      <c r="L53" s="299"/>
      <c r="M53" s="295"/>
      <c r="N53" s="292"/>
      <c r="O53" s="292"/>
      <c r="P53" s="325"/>
      <c r="Q53" s="296"/>
      <c r="R53" s="296"/>
      <c r="S53" s="296"/>
      <c r="T53" s="296"/>
      <c r="U53" s="296"/>
      <c r="V53" s="296"/>
      <c r="W53" s="297"/>
      <c r="X53" s="297"/>
      <c r="Y53" s="297"/>
      <c r="Z53" s="297"/>
      <c r="AA53" s="297"/>
      <c r="AB53" s="297"/>
      <c r="AC53" s="297"/>
      <c r="AD53" s="297"/>
      <c r="AE53" s="297"/>
      <c r="AF53" s="297"/>
      <c r="AG53" s="297"/>
      <c r="AH53" s="297"/>
      <c r="AI53" s="297"/>
      <c r="AJ53" s="297"/>
      <c r="AK53" s="297"/>
      <c r="AL53" s="300"/>
      <c r="AM53" s="297"/>
      <c r="AN53" s="297"/>
      <c r="AO53" s="297"/>
      <c r="AP53" s="297"/>
      <c r="AQ53" s="297"/>
      <c r="AR53" s="297"/>
      <c r="AS53" s="297"/>
      <c r="AT53" s="297"/>
      <c r="AU53" s="297"/>
      <c r="AV53" s="297"/>
      <c r="AW53" s="297"/>
    </row>
    <row r="54" spans="1:50" ht="24" customHeight="1" x14ac:dyDescent="0.2">
      <c r="A54" s="722"/>
      <c r="B54" s="729"/>
      <c r="C54" s="361" t="s">
        <v>1521</v>
      </c>
      <c r="D54" s="360">
        <v>0</v>
      </c>
      <c r="E54" s="360">
        <v>0</v>
      </c>
      <c r="F54" s="360">
        <v>0</v>
      </c>
      <c r="G54" s="360">
        <v>0</v>
      </c>
      <c r="H54" s="449">
        <v>5000000</v>
      </c>
      <c r="I54" s="785">
        <v>5000000</v>
      </c>
      <c r="J54" s="299"/>
      <c r="K54" s="299"/>
      <c r="L54" s="299"/>
      <c r="M54" s="295"/>
      <c r="N54" s="292"/>
      <c r="O54" s="292"/>
      <c r="P54" s="325"/>
      <c r="Q54" s="296"/>
      <c r="R54" s="296"/>
      <c r="S54" s="296"/>
      <c r="T54" s="296"/>
      <c r="U54" s="296"/>
      <c r="V54" s="296"/>
      <c r="W54" s="297"/>
      <c r="X54" s="297"/>
      <c r="Y54" s="297"/>
      <c r="Z54" s="297"/>
      <c r="AA54" s="297"/>
      <c r="AB54" s="297"/>
      <c r="AC54" s="297"/>
      <c r="AD54" s="297"/>
      <c r="AE54" s="297"/>
      <c r="AF54" s="297"/>
      <c r="AG54" s="297"/>
      <c r="AH54" s="297"/>
      <c r="AI54" s="297"/>
      <c r="AJ54" s="297"/>
      <c r="AK54" s="297"/>
      <c r="AL54" s="300"/>
      <c r="AM54" s="297"/>
      <c r="AN54" s="297"/>
      <c r="AO54" s="297"/>
      <c r="AP54" s="297"/>
      <c r="AQ54" s="297"/>
      <c r="AR54" s="297"/>
      <c r="AS54" s="297"/>
      <c r="AT54" s="297"/>
      <c r="AU54" s="297"/>
      <c r="AV54" s="297"/>
      <c r="AW54" s="297"/>
    </row>
    <row r="55" spans="1:50" ht="24" customHeight="1" x14ac:dyDescent="0.2">
      <c r="A55" s="722"/>
      <c r="B55" s="724" t="s">
        <v>174</v>
      </c>
      <c r="C55" s="361" t="s">
        <v>1398</v>
      </c>
      <c r="D55" s="360">
        <v>0</v>
      </c>
      <c r="E55" s="360">
        <v>0</v>
      </c>
      <c r="F55" s="360">
        <v>0</v>
      </c>
      <c r="G55" s="360">
        <v>0</v>
      </c>
      <c r="H55" s="449">
        <v>130000000</v>
      </c>
      <c r="I55" s="785">
        <v>130000000</v>
      </c>
      <c r="J55" s="299"/>
      <c r="K55" s="299"/>
      <c r="L55" s="299"/>
      <c r="M55" s="295"/>
      <c r="N55" s="292">
        <f t="shared" ref="N55:O58" si="3">SUM(D55+F55+H55+J55+L55)</f>
        <v>130000000</v>
      </c>
      <c r="O55" s="292">
        <f t="shared" si="3"/>
        <v>130000000</v>
      </c>
      <c r="P55" s="325">
        <f>IFERROR(O55/N55,0)</f>
        <v>1</v>
      </c>
      <c r="Q55" s="296"/>
      <c r="R55" s="296"/>
      <c r="S55" s="296"/>
      <c r="T55" s="296"/>
      <c r="U55" s="296"/>
      <c r="V55" s="296"/>
      <c r="W55" s="297"/>
      <c r="X55" s="297"/>
      <c r="Y55" s="297"/>
      <c r="Z55" s="297"/>
      <c r="AA55" s="297"/>
      <c r="AB55" s="297"/>
      <c r="AC55" s="297"/>
      <c r="AD55" s="297"/>
      <c r="AE55" s="297"/>
      <c r="AF55" s="297"/>
      <c r="AG55" s="297"/>
      <c r="AH55" s="297"/>
      <c r="AI55" s="297"/>
      <c r="AJ55" s="297"/>
      <c r="AK55" s="297"/>
      <c r="AL55" s="300"/>
      <c r="AM55" s="297"/>
      <c r="AN55" s="297"/>
      <c r="AO55" s="297"/>
      <c r="AP55" s="297"/>
      <c r="AQ55" s="297"/>
      <c r="AR55" s="297"/>
      <c r="AS55" s="297"/>
      <c r="AT55" s="297"/>
      <c r="AU55" s="297"/>
      <c r="AV55" s="297"/>
      <c r="AW55" s="297"/>
    </row>
    <row r="56" spans="1:50" ht="24" customHeight="1" x14ac:dyDescent="0.2">
      <c r="A56" s="722"/>
      <c r="B56" s="726"/>
      <c r="C56" s="361" t="s">
        <v>1396</v>
      </c>
      <c r="D56" s="360">
        <v>0</v>
      </c>
      <c r="E56" s="360">
        <v>0</v>
      </c>
      <c r="F56" s="360">
        <v>0</v>
      </c>
      <c r="G56" s="360">
        <v>0</v>
      </c>
      <c r="H56" s="449">
        <v>2040231000</v>
      </c>
      <c r="I56" s="785">
        <v>2040231000</v>
      </c>
      <c r="J56" s="299"/>
      <c r="K56" s="299"/>
      <c r="L56" s="299"/>
      <c r="M56" s="295"/>
      <c r="N56" s="292">
        <f t="shared" si="3"/>
        <v>2040231000</v>
      </c>
      <c r="O56" s="292">
        <f t="shared" si="3"/>
        <v>2040231000</v>
      </c>
      <c r="P56" s="325">
        <f>IFERROR(O56/N56,0)</f>
        <v>1</v>
      </c>
      <c r="Q56" s="296"/>
      <c r="R56" s="296"/>
      <c r="S56" s="296"/>
      <c r="T56" s="296"/>
      <c r="U56" s="296"/>
      <c r="V56" s="296"/>
      <c r="W56" s="297"/>
      <c r="X56" s="297"/>
      <c r="Y56" s="297"/>
      <c r="Z56" s="297"/>
      <c r="AA56" s="297"/>
      <c r="AB56" s="297"/>
      <c r="AC56" s="297"/>
      <c r="AD56" s="297"/>
      <c r="AE56" s="297"/>
      <c r="AF56" s="297"/>
      <c r="AG56" s="297"/>
      <c r="AH56" s="297"/>
      <c r="AI56" s="297"/>
      <c r="AJ56" s="297"/>
      <c r="AK56" s="297"/>
      <c r="AL56" s="300"/>
      <c r="AM56" s="297"/>
      <c r="AN56" s="297"/>
      <c r="AO56" s="297"/>
      <c r="AP56" s="297"/>
      <c r="AQ56" s="297"/>
      <c r="AR56" s="297"/>
      <c r="AS56" s="297"/>
      <c r="AT56" s="297"/>
      <c r="AU56" s="297"/>
      <c r="AV56" s="297"/>
      <c r="AW56" s="297"/>
    </row>
    <row r="57" spans="1:50" ht="24" customHeight="1" x14ac:dyDescent="0.2">
      <c r="A57" s="723"/>
      <c r="B57" s="294"/>
      <c r="C57" s="361"/>
      <c r="D57" s="391"/>
      <c r="E57" s="391"/>
      <c r="F57" s="391"/>
      <c r="G57" s="391"/>
      <c r="H57" s="392"/>
      <c r="I57" s="785"/>
      <c r="J57" s="299"/>
      <c r="K57" s="299"/>
      <c r="L57" s="299"/>
      <c r="M57" s="295"/>
      <c r="N57" s="292">
        <f t="shared" si="3"/>
        <v>0</v>
      </c>
      <c r="O57" s="292">
        <f t="shared" si="3"/>
        <v>0</v>
      </c>
      <c r="P57" s="325">
        <f>IFERROR(O57/N57,0)</f>
        <v>0</v>
      </c>
      <c r="Q57" s="296"/>
      <c r="R57" s="296"/>
      <c r="S57" s="296"/>
      <c r="T57" s="296"/>
      <c r="U57" s="296"/>
      <c r="V57" s="296"/>
      <c r="W57" s="297"/>
      <c r="X57" s="297"/>
      <c r="Y57" s="297"/>
      <c r="Z57" s="297"/>
      <c r="AA57" s="297"/>
      <c r="AB57" s="297"/>
      <c r="AC57" s="297"/>
      <c r="AD57" s="297"/>
      <c r="AE57" s="297"/>
      <c r="AF57" s="297"/>
      <c r="AG57" s="297"/>
      <c r="AH57" s="297"/>
      <c r="AI57" s="297"/>
      <c r="AJ57" s="297"/>
      <c r="AK57" s="297"/>
      <c r="AL57" s="300"/>
      <c r="AM57" s="297"/>
      <c r="AN57" s="297"/>
      <c r="AO57" s="297"/>
      <c r="AP57" s="297"/>
      <c r="AQ57" s="297"/>
      <c r="AR57" s="297"/>
      <c r="AS57" s="297"/>
      <c r="AT57" s="297"/>
      <c r="AU57" s="297"/>
      <c r="AV57" s="297"/>
      <c r="AW57" s="297"/>
    </row>
    <row r="58" spans="1:50" ht="36" x14ac:dyDescent="0.2">
      <c r="A58" s="296"/>
      <c r="B58" s="301"/>
      <c r="C58" s="302" t="s">
        <v>199</v>
      </c>
      <c r="D58" s="366">
        <f>SUM(D21:D55)</f>
        <v>3637573030</v>
      </c>
      <c r="E58" s="366">
        <f>SUM(E21:E55)</f>
        <v>3629532347</v>
      </c>
      <c r="F58" s="366">
        <f>SUM(F21:F55)</f>
        <v>15154146057</v>
      </c>
      <c r="G58" s="366">
        <f>SUM(G21:G55)</f>
        <v>15147275091</v>
      </c>
      <c r="H58" s="366">
        <f>SUM(H44:H57)</f>
        <v>17706618000</v>
      </c>
      <c r="I58" s="786">
        <v>17663662883</v>
      </c>
      <c r="J58" s="365">
        <f>SUM(J21:J43)</f>
        <v>0</v>
      </c>
      <c r="K58" s="365">
        <f>SUM(K21:K43)</f>
        <v>0</v>
      </c>
      <c r="L58" s="365">
        <f>SUM(L21:L43)</f>
        <v>0</v>
      </c>
      <c r="M58" s="364">
        <f>SUM(M21:M43)</f>
        <v>0</v>
      </c>
      <c r="N58" s="292">
        <f t="shared" si="3"/>
        <v>36498337087</v>
      </c>
      <c r="O58" s="292">
        <f t="shared" si="3"/>
        <v>36440470321</v>
      </c>
      <c r="P58" s="325">
        <f>IFERROR(O58/N58,0)</f>
        <v>0.99841453691815973</v>
      </c>
      <c r="Q58" s="296"/>
      <c r="R58" s="296"/>
      <c r="S58" s="296"/>
      <c r="T58" s="296"/>
      <c r="U58" s="296"/>
      <c r="V58" s="296"/>
      <c r="W58" s="297"/>
      <c r="X58" s="297"/>
      <c r="Y58" s="297"/>
      <c r="Z58" s="297"/>
      <c r="AA58" s="297"/>
      <c r="AB58" s="297"/>
      <c r="AC58" s="297"/>
      <c r="AD58" s="297"/>
      <c r="AE58" s="297"/>
      <c r="AF58" s="297"/>
      <c r="AG58" s="297"/>
      <c r="AH58" s="297"/>
      <c r="AI58" s="297"/>
      <c r="AJ58" s="297"/>
      <c r="AK58" s="297"/>
      <c r="AL58" s="298" t="s">
        <v>843</v>
      </c>
      <c r="AM58" s="297"/>
      <c r="AN58" s="297"/>
      <c r="AO58" s="297"/>
      <c r="AP58" s="297"/>
      <c r="AQ58" s="297"/>
      <c r="AR58" s="297"/>
      <c r="AS58" s="297"/>
      <c r="AT58" s="297"/>
      <c r="AU58" s="297"/>
      <c r="AV58" s="297"/>
      <c r="AW58" s="297"/>
    </row>
    <row r="59" spans="1:50" ht="24" customHeight="1" x14ac:dyDescent="0.2">
      <c r="A59" s="326"/>
      <c r="B59" s="326"/>
      <c r="C59" s="326"/>
      <c r="D59" s="422"/>
      <c r="E59" s="422"/>
      <c r="F59" s="422"/>
      <c r="G59" s="422"/>
      <c r="H59" s="423"/>
      <c r="I59" s="423"/>
      <c r="J59" s="423"/>
      <c r="K59" s="423"/>
      <c r="L59" s="423"/>
      <c r="M59" s="422"/>
      <c r="N59" s="422"/>
      <c r="O59" s="422"/>
      <c r="P59" s="422"/>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298" t="s">
        <v>179</v>
      </c>
      <c r="AN59" s="326"/>
      <c r="AO59" s="326"/>
      <c r="AP59" s="326"/>
      <c r="AQ59" s="326"/>
      <c r="AR59" s="326"/>
      <c r="AS59" s="326"/>
      <c r="AT59" s="326"/>
      <c r="AU59" s="326"/>
      <c r="AV59" s="326"/>
      <c r="AW59" s="326"/>
      <c r="AX59" s="326"/>
    </row>
    <row r="60" spans="1:50" ht="31.5" customHeight="1" x14ac:dyDescent="0.2">
      <c r="A60" s="711" t="s">
        <v>180</v>
      </c>
      <c r="B60" s="674"/>
      <c r="C60" s="713"/>
      <c r="D60" s="667"/>
      <c r="E60" s="667"/>
      <c r="F60" s="667"/>
      <c r="G60" s="667"/>
      <c r="H60" s="667"/>
      <c r="I60" s="667"/>
      <c r="J60" s="667"/>
      <c r="K60" s="667"/>
      <c r="L60" s="667"/>
      <c r="M60" s="667"/>
      <c r="N60" s="667"/>
      <c r="O60" s="667"/>
      <c r="P60" s="667"/>
      <c r="Q60" s="667"/>
      <c r="R60" s="667"/>
      <c r="S60" s="667"/>
      <c r="T60" s="667"/>
      <c r="U60" s="667"/>
      <c r="V60" s="667"/>
      <c r="W60" s="667"/>
      <c r="X60" s="420"/>
      <c r="Y60" s="420"/>
      <c r="Z60" s="420"/>
      <c r="AA60" s="420"/>
      <c r="AB60" s="420"/>
      <c r="AC60" s="420"/>
      <c r="AD60" s="420"/>
      <c r="AE60" s="420"/>
      <c r="AF60" s="420"/>
      <c r="AG60" s="420"/>
      <c r="AH60" s="420"/>
      <c r="AI60" s="420"/>
      <c r="AJ60" s="420"/>
      <c r="AK60" s="420"/>
      <c r="AL60" s="420"/>
      <c r="AM60" s="300" t="s">
        <v>174</v>
      </c>
      <c r="AN60" s="420"/>
      <c r="AO60" s="420"/>
      <c r="AP60" s="420"/>
      <c r="AQ60" s="420"/>
      <c r="AR60" s="420"/>
      <c r="AS60" s="420"/>
      <c r="AT60" s="420"/>
      <c r="AU60" s="420"/>
      <c r="AV60" s="420"/>
      <c r="AW60" s="420"/>
      <c r="AX60" s="420"/>
    </row>
    <row r="61" spans="1:50" ht="45.75" customHeight="1" x14ac:dyDescent="0.2">
      <c r="A61" s="421" t="s">
        <v>181</v>
      </c>
      <c r="B61" s="421" t="s">
        <v>182</v>
      </c>
      <c r="C61" s="421" t="s">
        <v>151</v>
      </c>
      <c r="D61" s="421" t="s">
        <v>183</v>
      </c>
      <c r="E61" s="421" t="s">
        <v>184</v>
      </c>
      <c r="F61" s="421" t="s">
        <v>185</v>
      </c>
      <c r="G61" s="421" t="s">
        <v>186</v>
      </c>
      <c r="H61" s="421" t="s">
        <v>187</v>
      </c>
      <c r="I61" s="421" t="s">
        <v>188</v>
      </c>
      <c r="J61" s="421" t="s">
        <v>189</v>
      </c>
      <c r="K61" s="421" t="s">
        <v>190</v>
      </c>
      <c r="L61" s="421" t="s">
        <v>191</v>
      </c>
      <c r="M61" s="421" t="s">
        <v>192</v>
      </c>
      <c r="N61" s="421" t="s">
        <v>193</v>
      </c>
      <c r="O61" s="421" t="s">
        <v>194</v>
      </c>
      <c r="P61" s="421" t="s">
        <v>1381</v>
      </c>
      <c r="Q61" s="421" t="s">
        <v>1382</v>
      </c>
      <c r="R61" s="421" t="s">
        <v>1383</v>
      </c>
      <c r="S61" s="421" t="s">
        <v>1384</v>
      </c>
      <c r="T61" s="421" t="s">
        <v>1385</v>
      </c>
      <c r="U61" s="421" t="s">
        <v>1386</v>
      </c>
      <c r="V61" s="421" t="s">
        <v>1387</v>
      </c>
      <c r="W61" s="421" t="s">
        <v>1388</v>
      </c>
      <c r="X61" s="420"/>
      <c r="Y61" s="420"/>
      <c r="Z61" s="420"/>
      <c r="AA61" s="420"/>
      <c r="AB61" s="420"/>
      <c r="AC61" s="420"/>
      <c r="AD61" s="420"/>
      <c r="AE61" s="420"/>
      <c r="AF61" s="420"/>
      <c r="AG61" s="420"/>
      <c r="AH61" s="420"/>
      <c r="AI61" s="420"/>
      <c r="AJ61" s="420"/>
      <c r="AK61" s="420"/>
      <c r="AL61" s="420"/>
      <c r="AM61" s="298" t="s">
        <v>170</v>
      </c>
      <c r="AN61" s="420"/>
      <c r="AO61" s="420"/>
      <c r="AP61" s="420"/>
      <c r="AQ61" s="420"/>
      <c r="AR61" s="420"/>
      <c r="AS61" s="420"/>
      <c r="AT61" s="420"/>
      <c r="AU61" s="420"/>
      <c r="AV61" s="420"/>
      <c r="AW61" s="420"/>
      <c r="AX61" s="420"/>
    </row>
    <row r="62" spans="1:50" ht="72.75" customHeight="1" x14ac:dyDescent="0.2">
      <c r="A62" s="305" t="s">
        <v>1379</v>
      </c>
      <c r="B62" s="304">
        <v>20211040</v>
      </c>
      <c r="C62" s="447" t="s">
        <v>969</v>
      </c>
      <c r="D62" s="306">
        <v>0</v>
      </c>
      <c r="E62" s="306">
        <v>0</v>
      </c>
      <c r="F62" s="306">
        <v>0</v>
      </c>
      <c r="G62" s="303">
        <f>IFERROR(F62/D62,0)</f>
        <v>0</v>
      </c>
      <c r="H62" s="239">
        <v>1792419746</v>
      </c>
      <c r="I62" s="239">
        <v>1792419746</v>
      </c>
      <c r="J62" s="457">
        <v>1792419746</v>
      </c>
      <c r="K62" s="303">
        <f>IFERROR(J62/H62,0)</f>
        <v>1</v>
      </c>
      <c r="L62" s="307">
        <f>1850231000+190000000</f>
        <v>2040231000</v>
      </c>
      <c r="M62" s="307">
        <f>1850231000+190000000</f>
        <v>2040231000</v>
      </c>
      <c r="N62" s="306">
        <v>2033249009</v>
      </c>
      <c r="O62" s="303">
        <f>IFERROR(N62/L62,0)</f>
        <v>0.9965778429011225</v>
      </c>
      <c r="P62" s="306">
        <v>0</v>
      </c>
      <c r="Q62" s="306">
        <v>0</v>
      </c>
      <c r="R62" s="306">
        <v>0</v>
      </c>
      <c r="S62" s="303">
        <f>IFERROR(R62/P62,0)</f>
        <v>0</v>
      </c>
      <c r="T62" s="306">
        <v>0</v>
      </c>
      <c r="U62" s="306">
        <v>0</v>
      </c>
      <c r="V62" s="306">
        <v>0</v>
      </c>
      <c r="W62" s="303">
        <f>IFERROR(V62/T62,0)</f>
        <v>0</v>
      </c>
      <c r="X62" s="297"/>
      <c r="Y62" s="297"/>
      <c r="Z62" s="297"/>
      <c r="AA62" s="297"/>
      <c r="AB62" s="297"/>
      <c r="AC62" s="297"/>
      <c r="AD62" s="297"/>
      <c r="AE62" s="297"/>
      <c r="AF62" s="297"/>
      <c r="AG62" s="297"/>
      <c r="AH62" s="297"/>
      <c r="AI62" s="297"/>
      <c r="AJ62" s="297"/>
      <c r="AK62" s="297"/>
      <c r="AL62" s="298" t="s">
        <v>169</v>
      </c>
      <c r="AM62" s="297"/>
      <c r="AN62" s="297"/>
      <c r="AO62" s="297"/>
      <c r="AP62" s="297"/>
      <c r="AQ62" s="297"/>
      <c r="AR62" s="297"/>
      <c r="AS62" s="297"/>
      <c r="AT62" s="297"/>
      <c r="AU62" s="297"/>
      <c r="AV62" s="297"/>
      <c r="AW62" s="297"/>
    </row>
    <row r="63" spans="1:50" ht="87.75" customHeight="1" x14ac:dyDescent="0.2">
      <c r="A63" s="305" t="s">
        <v>1380</v>
      </c>
      <c r="B63" s="311">
        <v>20212164</v>
      </c>
      <c r="C63" s="447" t="s">
        <v>1286</v>
      </c>
      <c r="D63" s="306">
        <v>0</v>
      </c>
      <c r="E63" s="306">
        <v>0</v>
      </c>
      <c r="F63" s="306">
        <v>0</v>
      </c>
      <c r="G63" s="303">
        <f>IFERROR(F63/D63,0)</f>
        <v>0</v>
      </c>
      <c r="H63" s="239">
        <v>75855280</v>
      </c>
      <c r="I63" s="308">
        <v>75855280</v>
      </c>
      <c r="J63" s="457">
        <v>75855280</v>
      </c>
      <c r="K63" s="303">
        <f>IFERROR(J63/H63,0)</f>
        <v>1</v>
      </c>
      <c r="L63" s="307">
        <v>117876588</v>
      </c>
      <c r="M63" s="307">
        <v>117876588</v>
      </c>
      <c r="N63" s="239">
        <v>112446865</v>
      </c>
      <c r="O63" s="303">
        <f>IFERROR(N63/L63,0)</f>
        <v>0.95393722288602378</v>
      </c>
      <c r="P63" s="306">
        <v>0</v>
      </c>
      <c r="Q63" s="306">
        <v>0</v>
      </c>
      <c r="R63" s="306">
        <v>0</v>
      </c>
      <c r="S63" s="303">
        <f>IFERROR(R63/P63,0)</f>
        <v>0</v>
      </c>
      <c r="T63" s="306">
        <v>0</v>
      </c>
      <c r="U63" s="306">
        <v>0</v>
      </c>
      <c r="V63" s="306">
        <v>0</v>
      </c>
      <c r="W63" s="303">
        <f>IFERROR(V63/T63,0)</f>
        <v>0</v>
      </c>
      <c r="X63" s="297"/>
      <c r="Y63" s="297"/>
      <c r="Z63" s="297"/>
      <c r="AA63" s="297"/>
      <c r="AB63" s="297"/>
      <c r="AC63" s="297"/>
      <c r="AD63" s="297"/>
      <c r="AE63" s="297"/>
      <c r="AF63" s="297"/>
      <c r="AG63" s="297"/>
      <c r="AH63" s="297"/>
      <c r="AI63" s="297"/>
      <c r="AJ63" s="297"/>
      <c r="AK63" s="297"/>
      <c r="AL63" s="300" t="s">
        <v>195</v>
      </c>
      <c r="AM63" s="297"/>
      <c r="AN63" s="297"/>
      <c r="AO63" s="297"/>
      <c r="AP63" s="297"/>
      <c r="AQ63" s="297"/>
      <c r="AR63" s="297"/>
      <c r="AS63" s="297"/>
      <c r="AT63" s="297"/>
      <c r="AU63" s="297"/>
      <c r="AV63" s="297"/>
      <c r="AW63" s="297"/>
    </row>
    <row r="64" spans="1:50" ht="152.25" customHeight="1" x14ac:dyDescent="0.2">
      <c r="A64" s="305" t="s">
        <v>1496</v>
      </c>
      <c r="B64" s="304">
        <v>20221851</v>
      </c>
      <c r="C64" s="447" t="s">
        <v>969</v>
      </c>
      <c r="D64" s="306">
        <v>0</v>
      </c>
      <c r="E64" s="306">
        <v>0</v>
      </c>
      <c r="F64" s="306">
        <v>0</v>
      </c>
      <c r="G64" s="303">
        <v>0</v>
      </c>
      <c r="H64" s="303">
        <v>0</v>
      </c>
      <c r="I64" s="308">
        <v>0</v>
      </c>
      <c r="J64" s="307">
        <v>0</v>
      </c>
      <c r="K64" s="303">
        <v>0</v>
      </c>
      <c r="L64" s="239">
        <v>655000000</v>
      </c>
      <c r="M64" s="239">
        <v>655000000</v>
      </c>
      <c r="N64" s="306">
        <v>647420790</v>
      </c>
      <c r="O64" s="303">
        <f>IFERROR(N64/L64,0)</f>
        <v>0.98842868702290076</v>
      </c>
      <c r="P64" s="306"/>
      <c r="Q64" s="306"/>
      <c r="R64" s="306"/>
      <c r="S64" s="303"/>
      <c r="T64" s="306"/>
      <c r="U64" s="306"/>
      <c r="V64" s="306"/>
      <c r="W64" s="303"/>
      <c r="X64" s="297"/>
      <c r="Y64" s="297"/>
      <c r="Z64" s="297"/>
      <c r="AA64" s="297"/>
      <c r="AB64" s="297"/>
      <c r="AC64" s="297"/>
      <c r="AD64" s="297"/>
      <c r="AE64" s="297"/>
      <c r="AF64" s="297"/>
      <c r="AG64" s="297"/>
      <c r="AH64" s="297"/>
      <c r="AI64" s="297"/>
      <c r="AJ64" s="297"/>
      <c r="AK64" s="297"/>
      <c r="AL64" s="300"/>
      <c r="AM64" s="297"/>
      <c r="AN64" s="297"/>
      <c r="AO64" s="297"/>
      <c r="AP64" s="297"/>
      <c r="AQ64" s="297"/>
      <c r="AR64" s="297"/>
      <c r="AS64" s="297"/>
      <c r="AT64" s="297"/>
      <c r="AU64" s="297"/>
      <c r="AV64" s="297"/>
      <c r="AW64" s="297"/>
    </row>
    <row r="65" spans="1:49" ht="31.5" customHeight="1" x14ac:dyDescent="0.2">
      <c r="A65" s="309"/>
      <c r="B65" s="309"/>
      <c r="C65" s="309"/>
      <c r="D65" s="310"/>
      <c r="E65" s="310"/>
      <c r="F65" s="309"/>
      <c r="G65" s="303"/>
      <c r="H65" s="303"/>
      <c r="I65" s="303"/>
      <c r="J65" s="239"/>
      <c r="K65" s="303"/>
      <c r="L65" s="309"/>
      <c r="M65" s="309"/>
      <c r="N65" s="309"/>
      <c r="O65" s="303"/>
      <c r="P65" s="309"/>
      <c r="Q65" s="309"/>
      <c r="R65" s="303"/>
      <c r="S65" s="303"/>
      <c r="T65" s="309"/>
      <c r="U65" s="309"/>
      <c r="V65" s="309"/>
      <c r="W65" s="303"/>
      <c r="X65" s="297"/>
      <c r="Y65" s="297"/>
      <c r="Z65" s="297"/>
      <c r="AA65" s="297"/>
      <c r="AB65" s="297"/>
      <c r="AC65" s="297"/>
      <c r="AD65" s="297"/>
      <c r="AE65" s="297"/>
      <c r="AF65" s="297"/>
      <c r="AG65" s="297"/>
      <c r="AH65" s="297"/>
      <c r="AI65" s="297"/>
      <c r="AJ65" s="297"/>
      <c r="AK65" s="297"/>
      <c r="AL65" s="298" t="s">
        <v>196</v>
      </c>
      <c r="AM65" s="297"/>
      <c r="AN65" s="297"/>
      <c r="AO65" s="297"/>
      <c r="AP65" s="297"/>
      <c r="AQ65" s="297"/>
      <c r="AR65" s="297"/>
      <c r="AS65" s="297"/>
      <c r="AT65" s="297"/>
      <c r="AU65" s="297"/>
      <c r="AV65" s="297"/>
      <c r="AW65" s="297"/>
    </row>
    <row r="66" spans="1:49" ht="38.25" customHeight="1" x14ac:dyDescent="0.25">
      <c r="A66" s="708" t="s">
        <v>199</v>
      </c>
      <c r="B66" s="709"/>
      <c r="C66" s="710"/>
      <c r="D66" s="312">
        <f>SUM(D62:D65)</f>
        <v>0</v>
      </c>
      <c r="E66" s="312">
        <f>SUM(E62:E65)</f>
        <v>0</v>
      </c>
      <c r="F66" s="312">
        <f>SUM(F62:F65)</f>
        <v>0</v>
      </c>
      <c r="G66" s="313">
        <f>IFERROR(F66/D66,0)</f>
        <v>0</v>
      </c>
      <c r="H66" s="314">
        <f>SUM(H62:H63)</f>
        <v>1868275026</v>
      </c>
      <c r="I66" s="314">
        <f>SUM(I62:I65)</f>
        <v>1868275026</v>
      </c>
      <c r="J66" s="314">
        <f>SUM(J62:J65)</f>
        <v>1868275026</v>
      </c>
      <c r="K66" s="313">
        <f>IFERROR(J66/H66,0)</f>
        <v>1</v>
      </c>
      <c r="L66" s="314">
        <f>SUM(L62:L65)</f>
        <v>2813107588</v>
      </c>
      <c r="M66" s="314">
        <f>SUM(M62:M65)</f>
        <v>2813107588</v>
      </c>
      <c r="N66" s="314">
        <f>SUM(N62:N65)</f>
        <v>2793116664</v>
      </c>
      <c r="O66" s="313">
        <f>IFERROR(N66/L66,0)</f>
        <v>0.99289365110482219</v>
      </c>
      <c r="P66" s="314">
        <f>SUM(P62:P65)</f>
        <v>0</v>
      </c>
      <c r="Q66" s="314">
        <f>SUM(Q62:Q65)</f>
        <v>0</v>
      </c>
      <c r="R66" s="312">
        <f>SUM(R62:R65)</f>
        <v>0</v>
      </c>
      <c r="S66" s="313">
        <f>IFERROR(R66/P66,0)</f>
        <v>0</v>
      </c>
      <c r="T66" s="314">
        <f>SUM(T62:T65)</f>
        <v>0</v>
      </c>
      <c r="U66" s="314">
        <f>SUM(U62:U65)</f>
        <v>0</v>
      </c>
      <c r="V66" s="312">
        <f>SUM(V62:V65)</f>
        <v>0</v>
      </c>
      <c r="W66" s="313">
        <f>IFERROR(V66/T66,0)</f>
        <v>0</v>
      </c>
      <c r="X66" s="297"/>
      <c r="Y66" s="297"/>
      <c r="Z66" s="297"/>
      <c r="AA66" s="297"/>
      <c r="AB66" s="297"/>
      <c r="AC66" s="297"/>
      <c r="AD66" s="297"/>
      <c r="AE66" s="297"/>
      <c r="AF66" s="297"/>
      <c r="AG66" s="297"/>
      <c r="AH66" s="297"/>
      <c r="AI66" s="297"/>
      <c r="AJ66" s="297"/>
      <c r="AK66" s="297"/>
      <c r="AL66" s="363" t="s">
        <v>200</v>
      </c>
      <c r="AM66" s="297"/>
      <c r="AN66" s="297"/>
      <c r="AO66" s="297"/>
      <c r="AP66" s="297"/>
      <c r="AQ66" s="297"/>
      <c r="AR66" s="297"/>
      <c r="AS66" s="297"/>
      <c r="AT66" s="297"/>
      <c r="AU66" s="297"/>
      <c r="AV66" s="297"/>
      <c r="AW66" s="297"/>
    </row>
    <row r="67" spans="1:49" ht="15.75" customHeight="1" x14ac:dyDescent="0.25">
      <c r="I67" s="419"/>
      <c r="J67" s="419"/>
      <c r="K67" s="419"/>
    </row>
    <row r="68" spans="1:49" ht="15.75" customHeight="1" x14ac:dyDescent="0.25">
      <c r="I68" s="419"/>
      <c r="J68" s="419"/>
      <c r="K68" s="419"/>
    </row>
    <row r="69" spans="1:49" ht="15.75" customHeight="1" x14ac:dyDescent="0.25">
      <c r="I69" s="419"/>
      <c r="J69" s="419"/>
      <c r="K69" s="419"/>
    </row>
    <row r="70" spans="1:49" ht="15.75" customHeight="1" x14ac:dyDescent="0.25">
      <c r="I70" s="419"/>
      <c r="J70" s="419"/>
      <c r="K70" s="419"/>
    </row>
    <row r="71" spans="1:49" ht="15.75" customHeight="1" x14ac:dyDescent="0.25">
      <c r="I71" s="419"/>
      <c r="J71" s="419"/>
      <c r="K71" s="419"/>
    </row>
    <row r="72" spans="1:49" ht="15.75" customHeight="1" x14ac:dyDescent="0.25">
      <c r="I72" s="419"/>
      <c r="J72" s="419"/>
      <c r="K72" s="419"/>
    </row>
    <row r="73" spans="1:49" ht="15.75" customHeight="1" x14ac:dyDescent="0.25">
      <c r="I73" s="419"/>
      <c r="J73" s="419"/>
      <c r="K73" s="419"/>
    </row>
    <row r="74" spans="1:49" ht="15.75" customHeight="1" x14ac:dyDescent="0.25">
      <c r="I74" s="419"/>
      <c r="J74" s="419"/>
      <c r="K74" s="419"/>
    </row>
    <row r="75" spans="1:49" ht="15.75" customHeight="1" x14ac:dyDescent="0.25">
      <c r="I75" s="419"/>
      <c r="J75" s="419"/>
      <c r="K75" s="419"/>
    </row>
    <row r="76" spans="1:49" ht="15.75" customHeight="1" x14ac:dyDescent="0.25">
      <c r="I76" s="419"/>
      <c r="J76" s="419"/>
      <c r="K76" s="419"/>
    </row>
    <row r="77" spans="1:49" ht="15.75" customHeight="1" x14ac:dyDescent="0.25">
      <c r="I77" s="419"/>
      <c r="J77" s="419"/>
      <c r="K77" s="419"/>
    </row>
    <row r="78" spans="1:49" ht="15.75" customHeight="1" x14ac:dyDescent="0.25">
      <c r="I78" s="419"/>
      <c r="J78" s="419"/>
      <c r="K78" s="419"/>
    </row>
    <row r="79" spans="1:49" ht="15.75" customHeight="1" x14ac:dyDescent="0.25">
      <c r="I79" s="419"/>
      <c r="J79" s="419"/>
      <c r="K79" s="419"/>
    </row>
    <row r="80" spans="1:49" ht="15.75" customHeight="1" x14ac:dyDescent="0.25">
      <c r="I80" s="419"/>
      <c r="J80" s="419"/>
      <c r="K80" s="419"/>
    </row>
    <row r="81" spans="9:11" ht="15.75" customHeight="1" x14ac:dyDescent="0.25">
      <c r="I81" s="419"/>
      <c r="J81" s="419"/>
      <c r="K81" s="419"/>
    </row>
    <row r="82" spans="9:11" ht="15.75" customHeight="1" x14ac:dyDescent="0.25">
      <c r="I82" s="419"/>
      <c r="J82" s="419"/>
      <c r="K82" s="419"/>
    </row>
    <row r="83" spans="9:11" ht="15.75" customHeight="1" x14ac:dyDescent="0.25">
      <c r="I83" s="419"/>
      <c r="J83" s="419"/>
      <c r="K83" s="419"/>
    </row>
    <row r="84" spans="9:11" ht="15.75" customHeight="1" x14ac:dyDescent="0.25">
      <c r="I84" s="419"/>
      <c r="J84" s="419"/>
      <c r="K84" s="419"/>
    </row>
    <row r="85" spans="9:11" ht="15.75" customHeight="1" x14ac:dyDescent="0.25">
      <c r="I85" s="419"/>
      <c r="J85" s="419"/>
      <c r="K85" s="419"/>
    </row>
    <row r="86" spans="9:11" ht="15.75" customHeight="1" x14ac:dyDescent="0.25">
      <c r="I86" s="419"/>
      <c r="J86" s="419"/>
      <c r="K86" s="419"/>
    </row>
    <row r="87" spans="9:11" ht="15.75" customHeight="1" x14ac:dyDescent="0.25">
      <c r="I87" s="419"/>
      <c r="J87" s="419"/>
      <c r="K87" s="419"/>
    </row>
    <row r="88" spans="9:11" ht="15.75" customHeight="1" x14ac:dyDescent="0.25">
      <c r="I88" s="419"/>
      <c r="J88" s="419"/>
      <c r="K88" s="419"/>
    </row>
    <row r="89" spans="9:11" ht="15.75" customHeight="1" x14ac:dyDescent="0.25">
      <c r="I89" s="419"/>
      <c r="J89" s="419"/>
      <c r="K89" s="419"/>
    </row>
    <row r="90" spans="9:11" ht="15.75" customHeight="1" x14ac:dyDescent="0.25">
      <c r="I90" s="419"/>
      <c r="J90" s="419"/>
      <c r="K90" s="419"/>
    </row>
    <row r="91" spans="9:11" ht="15.75" customHeight="1" x14ac:dyDescent="0.25">
      <c r="I91" s="419"/>
      <c r="J91" s="419"/>
      <c r="K91" s="419"/>
    </row>
    <row r="92" spans="9:11" ht="15.75" customHeight="1" x14ac:dyDescent="0.25">
      <c r="I92" s="419"/>
      <c r="J92" s="419"/>
      <c r="K92" s="419"/>
    </row>
    <row r="93" spans="9:11" ht="15.75" customHeight="1" x14ac:dyDescent="0.25">
      <c r="I93" s="419"/>
      <c r="J93" s="419"/>
      <c r="K93" s="419"/>
    </row>
    <row r="94" spans="9:11" ht="15.75" customHeight="1" x14ac:dyDescent="0.25">
      <c r="I94" s="419"/>
      <c r="J94" s="419"/>
      <c r="K94" s="419"/>
    </row>
    <row r="95" spans="9:11" ht="15.75" customHeight="1" x14ac:dyDescent="0.25">
      <c r="I95" s="419"/>
      <c r="J95" s="419"/>
      <c r="K95" s="419"/>
    </row>
    <row r="96" spans="9:11" ht="15.75" customHeight="1" x14ac:dyDescent="0.25">
      <c r="I96" s="419"/>
      <c r="J96" s="419"/>
      <c r="K96" s="419"/>
    </row>
    <row r="97" spans="9:11" ht="15.75" customHeight="1" x14ac:dyDescent="0.25">
      <c r="I97" s="419"/>
      <c r="J97" s="419"/>
      <c r="K97" s="419"/>
    </row>
    <row r="98" spans="9:11" ht="15.75" customHeight="1" x14ac:dyDescent="0.25">
      <c r="I98" s="419"/>
      <c r="J98" s="419"/>
      <c r="K98" s="419"/>
    </row>
    <row r="99" spans="9:11" ht="15.75" customHeight="1" x14ac:dyDescent="0.25">
      <c r="I99" s="419"/>
      <c r="J99" s="419"/>
      <c r="K99" s="419"/>
    </row>
    <row r="100" spans="9:11" ht="15.75" customHeight="1" x14ac:dyDescent="0.25">
      <c r="I100" s="419"/>
      <c r="J100" s="419"/>
      <c r="K100" s="419"/>
    </row>
    <row r="101" spans="9:11" ht="15.75" customHeight="1" x14ac:dyDescent="0.25">
      <c r="I101" s="419"/>
      <c r="J101" s="419"/>
      <c r="K101" s="419"/>
    </row>
    <row r="102" spans="9:11" ht="15.75" customHeight="1" x14ac:dyDescent="0.25">
      <c r="I102" s="419"/>
      <c r="J102" s="419"/>
      <c r="K102" s="419"/>
    </row>
    <row r="103" spans="9:11" ht="15.75" customHeight="1" x14ac:dyDescent="0.25">
      <c r="I103" s="419"/>
      <c r="J103" s="419"/>
      <c r="K103" s="419"/>
    </row>
    <row r="104" spans="9:11" ht="15.75" customHeight="1" x14ac:dyDescent="0.25">
      <c r="I104" s="419"/>
      <c r="J104" s="419"/>
      <c r="K104" s="419"/>
    </row>
    <row r="105" spans="9:11" ht="15.75" customHeight="1" x14ac:dyDescent="0.25">
      <c r="I105" s="419"/>
      <c r="J105" s="419"/>
      <c r="K105" s="419"/>
    </row>
    <row r="106" spans="9:11" ht="15.75" customHeight="1" x14ac:dyDescent="0.25">
      <c r="I106" s="419"/>
      <c r="J106" s="419"/>
      <c r="K106" s="419"/>
    </row>
    <row r="107" spans="9:11" ht="15.75" customHeight="1" x14ac:dyDescent="0.25">
      <c r="I107" s="419"/>
      <c r="J107" s="419"/>
      <c r="K107" s="419"/>
    </row>
    <row r="108" spans="9:11" ht="15.75" customHeight="1" x14ac:dyDescent="0.25">
      <c r="I108" s="419"/>
      <c r="J108" s="419"/>
      <c r="K108" s="419"/>
    </row>
    <row r="109" spans="9:11" ht="15.75" customHeight="1" x14ac:dyDescent="0.25">
      <c r="I109" s="419"/>
      <c r="J109" s="419"/>
      <c r="K109" s="419"/>
    </row>
    <row r="110" spans="9:11" ht="15.75" customHeight="1" x14ac:dyDescent="0.25">
      <c r="I110" s="419"/>
      <c r="J110" s="419"/>
      <c r="K110" s="419"/>
    </row>
    <row r="111" spans="9:11" ht="15.75" customHeight="1" x14ac:dyDescent="0.25">
      <c r="I111" s="419"/>
      <c r="J111" s="419"/>
      <c r="K111" s="419"/>
    </row>
    <row r="112" spans="9:11" ht="15.75" customHeight="1" x14ac:dyDescent="0.25">
      <c r="I112" s="419"/>
      <c r="J112" s="419"/>
      <c r="K112" s="419"/>
    </row>
    <row r="113" spans="9:11" ht="15.75" customHeight="1" x14ac:dyDescent="0.25">
      <c r="I113" s="419"/>
      <c r="J113" s="419"/>
      <c r="K113" s="419"/>
    </row>
    <row r="114" spans="9:11" ht="15.75" customHeight="1" x14ac:dyDescent="0.25">
      <c r="I114" s="419"/>
      <c r="J114" s="419"/>
      <c r="K114" s="419"/>
    </row>
    <row r="115" spans="9:11" ht="15.75" customHeight="1" x14ac:dyDescent="0.25">
      <c r="I115" s="419"/>
      <c r="J115" s="419"/>
      <c r="K115" s="419"/>
    </row>
    <row r="116" spans="9:11" ht="15.75" customHeight="1" x14ac:dyDescent="0.25">
      <c r="I116" s="419"/>
      <c r="J116" s="419"/>
      <c r="K116" s="419"/>
    </row>
    <row r="117" spans="9:11" ht="15.75" customHeight="1" x14ac:dyDescent="0.25">
      <c r="I117" s="419"/>
      <c r="J117" s="419"/>
      <c r="K117" s="419"/>
    </row>
    <row r="118" spans="9:11" ht="15.75" customHeight="1" x14ac:dyDescent="0.25">
      <c r="I118" s="419"/>
      <c r="J118" s="419"/>
      <c r="K118" s="419"/>
    </row>
    <row r="119" spans="9:11" ht="15.75" customHeight="1" x14ac:dyDescent="0.25">
      <c r="I119" s="419"/>
      <c r="J119" s="419"/>
      <c r="K119" s="419"/>
    </row>
    <row r="120" spans="9:11" ht="15.75" customHeight="1" x14ac:dyDescent="0.25">
      <c r="I120" s="419"/>
      <c r="J120" s="419"/>
      <c r="K120" s="419"/>
    </row>
    <row r="121" spans="9:11" ht="15.75" customHeight="1" x14ac:dyDescent="0.25">
      <c r="I121" s="419"/>
      <c r="J121" s="419"/>
      <c r="K121" s="419"/>
    </row>
    <row r="122" spans="9:11" ht="15.75" customHeight="1" x14ac:dyDescent="0.25">
      <c r="I122" s="419"/>
      <c r="J122" s="419"/>
      <c r="K122" s="419"/>
    </row>
    <row r="123" spans="9:11" ht="15.75" customHeight="1" x14ac:dyDescent="0.25">
      <c r="I123" s="419"/>
      <c r="J123" s="419"/>
      <c r="K123" s="419"/>
    </row>
    <row r="124" spans="9:11" ht="15.75" customHeight="1" x14ac:dyDescent="0.25">
      <c r="I124" s="419"/>
      <c r="J124" s="419"/>
      <c r="K124" s="419"/>
    </row>
    <row r="125" spans="9:11" ht="15.75" customHeight="1" x14ac:dyDescent="0.25">
      <c r="I125" s="419"/>
      <c r="J125" s="419"/>
      <c r="K125" s="419"/>
    </row>
    <row r="126" spans="9:11" ht="15.75" customHeight="1" x14ac:dyDescent="0.25">
      <c r="I126" s="419"/>
      <c r="J126" s="419"/>
      <c r="K126" s="419"/>
    </row>
    <row r="127" spans="9:11" ht="15.75" customHeight="1" x14ac:dyDescent="0.25">
      <c r="I127" s="419"/>
      <c r="J127" s="419"/>
      <c r="K127" s="419"/>
    </row>
    <row r="128" spans="9:11" ht="15.75" customHeight="1" x14ac:dyDescent="0.25">
      <c r="I128" s="419"/>
      <c r="J128" s="419"/>
      <c r="K128" s="419"/>
    </row>
    <row r="129" spans="9:11" ht="15.75" customHeight="1" x14ac:dyDescent="0.25">
      <c r="I129" s="419"/>
      <c r="J129" s="419"/>
      <c r="K129" s="419"/>
    </row>
    <row r="130" spans="9:11" ht="15.75" customHeight="1" x14ac:dyDescent="0.25">
      <c r="I130" s="419"/>
      <c r="J130" s="419"/>
      <c r="K130" s="419"/>
    </row>
    <row r="131" spans="9:11" ht="15.75" customHeight="1" x14ac:dyDescent="0.25">
      <c r="I131" s="419"/>
      <c r="J131" s="419"/>
      <c r="K131" s="419"/>
    </row>
    <row r="132" spans="9:11" ht="15.75" customHeight="1" x14ac:dyDescent="0.25">
      <c r="I132" s="419"/>
      <c r="J132" s="419"/>
      <c r="K132" s="419"/>
    </row>
    <row r="133" spans="9:11" ht="15.75" customHeight="1" x14ac:dyDescent="0.25">
      <c r="I133" s="419"/>
      <c r="J133" s="419"/>
      <c r="K133" s="419"/>
    </row>
    <row r="134" spans="9:11" ht="15.75" customHeight="1" x14ac:dyDescent="0.25">
      <c r="I134" s="419"/>
      <c r="J134" s="419"/>
      <c r="K134" s="419"/>
    </row>
    <row r="135" spans="9:11" ht="15.75" customHeight="1" x14ac:dyDescent="0.25">
      <c r="I135" s="419"/>
      <c r="J135" s="419"/>
      <c r="K135" s="419"/>
    </row>
    <row r="136" spans="9:11" ht="15.75" customHeight="1" x14ac:dyDescent="0.25">
      <c r="I136" s="419"/>
      <c r="J136" s="419"/>
      <c r="K136" s="419"/>
    </row>
    <row r="137" spans="9:11" ht="15.75" customHeight="1" x14ac:dyDescent="0.25">
      <c r="I137" s="419"/>
      <c r="J137" s="419"/>
      <c r="K137" s="419"/>
    </row>
    <row r="138" spans="9:11" ht="15.75" customHeight="1" x14ac:dyDescent="0.25">
      <c r="I138" s="419"/>
      <c r="J138" s="419"/>
      <c r="K138" s="419"/>
    </row>
    <row r="139" spans="9:11" ht="15.75" customHeight="1" x14ac:dyDescent="0.25">
      <c r="I139" s="419"/>
      <c r="J139" s="419"/>
      <c r="K139" s="419"/>
    </row>
    <row r="140" spans="9:11" ht="15.75" customHeight="1" x14ac:dyDescent="0.25">
      <c r="I140" s="419"/>
      <c r="J140" s="419"/>
      <c r="K140" s="419"/>
    </row>
    <row r="141" spans="9:11" ht="15.75" customHeight="1" x14ac:dyDescent="0.25">
      <c r="I141" s="419"/>
      <c r="J141" s="419"/>
      <c r="K141" s="419"/>
    </row>
    <row r="142" spans="9:11" ht="15.75" customHeight="1" x14ac:dyDescent="0.25">
      <c r="I142" s="419"/>
      <c r="J142" s="419"/>
      <c r="K142" s="419"/>
    </row>
    <row r="143" spans="9:11" ht="15.75" customHeight="1" x14ac:dyDescent="0.25">
      <c r="I143" s="419"/>
      <c r="J143" s="419"/>
      <c r="K143" s="419"/>
    </row>
    <row r="144" spans="9:11" ht="15.75" customHeight="1" x14ac:dyDescent="0.25">
      <c r="I144" s="419"/>
      <c r="J144" s="419"/>
      <c r="K144" s="419"/>
    </row>
    <row r="145" spans="9:11" ht="15.75" customHeight="1" x14ac:dyDescent="0.25">
      <c r="I145" s="419"/>
      <c r="J145" s="419"/>
      <c r="K145" s="419"/>
    </row>
    <row r="146" spans="9:11" ht="15.75" customHeight="1" x14ac:dyDescent="0.25">
      <c r="I146" s="419"/>
      <c r="J146" s="419"/>
      <c r="K146" s="419"/>
    </row>
    <row r="147" spans="9:11" ht="15.75" customHeight="1" x14ac:dyDescent="0.25">
      <c r="I147" s="419"/>
      <c r="J147" s="419"/>
      <c r="K147" s="419"/>
    </row>
    <row r="148" spans="9:11" ht="15.75" customHeight="1" x14ac:dyDescent="0.25">
      <c r="I148" s="419"/>
      <c r="J148" s="419"/>
      <c r="K148" s="419"/>
    </row>
    <row r="149" spans="9:11" ht="15.75" customHeight="1" x14ac:dyDescent="0.25">
      <c r="I149" s="419"/>
      <c r="J149" s="419"/>
      <c r="K149" s="419"/>
    </row>
    <row r="150" spans="9:11" ht="15.75" customHeight="1" x14ac:dyDescent="0.25">
      <c r="I150" s="419"/>
      <c r="J150" s="419"/>
      <c r="K150" s="419"/>
    </row>
    <row r="151" spans="9:11" ht="15.75" customHeight="1" x14ac:dyDescent="0.25">
      <c r="I151" s="419"/>
      <c r="J151" s="419"/>
      <c r="K151" s="419"/>
    </row>
    <row r="152" spans="9:11" ht="15.75" customHeight="1" x14ac:dyDescent="0.25">
      <c r="I152" s="419"/>
      <c r="J152" s="419"/>
      <c r="K152" s="419"/>
    </row>
    <row r="153" spans="9:11" ht="15.75" customHeight="1" x14ac:dyDescent="0.25">
      <c r="I153" s="419"/>
      <c r="J153" s="419"/>
      <c r="K153" s="419"/>
    </row>
    <row r="154" spans="9:11" ht="15.75" customHeight="1" x14ac:dyDescent="0.25">
      <c r="I154" s="419"/>
      <c r="J154" s="419"/>
      <c r="K154" s="419"/>
    </row>
    <row r="155" spans="9:11" ht="15.75" customHeight="1" x14ac:dyDescent="0.25">
      <c r="I155" s="419"/>
      <c r="J155" s="419"/>
      <c r="K155" s="419"/>
    </row>
    <row r="156" spans="9:11" ht="15.75" customHeight="1" x14ac:dyDescent="0.25">
      <c r="I156" s="419"/>
      <c r="J156" s="419"/>
      <c r="K156" s="419"/>
    </row>
    <row r="157" spans="9:11" ht="15.75" customHeight="1" x14ac:dyDescent="0.25">
      <c r="I157" s="419"/>
      <c r="J157" s="419"/>
      <c r="K157" s="419"/>
    </row>
    <row r="158" spans="9:11" ht="15.75" customHeight="1" x14ac:dyDescent="0.25">
      <c r="I158" s="419"/>
      <c r="J158" s="419"/>
      <c r="K158" s="419"/>
    </row>
    <row r="159" spans="9:11" ht="15.75" customHeight="1" x14ac:dyDescent="0.25">
      <c r="I159" s="419"/>
      <c r="J159" s="419"/>
      <c r="K159" s="419"/>
    </row>
    <row r="160" spans="9:11" ht="15.75" customHeight="1" x14ac:dyDescent="0.25">
      <c r="I160" s="419"/>
      <c r="J160" s="419"/>
      <c r="K160" s="419"/>
    </row>
    <row r="161" spans="9:11" ht="15.75" customHeight="1" x14ac:dyDescent="0.25">
      <c r="I161" s="419"/>
      <c r="J161" s="419"/>
      <c r="K161" s="419"/>
    </row>
    <row r="162" spans="9:11" ht="15.75" customHeight="1" x14ac:dyDescent="0.25">
      <c r="I162" s="419"/>
      <c r="J162" s="419"/>
      <c r="K162" s="419"/>
    </row>
    <row r="163" spans="9:11" ht="15.75" customHeight="1" x14ac:dyDescent="0.25">
      <c r="I163" s="419"/>
      <c r="J163" s="419"/>
      <c r="K163" s="419"/>
    </row>
    <row r="164" spans="9:11" ht="15.75" customHeight="1" x14ac:dyDescent="0.25">
      <c r="I164" s="419"/>
      <c r="J164" s="419"/>
      <c r="K164" s="419"/>
    </row>
    <row r="165" spans="9:11" ht="15.75" customHeight="1" x14ac:dyDescent="0.25">
      <c r="I165" s="419"/>
      <c r="J165" s="419"/>
      <c r="K165" s="419"/>
    </row>
    <row r="166" spans="9:11" ht="15.75" customHeight="1" x14ac:dyDescent="0.25">
      <c r="I166" s="419"/>
      <c r="J166" s="419"/>
      <c r="K166" s="419"/>
    </row>
    <row r="167" spans="9:11" ht="15.75" customHeight="1" x14ac:dyDescent="0.25">
      <c r="I167" s="419"/>
      <c r="J167" s="419"/>
      <c r="K167" s="419"/>
    </row>
    <row r="168" spans="9:11" ht="15.75" customHeight="1" x14ac:dyDescent="0.25">
      <c r="I168" s="419"/>
      <c r="J168" s="419"/>
      <c r="K168" s="419"/>
    </row>
    <row r="169" spans="9:11" ht="15.75" customHeight="1" x14ac:dyDescent="0.25">
      <c r="I169" s="419"/>
      <c r="J169" s="419"/>
      <c r="K169" s="419"/>
    </row>
    <row r="170" spans="9:11" ht="15.75" customHeight="1" x14ac:dyDescent="0.25">
      <c r="I170" s="419"/>
      <c r="J170" s="419"/>
      <c r="K170" s="419"/>
    </row>
    <row r="171" spans="9:11" ht="15.75" customHeight="1" x14ac:dyDescent="0.25">
      <c r="I171" s="419"/>
      <c r="J171" s="419"/>
      <c r="K171" s="419"/>
    </row>
    <row r="172" spans="9:11" ht="15.75" customHeight="1" x14ac:dyDescent="0.25">
      <c r="I172" s="419"/>
      <c r="J172" s="419"/>
      <c r="K172" s="419"/>
    </row>
    <row r="173" spans="9:11" ht="15.75" customHeight="1" x14ac:dyDescent="0.25">
      <c r="I173" s="419"/>
      <c r="J173" s="419"/>
      <c r="K173" s="419"/>
    </row>
    <row r="174" spans="9:11" ht="15.75" customHeight="1" x14ac:dyDescent="0.25">
      <c r="I174" s="419"/>
      <c r="J174" s="419"/>
      <c r="K174" s="419"/>
    </row>
    <row r="175" spans="9:11" ht="15.75" customHeight="1" x14ac:dyDescent="0.25">
      <c r="I175" s="419"/>
      <c r="J175" s="419"/>
      <c r="K175" s="419"/>
    </row>
    <row r="176" spans="9:11" ht="15.75" customHeight="1" x14ac:dyDescent="0.25">
      <c r="I176" s="419"/>
      <c r="J176" s="419"/>
      <c r="K176" s="419"/>
    </row>
    <row r="177" spans="9:11" ht="15.75" customHeight="1" x14ac:dyDescent="0.25">
      <c r="I177" s="419"/>
      <c r="J177" s="419"/>
      <c r="K177" s="419"/>
    </row>
    <row r="178" spans="9:11" ht="15.75" customHeight="1" x14ac:dyDescent="0.25">
      <c r="I178" s="419"/>
      <c r="J178" s="419"/>
      <c r="K178" s="419"/>
    </row>
    <row r="179" spans="9:11" ht="15.75" customHeight="1" x14ac:dyDescent="0.25">
      <c r="I179" s="419"/>
      <c r="J179" s="419"/>
      <c r="K179" s="419"/>
    </row>
    <row r="180" spans="9:11" ht="15.75" customHeight="1" x14ac:dyDescent="0.25">
      <c r="I180" s="419"/>
      <c r="J180" s="419"/>
      <c r="K180" s="419"/>
    </row>
    <row r="181" spans="9:11" ht="15.75" customHeight="1" x14ac:dyDescent="0.25">
      <c r="I181" s="419"/>
      <c r="J181" s="419"/>
      <c r="K181" s="419"/>
    </row>
    <row r="182" spans="9:11" ht="15.75" customHeight="1" x14ac:dyDescent="0.25">
      <c r="I182" s="419"/>
      <c r="J182" s="419"/>
      <c r="K182" s="419"/>
    </row>
    <row r="183" spans="9:11" ht="15.75" customHeight="1" x14ac:dyDescent="0.25">
      <c r="I183" s="419"/>
      <c r="J183" s="419"/>
      <c r="K183" s="419"/>
    </row>
    <row r="184" spans="9:11" ht="15.75" customHeight="1" x14ac:dyDescent="0.25">
      <c r="I184" s="419"/>
      <c r="J184" s="419"/>
      <c r="K184" s="419"/>
    </row>
    <row r="185" spans="9:11" ht="15.75" customHeight="1" x14ac:dyDescent="0.25">
      <c r="I185" s="419"/>
      <c r="J185" s="419"/>
      <c r="K185" s="419"/>
    </row>
    <row r="186" spans="9:11" ht="15.75" customHeight="1" x14ac:dyDescent="0.25">
      <c r="I186" s="419"/>
      <c r="J186" s="419"/>
      <c r="K186" s="419"/>
    </row>
    <row r="187" spans="9:11" ht="15.75" customHeight="1" x14ac:dyDescent="0.25">
      <c r="I187" s="419"/>
      <c r="J187" s="419"/>
      <c r="K187" s="419"/>
    </row>
    <row r="188" spans="9:11" ht="15.75" customHeight="1" x14ac:dyDescent="0.25">
      <c r="I188" s="419"/>
      <c r="J188" s="419"/>
      <c r="K188" s="419"/>
    </row>
    <row r="189" spans="9:11" ht="15.75" customHeight="1" x14ac:dyDescent="0.25">
      <c r="I189" s="419"/>
      <c r="J189" s="419"/>
      <c r="K189" s="419"/>
    </row>
    <row r="190" spans="9:11" ht="15.75" customHeight="1" x14ac:dyDescent="0.25">
      <c r="I190" s="419"/>
      <c r="J190" s="419"/>
      <c r="K190" s="419"/>
    </row>
    <row r="191" spans="9:11" ht="15.75" customHeight="1" x14ac:dyDescent="0.25">
      <c r="I191" s="419"/>
      <c r="J191" s="419"/>
      <c r="K191" s="419"/>
    </row>
    <row r="192" spans="9:11" ht="15.75" customHeight="1" x14ac:dyDescent="0.25">
      <c r="I192" s="419"/>
      <c r="J192" s="419"/>
      <c r="K192" s="419"/>
    </row>
    <row r="193" spans="9:11" ht="15.75" customHeight="1" x14ac:dyDescent="0.25">
      <c r="I193" s="419"/>
      <c r="J193" s="419"/>
      <c r="K193" s="419"/>
    </row>
    <row r="194" spans="9:11" ht="15.75" customHeight="1" x14ac:dyDescent="0.25">
      <c r="I194" s="419"/>
      <c r="J194" s="419"/>
      <c r="K194" s="419"/>
    </row>
    <row r="195" spans="9:11" ht="15.75" customHeight="1" x14ac:dyDescent="0.25">
      <c r="I195" s="419"/>
      <c r="J195" s="419"/>
      <c r="K195" s="419"/>
    </row>
    <row r="196" spans="9:11" ht="15.75" customHeight="1" x14ac:dyDescent="0.25">
      <c r="I196" s="419"/>
      <c r="J196" s="419"/>
      <c r="K196" s="419"/>
    </row>
    <row r="197" spans="9:11" ht="15.75" customHeight="1" x14ac:dyDescent="0.25">
      <c r="I197" s="419"/>
      <c r="J197" s="419"/>
      <c r="K197" s="419"/>
    </row>
    <row r="198" spans="9:11" ht="15.75" customHeight="1" x14ac:dyDescent="0.25">
      <c r="I198" s="419"/>
      <c r="J198" s="419"/>
      <c r="K198" s="419"/>
    </row>
    <row r="199" spans="9:11" ht="15.75" customHeight="1" x14ac:dyDescent="0.25">
      <c r="I199" s="419"/>
      <c r="J199" s="419"/>
      <c r="K199" s="419"/>
    </row>
    <row r="200" spans="9:11" ht="15.75" customHeight="1" x14ac:dyDescent="0.25">
      <c r="I200" s="419"/>
      <c r="J200" s="419"/>
      <c r="K200" s="419"/>
    </row>
    <row r="201" spans="9:11" ht="15.75" customHeight="1" x14ac:dyDescent="0.25">
      <c r="I201" s="419"/>
      <c r="J201" s="419"/>
      <c r="K201" s="419"/>
    </row>
    <row r="202" spans="9:11" ht="15.75" customHeight="1" x14ac:dyDescent="0.25">
      <c r="I202" s="419"/>
      <c r="J202" s="419"/>
      <c r="K202" s="419"/>
    </row>
    <row r="203" spans="9:11" ht="15.75" customHeight="1" x14ac:dyDescent="0.25">
      <c r="I203" s="419"/>
      <c r="J203" s="419"/>
      <c r="K203" s="419"/>
    </row>
    <row r="204" spans="9:11" ht="15.75" customHeight="1" x14ac:dyDescent="0.25">
      <c r="I204" s="419"/>
      <c r="J204" s="419"/>
      <c r="K204" s="419"/>
    </row>
    <row r="205" spans="9:11" ht="15.75" customHeight="1" x14ac:dyDescent="0.25">
      <c r="I205" s="419"/>
      <c r="J205" s="419"/>
      <c r="K205" s="419"/>
    </row>
    <row r="206" spans="9:11" ht="15.75" customHeight="1" x14ac:dyDescent="0.25">
      <c r="I206" s="419"/>
      <c r="J206" s="419"/>
      <c r="K206" s="419"/>
    </row>
    <row r="207" spans="9:11" ht="15.75" customHeight="1" x14ac:dyDescent="0.25">
      <c r="I207" s="419"/>
      <c r="J207" s="419"/>
      <c r="K207" s="419"/>
    </row>
    <row r="208" spans="9:11" ht="15.75" customHeight="1" x14ac:dyDescent="0.25">
      <c r="I208" s="419"/>
      <c r="J208" s="419"/>
      <c r="K208" s="419"/>
    </row>
    <row r="209" spans="9:11" ht="15.75" customHeight="1" x14ac:dyDescent="0.25">
      <c r="I209" s="419"/>
      <c r="J209" s="419"/>
      <c r="K209" s="419"/>
    </row>
    <row r="210" spans="9:11" ht="15.75" customHeight="1" x14ac:dyDescent="0.25">
      <c r="I210" s="419"/>
      <c r="J210" s="419"/>
      <c r="K210" s="419"/>
    </row>
    <row r="211" spans="9:11" ht="15.75" customHeight="1" x14ac:dyDescent="0.25">
      <c r="I211" s="419"/>
      <c r="J211" s="419"/>
      <c r="K211" s="419"/>
    </row>
    <row r="212" spans="9:11" ht="15.75" customHeight="1" x14ac:dyDescent="0.25">
      <c r="I212" s="419"/>
      <c r="J212" s="419"/>
      <c r="K212" s="419"/>
    </row>
    <row r="213" spans="9:11" ht="15.75" customHeight="1" x14ac:dyDescent="0.25">
      <c r="I213" s="419"/>
      <c r="J213" s="419"/>
      <c r="K213" s="419"/>
    </row>
    <row r="214" spans="9:11" ht="15.75" customHeight="1" x14ac:dyDescent="0.25">
      <c r="I214" s="419"/>
      <c r="J214" s="419"/>
      <c r="K214" s="419"/>
    </row>
    <row r="215" spans="9:11" ht="15.75" customHeight="1" x14ac:dyDescent="0.25">
      <c r="I215" s="419"/>
      <c r="J215" s="419"/>
      <c r="K215" s="419"/>
    </row>
    <row r="216" spans="9:11" ht="15.75" customHeight="1" x14ac:dyDescent="0.25">
      <c r="I216" s="419"/>
      <c r="J216" s="419"/>
      <c r="K216" s="419"/>
    </row>
    <row r="217" spans="9:11" ht="15.75" customHeight="1" x14ac:dyDescent="0.25">
      <c r="I217" s="419"/>
      <c r="J217" s="419"/>
      <c r="K217" s="419"/>
    </row>
    <row r="218" spans="9:11" ht="15.75" customHeight="1" x14ac:dyDescent="0.25">
      <c r="I218" s="419"/>
      <c r="J218" s="419"/>
      <c r="K218" s="419"/>
    </row>
    <row r="219" spans="9:11" ht="15.75" customHeight="1" x14ac:dyDescent="0.25">
      <c r="I219" s="419"/>
      <c r="J219" s="419"/>
      <c r="K219" s="419"/>
    </row>
    <row r="220" spans="9:11" ht="15.75" customHeight="1" x14ac:dyDescent="0.25">
      <c r="I220" s="419"/>
      <c r="J220" s="419"/>
      <c r="K220" s="419"/>
    </row>
    <row r="221" spans="9:11" ht="15.75" customHeight="1" x14ac:dyDescent="0.25">
      <c r="I221" s="419"/>
      <c r="J221" s="419"/>
      <c r="K221" s="419"/>
    </row>
    <row r="222" spans="9:11" ht="15.75" customHeight="1" x14ac:dyDescent="0.25">
      <c r="I222" s="419"/>
      <c r="J222" s="419"/>
      <c r="K222" s="419"/>
    </row>
    <row r="223" spans="9:11" ht="15.75" customHeight="1" x14ac:dyDescent="0.25">
      <c r="I223" s="419"/>
      <c r="J223" s="419"/>
      <c r="K223" s="419"/>
    </row>
    <row r="224" spans="9:11" ht="15.75" customHeight="1" x14ac:dyDescent="0.25">
      <c r="I224" s="419"/>
      <c r="J224" s="419"/>
      <c r="K224" s="419"/>
    </row>
    <row r="225" spans="9:11" ht="15.75" customHeight="1" x14ac:dyDescent="0.25">
      <c r="I225" s="419"/>
      <c r="J225" s="419"/>
      <c r="K225" s="419"/>
    </row>
    <row r="226" spans="9:11" ht="15.75" customHeight="1" x14ac:dyDescent="0.25">
      <c r="I226" s="419"/>
      <c r="J226" s="419"/>
      <c r="K226" s="419"/>
    </row>
    <row r="227" spans="9:11" ht="15.75" customHeight="1" x14ac:dyDescent="0.25">
      <c r="I227" s="419"/>
      <c r="J227" s="419"/>
      <c r="K227" s="419"/>
    </row>
    <row r="228" spans="9:11" ht="15.75" customHeight="1" x14ac:dyDescent="0.25">
      <c r="I228" s="419"/>
      <c r="J228" s="419"/>
      <c r="K228" s="419"/>
    </row>
    <row r="229" spans="9:11" ht="15.75" customHeight="1" x14ac:dyDescent="0.25">
      <c r="I229" s="419"/>
      <c r="J229" s="419"/>
      <c r="K229" s="419"/>
    </row>
    <row r="230" spans="9:11" ht="15.75" customHeight="1" x14ac:dyDescent="0.25">
      <c r="I230" s="419"/>
      <c r="J230" s="419"/>
      <c r="K230" s="419"/>
    </row>
    <row r="231" spans="9:11" ht="15.75" customHeight="1" x14ac:dyDescent="0.25">
      <c r="I231" s="419"/>
      <c r="J231" s="419"/>
      <c r="K231" s="419"/>
    </row>
    <row r="232" spans="9:11" ht="15.75" customHeight="1" x14ac:dyDescent="0.25">
      <c r="I232" s="419"/>
      <c r="J232" s="419"/>
      <c r="K232" s="419"/>
    </row>
    <row r="233" spans="9:11" ht="15.75" customHeight="1" x14ac:dyDescent="0.25">
      <c r="I233" s="419"/>
      <c r="J233" s="419"/>
      <c r="K233" s="419"/>
    </row>
    <row r="234" spans="9:11" ht="15.75" customHeight="1" x14ac:dyDescent="0.25">
      <c r="I234" s="419"/>
      <c r="J234" s="419"/>
      <c r="K234" s="419"/>
    </row>
    <row r="235" spans="9:11" ht="15.75" customHeight="1" x14ac:dyDescent="0.25">
      <c r="I235" s="419"/>
      <c r="J235" s="419"/>
      <c r="K235" s="419"/>
    </row>
    <row r="236" spans="9:11" ht="15.75" customHeight="1" x14ac:dyDescent="0.25">
      <c r="I236" s="419"/>
      <c r="J236" s="419"/>
      <c r="K236" s="419"/>
    </row>
    <row r="237" spans="9:11" ht="15.75" customHeight="1" x14ac:dyDescent="0.25">
      <c r="I237" s="419"/>
      <c r="J237" s="419"/>
      <c r="K237" s="419"/>
    </row>
    <row r="238" spans="9:11" ht="15.75" customHeight="1" x14ac:dyDescent="0.25">
      <c r="I238" s="419"/>
      <c r="J238" s="419"/>
      <c r="K238" s="419"/>
    </row>
    <row r="239" spans="9:11" ht="15.75" customHeight="1" x14ac:dyDescent="0.25">
      <c r="I239" s="419"/>
      <c r="J239" s="419"/>
      <c r="K239" s="419"/>
    </row>
    <row r="240" spans="9:11" ht="15.75" customHeight="1" x14ac:dyDescent="0.25">
      <c r="I240" s="419"/>
      <c r="J240" s="419"/>
      <c r="K240" s="419"/>
    </row>
    <row r="241" spans="9:11" ht="15.75" customHeight="1" x14ac:dyDescent="0.25">
      <c r="I241" s="419"/>
      <c r="J241" s="419"/>
      <c r="K241" s="419"/>
    </row>
    <row r="242" spans="9:11" ht="15.75" customHeight="1" x14ac:dyDescent="0.25">
      <c r="I242" s="419"/>
      <c r="J242" s="419"/>
      <c r="K242" s="419"/>
    </row>
    <row r="243" spans="9:11" ht="15.75" customHeight="1" x14ac:dyDescent="0.25">
      <c r="I243" s="419"/>
      <c r="J243" s="419"/>
      <c r="K243" s="419"/>
    </row>
    <row r="244" spans="9:11" ht="15.75" customHeight="1" x14ac:dyDescent="0.25">
      <c r="I244" s="419"/>
      <c r="J244" s="419"/>
      <c r="K244" s="419"/>
    </row>
    <row r="245" spans="9:11" ht="15.75" customHeight="1" x14ac:dyDescent="0.25">
      <c r="I245" s="419"/>
      <c r="J245" s="419"/>
      <c r="K245" s="419"/>
    </row>
    <row r="246" spans="9:11" ht="15.75" customHeight="1" x14ac:dyDescent="0.25">
      <c r="I246" s="419"/>
      <c r="J246" s="419"/>
      <c r="K246" s="419"/>
    </row>
    <row r="247" spans="9:11" ht="15.75" customHeight="1" x14ac:dyDescent="0.25">
      <c r="I247" s="419"/>
      <c r="J247" s="419"/>
      <c r="K247" s="419"/>
    </row>
    <row r="248" spans="9:11" ht="15.75" customHeight="1" x14ac:dyDescent="0.25">
      <c r="I248" s="419"/>
      <c r="J248" s="419"/>
      <c r="K248" s="419"/>
    </row>
    <row r="249" spans="9:11" ht="15.75" customHeight="1" x14ac:dyDescent="0.25">
      <c r="I249" s="419"/>
      <c r="J249" s="419"/>
      <c r="K249" s="419"/>
    </row>
    <row r="250" spans="9:11" ht="15.75" customHeight="1" x14ac:dyDescent="0.25">
      <c r="I250" s="419"/>
      <c r="J250" s="419"/>
      <c r="K250" s="419"/>
    </row>
    <row r="251" spans="9:11" ht="15.75" customHeight="1" x14ac:dyDescent="0.25">
      <c r="I251" s="419"/>
      <c r="J251" s="419"/>
      <c r="K251" s="419"/>
    </row>
    <row r="252" spans="9:11" ht="15.75" customHeight="1" x14ac:dyDescent="0.25">
      <c r="I252" s="419"/>
      <c r="J252" s="419"/>
      <c r="K252" s="419"/>
    </row>
    <row r="253" spans="9:11" ht="15.75" customHeight="1" x14ac:dyDescent="0.25">
      <c r="I253" s="419"/>
      <c r="J253" s="419"/>
      <c r="K253" s="419"/>
    </row>
    <row r="254" spans="9:11" ht="15.75" customHeight="1" x14ac:dyDescent="0.25">
      <c r="I254" s="419"/>
      <c r="J254" s="419"/>
      <c r="K254" s="419"/>
    </row>
    <row r="255" spans="9:11" ht="15.75" customHeight="1" x14ac:dyDescent="0.25">
      <c r="I255" s="419"/>
      <c r="J255" s="419"/>
      <c r="K255" s="419"/>
    </row>
    <row r="256" spans="9:11" ht="15.75" customHeight="1" x14ac:dyDescent="0.25">
      <c r="I256" s="419"/>
      <c r="J256" s="419"/>
      <c r="K256" s="419"/>
    </row>
    <row r="257" spans="9:11" ht="15.75" customHeight="1" x14ac:dyDescent="0.25">
      <c r="I257" s="419"/>
      <c r="J257" s="419"/>
      <c r="K257" s="419"/>
    </row>
    <row r="258" spans="9:11" ht="15.75" customHeight="1" x14ac:dyDescent="0.25">
      <c r="I258" s="419"/>
      <c r="J258" s="419"/>
      <c r="K258" s="419"/>
    </row>
    <row r="259" spans="9:11" ht="15.75" customHeight="1" x14ac:dyDescent="0.25">
      <c r="I259" s="419"/>
      <c r="J259" s="419"/>
      <c r="K259" s="419"/>
    </row>
    <row r="260" spans="9:11" ht="15.75" customHeight="1" x14ac:dyDescent="0.25">
      <c r="I260" s="419"/>
      <c r="J260" s="419"/>
      <c r="K260" s="419"/>
    </row>
    <row r="261" spans="9:11" ht="15.75" customHeight="1" x14ac:dyDescent="0.25">
      <c r="I261" s="419"/>
      <c r="J261" s="419"/>
      <c r="K261" s="419"/>
    </row>
    <row r="262" spans="9:11" ht="15.75" customHeight="1" x14ac:dyDescent="0.25">
      <c r="I262" s="419"/>
      <c r="J262" s="419"/>
      <c r="K262" s="419"/>
    </row>
    <row r="263" spans="9:11" ht="15.75" customHeight="1" x14ac:dyDescent="0.25">
      <c r="I263" s="419"/>
      <c r="J263" s="419"/>
      <c r="K263" s="419"/>
    </row>
    <row r="264" spans="9:11" ht="15.75" customHeight="1" x14ac:dyDescent="0.25">
      <c r="I264" s="419"/>
      <c r="J264" s="419"/>
      <c r="K264" s="419"/>
    </row>
    <row r="265" spans="9:11" ht="15.75" customHeight="1" x14ac:dyDescent="0.25">
      <c r="I265" s="419"/>
      <c r="J265" s="419"/>
      <c r="K265" s="419"/>
    </row>
    <row r="266" spans="9:11" ht="15.75" customHeight="1" x14ac:dyDescent="0.25">
      <c r="I266" s="419"/>
      <c r="J266" s="419"/>
      <c r="K266" s="419"/>
    </row>
    <row r="267" spans="9:11" ht="15.75" customHeight="1" x14ac:dyDescent="0.25">
      <c r="I267" s="419"/>
      <c r="J267" s="419"/>
      <c r="K267" s="419"/>
    </row>
    <row r="268" spans="9:11" ht="15.75" customHeight="1" x14ac:dyDescent="0.25">
      <c r="I268" s="419"/>
      <c r="J268" s="419"/>
      <c r="K268" s="419"/>
    </row>
    <row r="269" spans="9:11" ht="15.75" customHeight="1" x14ac:dyDescent="0.25">
      <c r="I269" s="419"/>
      <c r="J269" s="419"/>
      <c r="K269" s="419"/>
    </row>
    <row r="270" spans="9:11" ht="15.75" customHeight="1" x14ac:dyDescent="0.25">
      <c r="I270" s="419"/>
      <c r="J270" s="419"/>
      <c r="K270" s="419"/>
    </row>
    <row r="271" spans="9:11" ht="15.75" customHeight="1" x14ac:dyDescent="0.25">
      <c r="I271" s="419"/>
      <c r="J271" s="419"/>
      <c r="K271" s="419"/>
    </row>
    <row r="272" spans="9:11" ht="15.75" customHeight="1" x14ac:dyDescent="0.25">
      <c r="I272" s="419"/>
      <c r="J272" s="419"/>
      <c r="K272" s="419"/>
    </row>
    <row r="273" spans="9:11" ht="15.75" customHeight="1" x14ac:dyDescent="0.25">
      <c r="I273" s="419"/>
      <c r="J273" s="419"/>
      <c r="K273" s="419"/>
    </row>
    <row r="274" spans="9:11" ht="15.75" customHeight="1" x14ac:dyDescent="0.25">
      <c r="I274" s="419"/>
      <c r="J274" s="419"/>
      <c r="K274" s="419"/>
    </row>
    <row r="275" spans="9:11" ht="15.75" customHeight="1" x14ac:dyDescent="0.25">
      <c r="I275" s="419"/>
      <c r="J275" s="419"/>
      <c r="K275" s="419"/>
    </row>
    <row r="276" spans="9:11" ht="15.75" customHeight="1" x14ac:dyDescent="0.25">
      <c r="I276" s="419"/>
      <c r="J276" s="419"/>
      <c r="K276" s="419"/>
    </row>
    <row r="277" spans="9:11" ht="15.75" customHeight="1" x14ac:dyDescent="0.25">
      <c r="I277" s="419"/>
      <c r="J277" s="419"/>
      <c r="K277" s="419"/>
    </row>
    <row r="278" spans="9:11" ht="15.75" customHeight="1" x14ac:dyDescent="0.25">
      <c r="I278" s="419"/>
      <c r="J278" s="419"/>
      <c r="K278" s="419"/>
    </row>
    <row r="279" spans="9:11" ht="15.75" customHeight="1" x14ac:dyDescent="0.25">
      <c r="I279" s="419"/>
      <c r="J279" s="419"/>
      <c r="K279" s="419"/>
    </row>
    <row r="280" spans="9:11" ht="15.75" customHeight="1" x14ac:dyDescent="0.25">
      <c r="I280" s="419"/>
      <c r="J280" s="419"/>
      <c r="K280" s="419"/>
    </row>
    <row r="281" spans="9:11" ht="15.75" customHeight="1" x14ac:dyDescent="0.25">
      <c r="I281" s="419"/>
      <c r="J281" s="419"/>
      <c r="K281" s="419"/>
    </row>
    <row r="282" spans="9:11" ht="15.75" customHeight="1" x14ac:dyDescent="0.25">
      <c r="I282" s="419"/>
      <c r="J282" s="419"/>
      <c r="K282" s="419"/>
    </row>
    <row r="283" spans="9:11" ht="15.75" customHeight="1" x14ac:dyDescent="0.25">
      <c r="I283" s="419"/>
      <c r="J283" s="419"/>
      <c r="K283" s="419"/>
    </row>
    <row r="284" spans="9:11" ht="15.75" customHeight="1" x14ac:dyDescent="0.25">
      <c r="I284" s="419"/>
      <c r="J284" s="419"/>
      <c r="K284" s="419"/>
    </row>
    <row r="285" spans="9:11" ht="15.75" customHeight="1" x14ac:dyDescent="0.25">
      <c r="I285" s="419"/>
      <c r="J285" s="419"/>
      <c r="K285" s="419"/>
    </row>
    <row r="286" spans="9:11" ht="15.75" customHeight="1" x14ac:dyDescent="0.25">
      <c r="I286" s="419"/>
      <c r="J286" s="419"/>
      <c r="K286" s="419"/>
    </row>
    <row r="287" spans="9:11" ht="15.75" customHeight="1" x14ac:dyDescent="0.25">
      <c r="I287" s="419"/>
      <c r="J287" s="419"/>
      <c r="K287" s="419"/>
    </row>
    <row r="288" spans="9:11" ht="15.75" customHeight="1" x14ac:dyDescent="0.25">
      <c r="I288" s="419"/>
      <c r="J288" s="419"/>
      <c r="K288" s="419"/>
    </row>
    <row r="289" spans="9:11" ht="15.75" customHeight="1" x14ac:dyDescent="0.25">
      <c r="I289" s="419"/>
      <c r="J289" s="419"/>
      <c r="K289" s="419"/>
    </row>
    <row r="290" spans="9:11" ht="15.75" customHeight="1" x14ac:dyDescent="0.25">
      <c r="I290" s="419"/>
      <c r="J290" s="419"/>
      <c r="K290" s="419"/>
    </row>
    <row r="291" spans="9:11" ht="15.75" customHeight="1" x14ac:dyDescent="0.25">
      <c r="I291" s="419"/>
      <c r="J291" s="419"/>
      <c r="K291" s="419"/>
    </row>
    <row r="292" spans="9:11" ht="15.75" customHeight="1" x14ac:dyDescent="0.25">
      <c r="I292" s="419"/>
      <c r="J292" s="419"/>
      <c r="K292" s="419"/>
    </row>
    <row r="293" spans="9:11" ht="15.75" customHeight="1" x14ac:dyDescent="0.25">
      <c r="I293" s="419"/>
      <c r="J293" s="419"/>
      <c r="K293" s="419"/>
    </row>
    <row r="294" spans="9:11" ht="15.75" customHeight="1" x14ac:dyDescent="0.25">
      <c r="I294" s="419"/>
      <c r="J294" s="419"/>
      <c r="K294" s="419"/>
    </row>
    <row r="295" spans="9:11" ht="15.75" customHeight="1" x14ac:dyDescent="0.25">
      <c r="I295" s="419"/>
      <c r="J295" s="419"/>
      <c r="K295" s="419"/>
    </row>
    <row r="296" spans="9:11" ht="15.75" customHeight="1" x14ac:dyDescent="0.25">
      <c r="I296" s="419"/>
      <c r="J296" s="419"/>
      <c r="K296" s="419"/>
    </row>
    <row r="297" spans="9:11" ht="15.75" customHeight="1" x14ac:dyDescent="0.25">
      <c r="I297" s="419"/>
      <c r="J297" s="419"/>
      <c r="K297" s="419"/>
    </row>
    <row r="298" spans="9:11" ht="15.75" customHeight="1" x14ac:dyDescent="0.25">
      <c r="I298" s="419"/>
      <c r="J298" s="419"/>
      <c r="K298" s="419"/>
    </row>
    <row r="299" spans="9:11" ht="15.75" customHeight="1" x14ac:dyDescent="0.25">
      <c r="I299" s="419"/>
      <c r="J299" s="419"/>
      <c r="K299" s="419"/>
    </row>
    <row r="300" spans="9:11" ht="15.75" customHeight="1" x14ac:dyDescent="0.25">
      <c r="I300" s="419"/>
      <c r="J300" s="419"/>
      <c r="K300" s="419"/>
    </row>
    <row r="301" spans="9:11" ht="15.75" customHeight="1" x14ac:dyDescent="0.25">
      <c r="I301" s="419"/>
      <c r="J301" s="419"/>
      <c r="K301" s="419"/>
    </row>
    <row r="302" spans="9:11" ht="15.75" customHeight="1" x14ac:dyDescent="0.25">
      <c r="I302" s="419"/>
      <c r="J302" s="419"/>
      <c r="K302" s="419"/>
    </row>
    <row r="303" spans="9:11" ht="15.75" customHeight="1" x14ac:dyDescent="0.25">
      <c r="I303" s="419"/>
      <c r="J303" s="419"/>
      <c r="K303" s="419"/>
    </row>
    <row r="304" spans="9:11" ht="15.75" customHeight="1" x14ac:dyDescent="0.25">
      <c r="I304" s="419"/>
      <c r="J304" s="419"/>
      <c r="K304" s="419"/>
    </row>
    <row r="305" spans="9:11" ht="15.75" customHeight="1" x14ac:dyDescent="0.25">
      <c r="I305" s="419"/>
      <c r="J305" s="419"/>
      <c r="K305" s="419"/>
    </row>
    <row r="306" spans="9:11" ht="15.75" customHeight="1" x14ac:dyDescent="0.25">
      <c r="I306" s="419"/>
      <c r="J306" s="419"/>
      <c r="K306" s="419"/>
    </row>
    <row r="307" spans="9:11" ht="15.75" customHeight="1" x14ac:dyDescent="0.25">
      <c r="I307" s="419"/>
      <c r="J307" s="419"/>
      <c r="K307" s="419"/>
    </row>
    <row r="308" spans="9:11" ht="15.75" customHeight="1" x14ac:dyDescent="0.25">
      <c r="I308" s="419"/>
      <c r="J308" s="419"/>
      <c r="K308" s="419"/>
    </row>
    <row r="309" spans="9:11" ht="15.75" customHeight="1" x14ac:dyDescent="0.25">
      <c r="I309" s="419"/>
      <c r="J309" s="419"/>
      <c r="K309" s="419"/>
    </row>
    <row r="310" spans="9:11" ht="15.75" customHeight="1" x14ac:dyDescent="0.25">
      <c r="I310" s="419"/>
      <c r="J310" s="419"/>
      <c r="K310" s="419"/>
    </row>
    <row r="311" spans="9:11" ht="15.75" customHeight="1" x14ac:dyDescent="0.25">
      <c r="I311" s="419"/>
      <c r="J311" s="419"/>
      <c r="K311" s="419"/>
    </row>
    <row r="312" spans="9:11" ht="15.75" customHeight="1" x14ac:dyDescent="0.25">
      <c r="I312" s="419"/>
      <c r="J312" s="419"/>
      <c r="K312" s="419"/>
    </row>
    <row r="313" spans="9:11" ht="15.75" customHeight="1" x14ac:dyDescent="0.25">
      <c r="I313" s="419"/>
      <c r="J313" s="419"/>
      <c r="K313" s="419"/>
    </row>
    <row r="314" spans="9:11" ht="15.75" customHeight="1" x14ac:dyDescent="0.25">
      <c r="I314" s="419"/>
      <c r="J314" s="419"/>
      <c r="K314" s="419"/>
    </row>
    <row r="315" spans="9:11" ht="15.75" customHeight="1" x14ac:dyDescent="0.25">
      <c r="I315" s="419"/>
      <c r="J315" s="419"/>
      <c r="K315" s="419"/>
    </row>
    <row r="316" spans="9:11" ht="15.75" customHeight="1" x14ac:dyDescent="0.25">
      <c r="I316" s="419"/>
      <c r="J316" s="419"/>
      <c r="K316" s="419"/>
    </row>
    <row r="317" spans="9:11" ht="15.75" customHeight="1" x14ac:dyDescent="0.25">
      <c r="I317" s="419"/>
      <c r="J317" s="419"/>
      <c r="K317" s="419"/>
    </row>
    <row r="318" spans="9:11" ht="15.75" customHeight="1" x14ac:dyDescent="0.25">
      <c r="I318" s="419"/>
      <c r="J318" s="419"/>
      <c r="K318" s="419"/>
    </row>
    <row r="319" spans="9:11" ht="15.75" customHeight="1" x14ac:dyDescent="0.25">
      <c r="I319" s="419"/>
      <c r="J319" s="419"/>
      <c r="K319" s="419"/>
    </row>
    <row r="320" spans="9:11" ht="15.75" customHeight="1" x14ac:dyDescent="0.25">
      <c r="I320" s="419"/>
      <c r="J320" s="419"/>
      <c r="K320" s="419"/>
    </row>
    <row r="321" spans="9:11" ht="15.75" customHeight="1" x14ac:dyDescent="0.25">
      <c r="I321" s="419"/>
      <c r="J321" s="419"/>
      <c r="K321" s="419"/>
    </row>
    <row r="322" spans="9:11" ht="15.75" customHeight="1" x14ac:dyDescent="0.25">
      <c r="I322" s="419"/>
      <c r="J322" s="419"/>
      <c r="K322" s="419"/>
    </row>
    <row r="323" spans="9:11" ht="15.75" customHeight="1" x14ac:dyDescent="0.25">
      <c r="I323" s="419"/>
      <c r="J323" s="419"/>
      <c r="K323" s="419"/>
    </row>
    <row r="324" spans="9:11" ht="15.75" customHeight="1" x14ac:dyDescent="0.25">
      <c r="I324" s="419"/>
      <c r="J324" s="419"/>
      <c r="K324" s="419"/>
    </row>
    <row r="325" spans="9:11" ht="15.75" customHeight="1" x14ac:dyDescent="0.25">
      <c r="I325" s="419"/>
      <c r="J325" s="419"/>
      <c r="K325" s="419"/>
    </row>
    <row r="326" spans="9:11" ht="15.75" customHeight="1" x14ac:dyDescent="0.25">
      <c r="I326" s="419"/>
      <c r="J326" s="419"/>
      <c r="K326" s="419"/>
    </row>
    <row r="327" spans="9:11" ht="15.75" customHeight="1" x14ac:dyDescent="0.25">
      <c r="I327" s="419"/>
      <c r="J327" s="419"/>
      <c r="K327" s="419"/>
    </row>
    <row r="328" spans="9:11" ht="15.75" customHeight="1" x14ac:dyDescent="0.25">
      <c r="I328" s="419"/>
      <c r="J328" s="419"/>
      <c r="K328" s="419"/>
    </row>
    <row r="329" spans="9:11" ht="15.75" customHeight="1" x14ac:dyDescent="0.25">
      <c r="I329" s="419"/>
      <c r="J329" s="419"/>
      <c r="K329" s="419"/>
    </row>
    <row r="330" spans="9:11" ht="15.75" customHeight="1" x14ac:dyDescent="0.25">
      <c r="I330" s="419"/>
      <c r="J330" s="419"/>
      <c r="K330" s="419"/>
    </row>
    <row r="331" spans="9:11" ht="15.75" customHeight="1" x14ac:dyDescent="0.25">
      <c r="I331" s="419"/>
      <c r="J331" s="419"/>
      <c r="K331" s="419"/>
    </row>
    <row r="332" spans="9:11" ht="15.75" customHeight="1" x14ac:dyDescent="0.25">
      <c r="I332" s="419"/>
      <c r="J332" s="419"/>
      <c r="K332" s="419"/>
    </row>
    <row r="333" spans="9:11" ht="15.75" customHeight="1" x14ac:dyDescent="0.25">
      <c r="I333" s="419"/>
      <c r="J333" s="419"/>
      <c r="K333" s="419"/>
    </row>
    <row r="334" spans="9:11" ht="15.75" customHeight="1" x14ac:dyDescent="0.25">
      <c r="I334" s="419"/>
      <c r="J334" s="419"/>
      <c r="K334" s="419"/>
    </row>
    <row r="335" spans="9:11" ht="15.75" customHeight="1" x14ac:dyDescent="0.25">
      <c r="I335" s="419"/>
      <c r="J335" s="419"/>
      <c r="K335" s="419"/>
    </row>
    <row r="336" spans="9:11" ht="15.75" customHeight="1" x14ac:dyDescent="0.25">
      <c r="I336" s="419"/>
      <c r="J336" s="419"/>
      <c r="K336" s="419"/>
    </row>
    <row r="337" spans="9:11" ht="15.75" customHeight="1" x14ac:dyDescent="0.25">
      <c r="I337" s="419"/>
      <c r="J337" s="419"/>
      <c r="K337" s="419"/>
    </row>
    <row r="338" spans="9:11" ht="15.75" customHeight="1" x14ac:dyDescent="0.25">
      <c r="I338" s="419"/>
      <c r="J338" s="419"/>
      <c r="K338" s="419"/>
    </row>
    <row r="339" spans="9:11" ht="15.75" customHeight="1" x14ac:dyDescent="0.25">
      <c r="I339" s="419"/>
      <c r="J339" s="419"/>
      <c r="K339" s="419"/>
    </row>
    <row r="340" spans="9:11" ht="15.75" customHeight="1" x14ac:dyDescent="0.25">
      <c r="I340" s="419"/>
      <c r="J340" s="419"/>
      <c r="K340" s="419"/>
    </row>
    <row r="341" spans="9:11" ht="15.75" customHeight="1" x14ac:dyDescent="0.25">
      <c r="I341" s="419"/>
      <c r="J341" s="419"/>
      <c r="K341" s="419"/>
    </row>
    <row r="342" spans="9:11" ht="15.75" customHeight="1" x14ac:dyDescent="0.25">
      <c r="I342" s="419"/>
      <c r="J342" s="419"/>
      <c r="K342" s="419"/>
    </row>
    <row r="343" spans="9:11" ht="15.75" customHeight="1" x14ac:dyDescent="0.25">
      <c r="I343" s="419"/>
      <c r="J343" s="419"/>
      <c r="K343" s="419"/>
    </row>
    <row r="344" spans="9:11" ht="15.75" customHeight="1" x14ac:dyDescent="0.25">
      <c r="I344" s="419"/>
      <c r="J344" s="419"/>
      <c r="K344" s="419"/>
    </row>
    <row r="345" spans="9:11" ht="15.75" customHeight="1" x14ac:dyDescent="0.25">
      <c r="I345" s="419"/>
      <c r="J345" s="419"/>
      <c r="K345" s="419"/>
    </row>
    <row r="346" spans="9:11" ht="15.75" customHeight="1" x14ac:dyDescent="0.25">
      <c r="I346" s="419"/>
      <c r="J346" s="419"/>
      <c r="K346" s="419"/>
    </row>
    <row r="347" spans="9:11" ht="15.75" customHeight="1" x14ac:dyDescent="0.25">
      <c r="I347" s="419"/>
      <c r="J347" s="419"/>
      <c r="K347" s="419"/>
    </row>
    <row r="348" spans="9:11" ht="15.75" customHeight="1" x14ac:dyDescent="0.25">
      <c r="I348" s="419"/>
      <c r="J348" s="419"/>
      <c r="K348" s="419"/>
    </row>
    <row r="349" spans="9:11" ht="15.75" customHeight="1" x14ac:dyDescent="0.25">
      <c r="I349" s="419"/>
      <c r="J349" s="419"/>
      <c r="K349" s="419"/>
    </row>
    <row r="350" spans="9:11" ht="15.75" customHeight="1" x14ac:dyDescent="0.25">
      <c r="I350" s="419"/>
      <c r="J350" s="419"/>
      <c r="K350" s="419"/>
    </row>
    <row r="351" spans="9:11" ht="15.75" customHeight="1" x14ac:dyDescent="0.25">
      <c r="I351" s="419"/>
      <c r="J351" s="419"/>
      <c r="K351" s="419"/>
    </row>
    <row r="352" spans="9:11" ht="15.75" customHeight="1" x14ac:dyDescent="0.25">
      <c r="I352" s="419"/>
      <c r="J352" s="419"/>
      <c r="K352" s="419"/>
    </row>
    <row r="353" spans="9:11" ht="15.75" customHeight="1" x14ac:dyDescent="0.25">
      <c r="I353" s="419"/>
      <c r="J353" s="419"/>
      <c r="K353" s="419"/>
    </row>
    <row r="354" spans="9:11" ht="15.75" customHeight="1" x14ac:dyDescent="0.25">
      <c r="I354" s="419"/>
      <c r="J354" s="419"/>
      <c r="K354" s="419"/>
    </row>
    <row r="355" spans="9:11" ht="15.75" customHeight="1" x14ac:dyDescent="0.25">
      <c r="I355" s="419"/>
      <c r="J355" s="419"/>
      <c r="K355" s="419"/>
    </row>
    <row r="356" spans="9:11" ht="15.75" customHeight="1" x14ac:dyDescent="0.25">
      <c r="I356" s="419"/>
      <c r="J356" s="419"/>
      <c r="K356" s="419"/>
    </row>
    <row r="357" spans="9:11" ht="15.75" customHeight="1" x14ac:dyDescent="0.25">
      <c r="I357" s="419"/>
      <c r="J357" s="419"/>
      <c r="K357" s="419"/>
    </row>
    <row r="358" spans="9:11" ht="15.75" customHeight="1" x14ac:dyDescent="0.25">
      <c r="I358" s="419"/>
      <c r="J358" s="419"/>
      <c r="K358" s="419"/>
    </row>
    <row r="359" spans="9:11" ht="15.75" customHeight="1" x14ac:dyDescent="0.25">
      <c r="I359" s="419"/>
      <c r="J359" s="419"/>
      <c r="K359" s="419"/>
    </row>
    <row r="360" spans="9:11" ht="15.75" customHeight="1" x14ac:dyDescent="0.25">
      <c r="I360" s="419"/>
      <c r="J360" s="419"/>
      <c r="K360" s="419"/>
    </row>
    <row r="361" spans="9:11" ht="15.75" customHeight="1" x14ac:dyDescent="0.25">
      <c r="I361" s="419"/>
      <c r="J361" s="419"/>
      <c r="K361" s="419"/>
    </row>
    <row r="362" spans="9:11" ht="15.75" customHeight="1" x14ac:dyDescent="0.25">
      <c r="I362" s="419"/>
      <c r="J362" s="419"/>
      <c r="K362" s="419"/>
    </row>
    <row r="363" spans="9:11" ht="15.75" customHeight="1" x14ac:dyDescent="0.25">
      <c r="I363" s="419"/>
      <c r="J363" s="419"/>
      <c r="K363" s="419"/>
    </row>
    <row r="364" spans="9:11" ht="15.75" customHeight="1" x14ac:dyDescent="0.25">
      <c r="I364" s="419"/>
      <c r="J364" s="419"/>
      <c r="K364" s="419"/>
    </row>
    <row r="365" spans="9:11" ht="15.75" customHeight="1" x14ac:dyDescent="0.25">
      <c r="I365" s="419"/>
      <c r="J365" s="419"/>
      <c r="K365" s="419"/>
    </row>
    <row r="366" spans="9:11" ht="15.75" customHeight="1" x14ac:dyDescent="0.25">
      <c r="I366" s="419"/>
      <c r="J366" s="419"/>
      <c r="K366" s="419"/>
    </row>
    <row r="367" spans="9:11" ht="15.75" customHeight="1" x14ac:dyDescent="0.25">
      <c r="I367" s="419"/>
      <c r="J367" s="419"/>
      <c r="K367" s="419"/>
    </row>
    <row r="368" spans="9:11" ht="15.75" customHeight="1" x14ac:dyDescent="0.25">
      <c r="I368" s="419"/>
      <c r="J368" s="419"/>
      <c r="K368" s="419"/>
    </row>
    <row r="369" spans="9:11" ht="15.75" customHeight="1" x14ac:dyDescent="0.25">
      <c r="I369" s="419"/>
      <c r="J369" s="419"/>
      <c r="K369" s="419"/>
    </row>
    <row r="370" spans="9:11" ht="15.75" customHeight="1" x14ac:dyDescent="0.25">
      <c r="I370" s="419"/>
      <c r="J370" s="419"/>
      <c r="K370" s="419"/>
    </row>
    <row r="371" spans="9:11" ht="15.75" customHeight="1" x14ac:dyDescent="0.25">
      <c r="I371" s="419"/>
      <c r="J371" s="419"/>
      <c r="K371" s="419"/>
    </row>
    <row r="372" spans="9:11" ht="15.75" customHeight="1" x14ac:dyDescent="0.25">
      <c r="I372" s="419"/>
      <c r="J372" s="419"/>
      <c r="K372" s="419"/>
    </row>
    <row r="373" spans="9:11" ht="15.75" customHeight="1" x14ac:dyDescent="0.25">
      <c r="I373" s="419"/>
      <c r="J373" s="419"/>
      <c r="K373" s="419"/>
    </row>
    <row r="374" spans="9:11" ht="15.75" customHeight="1" x14ac:dyDescent="0.25">
      <c r="I374" s="419"/>
      <c r="J374" s="419"/>
      <c r="K374" s="419"/>
    </row>
    <row r="375" spans="9:11" ht="15.75" customHeight="1" x14ac:dyDescent="0.25">
      <c r="I375" s="419"/>
      <c r="J375" s="419"/>
      <c r="K375" s="419"/>
    </row>
    <row r="376" spans="9:11" ht="15.75" customHeight="1" x14ac:dyDescent="0.25">
      <c r="I376" s="419"/>
      <c r="J376" s="419"/>
      <c r="K376" s="419"/>
    </row>
    <row r="377" spans="9:11" ht="15.75" customHeight="1" x14ac:dyDescent="0.25">
      <c r="I377" s="419"/>
      <c r="J377" s="419"/>
      <c r="K377" s="419"/>
    </row>
    <row r="378" spans="9:11" ht="15.75" customHeight="1" x14ac:dyDescent="0.25">
      <c r="I378" s="419"/>
      <c r="J378" s="419"/>
      <c r="K378" s="419"/>
    </row>
    <row r="379" spans="9:11" ht="15.75" customHeight="1" x14ac:dyDescent="0.25">
      <c r="I379" s="419"/>
      <c r="J379" s="419"/>
      <c r="K379" s="419"/>
    </row>
    <row r="380" spans="9:11" ht="15.75" customHeight="1" x14ac:dyDescent="0.25">
      <c r="I380" s="419"/>
      <c r="J380" s="419"/>
      <c r="K380" s="419"/>
    </row>
    <row r="381" spans="9:11" ht="15.75" customHeight="1" x14ac:dyDescent="0.25">
      <c r="I381" s="419"/>
      <c r="J381" s="419"/>
      <c r="K381" s="419"/>
    </row>
    <row r="382" spans="9:11" ht="15.75" customHeight="1" x14ac:dyDescent="0.25">
      <c r="I382" s="419"/>
      <c r="J382" s="419"/>
      <c r="K382" s="419"/>
    </row>
    <row r="383" spans="9:11" ht="15.75" customHeight="1" x14ac:dyDescent="0.25">
      <c r="I383" s="419"/>
      <c r="J383" s="419"/>
      <c r="K383" s="419"/>
    </row>
    <row r="384" spans="9:11" ht="15.75" customHeight="1" x14ac:dyDescent="0.25">
      <c r="I384" s="419"/>
      <c r="J384" s="419"/>
      <c r="K384" s="419"/>
    </row>
    <row r="385" spans="9:11" ht="15.75" customHeight="1" x14ac:dyDescent="0.25">
      <c r="I385" s="419"/>
      <c r="J385" s="419"/>
      <c r="K385" s="419"/>
    </row>
    <row r="386" spans="9:11" ht="15.75" customHeight="1" x14ac:dyDescent="0.25">
      <c r="I386" s="419"/>
      <c r="J386" s="419"/>
      <c r="K386" s="419"/>
    </row>
    <row r="387" spans="9:11" ht="15.75" customHeight="1" x14ac:dyDescent="0.25">
      <c r="I387" s="419"/>
      <c r="J387" s="419"/>
      <c r="K387" s="419"/>
    </row>
    <row r="388" spans="9:11" ht="15.75" customHeight="1" x14ac:dyDescent="0.25">
      <c r="I388" s="419"/>
      <c r="J388" s="419"/>
      <c r="K388" s="419"/>
    </row>
    <row r="389" spans="9:11" ht="15.75" customHeight="1" x14ac:dyDescent="0.25">
      <c r="I389" s="419"/>
      <c r="J389" s="419"/>
      <c r="K389" s="419"/>
    </row>
    <row r="390" spans="9:11" ht="15.75" customHeight="1" x14ac:dyDescent="0.25">
      <c r="I390" s="419"/>
      <c r="J390" s="419"/>
      <c r="K390" s="419"/>
    </row>
    <row r="391" spans="9:11" ht="15.75" customHeight="1" x14ac:dyDescent="0.25">
      <c r="I391" s="419"/>
      <c r="J391" s="419"/>
      <c r="K391" s="419"/>
    </row>
    <row r="392" spans="9:11" ht="15.75" customHeight="1" x14ac:dyDescent="0.25">
      <c r="I392" s="419"/>
      <c r="J392" s="419"/>
      <c r="K392" s="419"/>
    </row>
    <row r="393" spans="9:11" ht="15.75" customHeight="1" x14ac:dyDescent="0.25">
      <c r="I393" s="419"/>
      <c r="J393" s="419"/>
      <c r="K393" s="419"/>
    </row>
    <row r="394" spans="9:11" ht="15.75" customHeight="1" x14ac:dyDescent="0.25">
      <c r="I394" s="419"/>
      <c r="J394" s="419"/>
      <c r="K394" s="419"/>
    </row>
    <row r="395" spans="9:11" ht="15.75" customHeight="1" x14ac:dyDescent="0.25">
      <c r="I395" s="419"/>
      <c r="J395" s="419"/>
      <c r="K395" s="419"/>
    </row>
    <row r="396" spans="9:11" ht="15.75" customHeight="1" x14ac:dyDescent="0.25">
      <c r="I396" s="419"/>
      <c r="J396" s="419"/>
      <c r="K396" s="419"/>
    </row>
    <row r="397" spans="9:11" ht="15.75" customHeight="1" x14ac:dyDescent="0.25">
      <c r="I397" s="419"/>
      <c r="J397" s="419"/>
      <c r="K397" s="419"/>
    </row>
    <row r="398" spans="9:11" ht="15.75" customHeight="1" x14ac:dyDescent="0.25">
      <c r="I398" s="419"/>
      <c r="J398" s="419"/>
      <c r="K398" s="419"/>
    </row>
    <row r="399" spans="9:11" ht="15.75" customHeight="1" x14ac:dyDescent="0.25">
      <c r="I399" s="419"/>
      <c r="J399" s="419"/>
      <c r="K399" s="419"/>
    </row>
    <row r="400" spans="9:11" ht="15.75" customHeight="1" x14ac:dyDescent="0.25">
      <c r="I400" s="419"/>
      <c r="J400" s="419"/>
      <c r="K400" s="419"/>
    </row>
    <row r="401" spans="9:11" ht="15.75" customHeight="1" x14ac:dyDescent="0.25">
      <c r="I401" s="419"/>
      <c r="J401" s="419"/>
      <c r="K401" s="419"/>
    </row>
    <row r="402" spans="9:11" ht="15.75" customHeight="1" x14ac:dyDescent="0.25">
      <c r="I402" s="419"/>
      <c r="J402" s="419"/>
      <c r="K402" s="419"/>
    </row>
    <row r="403" spans="9:11" ht="15.75" customHeight="1" x14ac:dyDescent="0.25">
      <c r="I403" s="419"/>
      <c r="J403" s="419"/>
      <c r="K403" s="419"/>
    </row>
    <row r="404" spans="9:11" ht="15.75" customHeight="1" x14ac:dyDescent="0.25">
      <c r="I404" s="419"/>
      <c r="J404" s="419"/>
      <c r="K404" s="419"/>
    </row>
    <row r="405" spans="9:11" ht="15.75" customHeight="1" x14ac:dyDescent="0.25">
      <c r="I405" s="419"/>
      <c r="J405" s="419"/>
      <c r="K405" s="419"/>
    </row>
    <row r="406" spans="9:11" ht="15.75" customHeight="1" x14ac:dyDescent="0.25">
      <c r="I406" s="419"/>
      <c r="J406" s="419"/>
      <c r="K406" s="419"/>
    </row>
    <row r="407" spans="9:11" ht="15.75" customHeight="1" x14ac:dyDescent="0.25">
      <c r="I407" s="419"/>
      <c r="J407" s="419"/>
      <c r="K407" s="419"/>
    </row>
    <row r="408" spans="9:11" ht="15.75" customHeight="1" x14ac:dyDescent="0.25">
      <c r="I408" s="419"/>
      <c r="J408" s="419"/>
      <c r="K408" s="419"/>
    </row>
    <row r="409" spans="9:11" ht="15.75" customHeight="1" x14ac:dyDescent="0.25">
      <c r="I409" s="419"/>
      <c r="J409" s="419"/>
      <c r="K409" s="419"/>
    </row>
    <row r="410" spans="9:11" ht="15.75" customHeight="1" x14ac:dyDescent="0.25">
      <c r="I410" s="419"/>
      <c r="J410" s="419"/>
      <c r="K410" s="419"/>
    </row>
    <row r="411" spans="9:11" ht="15.75" customHeight="1" x14ac:dyDescent="0.25">
      <c r="I411" s="419"/>
      <c r="J411" s="419"/>
      <c r="K411" s="419"/>
    </row>
    <row r="412" spans="9:11" ht="15.75" customHeight="1" x14ac:dyDescent="0.25">
      <c r="I412" s="419"/>
      <c r="J412" s="419"/>
      <c r="K412" s="419"/>
    </row>
    <row r="413" spans="9:11" ht="15.75" customHeight="1" x14ac:dyDescent="0.25">
      <c r="I413" s="419"/>
      <c r="J413" s="419"/>
      <c r="K413" s="419"/>
    </row>
    <row r="414" spans="9:11" ht="15.75" customHeight="1" x14ac:dyDescent="0.25">
      <c r="I414" s="419"/>
      <c r="J414" s="419"/>
      <c r="K414" s="419"/>
    </row>
    <row r="415" spans="9:11" ht="15.75" customHeight="1" x14ac:dyDescent="0.25">
      <c r="I415" s="419"/>
      <c r="J415" s="419"/>
      <c r="K415" s="419"/>
    </row>
    <row r="416" spans="9:11" ht="15.75" customHeight="1" x14ac:dyDescent="0.25">
      <c r="I416" s="419"/>
      <c r="J416" s="419"/>
      <c r="K416" s="419"/>
    </row>
    <row r="417" spans="9:11" ht="15.75" customHeight="1" x14ac:dyDescent="0.25">
      <c r="I417" s="419"/>
      <c r="J417" s="419"/>
      <c r="K417" s="419"/>
    </row>
    <row r="418" spans="9:11" ht="15.75" customHeight="1" x14ac:dyDescent="0.25">
      <c r="I418" s="419"/>
      <c r="J418" s="419"/>
      <c r="K418" s="419"/>
    </row>
    <row r="419" spans="9:11" ht="15.75" customHeight="1" x14ac:dyDescent="0.25">
      <c r="I419" s="419"/>
      <c r="J419" s="419"/>
      <c r="K419" s="419"/>
    </row>
    <row r="420" spans="9:11" ht="15.75" customHeight="1" x14ac:dyDescent="0.25">
      <c r="I420" s="419"/>
      <c r="J420" s="419"/>
      <c r="K420" s="419"/>
    </row>
    <row r="421" spans="9:11" ht="15.75" customHeight="1" x14ac:dyDescent="0.25">
      <c r="I421" s="419"/>
      <c r="J421" s="419"/>
      <c r="K421" s="419"/>
    </row>
    <row r="422" spans="9:11" ht="15.75" customHeight="1" x14ac:dyDescent="0.25">
      <c r="I422" s="419"/>
      <c r="J422" s="419"/>
      <c r="K422" s="419"/>
    </row>
    <row r="423" spans="9:11" ht="15.75" customHeight="1" x14ac:dyDescent="0.25">
      <c r="I423" s="419"/>
      <c r="J423" s="419"/>
      <c r="K423" s="419"/>
    </row>
    <row r="424" spans="9:11" ht="15.75" customHeight="1" x14ac:dyDescent="0.25">
      <c r="I424" s="419"/>
      <c r="J424" s="419"/>
      <c r="K424" s="419"/>
    </row>
    <row r="425" spans="9:11" ht="15.75" customHeight="1" x14ac:dyDescent="0.25">
      <c r="I425" s="419"/>
      <c r="J425" s="419"/>
      <c r="K425" s="419"/>
    </row>
    <row r="426" spans="9:11" ht="15.75" customHeight="1" x14ac:dyDescent="0.25">
      <c r="I426" s="419"/>
      <c r="J426" s="419"/>
      <c r="K426" s="419"/>
    </row>
    <row r="427" spans="9:11" ht="15.75" customHeight="1" x14ac:dyDescent="0.25">
      <c r="I427" s="419"/>
      <c r="J427" s="419"/>
      <c r="K427" s="419"/>
    </row>
    <row r="428" spans="9:11" ht="15.75" customHeight="1" x14ac:dyDescent="0.25">
      <c r="I428" s="419"/>
      <c r="J428" s="419"/>
      <c r="K428" s="419"/>
    </row>
    <row r="429" spans="9:11" ht="15.75" customHeight="1" x14ac:dyDescent="0.25">
      <c r="I429" s="419"/>
      <c r="J429" s="419"/>
      <c r="K429" s="419"/>
    </row>
    <row r="430" spans="9:11" ht="15.75" customHeight="1" x14ac:dyDescent="0.25">
      <c r="I430" s="419"/>
      <c r="J430" s="419"/>
      <c r="K430" s="419"/>
    </row>
    <row r="431" spans="9:11" ht="15.75" customHeight="1" x14ac:dyDescent="0.25">
      <c r="I431" s="419"/>
      <c r="J431" s="419"/>
      <c r="K431" s="419"/>
    </row>
    <row r="432" spans="9:11" ht="15.75" customHeight="1" x14ac:dyDescent="0.25">
      <c r="I432" s="419"/>
      <c r="J432" s="419"/>
      <c r="K432" s="419"/>
    </row>
    <row r="433" spans="9:11" ht="15.75" customHeight="1" x14ac:dyDescent="0.25">
      <c r="I433" s="419"/>
      <c r="J433" s="419"/>
      <c r="K433" s="419"/>
    </row>
    <row r="434" spans="9:11" ht="15.75" customHeight="1" x14ac:dyDescent="0.25">
      <c r="I434" s="419"/>
      <c r="J434" s="419"/>
      <c r="K434" s="419"/>
    </row>
    <row r="435" spans="9:11" ht="15.75" customHeight="1" x14ac:dyDescent="0.25">
      <c r="I435" s="419"/>
      <c r="J435" s="419"/>
      <c r="K435" s="419"/>
    </row>
    <row r="436" spans="9:11" ht="15.75" customHeight="1" x14ac:dyDescent="0.25">
      <c r="I436" s="419"/>
      <c r="J436" s="419"/>
      <c r="K436" s="419"/>
    </row>
    <row r="437" spans="9:11" ht="15.75" customHeight="1" x14ac:dyDescent="0.25">
      <c r="I437" s="419"/>
      <c r="J437" s="419"/>
      <c r="K437" s="419"/>
    </row>
    <row r="438" spans="9:11" ht="15.75" customHeight="1" x14ac:dyDescent="0.25">
      <c r="I438" s="419"/>
      <c r="J438" s="419"/>
      <c r="K438" s="419"/>
    </row>
    <row r="439" spans="9:11" ht="15.75" customHeight="1" x14ac:dyDescent="0.25">
      <c r="I439" s="419"/>
      <c r="J439" s="419"/>
      <c r="K439" s="419"/>
    </row>
    <row r="440" spans="9:11" ht="15.75" customHeight="1" x14ac:dyDescent="0.25">
      <c r="I440" s="419"/>
      <c r="J440" s="419"/>
      <c r="K440" s="419"/>
    </row>
    <row r="441" spans="9:11" ht="15.75" customHeight="1" x14ac:dyDescent="0.25">
      <c r="I441" s="419"/>
      <c r="J441" s="419"/>
      <c r="K441" s="419"/>
    </row>
    <row r="442" spans="9:11" ht="15.75" customHeight="1" x14ac:dyDescent="0.25">
      <c r="I442" s="419"/>
      <c r="J442" s="419"/>
      <c r="K442" s="419"/>
    </row>
    <row r="443" spans="9:11" ht="15.75" customHeight="1" x14ac:dyDescent="0.25">
      <c r="I443" s="419"/>
      <c r="J443" s="419"/>
      <c r="K443" s="419"/>
    </row>
    <row r="444" spans="9:11" ht="15.75" customHeight="1" x14ac:dyDescent="0.25">
      <c r="I444" s="419"/>
      <c r="J444" s="419"/>
      <c r="K444" s="419"/>
    </row>
    <row r="445" spans="9:11" ht="15.75" customHeight="1" x14ac:dyDescent="0.25">
      <c r="I445" s="419"/>
      <c r="J445" s="419"/>
      <c r="K445" s="419"/>
    </row>
    <row r="446" spans="9:11" ht="15.75" customHeight="1" x14ac:dyDescent="0.25">
      <c r="I446" s="419"/>
      <c r="J446" s="419"/>
      <c r="K446" s="419"/>
    </row>
    <row r="447" spans="9:11" ht="15.75" customHeight="1" x14ac:dyDescent="0.25">
      <c r="I447" s="419"/>
      <c r="J447" s="419"/>
      <c r="K447" s="419"/>
    </row>
    <row r="448" spans="9:11" ht="15.75" customHeight="1" x14ac:dyDescent="0.25">
      <c r="I448" s="419"/>
      <c r="J448" s="419"/>
      <c r="K448" s="419"/>
    </row>
    <row r="449" spans="9:11" ht="15.75" customHeight="1" x14ac:dyDescent="0.25">
      <c r="I449" s="419"/>
      <c r="J449" s="419"/>
      <c r="K449" s="419"/>
    </row>
    <row r="450" spans="9:11" ht="15.75" customHeight="1" x14ac:dyDescent="0.25">
      <c r="I450" s="419"/>
      <c r="J450" s="419"/>
      <c r="K450" s="419"/>
    </row>
    <row r="451" spans="9:11" ht="15.75" customHeight="1" x14ac:dyDescent="0.25">
      <c r="I451" s="419"/>
      <c r="J451" s="419"/>
      <c r="K451" s="419"/>
    </row>
    <row r="452" spans="9:11" ht="15.75" customHeight="1" x14ac:dyDescent="0.25">
      <c r="I452" s="419"/>
      <c r="J452" s="419"/>
      <c r="K452" s="419"/>
    </row>
    <row r="453" spans="9:11" ht="15.75" customHeight="1" x14ac:dyDescent="0.25">
      <c r="I453" s="419"/>
      <c r="J453" s="419"/>
      <c r="K453" s="419"/>
    </row>
    <row r="454" spans="9:11" ht="15.75" customHeight="1" x14ac:dyDescent="0.25">
      <c r="I454" s="419"/>
      <c r="J454" s="419"/>
      <c r="K454" s="419"/>
    </row>
    <row r="455" spans="9:11" ht="15.75" customHeight="1" x14ac:dyDescent="0.25">
      <c r="I455" s="419"/>
      <c r="J455" s="419"/>
      <c r="K455" s="419"/>
    </row>
    <row r="456" spans="9:11" ht="15.75" customHeight="1" x14ac:dyDescent="0.25">
      <c r="I456" s="419"/>
      <c r="J456" s="419"/>
      <c r="K456" s="419"/>
    </row>
    <row r="457" spans="9:11" ht="15.75" customHeight="1" x14ac:dyDescent="0.25">
      <c r="I457" s="419"/>
      <c r="J457" s="419"/>
      <c r="K457" s="419"/>
    </row>
    <row r="458" spans="9:11" ht="15.75" customHeight="1" x14ac:dyDescent="0.25">
      <c r="I458" s="419"/>
      <c r="J458" s="419"/>
      <c r="K458" s="419"/>
    </row>
    <row r="459" spans="9:11" ht="15.75" customHeight="1" x14ac:dyDescent="0.25">
      <c r="I459" s="419"/>
      <c r="J459" s="419"/>
      <c r="K459" s="419"/>
    </row>
    <row r="460" spans="9:11" ht="15.75" customHeight="1" x14ac:dyDescent="0.25">
      <c r="I460" s="419"/>
      <c r="J460" s="419"/>
      <c r="K460" s="419"/>
    </row>
    <row r="461" spans="9:11" ht="15.75" customHeight="1" x14ac:dyDescent="0.25">
      <c r="I461" s="419"/>
      <c r="J461" s="419"/>
      <c r="K461" s="419"/>
    </row>
    <row r="462" spans="9:11" ht="15.75" customHeight="1" x14ac:dyDescent="0.25">
      <c r="I462" s="419"/>
      <c r="J462" s="419"/>
      <c r="K462" s="419"/>
    </row>
    <row r="463" spans="9:11" ht="15.75" customHeight="1" x14ac:dyDescent="0.25">
      <c r="I463" s="419"/>
      <c r="J463" s="419"/>
      <c r="K463" s="419"/>
    </row>
    <row r="464" spans="9:11" ht="15.75" customHeight="1" x14ac:dyDescent="0.25">
      <c r="I464" s="419"/>
      <c r="J464" s="419"/>
      <c r="K464" s="419"/>
    </row>
    <row r="465" spans="9:11" ht="15.75" customHeight="1" x14ac:dyDescent="0.25">
      <c r="I465" s="419"/>
      <c r="J465" s="419"/>
      <c r="K465" s="419"/>
    </row>
    <row r="466" spans="9:11" ht="15.75" customHeight="1" x14ac:dyDescent="0.25">
      <c r="I466" s="419"/>
      <c r="J466" s="419"/>
      <c r="K466" s="419"/>
    </row>
    <row r="467" spans="9:11" ht="15.75" customHeight="1" x14ac:dyDescent="0.25">
      <c r="I467" s="419"/>
      <c r="J467" s="419"/>
      <c r="K467" s="419"/>
    </row>
    <row r="468" spans="9:11" ht="15.75" customHeight="1" x14ac:dyDescent="0.25">
      <c r="I468" s="419"/>
      <c r="J468" s="419"/>
      <c r="K468" s="419"/>
    </row>
    <row r="469" spans="9:11" ht="15.75" customHeight="1" x14ac:dyDescent="0.25">
      <c r="I469" s="419"/>
      <c r="J469" s="419"/>
      <c r="K469" s="419"/>
    </row>
    <row r="470" spans="9:11" ht="15.75" customHeight="1" x14ac:dyDescent="0.25">
      <c r="I470" s="419"/>
      <c r="J470" s="419"/>
      <c r="K470" s="419"/>
    </row>
    <row r="471" spans="9:11" ht="15.75" customHeight="1" x14ac:dyDescent="0.25">
      <c r="I471" s="419"/>
      <c r="J471" s="419"/>
      <c r="K471" s="419"/>
    </row>
    <row r="472" spans="9:11" ht="15.75" customHeight="1" x14ac:dyDescent="0.25">
      <c r="I472" s="419"/>
      <c r="J472" s="419"/>
      <c r="K472" s="419"/>
    </row>
    <row r="473" spans="9:11" ht="15.75" customHeight="1" x14ac:dyDescent="0.25">
      <c r="I473" s="419"/>
      <c r="J473" s="419"/>
      <c r="K473" s="419"/>
    </row>
    <row r="474" spans="9:11" ht="15.75" customHeight="1" x14ac:dyDescent="0.25">
      <c r="I474" s="419"/>
      <c r="J474" s="419"/>
      <c r="K474" s="419"/>
    </row>
    <row r="475" spans="9:11" ht="15.75" customHeight="1" x14ac:dyDescent="0.25">
      <c r="I475" s="419"/>
      <c r="J475" s="419"/>
      <c r="K475" s="419"/>
    </row>
    <row r="476" spans="9:11" ht="15.75" customHeight="1" x14ac:dyDescent="0.25">
      <c r="I476" s="419"/>
      <c r="J476" s="419"/>
      <c r="K476" s="419"/>
    </row>
    <row r="477" spans="9:11" ht="15.75" customHeight="1" x14ac:dyDescent="0.25">
      <c r="I477" s="419"/>
      <c r="J477" s="419"/>
      <c r="K477" s="419"/>
    </row>
    <row r="478" spans="9:11" ht="15.75" customHeight="1" x14ac:dyDescent="0.25">
      <c r="I478" s="419"/>
      <c r="J478" s="419"/>
      <c r="K478" s="419"/>
    </row>
    <row r="479" spans="9:11" ht="15.75" customHeight="1" x14ac:dyDescent="0.25">
      <c r="I479" s="419"/>
      <c r="J479" s="419"/>
      <c r="K479" s="419"/>
    </row>
    <row r="480" spans="9:11" ht="15.75" customHeight="1" x14ac:dyDescent="0.25">
      <c r="I480" s="419"/>
      <c r="J480" s="419"/>
      <c r="K480" s="419"/>
    </row>
    <row r="481" spans="9:11" ht="15.75" customHeight="1" x14ac:dyDescent="0.25">
      <c r="I481" s="419"/>
      <c r="J481" s="419"/>
      <c r="K481" s="419"/>
    </row>
    <row r="482" spans="9:11" ht="15.75" customHeight="1" x14ac:dyDescent="0.25">
      <c r="I482" s="419"/>
      <c r="J482" s="419"/>
      <c r="K482" s="419"/>
    </row>
    <row r="483" spans="9:11" ht="15.75" customHeight="1" x14ac:dyDescent="0.25">
      <c r="I483" s="419"/>
      <c r="J483" s="419"/>
      <c r="K483" s="419"/>
    </row>
    <row r="484" spans="9:11" ht="15.75" customHeight="1" x14ac:dyDescent="0.25">
      <c r="I484" s="419"/>
      <c r="J484" s="419"/>
      <c r="K484" s="419"/>
    </row>
    <row r="485" spans="9:11" ht="15.75" customHeight="1" x14ac:dyDescent="0.25">
      <c r="I485" s="419"/>
      <c r="J485" s="419"/>
      <c r="K485" s="419"/>
    </row>
    <row r="486" spans="9:11" ht="15.75" customHeight="1" x14ac:dyDescent="0.25">
      <c r="I486" s="419"/>
      <c r="J486" s="419"/>
      <c r="K486" s="419"/>
    </row>
    <row r="487" spans="9:11" ht="15.75" customHeight="1" x14ac:dyDescent="0.25">
      <c r="I487" s="419"/>
      <c r="J487" s="419"/>
      <c r="K487" s="419"/>
    </row>
    <row r="488" spans="9:11" ht="15.75" customHeight="1" x14ac:dyDescent="0.25">
      <c r="I488" s="419"/>
      <c r="J488" s="419"/>
      <c r="K488" s="419"/>
    </row>
    <row r="489" spans="9:11" ht="15.75" customHeight="1" x14ac:dyDescent="0.25">
      <c r="I489" s="419"/>
      <c r="J489" s="419"/>
      <c r="K489" s="419"/>
    </row>
    <row r="490" spans="9:11" ht="15.75" customHeight="1" x14ac:dyDescent="0.25">
      <c r="I490" s="419"/>
      <c r="J490" s="419"/>
      <c r="K490" s="419"/>
    </row>
    <row r="491" spans="9:11" ht="15.75" customHeight="1" x14ac:dyDescent="0.25">
      <c r="I491" s="419"/>
      <c r="J491" s="419"/>
      <c r="K491" s="419"/>
    </row>
    <row r="492" spans="9:11" ht="15.75" customHeight="1" x14ac:dyDescent="0.25">
      <c r="I492" s="419"/>
      <c r="J492" s="419"/>
      <c r="K492" s="419"/>
    </row>
    <row r="493" spans="9:11" ht="15.75" customHeight="1" x14ac:dyDescent="0.25">
      <c r="I493" s="419"/>
      <c r="J493" s="419"/>
      <c r="K493" s="419"/>
    </row>
    <row r="494" spans="9:11" ht="15.75" customHeight="1" x14ac:dyDescent="0.25">
      <c r="I494" s="419"/>
      <c r="J494" s="419"/>
      <c r="K494" s="419"/>
    </row>
    <row r="495" spans="9:11" ht="15.75" customHeight="1" x14ac:dyDescent="0.25">
      <c r="I495" s="419"/>
      <c r="J495" s="419"/>
      <c r="K495" s="419"/>
    </row>
    <row r="496" spans="9:11" ht="15.75" customHeight="1" x14ac:dyDescent="0.25">
      <c r="I496" s="419"/>
      <c r="J496" s="419"/>
      <c r="K496" s="419"/>
    </row>
    <row r="497" spans="9:11" ht="15.75" customHeight="1" x14ac:dyDescent="0.25">
      <c r="I497" s="419"/>
      <c r="J497" s="419"/>
      <c r="K497" s="419"/>
    </row>
    <row r="498" spans="9:11" ht="15.75" customHeight="1" x14ac:dyDescent="0.25">
      <c r="I498" s="419"/>
      <c r="J498" s="419"/>
      <c r="K498" s="419"/>
    </row>
    <row r="499" spans="9:11" ht="15.75" customHeight="1" x14ac:dyDescent="0.25">
      <c r="I499" s="419"/>
      <c r="J499" s="419"/>
      <c r="K499" s="419"/>
    </row>
    <row r="500" spans="9:11" ht="15.75" customHeight="1" x14ac:dyDescent="0.25">
      <c r="I500" s="419"/>
      <c r="J500" s="419"/>
      <c r="K500" s="419"/>
    </row>
    <row r="501" spans="9:11" ht="15.75" customHeight="1" x14ac:dyDescent="0.25">
      <c r="I501" s="419"/>
      <c r="J501" s="419"/>
      <c r="K501" s="419"/>
    </row>
    <row r="502" spans="9:11" ht="15.75" customHeight="1" x14ac:dyDescent="0.25">
      <c r="I502" s="419"/>
      <c r="J502" s="419"/>
      <c r="K502" s="419"/>
    </row>
    <row r="503" spans="9:11" ht="15.75" customHeight="1" x14ac:dyDescent="0.25">
      <c r="I503" s="419"/>
      <c r="J503" s="419"/>
      <c r="K503" s="419"/>
    </row>
    <row r="504" spans="9:11" ht="15.75" customHeight="1" x14ac:dyDescent="0.25">
      <c r="I504" s="419"/>
      <c r="J504" s="419"/>
      <c r="K504" s="419"/>
    </row>
    <row r="505" spans="9:11" ht="15.75" customHeight="1" x14ac:dyDescent="0.25">
      <c r="I505" s="419"/>
      <c r="J505" s="419"/>
      <c r="K505" s="419"/>
    </row>
    <row r="506" spans="9:11" ht="15.75" customHeight="1" x14ac:dyDescent="0.25">
      <c r="I506" s="419"/>
      <c r="J506" s="419"/>
      <c r="K506" s="419"/>
    </row>
    <row r="507" spans="9:11" ht="15.75" customHeight="1" x14ac:dyDescent="0.25">
      <c r="I507" s="419"/>
      <c r="J507" s="419"/>
      <c r="K507" s="419"/>
    </row>
    <row r="508" spans="9:11" ht="15.75" customHeight="1" x14ac:dyDescent="0.25">
      <c r="I508" s="419"/>
      <c r="J508" s="419"/>
      <c r="K508" s="419"/>
    </row>
    <row r="509" spans="9:11" ht="15.75" customHeight="1" x14ac:dyDescent="0.25">
      <c r="I509" s="419"/>
      <c r="J509" s="419"/>
      <c r="K509" s="419"/>
    </row>
    <row r="510" spans="9:11" ht="15.75" customHeight="1" x14ac:dyDescent="0.25">
      <c r="I510" s="419"/>
      <c r="J510" s="419"/>
      <c r="K510" s="419"/>
    </row>
    <row r="511" spans="9:11" ht="15.75" customHeight="1" x14ac:dyDescent="0.25">
      <c r="I511" s="419"/>
      <c r="J511" s="419"/>
      <c r="K511" s="419"/>
    </row>
    <row r="512" spans="9:11" ht="15.75" customHeight="1" x14ac:dyDescent="0.25">
      <c r="I512" s="419"/>
      <c r="J512" s="419"/>
      <c r="K512" s="419"/>
    </row>
    <row r="513" spans="9:11" ht="15.75" customHeight="1" x14ac:dyDescent="0.25">
      <c r="I513" s="419"/>
      <c r="J513" s="419"/>
      <c r="K513" s="419"/>
    </row>
    <row r="514" spans="9:11" ht="15.75" customHeight="1" x14ac:dyDescent="0.25">
      <c r="I514" s="419"/>
      <c r="J514" s="419"/>
      <c r="K514" s="419"/>
    </row>
    <row r="515" spans="9:11" ht="15.75" customHeight="1" x14ac:dyDescent="0.25">
      <c r="I515" s="419"/>
      <c r="J515" s="419"/>
      <c r="K515" s="419"/>
    </row>
    <row r="516" spans="9:11" ht="15.75" customHeight="1" x14ac:dyDescent="0.25">
      <c r="I516" s="419"/>
      <c r="J516" s="419"/>
      <c r="K516" s="419"/>
    </row>
    <row r="517" spans="9:11" ht="15.75" customHeight="1" x14ac:dyDescent="0.25">
      <c r="I517" s="419"/>
      <c r="J517" s="419"/>
      <c r="K517" s="419"/>
    </row>
    <row r="518" spans="9:11" ht="15.75" customHeight="1" x14ac:dyDescent="0.25">
      <c r="I518" s="419"/>
      <c r="J518" s="419"/>
      <c r="K518" s="419"/>
    </row>
    <row r="519" spans="9:11" ht="15.75" customHeight="1" x14ac:dyDescent="0.25">
      <c r="I519" s="419"/>
      <c r="J519" s="419"/>
      <c r="K519" s="419"/>
    </row>
    <row r="520" spans="9:11" ht="15.75" customHeight="1" x14ac:dyDescent="0.25">
      <c r="I520" s="419"/>
      <c r="J520" s="419"/>
      <c r="K520" s="419"/>
    </row>
    <row r="521" spans="9:11" ht="15.75" customHeight="1" x14ac:dyDescent="0.25">
      <c r="I521" s="419"/>
      <c r="J521" s="419"/>
      <c r="K521" s="419"/>
    </row>
    <row r="522" spans="9:11" ht="15.75" customHeight="1" x14ac:dyDescent="0.25">
      <c r="I522" s="419"/>
      <c r="J522" s="419"/>
      <c r="K522" s="419"/>
    </row>
    <row r="523" spans="9:11" ht="15.75" customHeight="1" x14ac:dyDescent="0.25">
      <c r="I523" s="419"/>
      <c r="J523" s="419"/>
      <c r="K523" s="419"/>
    </row>
    <row r="524" spans="9:11" ht="15.75" customHeight="1" x14ac:dyDescent="0.25">
      <c r="I524" s="419"/>
      <c r="J524" s="419"/>
      <c r="K524" s="419"/>
    </row>
    <row r="525" spans="9:11" ht="15.75" customHeight="1" x14ac:dyDescent="0.25">
      <c r="I525" s="419"/>
      <c r="J525" s="419"/>
      <c r="K525" s="419"/>
    </row>
    <row r="526" spans="9:11" ht="15.75" customHeight="1" x14ac:dyDescent="0.25">
      <c r="I526" s="419"/>
      <c r="J526" s="419"/>
      <c r="K526" s="419"/>
    </row>
    <row r="527" spans="9:11" ht="15.75" customHeight="1" x14ac:dyDescent="0.25">
      <c r="I527" s="419"/>
      <c r="J527" s="419"/>
      <c r="K527" s="419"/>
    </row>
    <row r="528" spans="9:11" ht="15.75" customHeight="1" x14ac:dyDescent="0.25">
      <c r="I528" s="419"/>
      <c r="J528" s="419"/>
      <c r="K528" s="419"/>
    </row>
    <row r="529" spans="9:11" ht="15.75" customHeight="1" x14ac:dyDescent="0.25">
      <c r="I529" s="419"/>
      <c r="J529" s="419"/>
      <c r="K529" s="419"/>
    </row>
    <row r="530" spans="9:11" ht="15.75" customHeight="1" x14ac:dyDescent="0.25">
      <c r="I530" s="419"/>
      <c r="J530" s="419"/>
      <c r="K530" s="419"/>
    </row>
    <row r="531" spans="9:11" ht="15.75" customHeight="1" x14ac:dyDescent="0.25">
      <c r="I531" s="419"/>
      <c r="J531" s="419"/>
      <c r="K531" s="419"/>
    </row>
    <row r="532" spans="9:11" ht="15.75" customHeight="1" x14ac:dyDescent="0.25">
      <c r="I532" s="419"/>
      <c r="J532" s="419"/>
      <c r="K532" s="419"/>
    </row>
    <row r="533" spans="9:11" ht="15.75" customHeight="1" x14ac:dyDescent="0.25">
      <c r="I533" s="419"/>
      <c r="J533" s="419"/>
      <c r="K533" s="419"/>
    </row>
    <row r="534" spans="9:11" ht="15.75" customHeight="1" x14ac:dyDescent="0.25">
      <c r="I534" s="419"/>
      <c r="J534" s="419"/>
      <c r="K534" s="419"/>
    </row>
    <row r="535" spans="9:11" ht="15.75" customHeight="1" x14ac:dyDescent="0.25">
      <c r="I535" s="419"/>
      <c r="J535" s="419"/>
      <c r="K535" s="419"/>
    </row>
    <row r="536" spans="9:11" ht="15.75" customHeight="1" x14ac:dyDescent="0.25">
      <c r="I536" s="419"/>
      <c r="J536" s="419"/>
      <c r="K536" s="419"/>
    </row>
    <row r="537" spans="9:11" ht="15.75" customHeight="1" x14ac:dyDescent="0.25">
      <c r="I537" s="419"/>
      <c r="J537" s="419"/>
      <c r="K537" s="419"/>
    </row>
    <row r="538" spans="9:11" ht="15.75" customHeight="1" x14ac:dyDescent="0.25">
      <c r="I538" s="419"/>
      <c r="J538" s="419"/>
      <c r="K538" s="419"/>
    </row>
    <row r="539" spans="9:11" ht="15.75" customHeight="1" x14ac:dyDescent="0.25">
      <c r="I539" s="419"/>
      <c r="J539" s="419"/>
      <c r="K539" s="419"/>
    </row>
    <row r="540" spans="9:11" ht="15.75" customHeight="1" x14ac:dyDescent="0.25">
      <c r="I540" s="419"/>
      <c r="J540" s="419"/>
      <c r="K540" s="419"/>
    </row>
    <row r="541" spans="9:11" ht="15.75" customHeight="1" x14ac:dyDescent="0.25">
      <c r="I541" s="419"/>
      <c r="J541" s="419"/>
      <c r="K541" s="419"/>
    </row>
    <row r="542" spans="9:11" ht="15.75" customHeight="1" x14ac:dyDescent="0.25">
      <c r="I542" s="419"/>
      <c r="J542" s="419"/>
      <c r="K542" s="419"/>
    </row>
    <row r="543" spans="9:11" ht="15.75" customHeight="1" x14ac:dyDescent="0.25">
      <c r="I543" s="419"/>
      <c r="J543" s="419"/>
      <c r="K543" s="419"/>
    </row>
    <row r="544" spans="9:11" ht="15.75" customHeight="1" x14ac:dyDescent="0.25">
      <c r="I544" s="419"/>
      <c r="J544" s="419"/>
      <c r="K544" s="419"/>
    </row>
    <row r="545" spans="9:11" ht="15.75" customHeight="1" x14ac:dyDescent="0.25">
      <c r="I545" s="419"/>
      <c r="J545" s="419"/>
      <c r="K545" s="419"/>
    </row>
    <row r="546" spans="9:11" ht="15.75" customHeight="1" x14ac:dyDescent="0.25">
      <c r="I546" s="419"/>
      <c r="J546" s="419"/>
      <c r="K546" s="419"/>
    </row>
    <row r="547" spans="9:11" ht="15.75" customHeight="1" x14ac:dyDescent="0.25">
      <c r="I547" s="419"/>
      <c r="J547" s="419"/>
      <c r="K547" s="419"/>
    </row>
    <row r="548" spans="9:11" ht="15.75" customHeight="1" x14ac:dyDescent="0.25">
      <c r="I548" s="419"/>
      <c r="J548" s="419"/>
      <c r="K548" s="419"/>
    </row>
    <row r="549" spans="9:11" ht="15.75" customHeight="1" x14ac:dyDescent="0.25">
      <c r="I549" s="419"/>
      <c r="J549" s="419"/>
      <c r="K549" s="419"/>
    </row>
    <row r="550" spans="9:11" ht="15.75" customHeight="1" x14ac:dyDescent="0.25">
      <c r="I550" s="419"/>
      <c r="J550" s="419"/>
      <c r="K550" s="419"/>
    </row>
    <row r="551" spans="9:11" ht="15.75" customHeight="1" x14ac:dyDescent="0.25">
      <c r="I551" s="419"/>
      <c r="J551" s="419"/>
      <c r="K551" s="419"/>
    </row>
    <row r="552" spans="9:11" ht="15.75" customHeight="1" x14ac:dyDescent="0.25">
      <c r="I552" s="419"/>
      <c r="J552" s="419"/>
      <c r="K552" s="419"/>
    </row>
    <row r="553" spans="9:11" ht="15.75" customHeight="1" x14ac:dyDescent="0.25">
      <c r="I553" s="419"/>
      <c r="J553" s="419"/>
      <c r="K553" s="419"/>
    </row>
    <row r="554" spans="9:11" ht="15.75" customHeight="1" x14ac:dyDescent="0.25">
      <c r="I554" s="419"/>
      <c r="J554" s="419"/>
      <c r="K554" s="419"/>
    </row>
    <row r="555" spans="9:11" ht="15.75" customHeight="1" x14ac:dyDescent="0.25">
      <c r="I555" s="419"/>
      <c r="J555" s="419"/>
      <c r="K555" s="419"/>
    </row>
    <row r="556" spans="9:11" ht="15.75" customHeight="1" x14ac:dyDescent="0.25">
      <c r="I556" s="419"/>
      <c r="J556" s="419"/>
      <c r="K556" s="419"/>
    </row>
    <row r="557" spans="9:11" ht="15.75" customHeight="1" x14ac:dyDescent="0.25">
      <c r="I557" s="419"/>
      <c r="J557" s="419"/>
      <c r="K557" s="419"/>
    </row>
    <row r="558" spans="9:11" ht="15.75" customHeight="1" x14ac:dyDescent="0.25">
      <c r="I558" s="419"/>
      <c r="J558" s="419"/>
      <c r="K558" s="419"/>
    </row>
    <row r="559" spans="9:11" ht="15.75" customHeight="1" x14ac:dyDescent="0.25">
      <c r="I559" s="419"/>
      <c r="J559" s="419"/>
      <c r="K559" s="419"/>
    </row>
    <row r="560" spans="9:11" ht="15.75" customHeight="1" x14ac:dyDescent="0.25">
      <c r="I560" s="419"/>
      <c r="J560" s="419"/>
      <c r="K560" s="419"/>
    </row>
    <row r="561" spans="9:11" ht="15.75" customHeight="1" x14ac:dyDescent="0.25">
      <c r="I561" s="419"/>
      <c r="J561" s="419"/>
      <c r="K561" s="419"/>
    </row>
    <row r="562" spans="9:11" ht="15.75" customHeight="1" x14ac:dyDescent="0.25">
      <c r="I562" s="419"/>
      <c r="J562" s="419"/>
      <c r="K562" s="419"/>
    </row>
    <row r="563" spans="9:11" ht="15.75" customHeight="1" x14ac:dyDescent="0.25">
      <c r="I563" s="419"/>
      <c r="J563" s="419"/>
      <c r="K563" s="419"/>
    </row>
    <row r="564" spans="9:11" ht="15.75" customHeight="1" x14ac:dyDescent="0.25">
      <c r="I564" s="419"/>
      <c r="J564" s="419"/>
      <c r="K564" s="419"/>
    </row>
    <row r="565" spans="9:11" ht="15.75" customHeight="1" x14ac:dyDescent="0.25">
      <c r="I565" s="419"/>
      <c r="J565" s="419"/>
      <c r="K565" s="419"/>
    </row>
    <row r="566" spans="9:11" ht="15.75" customHeight="1" x14ac:dyDescent="0.25">
      <c r="I566" s="419"/>
      <c r="J566" s="419"/>
      <c r="K566" s="419"/>
    </row>
    <row r="567" spans="9:11" ht="15.75" customHeight="1" x14ac:dyDescent="0.25">
      <c r="I567" s="419"/>
      <c r="J567" s="419"/>
      <c r="K567" s="419"/>
    </row>
    <row r="568" spans="9:11" ht="15.75" customHeight="1" x14ac:dyDescent="0.25">
      <c r="I568" s="419"/>
      <c r="J568" s="419"/>
      <c r="K568" s="419"/>
    </row>
    <row r="569" spans="9:11" ht="15.75" customHeight="1" x14ac:dyDescent="0.25">
      <c r="I569" s="419"/>
      <c r="J569" s="419"/>
      <c r="K569" s="419"/>
    </row>
    <row r="570" spans="9:11" ht="15.75" customHeight="1" x14ac:dyDescent="0.25">
      <c r="I570" s="419"/>
      <c r="J570" s="419"/>
      <c r="K570" s="419"/>
    </row>
    <row r="571" spans="9:11" ht="15.75" customHeight="1" x14ac:dyDescent="0.25">
      <c r="I571" s="419"/>
      <c r="J571" s="419"/>
      <c r="K571" s="419"/>
    </row>
    <row r="572" spans="9:11" ht="15.75" customHeight="1" x14ac:dyDescent="0.25">
      <c r="I572" s="419"/>
      <c r="J572" s="419"/>
      <c r="K572" s="419"/>
    </row>
    <row r="573" spans="9:11" ht="15.75" customHeight="1" x14ac:dyDescent="0.25">
      <c r="I573" s="419"/>
      <c r="J573" s="419"/>
      <c r="K573" s="419"/>
    </row>
    <row r="574" spans="9:11" ht="15.75" customHeight="1" x14ac:dyDescent="0.25">
      <c r="I574" s="419"/>
      <c r="J574" s="419"/>
      <c r="K574" s="419"/>
    </row>
    <row r="575" spans="9:11" ht="15.75" customHeight="1" x14ac:dyDescent="0.25">
      <c r="I575" s="419"/>
      <c r="J575" s="419"/>
      <c r="K575" s="419"/>
    </row>
    <row r="576" spans="9:11" ht="15.75" customHeight="1" x14ac:dyDescent="0.25">
      <c r="I576" s="419"/>
      <c r="J576" s="419"/>
      <c r="K576" s="419"/>
    </row>
    <row r="577" spans="9:11" ht="15.75" customHeight="1" x14ac:dyDescent="0.25">
      <c r="I577" s="419"/>
      <c r="J577" s="419"/>
      <c r="K577" s="419"/>
    </row>
    <row r="578" spans="9:11" ht="15.75" customHeight="1" x14ac:dyDescent="0.25">
      <c r="I578" s="419"/>
      <c r="J578" s="419"/>
      <c r="K578" s="419"/>
    </row>
    <row r="579" spans="9:11" ht="15.75" customHeight="1" x14ac:dyDescent="0.25">
      <c r="I579" s="419"/>
      <c r="J579" s="419"/>
      <c r="K579" s="419"/>
    </row>
    <row r="580" spans="9:11" ht="15.75" customHeight="1" x14ac:dyDescent="0.25">
      <c r="I580" s="419"/>
      <c r="J580" s="419"/>
      <c r="K580" s="419"/>
    </row>
    <row r="581" spans="9:11" ht="15.75" customHeight="1" x14ac:dyDescent="0.25">
      <c r="I581" s="419"/>
      <c r="J581" s="419"/>
      <c r="K581" s="419"/>
    </row>
    <row r="582" spans="9:11" ht="15.75" customHeight="1" x14ac:dyDescent="0.25">
      <c r="I582" s="419"/>
      <c r="J582" s="419"/>
      <c r="K582" s="419"/>
    </row>
    <row r="583" spans="9:11" ht="15.75" customHeight="1" x14ac:dyDescent="0.25">
      <c r="I583" s="419"/>
      <c r="J583" s="419"/>
      <c r="K583" s="419"/>
    </row>
    <row r="584" spans="9:11" ht="15.75" customHeight="1" x14ac:dyDescent="0.25">
      <c r="I584" s="419"/>
      <c r="J584" s="419"/>
      <c r="K584" s="419"/>
    </row>
    <row r="585" spans="9:11" ht="15.75" customHeight="1" x14ac:dyDescent="0.25">
      <c r="I585" s="419"/>
      <c r="J585" s="419"/>
      <c r="K585" s="419"/>
    </row>
    <row r="586" spans="9:11" ht="15.75" customHeight="1" x14ac:dyDescent="0.25">
      <c r="I586" s="419"/>
      <c r="J586" s="419"/>
      <c r="K586" s="419"/>
    </row>
    <row r="587" spans="9:11" ht="15.75" customHeight="1" x14ac:dyDescent="0.25">
      <c r="I587" s="419"/>
      <c r="J587" s="419"/>
      <c r="K587" s="419"/>
    </row>
    <row r="588" spans="9:11" ht="15.75" customHeight="1" x14ac:dyDescent="0.25">
      <c r="I588" s="419"/>
      <c r="J588" s="419"/>
      <c r="K588" s="419"/>
    </row>
    <row r="589" spans="9:11" ht="15.75" customHeight="1" x14ac:dyDescent="0.25">
      <c r="I589" s="419"/>
      <c r="J589" s="419"/>
      <c r="K589" s="419"/>
    </row>
    <row r="590" spans="9:11" ht="15.75" customHeight="1" x14ac:dyDescent="0.25">
      <c r="I590" s="419"/>
      <c r="J590" s="419"/>
      <c r="K590" s="419"/>
    </row>
    <row r="591" spans="9:11" ht="15.75" customHeight="1" x14ac:dyDescent="0.25">
      <c r="I591" s="419"/>
      <c r="J591" s="419"/>
      <c r="K591" s="419"/>
    </row>
    <row r="592" spans="9:11" ht="15.75" customHeight="1" x14ac:dyDescent="0.25">
      <c r="I592" s="419"/>
      <c r="J592" s="419"/>
      <c r="K592" s="419"/>
    </row>
    <row r="593" spans="9:11" ht="15.75" customHeight="1" x14ac:dyDescent="0.25">
      <c r="I593" s="419"/>
      <c r="J593" s="419"/>
      <c r="K593" s="419"/>
    </row>
    <row r="594" spans="9:11" ht="15.75" customHeight="1" x14ac:dyDescent="0.25">
      <c r="I594" s="419"/>
      <c r="J594" s="419"/>
      <c r="K594" s="419"/>
    </row>
    <row r="595" spans="9:11" ht="15.75" customHeight="1" x14ac:dyDescent="0.25">
      <c r="I595" s="419"/>
      <c r="J595" s="419"/>
      <c r="K595" s="419"/>
    </row>
    <row r="596" spans="9:11" ht="15.75" customHeight="1" x14ac:dyDescent="0.25">
      <c r="I596" s="419"/>
      <c r="J596" s="419"/>
      <c r="K596" s="419"/>
    </row>
    <row r="597" spans="9:11" ht="15.75" customHeight="1" x14ac:dyDescent="0.25">
      <c r="I597" s="419"/>
      <c r="J597" s="419"/>
      <c r="K597" s="419"/>
    </row>
    <row r="598" spans="9:11" ht="15.75" customHeight="1" x14ac:dyDescent="0.25">
      <c r="I598" s="419"/>
      <c r="J598" s="419"/>
      <c r="K598" s="419"/>
    </row>
    <row r="599" spans="9:11" ht="15.75" customHeight="1" x14ac:dyDescent="0.25">
      <c r="I599" s="419"/>
      <c r="J599" s="419"/>
      <c r="K599" s="419"/>
    </row>
    <row r="600" spans="9:11" ht="15.75" customHeight="1" x14ac:dyDescent="0.25">
      <c r="I600" s="419"/>
      <c r="J600" s="419"/>
      <c r="K600" s="419"/>
    </row>
    <row r="601" spans="9:11" ht="15.75" customHeight="1" x14ac:dyDescent="0.25">
      <c r="I601" s="419"/>
      <c r="J601" s="419"/>
      <c r="K601" s="419"/>
    </row>
    <row r="602" spans="9:11" ht="15.75" customHeight="1" x14ac:dyDescent="0.25">
      <c r="I602" s="419"/>
      <c r="J602" s="419"/>
      <c r="K602" s="419"/>
    </row>
    <row r="603" spans="9:11" ht="15.75" customHeight="1" x14ac:dyDescent="0.25">
      <c r="I603" s="419"/>
      <c r="J603" s="419"/>
      <c r="K603" s="419"/>
    </row>
    <row r="604" spans="9:11" ht="15.75" customHeight="1" x14ac:dyDescent="0.25">
      <c r="I604" s="419"/>
      <c r="J604" s="419"/>
      <c r="K604" s="419"/>
    </row>
    <row r="605" spans="9:11" ht="15.75" customHeight="1" x14ac:dyDescent="0.25">
      <c r="I605" s="419"/>
      <c r="J605" s="419"/>
      <c r="K605" s="419"/>
    </row>
    <row r="606" spans="9:11" ht="15.75" customHeight="1" x14ac:dyDescent="0.25">
      <c r="I606" s="419"/>
      <c r="J606" s="419"/>
      <c r="K606" s="419"/>
    </row>
    <row r="607" spans="9:11" ht="15.75" customHeight="1" x14ac:dyDescent="0.25">
      <c r="I607" s="419"/>
      <c r="J607" s="419"/>
      <c r="K607" s="419"/>
    </row>
    <row r="608" spans="9:11" ht="15.75" customHeight="1" x14ac:dyDescent="0.25">
      <c r="I608" s="419"/>
      <c r="J608" s="419"/>
      <c r="K608" s="419"/>
    </row>
    <row r="609" spans="9:11" ht="15.75" customHeight="1" x14ac:dyDescent="0.25">
      <c r="I609" s="419"/>
      <c r="J609" s="419"/>
      <c r="K609" s="419"/>
    </row>
    <row r="610" spans="9:11" ht="15.75" customHeight="1" x14ac:dyDescent="0.25">
      <c r="I610" s="419"/>
      <c r="J610" s="419"/>
      <c r="K610" s="419"/>
    </row>
    <row r="611" spans="9:11" ht="15.75" customHeight="1" x14ac:dyDescent="0.25">
      <c r="I611" s="419"/>
      <c r="J611" s="419"/>
      <c r="K611" s="419"/>
    </row>
    <row r="612" spans="9:11" ht="15.75" customHeight="1" x14ac:dyDescent="0.25">
      <c r="I612" s="419"/>
      <c r="J612" s="419"/>
      <c r="K612" s="419"/>
    </row>
    <row r="613" spans="9:11" ht="15.75" customHeight="1" x14ac:dyDescent="0.25">
      <c r="I613" s="419"/>
      <c r="J613" s="419"/>
      <c r="K613" s="419"/>
    </row>
    <row r="614" spans="9:11" ht="15.75" customHeight="1" x14ac:dyDescent="0.25">
      <c r="I614" s="419"/>
      <c r="J614" s="419"/>
      <c r="K614" s="419"/>
    </row>
    <row r="615" spans="9:11" ht="15.75" customHeight="1" x14ac:dyDescent="0.25">
      <c r="I615" s="419"/>
      <c r="J615" s="419"/>
      <c r="K615" s="419"/>
    </row>
    <row r="616" spans="9:11" ht="15.75" customHeight="1" x14ac:dyDescent="0.25">
      <c r="I616" s="419"/>
      <c r="J616" s="419"/>
      <c r="K616" s="419"/>
    </row>
    <row r="617" spans="9:11" ht="15.75" customHeight="1" x14ac:dyDescent="0.25">
      <c r="I617" s="419"/>
      <c r="J617" s="419"/>
      <c r="K617" s="419"/>
    </row>
    <row r="618" spans="9:11" ht="15.75" customHeight="1" x14ac:dyDescent="0.25">
      <c r="I618" s="419"/>
      <c r="J618" s="419"/>
      <c r="K618" s="419"/>
    </row>
    <row r="619" spans="9:11" ht="15.75" customHeight="1" x14ac:dyDescent="0.25">
      <c r="I619" s="419"/>
      <c r="J619" s="419"/>
      <c r="K619" s="419"/>
    </row>
    <row r="620" spans="9:11" ht="15.75" customHeight="1" x14ac:dyDescent="0.25">
      <c r="I620" s="419"/>
      <c r="J620" s="419"/>
      <c r="K620" s="419"/>
    </row>
    <row r="621" spans="9:11" ht="15.75" customHeight="1" x14ac:dyDescent="0.25">
      <c r="I621" s="419"/>
      <c r="J621" s="419"/>
      <c r="K621" s="419"/>
    </row>
    <row r="622" spans="9:11" ht="15.75" customHeight="1" x14ac:dyDescent="0.25">
      <c r="I622" s="419"/>
      <c r="J622" s="419"/>
      <c r="K622" s="419"/>
    </row>
    <row r="623" spans="9:11" ht="15.75" customHeight="1" x14ac:dyDescent="0.25">
      <c r="I623" s="419"/>
      <c r="J623" s="419"/>
      <c r="K623" s="419"/>
    </row>
    <row r="624" spans="9:11" ht="15.75" customHeight="1" x14ac:dyDescent="0.25">
      <c r="I624" s="419"/>
      <c r="J624" s="419"/>
      <c r="K624" s="419"/>
    </row>
    <row r="625" spans="9:11" ht="15.75" customHeight="1" x14ac:dyDescent="0.25">
      <c r="I625" s="419"/>
      <c r="J625" s="419"/>
      <c r="K625" s="419"/>
    </row>
    <row r="626" spans="9:11" ht="15.75" customHeight="1" x14ac:dyDescent="0.25">
      <c r="I626" s="419"/>
      <c r="J626" s="419"/>
      <c r="K626" s="419"/>
    </row>
    <row r="627" spans="9:11" ht="15.75" customHeight="1" x14ac:dyDescent="0.25">
      <c r="I627" s="419"/>
      <c r="J627" s="419"/>
      <c r="K627" s="419"/>
    </row>
    <row r="628" spans="9:11" ht="15.75" customHeight="1" x14ac:dyDescent="0.25">
      <c r="I628" s="419"/>
      <c r="J628" s="419"/>
      <c r="K628" s="419"/>
    </row>
    <row r="629" spans="9:11" ht="15.75" customHeight="1" x14ac:dyDescent="0.25">
      <c r="I629" s="419"/>
      <c r="J629" s="419"/>
      <c r="K629" s="419"/>
    </row>
    <row r="630" spans="9:11" ht="15.75" customHeight="1" x14ac:dyDescent="0.25">
      <c r="I630" s="419"/>
      <c r="J630" s="419"/>
      <c r="K630" s="419"/>
    </row>
    <row r="631" spans="9:11" ht="15.75" customHeight="1" x14ac:dyDescent="0.25">
      <c r="I631" s="419"/>
      <c r="J631" s="419"/>
      <c r="K631" s="419"/>
    </row>
    <row r="632" spans="9:11" ht="15.75" customHeight="1" x14ac:dyDescent="0.25">
      <c r="I632" s="419"/>
      <c r="J632" s="419"/>
      <c r="K632" s="419"/>
    </row>
    <row r="633" spans="9:11" ht="15.75" customHeight="1" x14ac:dyDescent="0.25">
      <c r="I633" s="419"/>
      <c r="J633" s="419"/>
      <c r="K633" s="419"/>
    </row>
    <row r="634" spans="9:11" ht="15.75" customHeight="1" x14ac:dyDescent="0.25">
      <c r="I634" s="419"/>
      <c r="J634" s="419"/>
      <c r="K634" s="419"/>
    </row>
    <row r="635" spans="9:11" ht="15.75" customHeight="1" x14ac:dyDescent="0.25">
      <c r="I635" s="419"/>
      <c r="J635" s="419"/>
      <c r="K635" s="419"/>
    </row>
    <row r="636" spans="9:11" ht="15.75" customHeight="1" x14ac:dyDescent="0.25">
      <c r="I636" s="419"/>
      <c r="J636" s="419"/>
      <c r="K636" s="419"/>
    </row>
    <row r="637" spans="9:11" ht="15.75" customHeight="1" x14ac:dyDescent="0.25">
      <c r="I637" s="419"/>
      <c r="J637" s="419"/>
      <c r="K637" s="419"/>
    </row>
    <row r="638" spans="9:11" ht="15.75" customHeight="1" x14ac:dyDescent="0.25">
      <c r="I638" s="419"/>
      <c r="J638" s="419"/>
      <c r="K638" s="419"/>
    </row>
    <row r="639" spans="9:11" ht="15.75" customHeight="1" x14ac:dyDescent="0.25">
      <c r="I639" s="419"/>
      <c r="J639" s="419"/>
      <c r="K639" s="419"/>
    </row>
    <row r="640" spans="9:11" ht="15.75" customHeight="1" x14ac:dyDescent="0.25">
      <c r="I640" s="419"/>
      <c r="J640" s="419"/>
      <c r="K640" s="419"/>
    </row>
    <row r="641" spans="9:11" ht="15.75" customHeight="1" x14ac:dyDescent="0.25">
      <c r="I641" s="419"/>
      <c r="J641" s="419"/>
      <c r="K641" s="419"/>
    </row>
    <row r="642" spans="9:11" ht="15.75" customHeight="1" x14ac:dyDescent="0.25">
      <c r="I642" s="419"/>
      <c r="J642" s="419"/>
      <c r="K642" s="419"/>
    </row>
    <row r="643" spans="9:11" ht="15.75" customHeight="1" x14ac:dyDescent="0.25">
      <c r="I643" s="419"/>
      <c r="J643" s="419"/>
      <c r="K643" s="419"/>
    </row>
    <row r="644" spans="9:11" ht="15.75" customHeight="1" x14ac:dyDescent="0.25">
      <c r="I644" s="419"/>
      <c r="J644" s="419"/>
      <c r="K644" s="419"/>
    </row>
    <row r="645" spans="9:11" ht="15.75" customHeight="1" x14ac:dyDescent="0.25">
      <c r="I645" s="419"/>
      <c r="J645" s="419"/>
      <c r="K645" s="419"/>
    </row>
    <row r="646" spans="9:11" ht="15.75" customHeight="1" x14ac:dyDescent="0.25">
      <c r="I646" s="419"/>
      <c r="J646" s="419"/>
      <c r="K646" s="419"/>
    </row>
    <row r="647" spans="9:11" ht="15.75" customHeight="1" x14ac:dyDescent="0.25">
      <c r="I647" s="419"/>
      <c r="J647" s="419"/>
      <c r="K647" s="419"/>
    </row>
    <row r="648" spans="9:11" ht="15.75" customHeight="1" x14ac:dyDescent="0.25">
      <c r="I648" s="419"/>
      <c r="J648" s="419"/>
      <c r="K648" s="419"/>
    </row>
    <row r="649" spans="9:11" ht="15.75" customHeight="1" x14ac:dyDescent="0.25">
      <c r="I649" s="419"/>
      <c r="J649" s="419"/>
      <c r="K649" s="419"/>
    </row>
    <row r="650" spans="9:11" ht="15.75" customHeight="1" x14ac:dyDescent="0.25">
      <c r="I650" s="419"/>
      <c r="J650" s="419"/>
      <c r="K650" s="419"/>
    </row>
    <row r="651" spans="9:11" ht="15.75" customHeight="1" x14ac:dyDescent="0.25">
      <c r="I651" s="419"/>
      <c r="J651" s="419"/>
      <c r="K651" s="419"/>
    </row>
    <row r="652" spans="9:11" ht="15.75" customHeight="1" x14ac:dyDescent="0.25">
      <c r="I652" s="419"/>
      <c r="J652" s="419"/>
      <c r="K652" s="419"/>
    </row>
    <row r="653" spans="9:11" ht="15.75" customHeight="1" x14ac:dyDescent="0.25">
      <c r="I653" s="419"/>
      <c r="J653" s="419"/>
      <c r="K653" s="419"/>
    </row>
    <row r="654" spans="9:11" ht="15.75" customHeight="1" x14ac:dyDescent="0.25">
      <c r="I654" s="419"/>
      <c r="J654" s="419"/>
      <c r="K654" s="419"/>
    </row>
    <row r="655" spans="9:11" ht="15.75" customHeight="1" x14ac:dyDescent="0.25">
      <c r="I655" s="419"/>
      <c r="J655" s="419"/>
      <c r="K655" s="419"/>
    </row>
    <row r="656" spans="9:11" ht="15.75" customHeight="1" x14ac:dyDescent="0.25">
      <c r="I656" s="419"/>
      <c r="J656" s="419"/>
      <c r="K656" s="419"/>
    </row>
    <row r="657" spans="9:11" ht="15.75" customHeight="1" x14ac:dyDescent="0.25">
      <c r="I657" s="419"/>
      <c r="J657" s="419"/>
      <c r="K657" s="419"/>
    </row>
    <row r="658" spans="9:11" ht="15.75" customHeight="1" x14ac:dyDescent="0.25">
      <c r="I658" s="419"/>
      <c r="J658" s="419"/>
      <c r="K658" s="419"/>
    </row>
    <row r="659" spans="9:11" ht="15.75" customHeight="1" x14ac:dyDescent="0.25">
      <c r="I659" s="419"/>
      <c r="J659" s="419"/>
      <c r="K659" s="419"/>
    </row>
    <row r="660" spans="9:11" ht="15.75" customHeight="1" x14ac:dyDescent="0.25">
      <c r="I660" s="419"/>
      <c r="J660" s="419"/>
      <c r="K660" s="419"/>
    </row>
    <row r="661" spans="9:11" ht="15.75" customHeight="1" x14ac:dyDescent="0.25">
      <c r="I661" s="419"/>
      <c r="J661" s="419"/>
      <c r="K661" s="419"/>
    </row>
    <row r="662" spans="9:11" ht="15.75" customHeight="1" x14ac:dyDescent="0.25">
      <c r="I662" s="419"/>
      <c r="J662" s="419"/>
      <c r="K662" s="419"/>
    </row>
    <row r="663" spans="9:11" ht="15.75" customHeight="1" x14ac:dyDescent="0.25">
      <c r="I663" s="419"/>
      <c r="J663" s="419"/>
      <c r="K663" s="419"/>
    </row>
    <row r="664" spans="9:11" ht="15.75" customHeight="1" x14ac:dyDescent="0.25">
      <c r="I664" s="419"/>
      <c r="J664" s="419"/>
      <c r="K664" s="419"/>
    </row>
    <row r="665" spans="9:11" ht="15.75" customHeight="1" x14ac:dyDescent="0.25">
      <c r="I665" s="419"/>
      <c r="J665" s="419"/>
      <c r="K665" s="419"/>
    </row>
    <row r="666" spans="9:11" ht="15.75" customHeight="1" x14ac:dyDescent="0.25">
      <c r="I666" s="419"/>
      <c r="J666" s="419"/>
      <c r="K666" s="419"/>
    </row>
    <row r="667" spans="9:11" ht="15.75" customHeight="1" x14ac:dyDescent="0.25">
      <c r="I667" s="419"/>
      <c r="J667" s="419"/>
      <c r="K667" s="419"/>
    </row>
    <row r="668" spans="9:11" ht="15.75" customHeight="1" x14ac:dyDescent="0.25">
      <c r="I668" s="419"/>
      <c r="J668" s="419"/>
      <c r="K668" s="419"/>
    </row>
    <row r="669" spans="9:11" ht="15.75" customHeight="1" x14ac:dyDescent="0.25">
      <c r="I669" s="419"/>
      <c r="J669" s="419"/>
      <c r="K669" s="419"/>
    </row>
    <row r="670" spans="9:11" ht="15.75" customHeight="1" x14ac:dyDescent="0.25">
      <c r="I670" s="419"/>
      <c r="J670" s="419"/>
      <c r="K670" s="419"/>
    </row>
    <row r="671" spans="9:11" ht="15.75" customHeight="1" x14ac:dyDescent="0.25">
      <c r="I671" s="419"/>
      <c r="J671" s="419"/>
      <c r="K671" s="419"/>
    </row>
    <row r="672" spans="9:11" ht="15.75" customHeight="1" x14ac:dyDescent="0.25">
      <c r="I672" s="419"/>
      <c r="J672" s="419"/>
      <c r="K672" s="419"/>
    </row>
    <row r="673" spans="9:11" ht="15.75" customHeight="1" x14ac:dyDescent="0.25">
      <c r="I673" s="419"/>
      <c r="J673" s="419"/>
      <c r="K673" s="419"/>
    </row>
    <row r="674" spans="9:11" ht="15.75" customHeight="1" x14ac:dyDescent="0.25">
      <c r="I674" s="419"/>
      <c r="J674" s="419"/>
      <c r="K674" s="419"/>
    </row>
    <row r="675" spans="9:11" ht="15.75" customHeight="1" x14ac:dyDescent="0.25">
      <c r="I675" s="419"/>
      <c r="J675" s="419"/>
      <c r="K675" s="419"/>
    </row>
    <row r="676" spans="9:11" ht="15.75" customHeight="1" x14ac:dyDescent="0.25">
      <c r="I676" s="419"/>
      <c r="J676" s="419"/>
      <c r="K676" s="419"/>
    </row>
    <row r="677" spans="9:11" ht="15.75" customHeight="1" x14ac:dyDescent="0.25">
      <c r="I677" s="419"/>
      <c r="J677" s="419"/>
      <c r="K677" s="419"/>
    </row>
    <row r="678" spans="9:11" ht="15.75" customHeight="1" x14ac:dyDescent="0.25">
      <c r="I678" s="419"/>
      <c r="J678" s="419"/>
      <c r="K678" s="419"/>
    </row>
    <row r="679" spans="9:11" ht="15.75" customHeight="1" x14ac:dyDescent="0.25">
      <c r="I679" s="419"/>
      <c r="J679" s="419"/>
      <c r="K679" s="419"/>
    </row>
    <row r="680" spans="9:11" ht="15.75" customHeight="1" x14ac:dyDescent="0.25">
      <c r="I680" s="419"/>
      <c r="J680" s="419"/>
      <c r="K680" s="419"/>
    </row>
    <row r="681" spans="9:11" ht="15.75" customHeight="1" x14ac:dyDescent="0.25">
      <c r="I681" s="419"/>
      <c r="J681" s="419"/>
      <c r="K681" s="419"/>
    </row>
    <row r="682" spans="9:11" ht="15.75" customHeight="1" x14ac:dyDescent="0.25">
      <c r="I682" s="419"/>
      <c r="J682" s="419"/>
      <c r="K682" s="419"/>
    </row>
    <row r="683" spans="9:11" ht="15.75" customHeight="1" x14ac:dyDescent="0.25">
      <c r="I683" s="419"/>
      <c r="J683" s="419"/>
      <c r="K683" s="419"/>
    </row>
    <row r="684" spans="9:11" ht="15.75" customHeight="1" x14ac:dyDescent="0.25">
      <c r="I684" s="419"/>
      <c r="J684" s="419"/>
      <c r="K684" s="419"/>
    </row>
    <row r="685" spans="9:11" ht="15.75" customHeight="1" x14ac:dyDescent="0.25">
      <c r="I685" s="419"/>
      <c r="J685" s="419"/>
      <c r="K685" s="419"/>
    </row>
    <row r="686" spans="9:11" ht="15.75" customHeight="1" x14ac:dyDescent="0.25">
      <c r="I686" s="419"/>
      <c r="J686" s="419"/>
      <c r="K686" s="419"/>
    </row>
    <row r="687" spans="9:11" ht="15.75" customHeight="1" x14ac:dyDescent="0.25">
      <c r="I687" s="419"/>
      <c r="J687" s="419"/>
      <c r="K687" s="419"/>
    </row>
    <row r="688" spans="9:11" ht="15.75" customHeight="1" x14ac:dyDescent="0.25">
      <c r="I688" s="419"/>
      <c r="J688" s="419"/>
      <c r="K688" s="419"/>
    </row>
    <row r="689" spans="9:11" ht="15.75" customHeight="1" x14ac:dyDescent="0.25">
      <c r="I689" s="419"/>
      <c r="J689" s="419"/>
      <c r="K689" s="419"/>
    </row>
    <row r="690" spans="9:11" ht="15.75" customHeight="1" x14ac:dyDescent="0.25">
      <c r="I690" s="419"/>
      <c r="J690" s="419"/>
      <c r="K690" s="419"/>
    </row>
    <row r="691" spans="9:11" ht="15.75" customHeight="1" x14ac:dyDescent="0.25">
      <c r="I691" s="419"/>
      <c r="J691" s="419"/>
      <c r="K691" s="419"/>
    </row>
    <row r="692" spans="9:11" ht="15.75" customHeight="1" x14ac:dyDescent="0.25">
      <c r="I692" s="419"/>
      <c r="J692" s="419"/>
      <c r="K692" s="419"/>
    </row>
    <row r="693" spans="9:11" ht="15.75" customHeight="1" x14ac:dyDescent="0.25">
      <c r="I693" s="419"/>
      <c r="J693" s="419"/>
      <c r="K693" s="419"/>
    </row>
    <row r="694" spans="9:11" ht="15.75" customHeight="1" x14ac:dyDescent="0.25">
      <c r="I694" s="419"/>
      <c r="J694" s="419"/>
      <c r="K694" s="419"/>
    </row>
    <row r="695" spans="9:11" ht="15.75" customHeight="1" x14ac:dyDescent="0.25">
      <c r="I695" s="419"/>
      <c r="J695" s="419"/>
      <c r="K695" s="419"/>
    </row>
    <row r="696" spans="9:11" ht="15.75" customHeight="1" x14ac:dyDescent="0.25">
      <c r="I696" s="419"/>
      <c r="J696" s="419"/>
      <c r="K696" s="419"/>
    </row>
    <row r="697" spans="9:11" ht="15.75" customHeight="1" x14ac:dyDescent="0.25">
      <c r="I697" s="419"/>
      <c r="J697" s="419"/>
      <c r="K697" s="419"/>
    </row>
    <row r="698" spans="9:11" ht="15.75" customHeight="1" x14ac:dyDescent="0.25">
      <c r="I698" s="419"/>
      <c r="J698" s="419"/>
      <c r="K698" s="419"/>
    </row>
    <row r="699" spans="9:11" ht="15.75" customHeight="1" x14ac:dyDescent="0.25">
      <c r="I699" s="419"/>
      <c r="J699" s="419"/>
      <c r="K699" s="419"/>
    </row>
    <row r="700" spans="9:11" ht="15.75" customHeight="1" x14ac:dyDescent="0.25">
      <c r="I700" s="419"/>
      <c r="J700" s="419"/>
      <c r="K700" s="419"/>
    </row>
    <row r="701" spans="9:11" ht="15.75" customHeight="1" x14ac:dyDescent="0.25">
      <c r="I701" s="419"/>
      <c r="J701" s="419"/>
      <c r="K701" s="419"/>
    </row>
    <row r="702" spans="9:11" ht="15.75" customHeight="1" x14ac:dyDescent="0.25">
      <c r="I702" s="419"/>
      <c r="J702" s="419"/>
      <c r="K702" s="419"/>
    </row>
    <row r="703" spans="9:11" ht="15.75" customHeight="1" x14ac:dyDescent="0.25">
      <c r="I703" s="419"/>
      <c r="J703" s="419"/>
      <c r="K703" s="419"/>
    </row>
    <row r="704" spans="9:11" ht="15.75" customHeight="1" x14ac:dyDescent="0.25">
      <c r="I704" s="419"/>
      <c r="J704" s="419"/>
      <c r="K704" s="419"/>
    </row>
    <row r="705" spans="9:11" ht="15.75" customHeight="1" x14ac:dyDescent="0.25">
      <c r="I705" s="419"/>
      <c r="J705" s="419"/>
      <c r="K705" s="419"/>
    </row>
    <row r="706" spans="9:11" ht="15.75" customHeight="1" x14ac:dyDescent="0.25">
      <c r="I706" s="419"/>
      <c r="J706" s="419"/>
      <c r="K706" s="419"/>
    </row>
    <row r="707" spans="9:11" ht="15.75" customHeight="1" x14ac:dyDescent="0.25">
      <c r="I707" s="419"/>
      <c r="J707" s="419"/>
      <c r="K707" s="419"/>
    </row>
    <row r="708" spans="9:11" ht="15.75" customHeight="1" x14ac:dyDescent="0.25">
      <c r="I708" s="419"/>
      <c r="J708" s="419"/>
      <c r="K708" s="419"/>
    </row>
    <row r="709" spans="9:11" ht="15.75" customHeight="1" x14ac:dyDescent="0.25">
      <c r="I709" s="419"/>
      <c r="J709" s="419"/>
      <c r="K709" s="419"/>
    </row>
    <row r="710" spans="9:11" ht="15.75" customHeight="1" x14ac:dyDescent="0.25">
      <c r="I710" s="419"/>
      <c r="J710" s="419"/>
      <c r="K710" s="419"/>
    </row>
    <row r="711" spans="9:11" ht="15.75" customHeight="1" x14ac:dyDescent="0.25">
      <c r="I711" s="419"/>
      <c r="J711" s="419"/>
      <c r="K711" s="419"/>
    </row>
    <row r="712" spans="9:11" ht="15.75" customHeight="1" x14ac:dyDescent="0.25">
      <c r="I712" s="419"/>
      <c r="J712" s="419"/>
      <c r="K712" s="419"/>
    </row>
    <row r="713" spans="9:11" ht="15.75" customHeight="1" x14ac:dyDescent="0.25">
      <c r="I713" s="419"/>
      <c r="J713" s="419"/>
      <c r="K713" s="419"/>
    </row>
    <row r="714" spans="9:11" ht="15.75" customHeight="1" x14ac:dyDescent="0.25">
      <c r="I714" s="419"/>
      <c r="J714" s="419"/>
      <c r="K714" s="419"/>
    </row>
    <row r="715" spans="9:11" ht="15.75" customHeight="1" x14ac:dyDescent="0.25">
      <c r="I715" s="419"/>
      <c r="J715" s="419"/>
      <c r="K715" s="419"/>
    </row>
    <row r="716" spans="9:11" ht="15.75" customHeight="1" x14ac:dyDescent="0.25">
      <c r="I716" s="419"/>
      <c r="J716" s="419"/>
      <c r="K716" s="419"/>
    </row>
    <row r="717" spans="9:11" ht="15.75" customHeight="1" x14ac:dyDescent="0.25">
      <c r="I717" s="419"/>
      <c r="J717" s="419"/>
      <c r="K717" s="419"/>
    </row>
    <row r="718" spans="9:11" ht="15.75" customHeight="1" x14ac:dyDescent="0.25">
      <c r="I718" s="419"/>
      <c r="J718" s="419"/>
      <c r="K718" s="419"/>
    </row>
    <row r="719" spans="9:11" ht="15.75" customHeight="1" x14ac:dyDescent="0.25">
      <c r="I719" s="419"/>
      <c r="J719" s="419"/>
      <c r="K719" s="419"/>
    </row>
    <row r="720" spans="9:11" ht="15.75" customHeight="1" x14ac:dyDescent="0.25">
      <c r="I720" s="419"/>
      <c r="J720" s="419"/>
      <c r="K720" s="419"/>
    </row>
    <row r="721" spans="9:11" ht="15.75" customHeight="1" x14ac:dyDescent="0.25">
      <c r="I721" s="419"/>
      <c r="J721" s="419"/>
      <c r="K721" s="419"/>
    </row>
    <row r="722" spans="9:11" ht="15.75" customHeight="1" x14ac:dyDescent="0.25">
      <c r="I722" s="419"/>
      <c r="J722" s="419"/>
      <c r="K722" s="419"/>
    </row>
    <row r="723" spans="9:11" ht="15.75" customHeight="1" x14ac:dyDescent="0.25">
      <c r="I723" s="419"/>
      <c r="J723" s="419"/>
      <c r="K723" s="419"/>
    </row>
    <row r="724" spans="9:11" ht="15.75" customHeight="1" x14ac:dyDescent="0.25">
      <c r="I724" s="419"/>
      <c r="J724" s="419"/>
      <c r="K724" s="419"/>
    </row>
    <row r="725" spans="9:11" ht="15.75" customHeight="1" x14ac:dyDescent="0.25">
      <c r="I725" s="419"/>
      <c r="J725" s="419"/>
      <c r="K725" s="419"/>
    </row>
    <row r="726" spans="9:11" ht="15.75" customHeight="1" x14ac:dyDescent="0.25">
      <c r="I726" s="419"/>
      <c r="J726" s="419"/>
      <c r="K726" s="419"/>
    </row>
    <row r="727" spans="9:11" ht="15.75" customHeight="1" x14ac:dyDescent="0.25">
      <c r="I727" s="419"/>
      <c r="J727" s="419"/>
      <c r="K727" s="419"/>
    </row>
    <row r="728" spans="9:11" ht="15.75" customHeight="1" x14ac:dyDescent="0.25">
      <c r="I728" s="419"/>
      <c r="J728" s="419"/>
      <c r="K728" s="419"/>
    </row>
    <row r="729" spans="9:11" ht="15.75" customHeight="1" x14ac:dyDescent="0.25">
      <c r="I729" s="419"/>
      <c r="J729" s="419"/>
      <c r="K729" s="419"/>
    </row>
    <row r="730" spans="9:11" ht="15.75" customHeight="1" x14ac:dyDescent="0.25">
      <c r="I730" s="419"/>
      <c r="J730" s="419"/>
      <c r="K730" s="419"/>
    </row>
    <row r="731" spans="9:11" ht="15.75" customHeight="1" x14ac:dyDescent="0.25">
      <c r="I731" s="419"/>
      <c r="J731" s="419"/>
      <c r="K731" s="419"/>
    </row>
    <row r="732" spans="9:11" ht="15.75" customHeight="1" x14ac:dyDescent="0.25">
      <c r="I732" s="419"/>
      <c r="J732" s="419"/>
      <c r="K732" s="419"/>
    </row>
    <row r="733" spans="9:11" ht="15.75" customHeight="1" x14ac:dyDescent="0.25">
      <c r="I733" s="419"/>
      <c r="J733" s="419"/>
      <c r="K733" s="419"/>
    </row>
    <row r="734" spans="9:11" ht="15.75" customHeight="1" x14ac:dyDescent="0.25">
      <c r="I734" s="419"/>
      <c r="J734" s="419"/>
      <c r="K734" s="419"/>
    </row>
    <row r="735" spans="9:11" ht="15.75" customHeight="1" x14ac:dyDescent="0.25">
      <c r="I735" s="419"/>
      <c r="J735" s="419"/>
      <c r="K735" s="419"/>
    </row>
    <row r="736" spans="9:11" ht="15.75" customHeight="1" x14ac:dyDescent="0.25">
      <c r="I736" s="419"/>
      <c r="J736" s="419"/>
      <c r="K736" s="419"/>
    </row>
    <row r="737" spans="9:11" ht="15.75" customHeight="1" x14ac:dyDescent="0.25">
      <c r="I737" s="419"/>
      <c r="J737" s="419"/>
      <c r="K737" s="419"/>
    </row>
    <row r="738" spans="9:11" ht="15.75" customHeight="1" x14ac:dyDescent="0.25">
      <c r="I738" s="419"/>
      <c r="J738" s="419"/>
      <c r="K738" s="419"/>
    </row>
    <row r="739" spans="9:11" ht="15.75" customHeight="1" x14ac:dyDescent="0.25">
      <c r="I739" s="419"/>
      <c r="J739" s="419"/>
      <c r="K739" s="419"/>
    </row>
    <row r="740" spans="9:11" ht="15.75" customHeight="1" x14ac:dyDescent="0.25">
      <c r="I740" s="419"/>
      <c r="J740" s="419"/>
      <c r="K740" s="419"/>
    </row>
    <row r="741" spans="9:11" ht="15.75" customHeight="1" x14ac:dyDescent="0.25">
      <c r="I741" s="419"/>
      <c r="J741" s="419"/>
      <c r="K741" s="419"/>
    </row>
    <row r="742" spans="9:11" ht="15.75" customHeight="1" x14ac:dyDescent="0.25">
      <c r="I742" s="419"/>
      <c r="J742" s="419"/>
      <c r="K742" s="419"/>
    </row>
    <row r="743" spans="9:11" ht="15.75" customHeight="1" x14ac:dyDescent="0.25">
      <c r="I743" s="419"/>
      <c r="J743" s="419"/>
      <c r="K743" s="419"/>
    </row>
    <row r="744" spans="9:11" ht="15.75" customHeight="1" x14ac:dyDescent="0.25">
      <c r="I744" s="419"/>
      <c r="J744" s="419"/>
      <c r="K744" s="419"/>
    </row>
    <row r="745" spans="9:11" ht="15.75" customHeight="1" x14ac:dyDescent="0.25">
      <c r="I745" s="419"/>
      <c r="J745" s="419"/>
      <c r="K745" s="419"/>
    </row>
    <row r="746" spans="9:11" ht="15.75" customHeight="1" x14ac:dyDescent="0.25">
      <c r="I746" s="419"/>
      <c r="J746" s="419"/>
      <c r="K746" s="419"/>
    </row>
    <row r="747" spans="9:11" ht="15.75" customHeight="1" x14ac:dyDescent="0.25">
      <c r="I747" s="419"/>
      <c r="J747" s="419"/>
      <c r="K747" s="419"/>
    </row>
    <row r="748" spans="9:11" ht="15.75" customHeight="1" x14ac:dyDescent="0.25">
      <c r="I748" s="419"/>
      <c r="J748" s="419"/>
      <c r="K748" s="419"/>
    </row>
    <row r="749" spans="9:11" ht="15.75" customHeight="1" x14ac:dyDescent="0.25">
      <c r="I749" s="419"/>
      <c r="J749" s="419"/>
      <c r="K749" s="419"/>
    </row>
    <row r="750" spans="9:11" ht="15.75" customHeight="1" x14ac:dyDescent="0.25">
      <c r="I750" s="419"/>
      <c r="J750" s="419"/>
      <c r="K750" s="419"/>
    </row>
    <row r="751" spans="9:11" ht="15.75" customHeight="1" x14ac:dyDescent="0.25">
      <c r="I751" s="419"/>
      <c r="J751" s="419"/>
      <c r="K751" s="419"/>
    </row>
    <row r="752" spans="9:11" ht="15.75" customHeight="1" x14ac:dyDescent="0.25">
      <c r="I752" s="419"/>
      <c r="J752" s="419"/>
      <c r="K752" s="419"/>
    </row>
    <row r="753" spans="9:11" ht="15.75" customHeight="1" x14ac:dyDescent="0.25">
      <c r="I753" s="419"/>
      <c r="J753" s="419"/>
      <c r="K753" s="419"/>
    </row>
    <row r="754" spans="9:11" ht="15.75" customHeight="1" x14ac:dyDescent="0.25">
      <c r="I754" s="419"/>
      <c r="J754" s="419"/>
      <c r="K754" s="419"/>
    </row>
    <row r="755" spans="9:11" ht="15.75" customHeight="1" x14ac:dyDescent="0.25">
      <c r="I755" s="419"/>
      <c r="J755" s="419"/>
      <c r="K755" s="419"/>
    </row>
    <row r="756" spans="9:11" ht="15.75" customHeight="1" x14ac:dyDescent="0.25">
      <c r="I756" s="419"/>
      <c r="J756" s="419"/>
      <c r="K756" s="419"/>
    </row>
    <row r="757" spans="9:11" ht="15.75" customHeight="1" x14ac:dyDescent="0.25">
      <c r="I757" s="419"/>
      <c r="J757" s="419"/>
      <c r="K757" s="419"/>
    </row>
    <row r="758" spans="9:11" ht="15.75" customHeight="1" x14ac:dyDescent="0.25">
      <c r="I758" s="419"/>
      <c r="J758" s="419"/>
      <c r="K758" s="419"/>
    </row>
    <row r="759" spans="9:11" ht="15.75" customHeight="1" x14ac:dyDescent="0.25">
      <c r="I759" s="419"/>
      <c r="J759" s="419"/>
      <c r="K759" s="419"/>
    </row>
    <row r="760" spans="9:11" ht="15.75" customHeight="1" x14ac:dyDescent="0.25">
      <c r="I760" s="419"/>
      <c r="J760" s="419"/>
      <c r="K760" s="419"/>
    </row>
    <row r="761" spans="9:11" ht="15.75" customHeight="1" x14ac:dyDescent="0.25">
      <c r="I761" s="419"/>
      <c r="J761" s="419"/>
      <c r="K761" s="419"/>
    </row>
    <row r="762" spans="9:11" ht="15.75" customHeight="1" x14ac:dyDescent="0.25">
      <c r="I762" s="419"/>
      <c r="J762" s="419"/>
      <c r="K762" s="419"/>
    </row>
    <row r="763" spans="9:11" ht="15.75" customHeight="1" x14ac:dyDescent="0.25">
      <c r="I763" s="419"/>
      <c r="J763" s="419"/>
      <c r="K763" s="419"/>
    </row>
    <row r="764" spans="9:11" ht="15.75" customHeight="1" x14ac:dyDescent="0.25">
      <c r="I764" s="419"/>
      <c r="J764" s="419"/>
      <c r="K764" s="419"/>
    </row>
    <row r="765" spans="9:11" ht="15.75" customHeight="1" x14ac:dyDescent="0.25">
      <c r="I765" s="419"/>
      <c r="J765" s="419"/>
      <c r="K765" s="419"/>
    </row>
    <row r="766" spans="9:11" ht="15.75" customHeight="1" x14ac:dyDescent="0.25">
      <c r="I766" s="419"/>
      <c r="J766" s="419"/>
      <c r="K766" s="419"/>
    </row>
    <row r="767" spans="9:11" ht="15.75" customHeight="1" x14ac:dyDescent="0.25">
      <c r="I767" s="419"/>
      <c r="J767" s="419"/>
      <c r="K767" s="419"/>
    </row>
    <row r="768" spans="9:11" ht="15.75" customHeight="1" x14ac:dyDescent="0.25">
      <c r="I768" s="419"/>
      <c r="J768" s="419"/>
      <c r="K768" s="419"/>
    </row>
    <row r="769" spans="9:11" ht="15.75" customHeight="1" x14ac:dyDescent="0.25">
      <c r="I769" s="419"/>
      <c r="J769" s="419"/>
      <c r="K769" s="419"/>
    </row>
    <row r="770" spans="9:11" ht="15.75" customHeight="1" x14ac:dyDescent="0.25">
      <c r="I770" s="419"/>
      <c r="J770" s="419"/>
      <c r="K770" s="419"/>
    </row>
    <row r="771" spans="9:11" ht="15.75" customHeight="1" x14ac:dyDescent="0.25">
      <c r="I771" s="419"/>
      <c r="J771" s="419"/>
      <c r="K771" s="419"/>
    </row>
    <row r="772" spans="9:11" ht="15.75" customHeight="1" x14ac:dyDescent="0.25">
      <c r="I772" s="419"/>
      <c r="J772" s="419"/>
      <c r="K772" s="419"/>
    </row>
    <row r="773" spans="9:11" ht="15.75" customHeight="1" x14ac:dyDescent="0.25">
      <c r="I773" s="419"/>
      <c r="J773" s="419"/>
      <c r="K773" s="419"/>
    </row>
    <row r="774" spans="9:11" ht="15.75" customHeight="1" x14ac:dyDescent="0.25">
      <c r="I774" s="419"/>
      <c r="J774" s="419"/>
      <c r="K774" s="419"/>
    </row>
    <row r="775" spans="9:11" ht="15.75" customHeight="1" x14ac:dyDescent="0.25">
      <c r="I775" s="419"/>
      <c r="J775" s="419"/>
      <c r="K775" s="419"/>
    </row>
    <row r="776" spans="9:11" ht="15.75" customHeight="1" x14ac:dyDescent="0.25">
      <c r="I776" s="419"/>
      <c r="J776" s="419"/>
      <c r="K776" s="419"/>
    </row>
    <row r="777" spans="9:11" ht="15.75" customHeight="1" x14ac:dyDescent="0.25">
      <c r="I777" s="419"/>
      <c r="J777" s="419"/>
      <c r="K777" s="419"/>
    </row>
    <row r="778" spans="9:11" ht="15.75" customHeight="1" x14ac:dyDescent="0.25">
      <c r="I778" s="419"/>
      <c r="J778" s="419"/>
      <c r="K778" s="419"/>
    </row>
    <row r="779" spans="9:11" ht="15.75" customHeight="1" x14ac:dyDescent="0.25">
      <c r="I779" s="419"/>
      <c r="J779" s="419"/>
      <c r="K779" s="419"/>
    </row>
    <row r="780" spans="9:11" ht="15.75" customHeight="1" x14ac:dyDescent="0.25">
      <c r="I780" s="419"/>
      <c r="J780" s="419"/>
      <c r="K780" s="419"/>
    </row>
    <row r="781" spans="9:11" ht="15.75" customHeight="1" x14ac:dyDescent="0.25">
      <c r="I781" s="419"/>
      <c r="J781" s="419"/>
      <c r="K781" s="419"/>
    </row>
    <row r="782" spans="9:11" ht="15.75" customHeight="1" x14ac:dyDescent="0.25">
      <c r="I782" s="419"/>
      <c r="J782" s="419"/>
      <c r="K782" s="419"/>
    </row>
    <row r="783" spans="9:11" ht="15.75" customHeight="1" x14ac:dyDescent="0.25">
      <c r="I783" s="419"/>
      <c r="J783" s="419"/>
      <c r="K783" s="419"/>
    </row>
    <row r="784" spans="9:11" ht="15.75" customHeight="1" x14ac:dyDescent="0.25">
      <c r="I784" s="419"/>
      <c r="J784" s="419"/>
      <c r="K784" s="419"/>
    </row>
    <row r="785" spans="9:11" ht="15.75" customHeight="1" x14ac:dyDescent="0.25">
      <c r="I785" s="419"/>
      <c r="J785" s="419"/>
      <c r="K785" s="419"/>
    </row>
    <row r="786" spans="9:11" ht="15.75" customHeight="1" x14ac:dyDescent="0.25">
      <c r="I786" s="419"/>
      <c r="J786" s="419"/>
      <c r="K786" s="419"/>
    </row>
    <row r="787" spans="9:11" ht="15.75" customHeight="1" x14ac:dyDescent="0.25">
      <c r="I787" s="419"/>
      <c r="J787" s="419"/>
      <c r="K787" s="419"/>
    </row>
    <row r="788" spans="9:11" ht="15.75" customHeight="1" x14ac:dyDescent="0.25">
      <c r="I788" s="419"/>
      <c r="J788" s="419"/>
      <c r="K788" s="419"/>
    </row>
    <row r="789" spans="9:11" ht="15.75" customHeight="1" x14ac:dyDescent="0.25">
      <c r="I789" s="419"/>
      <c r="J789" s="419"/>
      <c r="K789" s="419"/>
    </row>
    <row r="790" spans="9:11" ht="15.75" customHeight="1" x14ac:dyDescent="0.25">
      <c r="I790" s="419"/>
      <c r="J790" s="419"/>
      <c r="K790" s="419"/>
    </row>
    <row r="791" spans="9:11" ht="15.75" customHeight="1" x14ac:dyDescent="0.25">
      <c r="I791" s="419"/>
      <c r="J791" s="419"/>
      <c r="K791" s="419"/>
    </row>
    <row r="792" spans="9:11" ht="15.75" customHeight="1" x14ac:dyDescent="0.25">
      <c r="I792" s="419"/>
      <c r="J792" s="419"/>
      <c r="K792" s="419"/>
    </row>
    <row r="793" spans="9:11" ht="15.75" customHeight="1" x14ac:dyDescent="0.25">
      <c r="I793" s="419"/>
      <c r="J793" s="419"/>
      <c r="K793" s="419"/>
    </row>
    <row r="794" spans="9:11" ht="15.75" customHeight="1" x14ac:dyDescent="0.25">
      <c r="I794" s="419"/>
      <c r="J794" s="419"/>
      <c r="K794" s="419"/>
    </row>
    <row r="795" spans="9:11" ht="15.75" customHeight="1" x14ac:dyDescent="0.25">
      <c r="I795" s="419"/>
      <c r="J795" s="419"/>
      <c r="K795" s="419"/>
    </row>
    <row r="796" spans="9:11" ht="15.75" customHeight="1" x14ac:dyDescent="0.25">
      <c r="I796" s="419"/>
      <c r="J796" s="419"/>
      <c r="K796" s="419"/>
    </row>
    <row r="797" spans="9:11" ht="15.75" customHeight="1" x14ac:dyDescent="0.25">
      <c r="I797" s="419"/>
      <c r="J797" s="419"/>
      <c r="K797" s="419"/>
    </row>
    <row r="798" spans="9:11" ht="15.75" customHeight="1" x14ac:dyDescent="0.25">
      <c r="I798" s="419"/>
      <c r="J798" s="419"/>
      <c r="K798" s="419"/>
    </row>
    <row r="799" spans="9:11" ht="15.75" customHeight="1" x14ac:dyDescent="0.25">
      <c r="I799" s="419"/>
      <c r="J799" s="419"/>
      <c r="K799" s="419"/>
    </row>
    <row r="800" spans="9:11" ht="15.75" customHeight="1" x14ac:dyDescent="0.25">
      <c r="I800" s="419"/>
      <c r="J800" s="419"/>
      <c r="K800" s="419"/>
    </row>
    <row r="801" spans="9:11" ht="15.75" customHeight="1" x14ac:dyDescent="0.25">
      <c r="I801" s="419"/>
      <c r="J801" s="419"/>
      <c r="K801" s="419"/>
    </row>
    <row r="802" spans="9:11" ht="15.75" customHeight="1" x14ac:dyDescent="0.25">
      <c r="I802" s="419"/>
      <c r="J802" s="419"/>
      <c r="K802" s="419"/>
    </row>
    <row r="803" spans="9:11" ht="15.75" customHeight="1" x14ac:dyDescent="0.25">
      <c r="I803" s="419"/>
      <c r="J803" s="419"/>
      <c r="K803" s="419"/>
    </row>
    <row r="804" spans="9:11" ht="15.75" customHeight="1" x14ac:dyDescent="0.25">
      <c r="I804" s="419"/>
      <c r="J804" s="419"/>
      <c r="K804" s="419"/>
    </row>
    <row r="805" spans="9:11" ht="15.75" customHeight="1" x14ac:dyDescent="0.25">
      <c r="I805" s="419"/>
      <c r="J805" s="419"/>
      <c r="K805" s="419"/>
    </row>
    <row r="806" spans="9:11" ht="15.75" customHeight="1" x14ac:dyDescent="0.25">
      <c r="I806" s="419"/>
      <c r="J806" s="419"/>
      <c r="K806" s="419"/>
    </row>
    <row r="807" spans="9:11" ht="15.75" customHeight="1" x14ac:dyDescent="0.25">
      <c r="I807" s="419"/>
      <c r="J807" s="419"/>
      <c r="K807" s="419"/>
    </row>
    <row r="808" spans="9:11" ht="15.75" customHeight="1" x14ac:dyDescent="0.25">
      <c r="I808" s="419"/>
      <c r="J808" s="419"/>
      <c r="K808" s="419"/>
    </row>
    <row r="809" spans="9:11" ht="15.75" customHeight="1" x14ac:dyDescent="0.25">
      <c r="I809" s="419"/>
      <c r="J809" s="419"/>
      <c r="K809" s="419"/>
    </row>
    <row r="810" spans="9:11" ht="15.75" customHeight="1" x14ac:dyDescent="0.25">
      <c r="I810" s="419"/>
      <c r="J810" s="419"/>
      <c r="K810" s="419"/>
    </row>
    <row r="811" spans="9:11" ht="15.75" customHeight="1" x14ac:dyDescent="0.25">
      <c r="I811" s="419"/>
      <c r="J811" s="419"/>
      <c r="K811" s="419"/>
    </row>
    <row r="812" spans="9:11" ht="15.75" customHeight="1" x14ac:dyDescent="0.25">
      <c r="I812" s="419"/>
      <c r="J812" s="419"/>
      <c r="K812" s="419"/>
    </row>
    <row r="813" spans="9:11" ht="15.75" customHeight="1" x14ac:dyDescent="0.25">
      <c r="I813" s="419"/>
      <c r="J813" s="419"/>
      <c r="K813" s="419"/>
    </row>
    <row r="814" spans="9:11" ht="15.75" customHeight="1" x14ac:dyDescent="0.25">
      <c r="I814" s="419"/>
      <c r="J814" s="419"/>
      <c r="K814" s="419"/>
    </row>
    <row r="815" spans="9:11" ht="15.75" customHeight="1" x14ac:dyDescent="0.25">
      <c r="I815" s="419"/>
      <c r="J815" s="419"/>
      <c r="K815" s="419"/>
    </row>
    <row r="816" spans="9:11" ht="15.75" customHeight="1" x14ac:dyDescent="0.25">
      <c r="I816" s="419"/>
      <c r="J816" s="419"/>
      <c r="K816" s="419"/>
    </row>
    <row r="817" spans="9:11" ht="15.75" customHeight="1" x14ac:dyDescent="0.25">
      <c r="I817" s="419"/>
      <c r="J817" s="419"/>
      <c r="K817" s="419"/>
    </row>
    <row r="818" spans="9:11" ht="15.75" customHeight="1" x14ac:dyDescent="0.25">
      <c r="I818" s="419"/>
      <c r="J818" s="419"/>
      <c r="K818" s="419"/>
    </row>
    <row r="819" spans="9:11" ht="15.75" customHeight="1" x14ac:dyDescent="0.25">
      <c r="I819" s="419"/>
      <c r="J819" s="419"/>
      <c r="K819" s="419"/>
    </row>
    <row r="820" spans="9:11" ht="15.75" customHeight="1" x14ac:dyDescent="0.25">
      <c r="I820" s="419"/>
      <c r="J820" s="419"/>
      <c r="K820" s="419"/>
    </row>
    <row r="821" spans="9:11" ht="15.75" customHeight="1" x14ac:dyDescent="0.25">
      <c r="I821" s="419"/>
      <c r="J821" s="419"/>
      <c r="K821" s="419"/>
    </row>
    <row r="822" spans="9:11" ht="15.75" customHeight="1" x14ac:dyDescent="0.25">
      <c r="I822" s="419"/>
      <c r="J822" s="419"/>
      <c r="K822" s="419"/>
    </row>
    <row r="823" spans="9:11" ht="15.75" customHeight="1" x14ac:dyDescent="0.25">
      <c r="I823" s="419"/>
      <c r="J823" s="419"/>
      <c r="K823" s="419"/>
    </row>
    <row r="824" spans="9:11" ht="15.75" customHeight="1" x14ac:dyDescent="0.25">
      <c r="I824" s="419"/>
      <c r="J824" s="419"/>
      <c r="K824" s="419"/>
    </row>
  </sheetData>
  <sheetProtection formatCells="0" formatColumns="0" formatRows="0" insertRows="0" sort="0" autoFilter="0" pivotTables="0"/>
  <mergeCells count="16">
    <mergeCell ref="A66:C66"/>
    <mergeCell ref="A3:B3"/>
    <mergeCell ref="A11:B11"/>
    <mergeCell ref="A60:B60"/>
    <mergeCell ref="C60:W60"/>
    <mergeCell ref="A21:A22"/>
    <mergeCell ref="A23:A24"/>
    <mergeCell ref="A25:A26"/>
    <mergeCell ref="A28:A31"/>
    <mergeCell ref="A33:A35"/>
    <mergeCell ref="A45:A46"/>
    <mergeCell ref="A49:A57"/>
    <mergeCell ref="B49:B51"/>
    <mergeCell ref="B55:B56"/>
    <mergeCell ref="A38:A43"/>
    <mergeCell ref="B52:B54"/>
  </mergeCells>
  <dataValidations count="5">
    <dataValidation type="date" allowBlank="1" showInputMessage="1" prompt="Campo de Fecha - Registra una fecha en el formato DD/MM/AAAA que se encuentre dentro de la vigencia actual. Si desea registrar una nota, escríbala en el campo de observaciones" sqref="K19 J59 J67:J824">
      <formula1>43101</formula1>
      <formula2>43465</formula2>
    </dataValidation>
    <dataValidation type="decimal" allowBlank="1" showInputMessage="1" prompt="Relacione la apropiación disponible al corte del seguimiento." sqref="M21:M57">
      <formula1>1</formula1>
      <formula2>1E+25</formula2>
    </dataValidation>
    <dataValidation type="decimal" allowBlank="1" showInputMessage="1" prompt="Advertencia - Tenga en cuenta registrar únicamente valores númericos enteros." sqref="J19 J63:W63 G5:G9 E5:E9 I67:I824 H13:H17 I59 D62:W62 F13:F17 D66:W66 D63:H63 P21:P58">
      <formula1>0</formula1>
      <formula2>9.99999999999999E+26</formula2>
    </dataValidation>
    <dataValidation type="decimal" allowBlank="1" showInputMessage="1" prompt="Advertencia - Tenga en cuenta registrar únicamente valores númericos enteros." sqref="L21:L57">
      <formula1>0</formula1>
      <formula2>9.99999999999999E+31</formula2>
    </dataValidation>
    <dataValidation type="decimal" allowBlank="1" showInputMessage="1" showErrorMessage="1" prompt="ERROR - Registre un número entero" sqref="L19 K59 K67:K824">
      <formula1>0</formula1>
      <formula2>999999999999997000</formula2>
    </dataValidation>
  </dataValidations>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14:formula1>
            <xm:f>'C:\Users\XIOMARA\Downloads\[poa_inversion_7589_II_trimestre_2022 (2).xlsx]LISTAS_1'!#REF!</xm:f>
          </x14:formula1>
          <xm:sqref>B21:B49 B57 B52:B53 B55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738030"/>
  </sheetPr>
  <dimension ref="A1:AU1000"/>
  <sheetViews>
    <sheetView zoomScale="90" zoomScaleNormal="90" workbookViewId="0">
      <selection activeCell="D15" sqref="D15"/>
    </sheetView>
  </sheetViews>
  <sheetFormatPr baseColWidth="10" defaultColWidth="12.625" defaultRowHeight="15" customHeight="1" x14ac:dyDescent="0.2"/>
  <cols>
    <col min="1" max="1" width="21.75" customWidth="1"/>
    <col min="2" max="2" width="16.75" customWidth="1"/>
    <col min="3" max="3" width="18.375" customWidth="1"/>
    <col min="4" max="7" width="16.75" customWidth="1"/>
    <col min="8" max="10" width="13.875" customWidth="1"/>
    <col min="11" max="11" width="17.125" customWidth="1"/>
    <col min="12" max="14" width="16.75" customWidth="1"/>
    <col min="15" max="27" width="18.125" customWidth="1"/>
    <col min="28" max="47" width="10" customWidth="1"/>
  </cols>
  <sheetData>
    <row r="1" spans="1:47" ht="18" customHeight="1" x14ac:dyDescent="0.25">
      <c r="A1" s="64"/>
      <c r="B1" s="64"/>
      <c r="C1" s="64"/>
      <c r="D1" s="64"/>
      <c r="E1" s="64"/>
      <c r="F1" s="64"/>
      <c r="G1" s="64"/>
      <c r="H1" s="64"/>
      <c r="I1" s="64"/>
      <c r="J1" s="64"/>
      <c r="K1" s="64"/>
      <c r="L1" s="64"/>
      <c r="M1" s="64"/>
      <c r="N1" s="64"/>
      <c r="O1" s="64"/>
      <c r="P1" s="64"/>
      <c r="Q1" s="65"/>
      <c r="R1" s="65"/>
      <c r="S1" s="65"/>
      <c r="T1" s="65"/>
      <c r="U1" s="65"/>
      <c r="V1" s="65"/>
      <c r="W1" s="65"/>
      <c r="X1" s="65"/>
      <c r="Y1" s="65"/>
      <c r="Z1" s="65"/>
      <c r="AA1" s="65"/>
      <c r="AB1" s="65"/>
      <c r="AC1" s="65"/>
      <c r="AD1" s="65"/>
      <c r="AE1" s="65"/>
      <c r="AF1" s="65"/>
      <c r="AG1" s="66"/>
      <c r="AH1" s="66"/>
      <c r="AI1" s="66"/>
      <c r="AJ1" s="66"/>
      <c r="AK1" s="66"/>
      <c r="AL1" s="66"/>
      <c r="AM1" s="66"/>
      <c r="AN1" s="66"/>
      <c r="AO1" s="66"/>
      <c r="AP1" s="66"/>
      <c r="AQ1" s="66"/>
      <c r="AR1" s="66"/>
      <c r="AS1" s="66"/>
      <c r="AT1" s="66"/>
      <c r="AU1" s="66"/>
    </row>
    <row r="2" spans="1:47" ht="29.25" customHeight="1" x14ac:dyDescent="0.25">
      <c r="A2" s="732" t="s">
        <v>201</v>
      </c>
      <c r="B2" s="732" t="s">
        <v>202</v>
      </c>
      <c r="C2" s="731" t="s">
        <v>44</v>
      </c>
      <c r="D2" s="513"/>
      <c r="E2" s="731" t="s">
        <v>45</v>
      </c>
      <c r="F2" s="513"/>
      <c r="G2" s="731" t="s">
        <v>46</v>
      </c>
      <c r="H2" s="513"/>
      <c r="I2" s="731" t="s">
        <v>203</v>
      </c>
      <c r="J2" s="513"/>
      <c r="K2" s="732" t="s">
        <v>204</v>
      </c>
      <c r="L2" s="732" t="s">
        <v>205</v>
      </c>
      <c r="M2" s="67"/>
      <c r="N2" s="67"/>
      <c r="O2" s="67"/>
      <c r="P2" s="67"/>
      <c r="Q2" s="65"/>
      <c r="R2" s="65"/>
      <c r="S2" s="65"/>
      <c r="T2" s="65"/>
      <c r="U2" s="65"/>
      <c r="V2" s="65"/>
      <c r="W2" s="65"/>
      <c r="X2" s="65"/>
      <c r="Y2" s="65"/>
      <c r="Z2" s="65"/>
      <c r="AA2" s="65"/>
      <c r="AB2" s="65"/>
      <c r="AC2" s="65"/>
      <c r="AD2" s="65"/>
      <c r="AE2" s="65"/>
      <c r="AF2" s="65"/>
      <c r="AG2" s="68"/>
      <c r="AH2" s="68"/>
      <c r="AI2" s="68"/>
      <c r="AJ2" s="68"/>
      <c r="AK2" s="68"/>
      <c r="AL2" s="68"/>
      <c r="AM2" s="68"/>
      <c r="AN2" s="68"/>
      <c r="AO2" s="68"/>
      <c r="AP2" s="68"/>
      <c r="AQ2" s="68"/>
      <c r="AR2" s="68"/>
      <c r="AS2" s="68"/>
      <c r="AT2" s="68"/>
      <c r="AU2" s="68"/>
    </row>
    <row r="3" spans="1:47" ht="36" customHeight="1" x14ac:dyDescent="0.25">
      <c r="A3" s="733"/>
      <c r="B3" s="733"/>
      <c r="C3" s="69" t="s">
        <v>206</v>
      </c>
      <c r="D3" s="69" t="s">
        <v>207</v>
      </c>
      <c r="E3" s="69" t="s">
        <v>206</v>
      </c>
      <c r="F3" s="69" t="s">
        <v>207</v>
      </c>
      <c r="G3" s="69" t="s">
        <v>206</v>
      </c>
      <c r="H3" s="69" t="s">
        <v>207</v>
      </c>
      <c r="I3" s="69" t="s">
        <v>206</v>
      </c>
      <c r="J3" s="69" t="s">
        <v>207</v>
      </c>
      <c r="K3" s="733"/>
      <c r="L3" s="733"/>
      <c r="M3" s="67"/>
      <c r="N3" s="67"/>
      <c r="O3" s="67"/>
      <c r="P3" s="67"/>
      <c r="Q3" s="65"/>
      <c r="R3" s="65"/>
      <c r="S3" s="65"/>
      <c r="T3" s="65"/>
      <c r="U3" s="65"/>
      <c r="V3" s="65"/>
      <c r="W3" s="65"/>
      <c r="X3" s="65"/>
      <c r="Y3" s="65"/>
      <c r="Z3" s="65"/>
      <c r="AA3" s="65"/>
      <c r="AB3" s="65"/>
      <c r="AC3" s="65"/>
      <c r="AD3" s="65"/>
      <c r="AE3" s="65"/>
      <c r="AF3" s="65"/>
      <c r="AG3" s="68"/>
      <c r="AH3" s="68"/>
      <c r="AI3" s="68"/>
      <c r="AJ3" s="68"/>
      <c r="AK3" s="68"/>
      <c r="AL3" s="68"/>
      <c r="AM3" s="68"/>
      <c r="AN3" s="68"/>
      <c r="AO3" s="68"/>
      <c r="AP3" s="68"/>
      <c r="AQ3" s="68"/>
      <c r="AR3" s="68"/>
      <c r="AS3" s="68"/>
      <c r="AT3" s="68"/>
      <c r="AU3" s="68"/>
    </row>
    <row r="4" spans="1:47" ht="22.5" customHeight="1" x14ac:dyDescent="0.25">
      <c r="A4" s="732" t="s">
        <v>208</v>
      </c>
      <c r="B4" s="69" t="s">
        <v>99</v>
      </c>
      <c r="C4" s="70"/>
      <c r="D4" s="70"/>
      <c r="E4" s="70"/>
      <c r="F4" s="70"/>
      <c r="G4" s="70"/>
      <c r="H4" s="70"/>
      <c r="I4" s="70"/>
      <c r="J4" s="70"/>
      <c r="K4" s="70">
        <f t="shared" ref="K4:L4" si="0">+C4+E4+G4+I4</f>
        <v>0</v>
      </c>
      <c r="L4" s="70">
        <f t="shared" si="0"/>
        <v>0</v>
      </c>
      <c r="M4" s="67"/>
      <c r="N4" s="67"/>
      <c r="O4" s="67"/>
      <c r="P4" s="67"/>
      <c r="Q4" s="65"/>
      <c r="R4" s="65"/>
      <c r="S4" s="65"/>
      <c r="T4" s="65"/>
      <c r="U4" s="65"/>
      <c r="V4" s="65"/>
      <c r="W4" s="65"/>
      <c r="X4" s="65"/>
      <c r="Y4" s="65"/>
      <c r="Z4" s="65"/>
      <c r="AA4" s="65"/>
      <c r="AB4" s="65"/>
      <c r="AC4" s="65"/>
      <c r="AD4" s="65"/>
      <c r="AE4" s="65"/>
      <c r="AF4" s="65"/>
      <c r="AG4" s="68"/>
      <c r="AH4" s="68"/>
      <c r="AI4" s="68"/>
      <c r="AJ4" s="68"/>
      <c r="AK4" s="68"/>
      <c r="AL4" s="68"/>
      <c r="AM4" s="68"/>
      <c r="AN4" s="68"/>
      <c r="AO4" s="68"/>
      <c r="AP4" s="68"/>
      <c r="AQ4" s="68"/>
      <c r="AR4" s="68"/>
      <c r="AS4" s="68"/>
      <c r="AT4" s="68"/>
      <c r="AU4" s="68"/>
    </row>
    <row r="5" spans="1:47" ht="22.5" customHeight="1" x14ac:dyDescent="0.25">
      <c r="A5" s="734"/>
      <c r="B5" s="69" t="s">
        <v>209</v>
      </c>
      <c r="C5" s="70"/>
      <c r="D5" s="70"/>
      <c r="E5" s="70"/>
      <c r="F5" s="70"/>
      <c r="G5" s="70"/>
      <c r="H5" s="70"/>
      <c r="I5" s="70"/>
      <c r="J5" s="70"/>
      <c r="K5" s="70">
        <f t="shared" ref="K5:L5" si="1">+C5+E5+G5+I5</f>
        <v>0</v>
      </c>
      <c r="L5" s="70">
        <f t="shared" si="1"/>
        <v>0</v>
      </c>
      <c r="M5" s="67"/>
      <c r="N5" s="67"/>
      <c r="O5" s="67"/>
      <c r="P5" s="67"/>
      <c r="Q5" s="65"/>
      <c r="R5" s="65"/>
      <c r="S5" s="65"/>
      <c r="T5" s="65"/>
      <c r="U5" s="65"/>
      <c r="V5" s="65"/>
      <c r="W5" s="65"/>
      <c r="X5" s="65"/>
      <c r="Y5" s="65"/>
      <c r="Z5" s="65"/>
      <c r="AA5" s="65"/>
      <c r="AB5" s="65"/>
      <c r="AC5" s="65"/>
      <c r="AD5" s="65"/>
      <c r="AE5" s="65"/>
      <c r="AF5" s="65"/>
      <c r="AG5" s="68"/>
      <c r="AH5" s="68"/>
      <c r="AI5" s="68"/>
      <c r="AJ5" s="68"/>
      <c r="AK5" s="68"/>
      <c r="AL5" s="68"/>
      <c r="AM5" s="68"/>
      <c r="AN5" s="68"/>
      <c r="AO5" s="68"/>
      <c r="AP5" s="68"/>
      <c r="AQ5" s="68"/>
      <c r="AR5" s="68"/>
      <c r="AS5" s="68"/>
      <c r="AT5" s="68"/>
      <c r="AU5" s="68"/>
    </row>
    <row r="6" spans="1:47" ht="22.5" customHeight="1" x14ac:dyDescent="0.25">
      <c r="A6" s="733"/>
      <c r="B6" s="69" t="s">
        <v>210</v>
      </c>
      <c r="C6" s="71">
        <f t="shared" ref="C6:L6" si="2">SUM(C4:C5)</f>
        <v>0</v>
      </c>
      <c r="D6" s="71">
        <f t="shared" si="2"/>
        <v>0</v>
      </c>
      <c r="E6" s="71">
        <f t="shared" si="2"/>
        <v>0</v>
      </c>
      <c r="F6" s="71">
        <f t="shared" si="2"/>
        <v>0</v>
      </c>
      <c r="G6" s="71">
        <f t="shared" si="2"/>
        <v>0</v>
      </c>
      <c r="H6" s="71">
        <f t="shared" si="2"/>
        <v>0</v>
      </c>
      <c r="I6" s="71">
        <f t="shared" si="2"/>
        <v>0</v>
      </c>
      <c r="J6" s="71">
        <f t="shared" si="2"/>
        <v>0</v>
      </c>
      <c r="K6" s="71">
        <f t="shared" si="2"/>
        <v>0</v>
      </c>
      <c r="L6" s="71">
        <f t="shared" si="2"/>
        <v>0</v>
      </c>
      <c r="M6" s="67"/>
      <c r="N6" s="67"/>
      <c r="O6" s="67"/>
      <c r="P6" s="67"/>
      <c r="Q6" s="65"/>
      <c r="R6" s="65"/>
      <c r="S6" s="65"/>
      <c r="T6" s="65"/>
      <c r="U6" s="65"/>
      <c r="V6" s="65"/>
      <c r="W6" s="65"/>
      <c r="X6" s="65"/>
      <c r="Y6" s="65"/>
      <c r="Z6" s="65"/>
      <c r="AA6" s="65"/>
      <c r="AB6" s="65"/>
      <c r="AC6" s="65"/>
      <c r="AD6" s="65"/>
      <c r="AE6" s="65"/>
      <c r="AF6" s="65"/>
      <c r="AG6" s="68"/>
      <c r="AH6" s="68"/>
      <c r="AI6" s="68"/>
      <c r="AJ6" s="68"/>
      <c r="AK6" s="68"/>
      <c r="AL6" s="68"/>
      <c r="AM6" s="68"/>
      <c r="AN6" s="68"/>
      <c r="AO6" s="68"/>
      <c r="AP6" s="68"/>
      <c r="AQ6" s="68"/>
      <c r="AR6" s="68"/>
      <c r="AS6" s="68"/>
      <c r="AT6" s="68"/>
      <c r="AU6" s="68"/>
    </row>
    <row r="7" spans="1:47" ht="22.5" customHeight="1" x14ac:dyDescent="0.25">
      <c r="A7" s="732" t="s">
        <v>208</v>
      </c>
      <c r="B7" s="69" t="s">
        <v>99</v>
      </c>
      <c r="C7" s="70"/>
      <c r="D7" s="70"/>
      <c r="E7" s="70"/>
      <c r="F7" s="70"/>
      <c r="G7" s="70"/>
      <c r="H7" s="70"/>
      <c r="I7" s="70"/>
      <c r="J7" s="70"/>
      <c r="K7" s="70">
        <f t="shared" ref="K7:L7" si="3">+C7+E7+G7+I7</f>
        <v>0</v>
      </c>
      <c r="L7" s="70">
        <f t="shared" si="3"/>
        <v>0</v>
      </c>
      <c r="M7" s="67"/>
      <c r="N7" s="67"/>
      <c r="O7" s="67"/>
      <c r="P7" s="67"/>
      <c r="Q7" s="65"/>
      <c r="R7" s="65"/>
      <c r="S7" s="65"/>
      <c r="T7" s="65"/>
      <c r="U7" s="65"/>
      <c r="V7" s="65"/>
      <c r="W7" s="65"/>
      <c r="X7" s="65"/>
      <c r="Y7" s="65"/>
      <c r="Z7" s="65"/>
      <c r="AA7" s="65"/>
      <c r="AB7" s="65"/>
      <c r="AC7" s="65"/>
      <c r="AD7" s="65"/>
      <c r="AE7" s="65"/>
      <c r="AF7" s="65"/>
      <c r="AG7" s="68"/>
      <c r="AH7" s="68"/>
      <c r="AI7" s="68"/>
      <c r="AJ7" s="68"/>
      <c r="AK7" s="68"/>
      <c r="AL7" s="68"/>
      <c r="AM7" s="68"/>
      <c r="AN7" s="68"/>
      <c r="AO7" s="68"/>
      <c r="AP7" s="68"/>
      <c r="AQ7" s="68"/>
      <c r="AR7" s="68"/>
      <c r="AS7" s="68"/>
      <c r="AT7" s="68"/>
      <c r="AU7" s="68"/>
    </row>
    <row r="8" spans="1:47" ht="18" customHeight="1" x14ac:dyDescent="0.25">
      <c r="A8" s="734"/>
      <c r="B8" s="69" t="s">
        <v>209</v>
      </c>
      <c r="C8" s="70"/>
      <c r="D8" s="70"/>
      <c r="E8" s="70"/>
      <c r="F8" s="70"/>
      <c r="G8" s="70"/>
      <c r="H8" s="70"/>
      <c r="I8" s="70"/>
      <c r="J8" s="70"/>
      <c r="K8" s="70">
        <f t="shared" ref="K8:L8" si="4">+C8+E8+G8+I8</f>
        <v>0</v>
      </c>
      <c r="L8" s="70">
        <f t="shared" si="4"/>
        <v>0</v>
      </c>
      <c r="M8" s="64"/>
      <c r="N8" s="64"/>
      <c r="O8" s="64"/>
      <c r="P8" s="64"/>
      <c r="Q8" s="65"/>
      <c r="R8" s="65"/>
      <c r="S8" s="65"/>
      <c r="T8" s="65"/>
      <c r="U8" s="65"/>
      <c r="V8" s="65"/>
      <c r="W8" s="65"/>
      <c r="X8" s="65"/>
      <c r="Y8" s="65"/>
      <c r="Z8" s="65"/>
      <c r="AA8" s="65"/>
      <c r="AB8" s="65"/>
      <c r="AC8" s="65"/>
      <c r="AD8" s="65"/>
      <c r="AE8" s="65"/>
      <c r="AF8" s="65"/>
      <c r="AG8" s="66"/>
      <c r="AH8" s="66"/>
      <c r="AI8" s="66"/>
      <c r="AJ8" s="66"/>
      <c r="AK8" s="66"/>
      <c r="AL8" s="66"/>
      <c r="AM8" s="66"/>
      <c r="AN8" s="66"/>
      <c r="AO8" s="66"/>
      <c r="AP8" s="66"/>
      <c r="AQ8" s="66"/>
      <c r="AR8" s="66"/>
      <c r="AS8" s="66"/>
      <c r="AT8" s="66"/>
      <c r="AU8" s="66"/>
    </row>
    <row r="9" spans="1:47" ht="14.25" customHeight="1" x14ac:dyDescent="0.2">
      <c r="A9" s="733"/>
      <c r="B9" s="69" t="s">
        <v>210</v>
      </c>
      <c r="C9" s="71">
        <f t="shared" ref="C9:L9" si="5">SUM(C7:C8)</f>
        <v>0</v>
      </c>
      <c r="D9" s="71">
        <f t="shared" si="5"/>
        <v>0</v>
      </c>
      <c r="E9" s="71">
        <f t="shared" si="5"/>
        <v>0</v>
      </c>
      <c r="F9" s="71">
        <f t="shared" si="5"/>
        <v>0</v>
      </c>
      <c r="G9" s="71">
        <f t="shared" si="5"/>
        <v>0</v>
      </c>
      <c r="H9" s="71">
        <f t="shared" si="5"/>
        <v>0</v>
      </c>
      <c r="I9" s="71">
        <f t="shared" si="5"/>
        <v>0</v>
      </c>
      <c r="J9" s="71">
        <f t="shared" si="5"/>
        <v>0</v>
      </c>
      <c r="K9" s="71">
        <f t="shared" si="5"/>
        <v>0</v>
      </c>
      <c r="L9" s="71">
        <f t="shared" si="5"/>
        <v>0</v>
      </c>
      <c r="M9" s="65"/>
      <c r="N9" s="65"/>
      <c r="O9" s="65"/>
      <c r="P9" s="65"/>
      <c r="Q9" s="65"/>
      <c r="R9" s="65"/>
      <c r="S9" s="65"/>
      <c r="T9" s="65"/>
      <c r="U9" s="65"/>
      <c r="V9" s="65"/>
      <c r="W9" s="65"/>
      <c r="X9" s="65"/>
      <c r="Y9" s="65"/>
      <c r="Z9" s="65"/>
      <c r="AA9" s="65"/>
      <c r="AB9" s="65"/>
      <c r="AC9" s="65"/>
      <c r="AD9" s="65"/>
      <c r="AE9" s="65"/>
      <c r="AF9" s="65"/>
      <c r="AG9" s="72"/>
      <c r="AH9" s="72"/>
      <c r="AI9" s="72"/>
      <c r="AJ9" s="72"/>
      <c r="AK9" s="72"/>
      <c r="AL9" s="72"/>
      <c r="AM9" s="72"/>
      <c r="AN9" s="72"/>
      <c r="AO9" s="72"/>
      <c r="AP9" s="72"/>
      <c r="AQ9" s="72"/>
      <c r="AR9" s="72"/>
      <c r="AS9" s="72"/>
      <c r="AT9" s="72"/>
      <c r="AU9" s="72"/>
    </row>
    <row r="10" spans="1:47" ht="14.25" customHeight="1" x14ac:dyDescent="0.2">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72"/>
      <c r="AT10" s="72"/>
      <c r="AU10" s="72"/>
    </row>
    <row r="11" spans="1:47" ht="33" customHeight="1" x14ac:dyDescent="0.2">
      <c r="A11" s="73"/>
      <c r="B11" s="73"/>
      <c r="C11" s="73"/>
      <c r="D11" s="735" t="s">
        <v>211</v>
      </c>
      <c r="E11" s="633"/>
      <c r="F11" s="633"/>
      <c r="G11" s="705"/>
      <c r="H11" s="731" t="s">
        <v>212</v>
      </c>
      <c r="I11" s="512"/>
      <c r="J11" s="512"/>
      <c r="K11" s="513"/>
      <c r="L11" s="731" t="s">
        <v>213</v>
      </c>
      <c r="M11" s="512"/>
      <c r="N11" s="512"/>
      <c r="O11" s="513"/>
      <c r="P11" s="731" t="s">
        <v>214</v>
      </c>
      <c r="Q11" s="512"/>
      <c r="R11" s="512"/>
      <c r="S11" s="513"/>
      <c r="T11" s="731" t="s">
        <v>215</v>
      </c>
      <c r="U11" s="512"/>
      <c r="V11" s="512"/>
      <c r="W11" s="513"/>
      <c r="X11" s="731" t="s">
        <v>165</v>
      </c>
      <c r="Y11" s="512"/>
      <c r="Z11" s="512"/>
      <c r="AA11" s="513"/>
      <c r="AB11" s="73"/>
      <c r="AC11" s="73"/>
      <c r="AD11" s="73"/>
      <c r="AE11" s="73"/>
      <c r="AF11" s="73"/>
      <c r="AG11" s="73"/>
      <c r="AH11" s="73"/>
      <c r="AI11" s="73"/>
      <c r="AJ11" s="73"/>
      <c r="AK11" s="73"/>
      <c r="AL11" s="73"/>
      <c r="AM11" s="73"/>
      <c r="AN11" s="73"/>
      <c r="AO11" s="73"/>
      <c r="AP11" s="73"/>
      <c r="AQ11" s="73"/>
      <c r="AR11" s="73"/>
      <c r="AS11" s="74"/>
      <c r="AT11" s="74"/>
      <c r="AU11" s="74"/>
    </row>
    <row r="12" spans="1:47" ht="38.25" customHeight="1" x14ac:dyDescent="0.2">
      <c r="A12" s="75" t="s">
        <v>216</v>
      </c>
      <c r="B12" s="75" t="s">
        <v>217</v>
      </c>
      <c r="C12" s="75" t="s">
        <v>218</v>
      </c>
      <c r="D12" s="76" t="s">
        <v>219</v>
      </c>
      <c r="E12" s="76" t="s">
        <v>220</v>
      </c>
      <c r="F12" s="76" t="s">
        <v>221</v>
      </c>
      <c r="G12" s="77" t="s">
        <v>222</v>
      </c>
      <c r="H12" s="78" t="s">
        <v>223</v>
      </c>
      <c r="I12" s="78" t="s">
        <v>224</v>
      </c>
      <c r="J12" s="78" t="s">
        <v>225</v>
      </c>
      <c r="K12" s="78" t="s">
        <v>226</v>
      </c>
      <c r="L12" s="78" t="s">
        <v>219</v>
      </c>
      <c r="M12" s="78" t="s">
        <v>220</v>
      </c>
      <c r="N12" s="78" t="s">
        <v>221</v>
      </c>
      <c r="O12" s="78" t="s">
        <v>222</v>
      </c>
      <c r="P12" s="78" t="s">
        <v>219</v>
      </c>
      <c r="Q12" s="78" t="s">
        <v>220</v>
      </c>
      <c r="R12" s="78" t="s">
        <v>221</v>
      </c>
      <c r="S12" s="78" t="s">
        <v>222</v>
      </c>
      <c r="T12" s="78" t="s">
        <v>219</v>
      </c>
      <c r="U12" s="78" t="s">
        <v>220</v>
      </c>
      <c r="V12" s="78" t="s">
        <v>221</v>
      </c>
      <c r="W12" s="78" t="s">
        <v>222</v>
      </c>
      <c r="X12" s="78" t="s">
        <v>219</v>
      </c>
      <c r="Y12" s="78" t="s">
        <v>220</v>
      </c>
      <c r="Z12" s="78" t="s">
        <v>221</v>
      </c>
      <c r="AA12" s="78" t="s">
        <v>222</v>
      </c>
      <c r="AB12" s="73"/>
      <c r="AC12" s="73"/>
      <c r="AD12" s="73"/>
      <c r="AE12" s="73"/>
      <c r="AF12" s="73"/>
      <c r="AG12" s="73"/>
      <c r="AH12" s="73"/>
      <c r="AI12" s="73"/>
      <c r="AJ12" s="73"/>
      <c r="AK12" s="73"/>
      <c r="AL12" s="73"/>
      <c r="AM12" s="73"/>
      <c r="AN12" s="73"/>
      <c r="AO12" s="73"/>
      <c r="AP12" s="73"/>
      <c r="AQ12" s="73"/>
      <c r="AR12" s="73"/>
      <c r="AS12" s="73"/>
      <c r="AT12" s="73"/>
      <c r="AU12" s="73"/>
    </row>
    <row r="13" spans="1:47" ht="24.75" customHeight="1" x14ac:dyDescent="0.2">
      <c r="A13" s="79"/>
      <c r="B13" s="80">
        <v>1</v>
      </c>
      <c r="C13" s="80" t="s">
        <v>227</v>
      </c>
      <c r="D13" s="80"/>
      <c r="E13" s="79"/>
      <c r="F13" s="80"/>
      <c r="G13" s="79"/>
      <c r="H13" s="80"/>
      <c r="I13" s="79"/>
      <c r="J13" s="79"/>
      <c r="K13" s="79"/>
      <c r="L13" s="81"/>
      <c r="M13" s="81"/>
      <c r="N13" s="81"/>
      <c r="O13" s="81"/>
      <c r="P13" s="81"/>
      <c r="Q13" s="81"/>
      <c r="R13" s="81"/>
      <c r="S13" s="81"/>
      <c r="T13" s="81"/>
      <c r="U13" s="81"/>
      <c r="V13" s="81"/>
      <c r="W13" s="81"/>
      <c r="X13" s="81"/>
      <c r="Y13" s="81"/>
      <c r="Z13" s="81"/>
      <c r="AA13" s="81"/>
      <c r="AB13" s="73"/>
      <c r="AC13" s="73"/>
      <c r="AD13" s="73"/>
      <c r="AE13" s="73"/>
      <c r="AF13" s="73"/>
      <c r="AG13" s="73"/>
      <c r="AH13" s="73"/>
      <c r="AI13" s="73"/>
      <c r="AJ13" s="73"/>
      <c r="AK13" s="73"/>
      <c r="AL13" s="73"/>
      <c r="AM13" s="73"/>
      <c r="AN13" s="73"/>
      <c r="AO13" s="73"/>
      <c r="AP13" s="73"/>
      <c r="AQ13" s="73"/>
      <c r="AR13" s="73"/>
      <c r="AS13" s="73"/>
      <c r="AT13" s="73"/>
      <c r="AU13" s="73"/>
    </row>
    <row r="14" spans="1:47" ht="24.75" customHeight="1" x14ac:dyDescent="0.2">
      <c r="A14" s="79"/>
      <c r="B14" s="80">
        <v>2</v>
      </c>
      <c r="C14" s="80" t="s">
        <v>228</v>
      </c>
      <c r="D14" s="80"/>
      <c r="E14" s="79"/>
      <c r="F14" s="80"/>
      <c r="G14" s="79"/>
      <c r="H14" s="80"/>
      <c r="I14" s="79"/>
      <c r="J14" s="79"/>
      <c r="K14" s="79"/>
      <c r="L14" s="81"/>
      <c r="M14" s="81"/>
      <c r="N14" s="81"/>
      <c r="O14" s="81"/>
      <c r="P14" s="81"/>
      <c r="Q14" s="81"/>
      <c r="R14" s="81"/>
      <c r="S14" s="81"/>
      <c r="T14" s="81"/>
      <c r="U14" s="81"/>
      <c r="V14" s="81"/>
      <c r="W14" s="81"/>
      <c r="X14" s="81"/>
      <c r="Y14" s="81"/>
      <c r="Z14" s="81"/>
      <c r="AA14" s="81"/>
      <c r="AB14" s="73"/>
      <c r="AC14" s="73"/>
      <c r="AD14" s="73"/>
      <c r="AE14" s="73"/>
      <c r="AF14" s="73"/>
      <c r="AG14" s="73"/>
      <c r="AH14" s="73"/>
      <c r="AI14" s="73"/>
      <c r="AJ14" s="73"/>
      <c r="AK14" s="73"/>
      <c r="AL14" s="73"/>
      <c r="AM14" s="73"/>
      <c r="AN14" s="73"/>
      <c r="AO14" s="73"/>
      <c r="AP14" s="73"/>
      <c r="AQ14" s="73"/>
      <c r="AR14" s="73"/>
      <c r="AS14" s="73"/>
      <c r="AT14" s="73"/>
      <c r="AU14" s="73"/>
    </row>
    <row r="15" spans="1:47" ht="24.75" customHeight="1" x14ac:dyDescent="0.2">
      <c r="A15" s="79"/>
      <c r="B15" s="80">
        <v>3</v>
      </c>
      <c r="C15" s="80" t="s">
        <v>229</v>
      </c>
      <c r="D15" s="80"/>
      <c r="E15" s="79"/>
      <c r="F15" s="80"/>
      <c r="G15" s="79"/>
      <c r="H15" s="80"/>
      <c r="I15" s="79"/>
      <c r="J15" s="79"/>
      <c r="K15" s="79"/>
      <c r="L15" s="81"/>
      <c r="M15" s="81"/>
      <c r="N15" s="81"/>
      <c r="O15" s="81"/>
      <c r="P15" s="81"/>
      <c r="Q15" s="81"/>
      <c r="R15" s="81"/>
      <c r="S15" s="81"/>
      <c r="T15" s="81"/>
      <c r="U15" s="81"/>
      <c r="V15" s="81"/>
      <c r="W15" s="81"/>
      <c r="X15" s="81"/>
      <c r="Y15" s="81"/>
      <c r="Z15" s="81"/>
      <c r="AA15" s="81"/>
      <c r="AB15" s="73"/>
      <c r="AC15" s="73"/>
      <c r="AD15" s="73"/>
      <c r="AE15" s="73"/>
      <c r="AF15" s="73"/>
      <c r="AG15" s="73"/>
      <c r="AH15" s="73"/>
      <c r="AI15" s="73"/>
      <c r="AJ15" s="73"/>
      <c r="AK15" s="73"/>
      <c r="AL15" s="73"/>
      <c r="AM15" s="73"/>
      <c r="AN15" s="73"/>
      <c r="AO15" s="73"/>
      <c r="AP15" s="73"/>
      <c r="AQ15" s="73"/>
      <c r="AR15" s="73"/>
      <c r="AS15" s="73"/>
      <c r="AT15" s="73"/>
      <c r="AU15" s="73"/>
    </row>
    <row r="16" spans="1:47" ht="24.75" customHeight="1" x14ac:dyDescent="0.2">
      <c r="A16" s="79"/>
      <c r="B16" s="80">
        <v>4</v>
      </c>
      <c r="C16" s="80" t="s">
        <v>230</v>
      </c>
      <c r="D16" s="80"/>
      <c r="E16" s="79"/>
      <c r="F16" s="80"/>
      <c r="G16" s="79"/>
      <c r="H16" s="80"/>
      <c r="I16" s="79"/>
      <c r="J16" s="79"/>
      <c r="K16" s="79"/>
      <c r="L16" s="81"/>
      <c r="M16" s="81"/>
      <c r="N16" s="81"/>
      <c r="O16" s="81"/>
      <c r="P16" s="81"/>
      <c r="Q16" s="81"/>
      <c r="R16" s="81"/>
      <c r="S16" s="81"/>
      <c r="T16" s="81"/>
      <c r="U16" s="81"/>
      <c r="V16" s="81"/>
      <c r="W16" s="81"/>
      <c r="X16" s="81"/>
      <c r="Y16" s="81"/>
      <c r="Z16" s="81"/>
      <c r="AA16" s="81"/>
      <c r="AB16" s="73"/>
      <c r="AC16" s="73"/>
      <c r="AD16" s="73"/>
      <c r="AE16" s="73"/>
      <c r="AF16" s="73"/>
      <c r="AG16" s="73"/>
      <c r="AH16" s="73"/>
      <c r="AI16" s="73"/>
      <c r="AJ16" s="73"/>
      <c r="AK16" s="73"/>
      <c r="AL16" s="73"/>
      <c r="AM16" s="73"/>
      <c r="AN16" s="73"/>
      <c r="AO16" s="73"/>
      <c r="AP16" s="73"/>
      <c r="AQ16" s="73"/>
      <c r="AR16" s="73"/>
      <c r="AS16" s="73"/>
      <c r="AT16" s="73"/>
      <c r="AU16" s="73"/>
    </row>
    <row r="17" spans="1:47" ht="24.75" customHeight="1" x14ac:dyDescent="0.2">
      <c r="A17" s="79"/>
      <c r="B17" s="80">
        <v>5</v>
      </c>
      <c r="C17" s="80" t="s">
        <v>231</v>
      </c>
      <c r="D17" s="80"/>
      <c r="E17" s="79"/>
      <c r="F17" s="80"/>
      <c r="G17" s="79"/>
      <c r="H17" s="80"/>
      <c r="I17" s="79"/>
      <c r="J17" s="79"/>
      <c r="K17" s="79"/>
      <c r="L17" s="81"/>
      <c r="M17" s="81"/>
      <c r="N17" s="81"/>
      <c r="O17" s="81"/>
      <c r="P17" s="81"/>
      <c r="Q17" s="81"/>
      <c r="R17" s="81"/>
      <c r="S17" s="81"/>
      <c r="T17" s="81"/>
      <c r="U17" s="81"/>
      <c r="V17" s="81"/>
      <c r="W17" s="81"/>
      <c r="X17" s="81"/>
      <c r="Y17" s="81"/>
      <c r="Z17" s="81"/>
      <c r="AA17" s="81"/>
      <c r="AB17" s="73"/>
      <c r="AC17" s="73"/>
      <c r="AD17" s="73"/>
      <c r="AE17" s="73"/>
      <c r="AF17" s="73"/>
      <c r="AG17" s="73"/>
      <c r="AH17" s="73"/>
      <c r="AI17" s="73"/>
      <c r="AJ17" s="73"/>
      <c r="AK17" s="73"/>
      <c r="AL17" s="73"/>
      <c r="AM17" s="73"/>
      <c r="AN17" s="73"/>
      <c r="AO17" s="73"/>
      <c r="AP17" s="73"/>
      <c r="AQ17" s="73"/>
      <c r="AR17" s="73"/>
      <c r="AS17" s="73"/>
      <c r="AT17" s="73"/>
      <c r="AU17" s="73"/>
    </row>
    <row r="18" spans="1:47" ht="24.75" customHeight="1" x14ac:dyDescent="0.2">
      <c r="A18" s="79"/>
      <c r="B18" s="80">
        <v>6</v>
      </c>
      <c r="C18" s="80" t="s">
        <v>232</v>
      </c>
      <c r="D18" s="80"/>
      <c r="E18" s="79"/>
      <c r="F18" s="80"/>
      <c r="G18" s="79"/>
      <c r="H18" s="80"/>
      <c r="I18" s="79"/>
      <c r="J18" s="79"/>
      <c r="K18" s="79"/>
      <c r="L18" s="81"/>
      <c r="M18" s="81"/>
      <c r="N18" s="81"/>
      <c r="O18" s="81"/>
      <c r="P18" s="81"/>
      <c r="Q18" s="81"/>
      <c r="R18" s="81"/>
      <c r="S18" s="81"/>
      <c r="T18" s="81"/>
      <c r="U18" s="81"/>
      <c r="V18" s="81"/>
      <c r="W18" s="81"/>
      <c r="X18" s="81"/>
      <c r="Y18" s="81"/>
      <c r="Z18" s="81"/>
      <c r="AA18" s="81"/>
      <c r="AB18" s="73"/>
      <c r="AC18" s="73"/>
      <c r="AD18" s="73"/>
      <c r="AE18" s="73"/>
      <c r="AF18" s="73"/>
      <c r="AG18" s="73"/>
      <c r="AH18" s="73"/>
      <c r="AI18" s="73"/>
      <c r="AJ18" s="73"/>
      <c r="AK18" s="73"/>
      <c r="AL18" s="73"/>
      <c r="AM18" s="73"/>
      <c r="AN18" s="73"/>
      <c r="AO18" s="73"/>
      <c r="AP18" s="73"/>
      <c r="AQ18" s="73"/>
      <c r="AR18" s="73"/>
      <c r="AS18" s="73"/>
      <c r="AT18" s="73"/>
      <c r="AU18" s="73"/>
    </row>
    <row r="19" spans="1:47" ht="24.75" customHeight="1" x14ac:dyDescent="0.2">
      <c r="A19" s="79"/>
      <c r="B19" s="80">
        <v>7</v>
      </c>
      <c r="C19" s="80" t="s">
        <v>233</v>
      </c>
      <c r="D19" s="80"/>
      <c r="E19" s="79"/>
      <c r="F19" s="80"/>
      <c r="G19" s="79"/>
      <c r="H19" s="80"/>
      <c r="I19" s="79"/>
      <c r="J19" s="79"/>
      <c r="K19" s="79"/>
      <c r="L19" s="81"/>
      <c r="M19" s="81"/>
      <c r="N19" s="81"/>
      <c r="O19" s="81"/>
      <c r="P19" s="81"/>
      <c r="Q19" s="81"/>
      <c r="R19" s="81"/>
      <c r="S19" s="81"/>
      <c r="T19" s="81"/>
      <c r="U19" s="81"/>
      <c r="V19" s="81"/>
      <c r="W19" s="81"/>
      <c r="X19" s="81"/>
      <c r="Y19" s="81"/>
      <c r="Z19" s="81"/>
      <c r="AA19" s="81"/>
      <c r="AB19" s="73"/>
      <c r="AC19" s="73"/>
      <c r="AD19" s="73"/>
      <c r="AE19" s="73"/>
      <c r="AF19" s="73"/>
      <c r="AG19" s="73"/>
      <c r="AH19" s="73"/>
      <c r="AI19" s="73"/>
      <c r="AJ19" s="73"/>
      <c r="AK19" s="73"/>
      <c r="AL19" s="73"/>
      <c r="AM19" s="73"/>
      <c r="AN19" s="73"/>
      <c r="AO19" s="73"/>
      <c r="AP19" s="73"/>
      <c r="AQ19" s="73"/>
      <c r="AR19" s="73"/>
      <c r="AS19" s="73"/>
      <c r="AT19" s="73"/>
      <c r="AU19" s="73"/>
    </row>
    <row r="20" spans="1:47" ht="24.75" customHeight="1" x14ac:dyDescent="0.2">
      <c r="A20" s="79"/>
      <c r="B20" s="80">
        <v>8</v>
      </c>
      <c r="C20" s="80" t="s">
        <v>234</v>
      </c>
      <c r="D20" s="80"/>
      <c r="E20" s="79"/>
      <c r="F20" s="80"/>
      <c r="G20" s="79"/>
      <c r="H20" s="80"/>
      <c r="I20" s="79"/>
      <c r="J20" s="79"/>
      <c r="K20" s="79"/>
      <c r="L20" s="81"/>
      <c r="M20" s="81"/>
      <c r="N20" s="81"/>
      <c r="O20" s="81"/>
      <c r="P20" s="81"/>
      <c r="Q20" s="81"/>
      <c r="R20" s="81"/>
      <c r="S20" s="81"/>
      <c r="T20" s="81"/>
      <c r="U20" s="81"/>
      <c r="V20" s="81"/>
      <c r="W20" s="81"/>
      <c r="X20" s="81"/>
      <c r="Y20" s="81"/>
      <c r="Z20" s="81"/>
      <c r="AA20" s="81"/>
      <c r="AB20" s="73"/>
      <c r="AC20" s="73"/>
      <c r="AD20" s="73"/>
      <c r="AE20" s="73"/>
      <c r="AF20" s="73"/>
      <c r="AG20" s="73"/>
      <c r="AH20" s="73"/>
      <c r="AI20" s="73"/>
      <c r="AJ20" s="73"/>
      <c r="AK20" s="73"/>
      <c r="AL20" s="73"/>
      <c r="AM20" s="73"/>
      <c r="AN20" s="73"/>
      <c r="AO20" s="73"/>
      <c r="AP20" s="73"/>
      <c r="AQ20" s="73"/>
      <c r="AR20" s="73"/>
      <c r="AS20" s="73"/>
      <c r="AT20" s="73"/>
      <c r="AU20" s="73"/>
    </row>
    <row r="21" spans="1:47" ht="24.75" customHeight="1" x14ac:dyDescent="0.2">
      <c r="A21" s="79"/>
      <c r="B21" s="80">
        <v>9</v>
      </c>
      <c r="C21" s="80" t="s">
        <v>235</v>
      </c>
      <c r="D21" s="80"/>
      <c r="E21" s="79"/>
      <c r="F21" s="80"/>
      <c r="G21" s="79"/>
      <c r="H21" s="80"/>
      <c r="I21" s="79"/>
      <c r="J21" s="79"/>
      <c r="K21" s="79"/>
      <c r="L21" s="81"/>
      <c r="M21" s="81"/>
      <c r="N21" s="81"/>
      <c r="O21" s="81"/>
      <c r="P21" s="81"/>
      <c r="Q21" s="81"/>
      <c r="R21" s="81"/>
      <c r="S21" s="81"/>
      <c r="T21" s="81"/>
      <c r="U21" s="81"/>
      <c r="V21" s="81"/>
      <c r="W21" s="81"/>
      <c r="X21" s="81"/>
      <c r="Y21" s="81"/>
      <c r="Z21" s="81"/>
      <c r="AA21" s="81"/>
      <c r="AB21" s="73"/>
      <c r="AC21" s="73"/>
      <c r="AD21" s="73"/>
      <c r="AE21" s="73"/>
      <c r="AF21" s="73"/>
      <c r="AG21" s="73"/>
      <c r="AH21" s="73"/>
      <c r="AI21" s="73"/>
      <c r="AJ21" s="73"/>
      <c r="AK21" s="73"/>
      <c r="AL21" s="73"/>
      <c r="AM21" s="73"/>
      <c r="AN21" s="73"/>
      <c r="AO21" s="73"/>
      <c r="AP21" s="73"/>
      <c r="AQ21" s="73"/>
      <c r="AR21" s="73"/>
      <c r="AS21" s="73"/>
      <c r="AT21" s="73"/>
      <c r="AU21" s="73"/>
    </row>
    <row r="22" spans="1:47" ht="24.75" customHeight="1" x14ac:dyDescent="0.2">
      <c r="A22" s="79"/>
      <c r="B22" s="80">
        <v>10</v>
      </c>
      <c r="C22" s="80" t="s">
        <v>236</v>
      </c>
      <c r="D22" s="80"/>
      <c r="E22" s="79"/>
      <c r="F22" s="80"/>
      <c r="G22" s="79"/>
      <c r="H22" s="80"/>
      <c r="I22" s="79"/>
      <c r="J22" s="79"/>
      <c r="K22" s="79"/>
      <c r="L22" s="81"/>
      <c r="M22" s="81"/>
      <c r="N22" s="81"/>
      <c r="O22" s="81"/>
      <c r="P22" s="81"/>
      <c r="Q22" s="81"/>
      <c r="R22" s="81"/>
      <c r="S22" s="81"/>
      <c r="T22" s="81"/>
      <c r="U22" s="81"/>
      <c r="V22" s="81"/>
      <c r="W22" s="81"/>
      <c r="X22" s="81"/>
      <c r="Y22" s="81"/>
      <c r="Z22" s="81"/>
      <c r="AA22" s="81"/>
      <c r="AB22" s="73"/>
      <c r="AC22" s="73"/>
      <c r="AD22" s="73"/>
      <c r="AE22" s="73"/>
      <c r="AF22" s="73"/>
      <c r="AG22" s="73"/>
      <c r="AH22" s="73"/>
      <c r="AI22" s="73"/>
      <c r="AJ22" s="73"/>
      <c r="AK22" s="73"/>
      <c r="AL22" s="73"/>
      <c r="AM22" s="73"/>
      <c r="AN22" s="73"/>
      <c r="AO22" s="73"/>
      <c r="AP22" s="73"/>
      <c r="AQ22" s="73"/>
      <c r="AR22" s="73"/>
      <c r="AS22" s="73"/>
      <c r="AT22" s="73"/>
      <c r="AU22" s="73"/>
    </row>
    <row r="23" spans="1:47" ht="24.75" customHeight="1" x14ac:dyDescent="0.2">
      <c r="A23" s="79"/>
      <c r="B23" s="80">
        <v>11</v>
      </c>
      <c r="C23" s="80" t="s">
        <v>237</v>
      </c>
      <c r="D23" s="80"/>
      <c r="E23" s="79"/>
      <c r="F23" s="80"/>
      <c r="G23" s="79"/>
      <c r="H23" s="80"/>
      <c r="I23" s="79"/>
      <c r="J23" s="79"/>
      <c r="K23" s="79"/>
      <c r="L23" s="81"/>
      <c r="M23" s="81"/>
      <c r="N23" s="81"/>
      <c r="O23" s="81"/>
      <c r="P23" s="81"/>
      <c r="Q23" s="81"/>
      <c r="R23" s="81"/>
      <c r="S23" s="81"/>
      <c r="T23" s="81"/>
      <c r="U23" s="81"/>
      <c r="V23" s="81"/>
      <c r="W23" s="81"/>
      <c r="X23" s="81"/>
      <c r="Y23" s="81"/>
      <c r="Z23" s="81"/>
      <c r="AA23" s="81"/>
      <c r="AB23" s="73"/>
      <c r="AC23" s="73"/>
      <c r="AD23" s="73"/>
      <c r="AE23" s="73"/>
      <c r="AF23" s="73"/>
      <c r="AG23" s="73"/>
      <c r="AH23" s="73"/>
      <c r="AI23" s="73"/>
      <c r="AJ23" s="73"/>
      <c r="AK23" s="73"/>
      <c r="AL23" s="73"/>
      <c r="AM23" s="73"/>
      <c r="AN23" s="73"/>
      <c r="AO23" s="73"/>
      <c r="AP23" s="73"/>
      <c r="AQ23" s="73"/>
      <c r="AR23" s="73"/>
      <c r="AS23" s="73"/>
      <c r="AT23" s="73"/>
      <c r="AU23" s="73"/>
    </row>
    <row r="24" spans="1:47" ht="24.75" customHeight="1" x14ac:dyDescent="0.2">
      <c r="A24" s="79"/>
      <c r="B24" s="80">
        <v>12</v>
      </c>
      <c r="C24" s="80" t="s">
        <v>238</v>
      </c>
      <c r="D24" s="80"/>
      <c r="E24" s="79"/>
      <c r="F24" s="80"/>
      <c r="G24" s="79"/>
      <c r="H24" s="80"/>
      <c r="I24" s="79"/>
      <c r="J24" s="79"/>
      <c r="K24" s="79"/>
      <c r="L24" s="81"/>
      <c r="M24" s="81"/>
      <c r="N24" s="81"/>
      <c r="O24" s="81"/>
      <c r="P24" s="81"/>
      <c r="Q24" s="81"/>
      <c r="R24" s="81"/>
      <c r="S24" s="81"/>
      <c r="T24" s="81"/>
      <c r="U24" s="81"/>
      <c r="V24" s="81"/>
      <c r="W24" s="81"/>
      <c r="X24" s="81"/>
      <c r="Y24" s="81"/>
      <c r="Z24" s="81"/>
      <c r="AA24" s="81"/>
      <c r="AB24" s="73"/>
      <c r="AC24" s="73"/>
      <c r="AD24" s="73"/>
      <c r="AE24" s="73"/>
      <c r="AF24" s="73"/>
      <c r="AG24" s="73"/>
      <c r="AH24" s="73"/>
      <c r="AI24" s="73"/>
      <c r="AJ24" s="73"/>
      <c r="AK24" s="73"/>
      <c r="AL24" s="73"/>
      <c r="AM24" s="73"/>
      <c r="AN24" s="73"/>
      <c r="AO24" s="73"/>
      <c r="AP24" s="73"/>
      <c r="AQ24" s="73"/>
      <c r="AR24" s="73"/>
      <c r="AS24" s="73"/>
      <c r="AT24" s="73"/>
      <c r="AU24" s="73"/>
    </row>
    <row r="25" spans="1:47" ht="24.75" customHeight="1" x14ac:dyDescent="0.2">
      <c r="A25" s="79"/>
      <c r="B25" s="80">
        <v>13</v>
      </c>
      <c r="C25" s="80" t="s">
        <v>239</v>
      </c>
      <c r="D25" s="80"/>
      <c r="E25" s="79"/>
      <c r="F25" s="80"/>
      <c r="G25" s="79"/>
      <c r="H25" s="80"/>
      <c r="I25" s="79"/>
      <c r="J25" s="79"/>
      <c r="K25" s="79"/>
      <c r="L25" s="81"/>
      <c r="M25" s="81"/>
      <c r="N25" s="81"/>
      <c r="O25" s="81"/>
      <c r="P25" s="81"/>
      <c r="Q25" s="81"/>
      <c r="R25" s="81"/>
      <c r="S25" s="81"/>
      <c r="T25" s="81"/>
      <c r="U25" s="81"/>
      <c r="V25" s="81"/>
      <c r="W25" s="81"/>
      <c r="X25" s="81"/>
      <c r="Y25" s="81"/>
      <c r="Z25" s="81"/>
      <c r="AA25" s="81"/>
      <c r="AB25" s="73"/>
      <c r="AC25" s="73"/>
      <c r="AD25" s="73"/>
      <c r="AE25" s="73"/>
      <c r="AF25" s="73"/>
      <c r="AG25" s="73"/>
      <c r="AH25" s="73"/>
      <c r="AI25" s="73"/>
      <c r="AJ25" s="73"/>
      <c r="AK25" s="73"/>
      <c r="AL25" s="73"/>
      <c r="AM25" s="73"/>
      <c r="AN25" s="73"/>
      <c r="AO25" s="73"/>
      <c r="AP25" s="73"/>
      <c r="AQ25" s="73"/>
      <c r="AR25" s="73"/>
      <c r="AS25" s="73"/>
      <c r="AT25" s="73"/>
      <c r="AU25" s="73"/>
    </row>
    <row r="26" spans="1:47" ht="24.75" customHeight="1" x14ac:dyDescent="0.2">
      <c r="A26" s="79"/>
      <c r="B26" s="80">
        <v>14</v>
      </c>
      <c r="C26" s="80" t="s">
        <v>240</v>
      </c>
      <c r="D26" s="80"/>
      <c r="E26" s="79"/>
      <c r="F26" s="80"/>
      <c r="G26" s="79"/>
      <c r="H26" s="80"/>
      <c r="I26" s="79"/>
      <c r="J26" s="79"/>
      <c r="K26" s="79"/>
      <c r="L26" s="81"/>
      <c r="M26" s="81"/>
      <c r="N26" s="81"/>
      <c r="O26" s="81"/>
      <c r="P26" s="81"/>
      <c r="Q26" s="81"/>
      <c r="R26" s="81"/>
      <c r="S26" s="81"/>
      <c r="T26" s="81"/>
      <c r="U26" s="81"/>
      <c r="V26" s="81"/>
      <c r="W26" s="81"/>
      <c r="X26" s="81"/>
      <c r="Y26" s="81"/>
      <c r="Z26" s="81"/>
      <c r="AA26" s="81"/>
      <c r="AB26" s="73"/>
      <c r="AC26" s="73"/>
      <c r="AD26" s="73"/>
      <c r="AE26" s="73"/>
      <c r="AF26" s="73"/>
      <c r="AG26" s="73"/>
      <c r="AH26" s="73"/>
      <c r="AI26" s="73"/>
      <c r="AJ26" s="73"/>
      <c r="AK26" s="73"/>
      <c r="AL26" s="73"/>
      <c r="AM26" s="73"/>
      <c r="AN26" s="73"/>
      <c r="AO26" s="73"/>
      <c r="AP26" s="73"/>
      <c r="AQ26" s="73"/>
      <c r="AR26" s="73"/>
      <c r="AS26" s="73"/>
      <c r="AT26" s="73"/>
      <c r="AU26" s="73"/>
    </row>
    <row r="27" spans="1:47" ht="24.75" customHeight="1" x14ac:dyDescent="0.2">
      <c r="A27" s="79"/>
      <c r="B27" s="80">
        <v>15</v>
      </c>
      <c r="C27" s="80" t="s">
        <v>241</v>
      </c>
      <c r="D27" s="80"/>
      <c r="E27" s="79"/>
      <c r="F27" s="80"/>
      <c r="G27" s="79"/>
      <c r="H27" s="80"/>
      <c r="I27" s="79"/>
      <c r="J27" s="79"/>
      <c r="K27" s="79"/>
      <c r="L27" s="81"/>
      <c r="M27" s="81"/>
      <c r="N27" s="81"/>
      <c r="O27" s="81"/>
      <c r="P27" s="81"/>
      <c r="Q27" s="81"/>
      <c r="R27" s="81"/>
      <c r="S27" s="81"/>
      <c r="T27" s="81"/>
      <c r="U27" s="81"/>
      <c r="V27" s="81"/>
      <c r="W27" s="81"/>
      <c r="X27" s="81"/>
      <c r="Y27" s="81"/>
      <c r="Z27" s="81"/>
      <c r="AA27" s="81"/>
      <c r="AB27" s="73"/>
      <c r="AC27" s="73"/>
      <c r="AD27" s="73"/>
      <c r="AE27" s="73"/>
      <c r="AF27" s="73"/>
      <c r="AG27" s="73"/>
      <c r="AH27" s="73"/>
      <c r="AI27" s="73"/>
      <c r="AJ27" s="73"/>
      <c r="AK27" s="73"/>
      <c r="AL27" s="73"/>
      <c r="AM27" s="73"/>
      <c r="AN27" s="73"/>
      <c r="AO27" s="73"/>
      <c r="AP27" s="73"/>
      <c r="AQ27" s="73"/>
      <c r="AR27" s="73"/>
      <c r="AS27" s="73"/>
      <c r="AT27" s="73"/>
      <c r="AU27" s="73"/>
    </row>
    <row r="28" spans="1:47" ht="24.75" customHeight="1" x14ac:dyDescent="0.2">
      <c r="A28" s="79"/>
      <c r="B28" s="80">
        <v>16</v>
      </c>
      <c r="C28" s="80" t="s">
        <v>242</v>
      </c>
      <c r="D28" s="80"/>
      <c r="E28" s="79"/>
      <c r="F28" s="80"/>
      <c r="G28" s="79"/>
      <c r="H28" s="80"/>
      <c r="I28" s="79"/>
      <c r="J28" s="79"/>
      <c r="K28" s="79"/>
      <c r="L28" s="81"/>
      <c r="M28" s="81"/>
      <c r="N28" s="81"/>
      <c r="O28" s="81"/>
      <c r="P28" s="81"/>
      <c r="Q28" s="81"/>
      <c r="R28" s="81"/>
      <c r="S28" s="81"/>
      <c r="T28" s="81"/>
      <c r="U28" s="81"/>
      <c r="V28" s="81"/>
      <c r="W28" s="81"/>
      <c r="X28" s="81"/>
      <c r="Y28" s="81"/>
      <c r="Z28" s="81"/>
      <c r="AA28" s="81"/>
      <c r="AB28" s="73"/>
      <c r="AC28" s="73"/>
      <c r="AD28" s="73"/>
      <c r="AE28" s="73"/>
      <c r="AF28" s="73"/>
      <c r="AG28" s="73"/>
      <c r="AH28" s="73"/>
      <c r="AI28" s="73"/>
      <c r="AJ28" s="73"/>
      <c r="AK28" s="73"/>
      <c r="AL28" s="73"/>
      <c r="AM28" s="73"/>
      <c r="AN28" s="73"/>
      <c r="AO28" s="73"/>
      <c r="AP28" s="73"/>
      <c r="AQ28" s="73"/>
      <c r="AR28" s="73"/>
      <c r="AS28" s="73"/>
      <c r="AT28" s="73"/>
      <c r="AU28" s="73"/>
    </row>
    <row r="29" spans="1:47" ht="24.75" customHeight="1" x14ac:dyDescent="0.2">
      <c r="A29" s="79"/>
      <c r="B29" s="80">
        <v>17</v>
      </c>
      <c r="C29" s="80" t="s">
        <v>243</v>
      </c>
      <c r="D29" s="80"/>
      <c r="E29" s="79"/>
      <c r="F29" s="80"/>
      <c r="G29" s="79"/>
      <c r="H29" s="80"/>
      <c r="I29" s="79"/>
      <c r="J29" s="79"/>
      <c r="K29" s="79"/>
      <c r="L29" s="81"/>
      <c r="M29" s="81"/>
      <c r="N29" s="81"/>
      <c r="O29" s="81"/>
      <c r="P29" s="81"/>
      <c r="Q29" s="81"/>
      <c r="R29" s="81"/>
      <c r="S29" s="81"/>
      <c r="T29" s="81"/>
      <c r="U29" s="81"/>
      <c r="V29" s="81"/>
      <c r="W29" s="81"/>
      <c r="X29" s="81"/>
      <c r="Y29" s="81"/>
      <c r="Z29" s="81"/>
      <c r="AA29" s="81"/>
      <c r="AB29" s="73"/>
      <c r="AC29" s="73"/>
      <c r="AD29" s="73"/>
      <c r="AE29" s="73"/>
      <c r="AF29" s="73"/>
      <c r="AG29" s="73"/>
      <c r="AH29" s="73"/>
      <c r="AI29" s="73"/>
      <c r="AJ29" s="73"/>
      <c r="AK29" s="73"/>
      <c r="AL29" s="73"/>
      <c r="AM29" s="73"/>
      <c r="AN29" s="73"/>
      <c r="AO29" s="73"/>
      <c r="AP29" s="73"/>
      <c r="AQ29" s="73"/>
      <c r="AR29" s="73"/>
      <c r="AS29" s="73"/>
      <c r="AT29" s="73"/>
      <c r="AU29" s="73"/>
    </row>
    <row r="30" spans="1:47" ht="24.75" customHeight="1" x14ac:dyDescent="0.2">
      <c r="A30" s="79"/>
      <c r="B30" s="80">
        <v>18</v>
      </c>
      <c r="C30" s="80" t="s">
        <v>244</v>
      </c>
      <c r="D30" s="80"/>
      <c r="E30" s="79"/>
      <c r="F30" s="80"/>
      <c r="G30" s="79"/>
      <c r="H30" s="80"/>
      <c r="I30" s="79"/>
      <c r="J30" s="79"/>
      <c r="K30" s="79"/>
      <c r="L30" s="81"/>
      <c r="M30" s="81"/>
      <c r="N30" s="81"/>
      <c r="O30" s="81"/>
      <c r="P30" s="81"/>
      <c r="Q30" s="81"/>
      <c r="R30" s="81"/>
      <c r="S30" s="81"/>
      <c r="T30" s="81"/>
      <c r="U30" s="81"/>
      <c r="V30" s="81"/>
      <c r="W30" s="81"/>
      <c r="X30" s="81"/>
      <c r="Y30" s="81"/>
      <c r="Z30" s="81"/>
      <c r="AA30" s="81"/>
      <c r="AB30" s="73"/>
      <c r="AC30" s="73"/>
      <c r="AD30" s="73"/>
      <c r="AE30" s="73"/>
      <c r="AF30" s="73"/>
      <c r="AG30" s="73"/>
      <c r="AH30" s="73"/>
      <c r="AI30" s="73"/>
      <c r="AJ30" s="73"/>
      <c r="AK30" s="73"/>
      <c r="AL30" s="73"/>
      <c r="AM30" s="73"/>
      <c r="AN30" s="73"/>
      <c r="AO30" s="73"/>
      <c r="AP30" s="73"/>
      <c r="AQ30" s="73"/>
      <c r="AR30" s="73"/>
      <c r="AS30" s="73"/>
      <c r="AT30" s="73"/>
      <c r="AU30" s="73"/>
    </row>
    <row r="31" spans="1:47" ht="24.75" customHeight="1" x14ac:dyDescent="0.2">
      <c r="A31" s="79"/>
      <c r="B31" s="80">
        <v>19</v>
      </c>
      <c r="C31" s="80" t="s">
        <v>245</v>
      </c>
      <c r="D31" s="80"/>
      <c r="E31" s="79"/>
      <c r="F31" s="80"/>
      <c r="G31" s="79"/>
      <c r="H31" s="80"/>
      <c r="I31" s="79"/>
      <c r="J31" s="79"/>
      <c r="K31" s="79"/>
      <c r="L31" s="81"/>
      <c r="M31" s="81"/>
      <c r="N31" s="81"/>
      <c r="O31" s="81"/>
      <c r="P31" s="81"/>
      <c r="Q31" s="81"/>
      <c r="R31" s="81"/>
      <c r="S31" s="81"/>
      <c r="T31" s="81"/>
      <c r="U31" s="81"/>
      <c r="V31" s="81"/>
      <c r="W31" s="81"/>
      <c r="X31" s="81"/>
      <c r="Y31" s="81"/>
      <c r="Z31" s="81"/>
      <c r="AA31" s="81"/>
      <c r="AB31" s="73"/>
      <c r="AC31" s="73"/>
      <c r="AD31" s="73"/>
      <c r="AE31" s="73"/>
      <c r="AF31" s="73"/>
      <c r="AG31" s="73"/>
      <c r="AH31" s="73"/>
      <c r="AI31" s="73"/>
      <c r="AJ31" s="73"/>
      <c r="AK31" s="73"/>
      <c r="AL31" s="73"/>
      <c r="AM31" s="73"/>
      <c r="AN31" s="73"/>
      <c r="AO31" s="73"/>
      <c r="AP31" s="73"/>
      <c r="AQ31" s="73"/>
      <c r="AR31" s="73"/>
      <c r="AS31" s="73"/>
      <c r="AT31" s="73"/>
      <c r="AU31" s="73"/>
    </row>
    <row r="32" spans="1:47" ht="24.75" customHeight="1" x14ac:dyDescent="0.2">
      <c r="A32" s="79"/>
      <c r="B32" s="80">
        <v>20</v>
      </c>
      <c r="C32" s="80" t="s">
        <v>246</v>
      </c>
      <c r="D32" s="80"/>
      <c r="E32" s="79"/>
      <c r="F32" s="80"/>
      <c r="G32" s="79"/>
      <c r="H32" s="80"/>
      <c r="I32" s="79"/>
      <c r="J32" s="79"/>
      <c r="K32" s="79"/>
      <c r="L32" s="81"/>
      <c r="M32" s="81"/>
      <c r="N32" s="81"/>
      <c r="O32" s="81"/>
      <c r="P32" s="81"/>
      <c r="Q32" s="81"/>
      <c r="R32" s="81"/>
      <c r="S32" s="81"/>
      <c r="T32" s="81"/>
      <c r="U32" s="81"/>
      <c r="V32" s="81"/>
      <c r="W32" s="81"/>
      <c r="X32" s="81"/>
      <c r="Y32" s="81"/>
      <c r="Z32" s="81"/>
      <c r="AA32" s="81"/>
      <c r="AB32" s="73"/>
      <c r="AC32" s="73"/>
      <c r="AD32" s="73"/>
      <c r="AE32" s="73"/>
      <c r="AF32" s="73"/>
      <c r="AG32" s="73"/>
      <c r="AH32" s="73"/>
      <c r="AI32" s="73"/>
      <c r="AJ32" s="73"/>
      <c r="AK32" s="73"/>
      <c r="AL32" s="73"/>
      <c r="AM32" s="73"/>
      <c r="AN32" s="73"/>
      <c r="AO32" s="73"/>
      <c r="AP32" s="73"/>
      <c r="AQ32" s="73"/>
      <c r="AR32" s="73"/>
      <c r="AS32" s="73"/>
      <c r="AT32" s="73"/>
      <c r="AU32" s="73"/>
    </row>
    <row r="33" spans="1:47" ht="24.75" customHeight="1" x14ac:dyDescent="0.2">
      <c r="A33" s="79"/>
      <c r="B33" s="80">
        <v>77</v>
      </c>
      <c r="C33" s="80" t="s">
        <v>247</v>
      </c>
      <c r="D33" s="80"/>
      <c r="E33" s="79"/>
      <c r="F33" s="80"/>
      <c r="G33" s="79"/>
      <c r="H33" s="80"/>
      <c r="I33" s="79"/>
      <c r="J33" s="79"/>
      <c r="K33" s="79"/>
      <c r="L33" s="81"/>
      <c r="M33" s="81"/>
      <c r="N33" s="81"/>
      <c r="O33" s="81"/>
      <c r="P33" s="81"/>
      <c r="Q33" s="81"/>
      <c r="R33" s="81"/>
      <c r="S33" s="81"/>
      <c r="T33" s="81"/>
      <c r="U33" s="81"/>
      <c r="V33" s="81"/>
      <c r="W33" s="81"/>
      <c r="X33" s="81"/>
      <c r="Y33" s="81"/>
      <c r="Z33" s="81"/>
      <c r="AA33" s="81"/>
      <c r="AB33" s="73"/>
      <c r="AC33" s="73"/>
      <c r="AD33" s="73"/>
      <c r="AE33" s="73"/>
      <c r="AF33" s="73"/>
      <c r="AG33" s="73"/>
      <c r="AH33" s="73"/>
      <c r="AI33" s="73"/>
      <c r="AJ33" s="73"/>
      <c r="AK33" s="73"/>
      <c r="AL33" s="73"/>
      <c r="AM33" s="73"/>
      <c r="AN33" s="73"/>
      <c r="AO33" s="73"/>
      <c r="AP33" s="73"/>
      <c r="AQ33" s="73"/>
      <c r="AR33" s="73"/>
      <c r="AS33" s="73"/>
      <c r="AT33" s="73"/>
      <c r="AU33" s="73"/>
    </row>
    <row r="34" spans="1:47" ht="24.75" customHeight="1" x14ac:dyDescent="0.2">
      <c r="A34" s="730"/>
      <c r="B34" s="512"/>
      <c r="C34" s="513"/>
      <c r="D34" s="82">
        <f t="shared" ref="D34:AA34" si="6">SUM(D13:D33)</f>
        <v>0</v>
      </c>
      <c r="E34" s="82">
        <f t="shared" si="6"/>
        <v>0</v>
      </c>
      <c r="F34" s="82">
        <f t="shared" si="6"/>
        <v>0</v>
      </c>
      <c r="G34" s="82">
        <f t="shared" si="6"/>
        <v>0</v>
      </c>
      <c r="H34" s="82">
        <f t="shared" si="6"/>
        <v>0</v>
      </c>
      <c r="I34" s="82">
        <f t="shared" si="6"/>
        <v>0</v>
      </c>
      <c r="J34" s="82">
        <f t="shared" si="6"/>
        <v>0</v>
      </c>
      <c r="K34" s="82">
        <f t="shared" si="6"/>
        <v>0</v>
      </c>
      <c r="L34" s="83">
        <f t="shared" si="6"/>
        <v>0</v>
      </c>
      <c r="M34" s="83">
        <f t="shared" si="6"/>
        <v>0</v>
      </c>
      <c r="N34" s="83">
        <f t="shared" si="6"/>
        <v>0</v>
      </c>
      <c r="O34" s="83">
        <f t="shared" si="6"/>
        <v>0</v>
      </c>
      <c r="P34" s="83">
        <f t="shared" si="6"/>
        <v>0</v>
      </c>
      <c r="Q34" s="83">
        <f t="shared" si="6"/>
        <v>0</v>
      </c>
      <c r="R34" s="83">
        <f t="shared" si="6"/>
        <v>0</v>
      </c>
      <c r="S34" s="83">
        <f t="shared" si="6"/>
        <v>0</v>
      </c>
      <c r="T34" s="83">
        <f t="shared" si="6"/>
        <v>0</v>
      </c>
      <c r="U34" s="83">
        <f t="shared" si="6"/>
        <v>0</v>
      </c>
      <c r="V34" s="83">
        <f t="shared" si="6"/>
        <v>0</v>
      </c>
      <c r="W34" s="83">
        <f t="shared" si="6"/>
        <v>0</v>
      </c>
      <c r="X34" s="83">
        <f t="shared" si="6"/>
        <v>0</v>
      </c>
      <c r="Y34" s="83">
        <f t="shared" si="6"/>
        <v>0</v>
      </c>
      <c r="Z34" s="83">
        <f t="shared" si="6"/>
        <v>0</v>
      </c>
      <c r="AA34" s="83">
        <f t="shared" si="6"/>
        <v>0</v>
      </c>
      <c r="AB34" s="73"/>
      <c r="AC34" s="73"/>
      <c r="AD34" s="73"/>
      <c r="AE34" s="73"/>
      <c r="AF34" s="73"/>
      <c r="AG34" s="73"/>
      <c r="AH34" s="73"/>
      <c r="AI34" s="73"/>
      <c r="AJ34" s="73"/>
      <c r="AK34" s="73"/>
      <c r="AL34" s="73"/>
      <c r="AM34" s="73"/>
      <c r="AN34" s="73"/>
      <c r="AO34" s="73"/>
      <c r="AP34" s="73"/>
      <c r="AQ34" s="73"/>
      <c r="AR34" s="73"/>
      <c r="AS34" s="73"/>
      <c r="AT34" s="73"/>
      <c r="AU34" s="73"/>
    </row>
    <row r="35" spans="1:47" ht="24.75" customHeight="1" x14ac:dyDescent="0.2">
      <c r="A35" s="79"/>
      <c r="B35" s="80"/>
      <c r="C35" s="80"/>
      <c r="D35" s="80"/>
      <c r="E35" s="79"/>
      <c r="F35" s="80"/>
      <c r="G35" s="79"/>
      <c r="H35" s="80"/>
      <c r="I35" s="79"/>
      <c r="J35" s="79"/>
      <c r="K35" s="79"/>
      <c r="L35" s="81"/>
      <c r="M35" s="81"/>
      <c r="N35" s="81"/>
      <c r="O35" s="81"/>
      <c r="P35" s="81"/>
      <c r="Q35" s="81"/>
      <c r="R35" s="81"/>
      <c r="S35" s="81"/>
      <c r="T35" s="81"/>
      <c r="U35" s="81"/>
      <c r="V35" s="81"/>
      <c r="W35" s="81"/>
      <c r="X35" s="81"/>
      <c r="Y35" s="81"/>
      <c r="Z35" s="81"/>
      <c r="AA35" s="81"/>
      <c r="AB35" s="65"/>
      <c r="AC35" s="65"/>
      <c r="AD35" s="65"/>
      <c r="AE35" s="65"/>
      <c r="AF35" s="65"/>
      <c r="AG35" s="65"/>
      <c r="AH35" s="65"/>
      <c r="AI35" s="65"/>
      <c r="AJ35" s="65"/>
      <c r="AK35" s="65"/>
      <c r="AL35" s="65"/>
      <c r="AM35" s="65"/>
      <c r="AN35" s="65"/>
      <c r="AO35" s="65"/>
      <c r="AP35" s="65"/>
      <c r="AQ35" s="65"/>
      <c r="AR35" s="65"/>
      <c r="AS35" s="65"/>
      <c r="AT35" s="65"/>
      <c r="AU35" s="65"/>
    </row>
    <row r="36" spans="1:47" ht="24.75" customHeight="1" x14ac:dyDescent="0.2">
      <c r="A36" s="79"/>
      <c r="B36" s="80"/>
      <c r="C36" s="80"/>
      <c r="D36" s="80"/>
      <c r="E36" s="79"/>
      <c r="F36" s="80"/>
      <c r="G36" s="79"/>
      <c r="H36" s="80"/>
      <c r="I36" s="79"/>
      <c r="J36" s="79"/>
      <c r="K36" s="79"/>
      <c r="L36" s="81"/>
      <c r="M36" s="81"/>
      <c r="N36" s="81"/>
      <c r="O36" s="81"/>
      <c r="P36" s="81"/>
      <c r="Q36" s="81"/>
      <c r="R36" s="81"/>
      <c r="S36" s="81"/>
      <c r="T36" s="81"/>
      <c r="U36" s="81"/>
      <c r="V36" s="81"/>
      <c r="W36" s="81"/>
      <c r="X36" s="81"/>
      <c r="Y36" s="81"/>
      <c r="Z36" s="81"/>
      <c r="AA36" s="81"/>
      <c r="AB36" s="65"/>
      <c r="AC36" s="65"/>
      <c r="AD36" s="65"/>
      <c r="AE36" s="65"/>
      <c r="AF36" s="65"/>
      <c r="AG36" s="65"/>
      <c r="AH36" s="65"/>
      <c r="AI36" s="65"/>
      <c r="AJ36" s="65"/>
      <c r="AK36" s="65"/>
      <c r="AL36" s="65"/>
      <c r="AM36" s="65"/>
      <c r="AN36" s="65"/>
      <c r="AO36" s="65"/>
      <c r="AP36" s="65"/>
      <c r="AQ36" s="65"/>
      <c r="AR36" s="65"/>
      <c r="AS36" s="65"/>
      <c r="AT36" s="65"/>
      <c r="AU36" s="65"/>
    </row>
    <row r="37" spans="1:47" ht="24.75" customHeight="1" x14ac:dyDescent="0.2">
      <c r="A37" s="79"/>
      <c r="B37" s="80"/>
      <c r="C37" s="80"/>
      <c r="D37" s="80"/>
      <c r="E37" s="79"/>
      <c r="F37" s="80"/>
      <c r="G37" s="79"/>
      <c r="H37" s="80"/>
      <c r="I37" s="79"/>
      <c r="J37" s="79"/>
      <c r="K37" s="79"/>
      <c r="L37" s="81"/>
      <c r="M37" s="81"/>
      <c r="N37" s="81"/>
      <c r="O37" s="81"/>
      <c r="P37" s="81"/>
      <c r="Q37" s="81"/>
      <c r="R37" s="81"/>
      <c r="S37" s="81"/>
      <c r="T37" s="81"/>
      <c r="U37" s="81"/>
      <c r="V37" s="81"/>
      <c r="W37" s="81"/>
      <c r="X37" s="81"/>
      <c r="Y37" s="81"/>
      <c r="Z37" s="81"/>
      <c r="AA37" s="81"/>
      <c r="AB37" s="65"/>
      <c r="AC37" s="65"/>
      <c r="AD37" s="65"/>
      <c r="AE37" s="65"/>
      <c r="AF37" s="65"/>
      <c r="AG37" s="65"/>
      <c r="AH37" s="65"/>
      <c r="AI37" s="65"/>
      <c r="AJ37" s="65"/>
      <c r="AK37" s="65"/>
      <c r="AL37" s="65"/>
      <c r="AM37" s="65"/>
      <c r="AN37" s="65"/>
      <c r="AO37" s="65"/>
      <c r="AP37" s="65"/>
      <c r="AQ37" s="65"/>
      <c r="AR37" s="65"/>
      <c r="AS37" s="65"/>
      <c r="AT37" s="65"/>
      <c r="AU37" s="65"/>
    </row>
    <row r="38" spans="1:47" ht="24.75" customHeight="1" x14ac:dyDescent="0.2">
      <c r="A38" s="79"/>
      <c r="B38" s="80"/>
      <c r="C38" s="80"/>
      <c r="D38" s="80"/>
      <c r="E38" s="79"/>
      <c r="F38" s="80"/>
      <c r="G38" s="79"/>
      <c r="H38" s="80"/>
      <c r="I38" s="79"/>
      <c r="J38" s="79"/>
      <c r="K38" s="79"/>
      <c r="L38" s="81"/>
      <c r="M38" s="81"/>
      <c r="N38" s="81"/>
      <c r="O38" s="81"/>
      <c r="P38" s="81"/>
      <c r="Q38" s="81"/>
      <c r="R38" s="81"/>
      <c r="S38" s="81"/>
      <c r="T38" s="81"/>
      <c r="U38" s="81"/>
      <c r="V38" s="81"/>
      <c r="W38" s="81"/>
      <c r="X38" s="81"/>
      <c r="Y38" s="81"/>
      <c r="Z38" s="81"/>
      <c r="AA38" s="81"/>
      <c r="AB38" s="65"/>
      <c r="AC38" s="65"/>
      <c r="AD38" s="65"/>
      <c r="AE38" s="65"/>
      <c r="AF38" s="65"/>
      <c r="AG38" s="65"/>
      <c r="AH38" s="65"/>
      <c r="AI38" s="65"/>
      <c r="AJ38" s="65"/>
      <c r="AK38" s="65"/>
      <c r="AL38" s="65"/>
      <c r="AM38" s="65"/>
      <c r="AN38" s="65"/>
      <c r="AO38" s="65"/>
      <c r="AP38" s="65"/>
      <c r="AQ38" s="65"/>
      <c r="AR38" s="65"/>
      <c r="AS38" s="65"/>
      <c r="AT38" s="65"/>
      <c r="AU38" s="65"/>
    </row>
    <row r="39" spans="1:47" ht="24.75" customHeight="1" x14ac:dyDescent="0.2">
      <c r="A39" s="79"/>
      <c r="B39" s="80"/>
      <c r="C39" s="79"/>
      <c r="D39" s="80"/>
      <c r="E39" s="79"/>
      <c r="F39" s="80"/>
      <c r="G39" s="79"/>
      <c r="H39" s="80"/>
      <c r="I39" s="79"/>
      <c r="J39" s="79"/>
      <c r="K39" s="79"/>
      <c r="L39" s="81"/>
      <c r="M39" s="81"/>
      <c r="N39" s="81"/>
      <c r="O39" s="81"/>
      <c r="P39" s="81"/>
      <c r="Q39" s="81"/>
      <c r="R39" s="81"/>
      <c r="S39" s="81"/>
      <c r="T39" s="81"/>
      <c r="U39" s="81"/>
      <c r="V39" s="81"/>
      <c r="W39" s="81"/>
      <c r="X39" s="81"/>
      <c r="Y39" s="81"/>
      <c r="Z39" s="81"/>
      <c r="AA39" s="81"/>
      <c r="AB39" s="65"/>
      <c r="AC39" s="65"/>
      <c r="AD39" s="65"/>
      <c r="AE39" s="65"/>
      <c r="AF39" s="65"/>
      <c r="AG39" s="65"/>
      <c r="AH39" s="65"/>
      <c r="AI39" s="65"/>
      <c r="AJ39" s="65"/>
      <c r="AK39" s="65"/>
      <c r="AL39" s="65"/>
      <c r="AM39" s="65"/>
      <c r="AN39" s="65"/>
      <c r="AO39" s="65"/>
      <c r="AP39" s="65"/>
      <c r="AQ39" s="65"/>
      <c r="AR39" s="65"/>
      <c r="AS39" s="65"/>
      <c r="AT39" s="65"/>
      <c r="AU39" s="65"/>
    </row>
    <row r="40" spans="1:47" ht="24.75" customHeight="1" x14ac:dyDescent="0.2">
      <c r="A40" s="79"/>
      <c r="B40" s="80"/>
      <c r="C40" s="79"/>
      <c r="D40" s="80"/>
      <c r="E40" s="79"/>
      <c r="F40" s="80"/>
      <c r="G40" s="79"/>
      <c r="H40" s="80"/>
      <c r="I40" s="79"/>
      <c r="J40" s="79"/>
      <c r="K40" s="79"/>
      <c r="L40" s="81"/>
      <c r="M40" s="81"/>
      <c r="N40" s="81"/>
      <c r="O40" s="81"/>
      <c r="P40" s="81"/>
      <c r="Q40" s="81"/>
      <c r="R40" s="81"/>
      <c r="S40" s="81"/>
      <c r="T40" s="81"/>
      <c r="U40" s="81"/>
      <c r="V40" s="81"/>
      <c r="W40" s="81"/>
      <c r="X40" s="81"/>
      <c r="Y40" s="81"/>
      <c r="Z40" s="81"/>
      <c r="AA40" s="81"/>
      <c r="AB40" s="65"/>
      <c r="AC40" s="65"/>
      <c r="AD40" s="65"/>
      <c r="AE40" s="65"/>
      <c r="AF40" s="65"/>
      <c r="AG40" s="65"/>
      <c r="AH40" s="65"/>
      <c r="AI40" s="65"/>
      <c r="AJ40" s="65"/>
      <c r="AK40" s="65"/>
      <c r="AL40" s="65"/>
      <c r="AM40" s="65"/>
      <c r="AN40" s="65"/>
      <c r="AO40" s="65"/>
      <c r="AP40" s="65"/>
      <c r="AQ40" s="65"/>
      <c r="AR40" s="65"/>
      <c r="AS40" s="65"/>
      <c r="AT40" s="65"/>
      <c r="AU40" s="65"/>
    </row>
    <row r="41" spans="1:47" ht="24.75" customHeight="1" x14ac:dyDescent="0.2">
      <c r="A41" s="79"/>
      <c r="B41" s="80"/>
      <c r="C41" s="79"/>
      <c r="D41" s="80"/>
      <c r="E41" s="79"/>
      <c r="F41" s="80"/>
      <c r="G41" s="79"/>
      <c r="H41" s="80"/>
      <c r="I41" s="79"/>
      <c r="J41" s="79"/>
      <c r="K41" s="79"/>
      <c r="L41" s="81"/>
      <c r="M41" s="81"/>
      <c r="N41" s="81"/>
      <c r="O41" s="81"/>
      <c r="P41" s="81"/>
      <c r="Q41" s="81"/>
      <c r="R41" s="81"/>
      <c r="S41" s="81"/>
      <c r="T41" s="81"/>
      <c r="U41" s="81"/>
      <c r="V41" s="81"/>
      <c r="W41" s="81"/>
      <c r="X41" s="81"/>
      <c r="Y41" s="81"/>
      <c r="Z41" s="81"/>
      <c r="AA41" s="81"/>
      <c r="AB41" s="65"/>
      <c r="AC41" s="65"/>
      <c r="AD41" s="65"/>
      <c r="AE41" s="65"/>
      <c r="AF41" s="65"/>
      <c r="AG41" s="65"/>
      <c r="AH41" s="65"/>
      <c r="AI41" s="65"/>
      <c r="AJ41" s="65"/>
      <c r="AK41" s="65"/>
      <c r="AL41" s="65"/>
      <c r="AM41" s="65"/>
      <c r="AN41" s="65"/>
      <c r="AO41" s="65"/>
      <c r="AP41" s="65"/>
      <c r="AQ41" s="65"/>
      <c r="AR41" s="65"/>
      <c r="AS41" s="65"/>
      <c r="AT41" s="65"/>
      <c r="AU41" s="65"/>
    </row>
    <row r="42" spans="1:47" ht="24.75" customHeight="1" x14ac:dyDescent="0.2">
      <c r="A42" s="79"/>
      <c r="B42" s="80"/>
      <c r="C42" s="79"/>
      <c r="D42" s="80"/>
      <c r="E42" s="79"/>
      <c r="F42" s="80"/>
      <c r="G42" s="79"/>
      <c r="H42" s="80"/>
      <c r="I42" s="79"/>
      <c r="J42" s="79"/>
      <c r="K42" s="79"/>
      <c r="L42" s="81"/>
      <c r="M42" s="81"/>
      <c r="N42" s="81"/>
      <c r="O42" s="81"/>
      <c r="P42" s="81"/>
      <c r="Q42" s="81"/>
      <c r="R42" s="81"/>
      <c r="S42" s="81"/>
      <c r="T42" s="81"/>
      <c r="U42" s="81"/>
      <c r="V42" s="81"/>
      <c r="W42" s="81"/>
      <c r="X42" s="81"/>
      <c r="Y42" s="81"/>
      <c r="Z42" s="81"/>
      <c r="AA42" s="81"/>
      <c r="AB42" s="65"/>
      <c r="AC42" s="65"/>
      <c r="AD42" s="65"/>
      <c r="AE42" s="65"/>
      <c r="AF42" s="65"/>
      <c r="AG42" s="65"/>
      <c r="AH42" s="65"/>
      <c r="AI42" s="65"/>
      <c r="AJ42" s="65"/>
      <c r="AK42" s="65"/>
      <c r="AL42" s="65"/>
      <c r="AM42" s="65"/>
      <c r="AN42" s="65"/>
      <c r="AO42" s="65"/>
      <c r="AP42" s="65"/>
      <c r="AQ42" s="65"/>
      <c r="AR42" s="65"/>
      <c r="AS42" s="65"/>
      <c r="AT42" s="65"/>
      <c r="AU42" s="65"/>
    </row>
    <row r="43" spans="1:47" ht="24.75" customHeight="1" x14ac:dyDescent="0.2">
      <c r="A43" s="79"/>
      <c r="B43" s="80"/>
      <c r="C43" s="79"/>
      <c r="D43" s="80"/>
      <c r="E43" s="79"/>
      <c r="F43" s="80"/>
      <c r="G43" s="79"/>
      <c r="H43" s="80"/>
      <c r="I43" s="79"/>
      <c r="J43" s="79"/>
      <c r="K43" s="79"/>
      <c r="L43" s="81"/>
      <c r="M43" s="81"/>
      <c r="N43" s="81"/>
      <c r="O43" s="81"/>
      <c r="P43" s="81"/>
      <c r="Q43" s="81"/>
      <c r="R43" s="81"/>
      <c r="S43" s="81"/>
      <c r="T43" s="81"/>
      <c r="U43" s="81"/>
      <c r="V43" s="81"/>
      <c r="W43" s="81"/>
      <c r="X43" s="81"/>
      <c r="Y43" s="81"/>
      <c r="Z43" s="81"/>
      <c r="AA43" s="81"/>
      <c r="AB43" s="65"/>
      <c r="AC43" s="65"/>
      <c r="AD43" s="65"/>
      <c r="AE43" s="65"/>
      <c r="AF43" s="65"/>
      <c r="AG43" s="65"/>
      <c r="AH43" s="65"/>
      <c r="AI43" s="65"/>
      <c r="AJ43" s="65"/>
      <c r="AK43" s="65"/>
      <c r="AL43" s="65"/>
      <c r="AM43" s="65"/>
      <c r="AN43" s="65"/>
      <c r="AO43" s="65"/>
      <c r="AP43" s="65"/>
      <c r="AQ43" s="65"/>
      <c r="AR43" s="65"/>
      <c r="AS43" s="65"/>
      <c r="AT43" s="65"/>
      <c r="AU43" s="65"/>
    </row>
    <row r="44" spans="1:47" ht="24.75" customHeight="1" x14ac:dyDescent="0.2">
      <c r="A44" s="79"/>
      <c r="B44" s="80"/>
      <c r="C44" s="79"/>
      <c r="D44" s="80"/>
      <c r="E44" s="79"/>
      <c r="F44" s="80"/>
      <c r="G44" s="79"/>
      <c r="H44" s="80"/>
      <c r="I44" s="79"/>
      <c r="J44" s="79"/>
      <c r="K44" s="79"/>
      <c r="L44" s="81"/>
      <c r="M44" s="81"/>
      <c r="N44" s="81"/>
      <c r="O44" s="81"/>
      <c r="P44" s="81"/>
      <c r="Q44" s="81"/>
      <c r="R44" s="81"/>
      <c r="S44" s="81"/>
      <c r="T44" s="81"/>
      <c r="U44" s="81"/>
      <c r="V44" s="81"/>
      <c r="W44" s="81"/>
      <c r="X44" s="81"/>
      <c r="Y44" s="81"/>
      <c r="Z44" s="81"/>
      <c r="AA44" s="81"/>
      <c r="AB44" s="65"/>
      <c r="AC44" s="65"/>
      <c r="AD44" s="65"/>
      <c r="AE44" s="65"/>
      <c r="AF44" s="65"/>
      <c r="AG44" s="65"/>
      <c r="AH44" s="65"/>
      <c r="AI44" s="65"/>
      <c r="AJ44" s="65"/>
      <c r="AK44" s="65"/>
      <c r="AL44" s="65"/>
      <c r="AM44" s="65"/>
      <c r="AN44" s="65"/>
      <c r="AO44" s="65"/>
      <c r="AP44" s="65"/>
      <c r="AQ44" s="65"/>
      <c r="AR44" s="65"/>
      <c r="AS44" s="65"/>
      <c r="AT44" s="65"/>
      <c r="AU44" s="65"/>
    </row>
    <row r="45" spans="1:47" ht="24.75" customHeight="1" x14ac:dyDescent="0.2">
      <c r="A45" s="79"/>
      <c r="B45" s="80"/>
      <c r="C45" s="79"/>
      <c r="D45" s="80"/>
      <c r="E45" s="79"/>
      <c r="F45" s="80"/>
      <c r="G45" s="79"/>
      <c r="H45" s="80"/>
      <c r="I45" s="79"/>
      <c r="J45" s="79"/>
      <c r="K45" s="79"/>
      <c r="L45" s="81"/>
      <c r="M45" s="81"/>
      <c r="N45" s="81"/>
      <c r="O45" s="81"/>
      <c r="P45" s="81"/>
      <c r="Q45" s="81"/>
      <c r="R45" s="81"/>
      <c r="S45" s="81"/>
      <c r="T45" s="81"/>
      <c r="U45" s="81"/>
      <c r="V45" s="81"/>
      <c r="W45" s="81"/>
      <c r="X45" s="81"/>
      <c r="Y45" s="81"/>
      <c r="Z45" s="81"/>
      <c r="AA45" s="81"/>
      <c r="AB45" s="65"/>
      <c r="AC45" s="65"/>
      <c r="AD45" s="65"/>
      <c r="AE45" s="65"/>
      <c r="AF45" s="65"/>
      <c r="AG45" s="65"/>
      <c r="AH45" s="65"/>
      <c r="AI45" s="65"/>
      <c r="AJ45" s="65"/>
      <c r="AK45" s="65"/>
      <c r="AL45" s="65"/>
      <c r="AM45" s="65"/>
      <c r="AN45" s="65"/>
      <c r="AO45" s="65"/>
      <c r="AP45" s="65"/>
      <c r="AQ45" s="65"/>
      <c r="AR45" s="65"/>
      <c r="AS45" s="65"/>
      <c r="AT45" s="65"/>
      <c r="AU45" s="65"/>
    </row>
    <row r="46" spans="1:47" ht="24.75" customHeight="1" x14ac:dyDescent="0.2">
      <c r="A46" s="79"/>
      <c r="B46" s="80"/>
      <c r="C46" s="79"/>
      <c r="D46" s="80"/>
      <c r="E46" s="79"/>
      <c r="F46" s="80"/>
      <c r="G46" s="79"/>
      <c r="H46" s="80"/>
      <c r="I46" s="79"/>
      <c r="J46" s="79"/>
      <c r="K46" s="79"/>
      <c r="L46" s="81"/>
      <c r="M46" s="81"/>
      <c r="N46" s="81"/>
      <c r="O46" s="81"/>
      <c r="P46" s="81"/>
      <c r="Q46" s="81"/>
      <c r="R46" s="81"/>
      <c r="S46" s="81"/>
      <c r="T46" s="81"/>
      <c r="U46" s="81"/>
      <c r="V46" s="81"/>
      <c r="W46" s="81"/>
      <c r="X46" s="81"/>
      <c r="Y46" s="81"/>
      <c r="Z46" s="81"/>
      <c r="AA46" s="81"/>
      <c r="AB46" s="65"/>
      <c r="AC46" s="65"/>
      <c r="AD46" s="65"/>
      <c r="AE46" s="65"/>
      <c r="AF46" s="65"/>
      <c r="AG46" s="65"/>
      <c r="AH46" s="65"/>
      <c r="AI46" s="65"/>
      <c r="AJ46" s="65"/>
      <c r="AK46" s="65"/>
      <c r="AL46" s="65"/>
      <c r="AM46" s="65"/>
      <c r="AN46" s="65"/>
      <c r="AO46" s="65"/>
      <c r="AP46" s="65"/>
      <c r="AQ46" s="65"/>
      <c r="AR46" s="65"/>
      <c r="AS46" s="65"/>
      <c r="AT46" s="65"/>
      <c r="AU46" s="65"/>
    </row>
    <row r="47" spans="1:47" ht="24.75" customHeight="1" x14ac:dyDescent="0.2">
      <c r="A47" s="79"/>
      <c r="B47" s="80"/>
      <c r="C47" s="79"/>
      <c r="D47" s="80"/>
      <c r="E47" s="79"/>
      <c r="F47" s="80"/>
      <c r="G47" s="79"/>
      <c r="H47" s="80"/>
      <c r="I47" s="79"/>
      <c r="J47" s="79"/>
      <c r="K47" s="79"/>
      <c r="L47" s="81"/>
      <c r="M47" s="81"/>
      <c r="N47" s="81"/>
      <c r="O47" s="81"/>
      <c r="P47" s="81"/>
      <c r="Q47" s="81"/>
      <c r="R47" s="81"/>
      <c r="S47" s="81"/>
      <c r="T47" s="81"/>
      <c r="U47" s="81"/>
      <c r="V47" s="81"/>
      <c r="W47" s="81"/>
      <c r="X47" s="81"/>
      <c r="Y47" s="81"/>
      <c r="Z47" s="81"/>
      <c r="AA47" s="81"/>
      <c r="AB47" s="65"/>
      <c r="AC47" s="65"/>
      <c r="AD47" s="65"/>
      <c r="AE47" s="65"/>
      <c r="AF47" s="65"/>
      <c r="AG47" s="65"/>
      <c r="AH47" s="65"/>
      <c r="AI47" s="65"/>
      <c r="AJ47" s="65"/>
      <c r="AK47" s="65"/>
      <c r="AL47" s="65"/>
      <c r="AM47" s="65"/>
      <c r="AN47" s="65"/>
      <c r="AO47" s="65"/>
      <c r="AP47" s="65"/>
      <c r="AQ47" s="65"/>
      <c r="AR47" s="65"/>
      <c r="AS47" s="65"/>
      <c r="AT47" s="65"/>
      <c r="AU47" s="65"/>
    </row>
    <row r="48" spans="1:47" ht="24.75" customHeight="1" x14ac:dyDescent="0.2">
      <c r="A48" s="79"/>
      <c r="B48" s="80"/>
      <c r="C48" s="79"/>
      <c r="D48" s="80"/>
      <c r="E48" s="79"/>
      <c r="F48" s="80"/>
      <c r="G48" s="79"/>
      <c r="H48" s="80"/>
      <c r="I48" s="79"/>
      <c r="J48" s="79"/>
      <c r="K48" s="79"/>
      <c r="L48" s="81"/>
      <c r="M48" s="81"/>
      <c r="N48" s="81"/>
      <c r="O48" s="81"/>
      <c r="P48" s="81"/>
      <c r="Q48" s="81"/>
      <c r="R48" s="81"/>
      <c r="S48" s="81"/>
      <c r="T48" s="81"/>
      <c r="U48" s="81"/>
      <c r="V48" s="81"/>
      <c r="W48" s="81"/>
      <c r="X48" s="81"/>
      <c r="Y48" s="81"/>
      <c r="Z48" s="81"/>
      <c r="AA48" s="81"/>
      <c r="AB48" s="65"/>
      <c r="AC48" s="65"/>
      <c r="AD48" s="65"/>
      <c r="AE48" s="65"/>
      <c r="AF48" s="65"/>
      <c r="AG48" s="65"/>
      <c r="AH48" s="65"/>
      <c r="AI48" s="65"/>
      <c r="AJ48" s="65"/>
      <c r="AK48" s="65"/>
      <c r="AL48" s="65"/>
      <c r="AM48" s="65"/>
      <c r="AN48" s="65"/>
      <c r="AO48" s="65"/>
      <c r="AP48" s="65"/>
      <c r="AQ48" s="65"/>
      <c r="AR48" s="65"/>
      <c r="AS48" s="65"/>
      <c r="AT48" s="65"/>
      <c r="AU48" s="65"/>
    </row>
    <row r="49" spans="1:47" ht="24.75" customHeight="1" x14ac:dyDescent="0.2">
      <c r="A49" s="79"/>
      <c r="B49" s="80"/>
      <c r="C49" s="79"/>
      <c r="D49" s="80"/>
      <c r="E49" s="79"/>
      <c r="F49" s="80"/>
      <c r="G49" s="79"/>
      <c r="H49" s="80"/>
      <c r="I49" s="79"/>
      <c r="J49" s="79"/>
      <c r="K49" s="79"/>
      <c r="L49" s="81"/>
      <c r="M49" s="81"/>
      <c r="N49" s="81"/>
      <c r="O49" s="81"/>
      <c r="P49" s="81"/>
      <c r="Q49" s="81"/>
      <c r="R49" s="81"/>
      <c r="S49" s="81"/>
      <c r="T49" s="81"/>
      <c r="U49" s="81"/>
      <c r="V49" s="81"/>
      <c r="W49" s="81"/>
      <c r="X49" s="81"/>
      <c r="Y49" s="81"/>
      <c r="Z49" s="81"/>
      <c r="AA49" s="81"/>
      <c r="AB49" s="65"/>
      <c r="AC49" s="65"/>
      <c r="AD49" s="65"/>
      <c r="AE49" s="65"/>
      <c r="AF49" s="65"/>
      <c r="AG49" s="65"/>
      <c r="AH49" s="65"/>
      <c r="AI49" s="65"/>
      <c r="AJ49" s="65"/>
      <c r="AK49" s="65"/>
      <c r="AL49" s="65"/>
      <c r="AM49" s="65"/>
      <c r="AN49" s="65"/>
      <c r="AO49" s="65"/>
      <c r="AP49" s="65"/>
      <c r="AQ49" s="65"/>
      <c r="AR49" s="65"/>
      <c r="AS49" s="65"/>
      <c r="AT49" s="65"/>
      <c r="AU49" s="65"/>
    </row>
    <row r="50" spans="1:47" ht="24.75" customHeight="1" x14ac:dyDescent="0.2">
      <c r="A50" s="79"/>
      <c r="B50" s="80"/>
      <c r="C50" s="79"/>
      <c r="D50" s="80"/>
      <c r="E50" s="79"/>
      <c r="F50" s="80"/>
      <c r="G50" s="79"/>
      <c r="H50" s="80"/>
      <c r="I50" s="79"/>
      <c r="J50" s="79"/>
      <c r="K50" s="79"/>
      <c r="L50" s="81"/>
      <c r="M50" s="81"/>
      <c r="N50" s="81"/>
      <c r="O50" s="81"/>
      <c r="P50" s="81"/>
      <c r="Q50" s="81"/>
      <c r="R50" s="81"/>
      <c r="S50" s="81"/>
      <c r="T50" s="81"/>
      <c r="U50" s="81"/>
      <c r="V50" s="81"/>
      <c r="W50" s="81"/>
      <c r="X50" s="81"/>
      <c r="Y50" s="81"/>
      <c r="Z50" s="81"/>
      <c r="AA50" s="81"/>
      <c r="AB50" s="65"/>
      <c r="AC50" s="65"/>
      <c r="AD50" s="65"/>
      <c r="AE50" s="65"/>
      <c r="AF50" s="65"/>
      <c r="AG50" s="65"/>
      <c r="AH50" s="65"/>
      <c r="AI50" s="65"/>
      <c r="AJ50" s="65"/>
      <c r="AK50" s="65"/>
      <c r="AL50" s="65"/>
      <c r="AM50" s="65"/>
      <c r="AN50" s="65"/>
      <c r="AO50" s="65"/>
      <c r="AP50" s="65"/>
      <c r="AQ50" s="65"/>
      <c r="AR50" s="65"/>
      <c r="AS50" s="65"/>
      <c r="AT50" s="65"/>
      <c r="AU50" s="65"/>
    </row>
    <row r="51" spans="1:47" ht="24.75" customHeight="1" x14ac:dyDescent="0.2">
      <c r="A51" s="79"/>
      <c r="B51" s="80"/>
      <c r="C51" s="79"/>
      <c r="D51" s="80"/>
      <c r="E51" s="79"/>
      <c r="F51" s="80"/>
      <c r="G51" s="79"/>
      <c r="H51" s="80"/>
      <c r="I51" s="79"/>
      <c r="J51" s="79"/>
      <c r="K51" s="79"/>
      <c r="L51" s="81"/>
      <c r="M51" s="81"/>
      <c r="N51" s="81"/>
      <c r="O51" s="81"/>
      <c r="P51" s="81"/>
      <c r="Q51" s="81"/>
      <c r="R51" s="81"/>
      <c r="S51" s="81"/>
      <c r="T51" s="81"/>
      <c r="U51" s="81"/>
      <c r="V51" s="81"/>
      <c r="W51" s="81"/>
      <c r="X51" s="81"/>
      <c r="Y51" s="81"/>
      <c r="Z51" s="81"/>
      <c r="AA51" s="81"/>
      <c r="AB51" s="65"/>
      <c r="AC51" s="65"/>
      <c r="AD51" s="65"/>
      <c r="AE51" s="65"/>
      <c r="AF51" s="65"/>
      <c r="AG51" s="65"/>
      <c r="AH51" s="65"/>
      <c r="AI51" s="65"/>
      <c r="AJ51" s="65"/>
      <c r="AK51" s="65"/>
      <c r="AL51" s="65"/>
      <c r="AM51" s="65"/>
      <c r="AN51" s="65"/>
      <c r="AO51" s="65"/>
      <c r="AP51" s="65"/>
      <c r="AQ51" s="65"/>
      <c r="AR51" s="65"/>
      <c r="AS51" s="65"/>
      <c r="AT51" s="65"/>
      <c r="AU51" s="65"/>
    </row>
    <row r="52" spans="1:47" ht="24.75" customHeight="1" x14ac:dyDescent="0.2">
      <c r="A52" s="79"/>
      <c r="B52" s="80"/>
      <c r="C52" s="79"/>
      <c r="D52" s="80"/>
      <c r="E52" s="79"/>
      <c r="F52" s="80"/>
      <c r="G52" s="79"/>
      <c r="H52" s="80"/>
      <c r="I52" s="79"/>
      <c r="J52" s="79"/>
      <c r="K52" s="79"/>
      <c r="L52" s="81"/>
      <c r="M52" s="81"/>
      <c r="N52" s="81"/>
      <c r="O52" s="81"/>
      <c r="P52" s="81"/>
      <c r="Q52" s="81"/>
      <c r="R52" s="81"/>
      <c r="S52" s="81"/>
      <c r="T52" s="81"/>
      <c r="U52" s="81"/>
      <c r="V52" s="81"/>
      <c r="W52" s="81"/>
      <c r="X52" s="81"/>
      <c r="Y52" s="81"/>
      <c r="Z52" s="81"/>
      <c r="AA52" s="81"/>
      <c r="AB52" s="65"/>
      <c r="AC52" s="65"/>
      <c r="AD52" s="65"/>
      <c r="AE52" s="65"/>
      <c r="AF52" s="65"/>
      <c r="AG52" s="65"/>
      <c r="AH52" s="65"/>
      <c r="AI52" s="65"/>
      <c r="AJ52" s="65"/>
      <c r="AK52" s="65"/>
      <c r="AL52" s="65"/>
      <c r="AM52" s="65"/>
      <c r="AN52" s="65"/>
      <c r="AO52" s="65"/>
      <c r="AP52" s="65"/>
      <c r="AQ52" s="65"/>
      <c r="AR52" s="65"/>
      <c r="AS52" s="65"/>
      <c r="AT52" s="65"/>
      <c r="AU52" s="65"/>
    </row>
    <row r="53" spans="1:47" ht="24.75" customHeight="1" x14ac:dyDescent="0.2">
      <c r="A53" s="79"/>
      <c r="B53" s="80"/>
      <c r="C53" s="79"/>
      <c r="D53" s="80"/>
      <c r="E53" s="79"/>
      <c r="F53" s="80"/>
      <c r="G53" s="79"/>
      <c r="H53" s="80"/>
      <c r="I53" s="79"/>
      <c r="J53" s="79"/>
      <c r="K53" s="79"/>
      <c r="L53" s="81"/>
      <c r="M53" s="81"/>
      <c r="N53" s="81"/>
      <c r="O53" s="81"/>
      <c r="P53" s="81"/>
      <c r="Q53" s="81"/>
      <c r="R53" s="81"/>
      <c r="S53" s="81"/>
      <c r="T53" s="81"/>
      <c r="U53" s="81"/>
      <c r="V53" s="81"/>
      <c r="W53" s="81"/>
      <c r="X53" s="81"/>
      <c r="Y53" s="81"/>
      <c r="Z53" s="81"/>
      <c r="AA53" s="81"/>
      <c r="AB53" s="65"/>
      <c r="AC53" s="65"/>
      <c r="AD53" s="65"/>
      <c r="AE53" s="65"/>
      <c r="AF53" s="65"/>
      <c r="AG53" s="65"/>
      <c r="AH53" s="65"/>
      <c r="AI53" s="65"/>
      <c r="AJ53" s="65"/>
      <c r="AK53" s="65"/>
      <c r="AL53" s="65"/>
      <c r="AM53" s="65"/>
      <c r="AN53" s="65"/>
      <c r="AO53" s="65"/>
      <c r="AP53" s="65"/>
      <c r="AQ53" s="65"/>
      <c r="AR53" s="65"/>
      <c r="AS53" s="65"/>
      <c r="AT53" s="65"/>
      <c r="AU53" s="65"/>
    </row>
    <row r="54" spans="1:47" ht="24.75" customHeight="1" x14ac:dyDescent="0.2">
      <c r="A54" s="79"/>
      <c r="B54" s="80"/>
      <c r="C54" s="79"/>
      <c r="D54" s="80"/>
      <c r="E54" s="79"/>
      <c r="F54" s="80"/>
      <c r="G54" s="79"/>
      <c r="H54" s="80"/>
      <c r="I54" s="79"/>
      <c r="J54" s="79"/>
      <c r="K54" s="79"/>
      <c r="L54" s="81"/>
      <c r="M54" s="81"/>
      <c r="N54" s="81"/>
      <c r="O54" s="81"/>
      <c r="P54" s="81"/>
      <c r="Q54" s="81"/>
      <c r="R54" s="81"/>
      <c r="S54" s="81"/>
      <c r="T54" s="81"/>
      <c r="U54" s="81"/>
      <c r="V54" s="81"/>
      <c r="W54" s="81"/>
      <c r="X54" s="81"/>
      <c r="Y54" s="81"/>
      <c r="Z54" s="81"/>
      <c r="AA54" s="81"/>
      <c r="AB54" s="65"/>
      <c r="AC54" s="65"/>
      <c r="AD54" s="65"/>
      <c r="AE54" s="65"/>
      <c r="AF54" s="65"/>
      <c r="AG54" s="65"/>
      <c r="AH54" s="65"/>
      <c r="AI54" s="65"/>
      <c r="AJ54" s="65"/>
      <c r="AK54" s="65"/>
      <c r="AL54" s="65"/>
      <c r="AM54" s="65"/>
      <c r="AN54" s="65"/>
      <c r="AO54" s="65"/>
      <c r="AP54" s="65"/>
      <c r="AQ54" s="65"/>
      <c r="AR54" s="65"/>
      <c r="AS54" s="65"/>
      <c r="AT54" s="65"/>
      <c r="AU54" s="65"/>
    </row>
    <row r="55" spans="1:47" ht="24.75" customHeight="1" x14ac:dyDescent="0.2">
      <c r="A55" s="79"/>
      <c r="B55" s="80"/>
      <c r="C55" s="79"/>
      <c r="D55" s="80"/>
      <c r="E55" s="79"/>
      <c r="F55" s="80"/>
      <c r="G55" s="79"/>
      <c r="H55" s="80"/>
      <c r="I55" s="79"/>
      <c r="J55" s="79"/>
      <c r="K55" s="79"/>
      <c r="L55" s="81"/>
      <c r="M55" s="81"/>
      <c r="N55" s="81"/>
      <c r="O55" s="81"/>
      <c r="P55" s="81"/>
      <c r="Q55" s="81"/>
      <c r="R55" s="81"/>
      <c r="S55" s="81"/>
      <c r="T55" s="81"/>
      <c r="U55" s="81"/>
      <c r="V55" s="81"/>
      <c r="W55" s="81"/>
      <c r="X55" s="81"/>
      <c r="Y55" s="81"/>
      <c r="Z55" s="81"/>
      <c r="AA55" s="81"/>
      <c r="AB55" s="65"/>
      <c r="AC55" s="65"/>
      <c r="AD55" s="65"/>
      <c r="AE55" s="65"/>
      <c r="AF55" s="65"/>
      <c r="AG55" s="65"/>
      <c r="AH55" s="65"/>
      <c r="AI55" s="65"/>
      <c r="AJ55" s="65"/>
      <c r="AK55" s="65"/>
      <c r="AL55" s="65"/>
      <c r="AM55" s="65"/>
      <c r="AN55" s="65"/>
      <c r="AO55" s="65"/>
      <c r="AP55" s="65"/>
      <c r="AQ55" s="65"/>
      <c r="AR55" s="65"/>
      <c r="AS55" s="65"/>
      <c r="AT55" s="65"/>
      <c r="AU55" s="65"/>
    </row>
    <row r="56" spans="1:47" ht="24.75" customHeight="1" x14ac:dyDescent="0.2">
      <c r="A56" s="79"/>
      <c r="B56" s="80"/>
      <c r="C56" s="79"/>
      <c r="D56" s="80"/>
      <c r="E56" s="79"/>
      <c r="F56" s="80"/>
      <c r="G56" s="79"/>
      <c r="H56" s="80"/>
      <c r="I56" s="79"/>
      <c r="J56" s="79"/>
      <c r="K56" s="79"/>
      <c r="L56" s="81"/>
      <c r="M56" s="81"/>
      <c r="N56" s="81"/>
      <c r="O56" s="81"/>
      <c r="P56" s="81"/>
      <c r="Q56" s="81"/>
      <c r="R56" s="81"/>
      <c r="S56" s="81"/>
      <c r="T56" s="81"/>
      <c r="U56" s="81"/>
      <c r="V56" s="81"/>
      <c r="W56" s="81"/>
      <c r="X56" s="81"/>
      <c r="Y56" s="81"/>
      <c r="Z56" s="81"/>
      <c r="AA56" s="81"/>
      <c r="AB56" s="65"/>
      <c r="AC56" s="65"/>
      <c r="AD56" s="65"/>
      <c r="AE56" s="65"/>
      <c r="AF56" s="65"/>
      <c r="AG56" s="65"/>
      <c r="AH56" s="65"/>
      <c r="AI56" s="65"/>
      <c r="AJ56" s="65"/>
      <c r="AK56" s="65"/>
      <c r="AL56" s="65"/>
      <c r="AM56" s="65"/>
      <c r="AN56" s="65"/>
      <c r="AO56" s="65"/>
      <c r="AP56" s="65"/>
      <c r="AQ56" s="65"/>
      <c r="AR56" s="65"/>
      <c r="AS56" s="65"/>
      <c r="AT56" s="65"/>
      <c r="AU56" s="65"/>
    </row>
    <row r="57" spans="1:47" ht="24.75" customHeight="1" x14ac:dyDescent="0.2">
      <c r="A57" s="79"/>
      <c r="B57" s="80"/>
      <c r="C57" s="79"/>
      <c r="D57" s="80"/>
      <c r="E57" s="79"/>
      <c r="F57" s="80"/>
      <c r="G57" s="79"/>
      <c r="H57" s="80"/>
      <c r="I57" s="79"/>
      <c r="J57" s="79"/>
      <c r="K57" s="79"/>
      <c r="L57" s="81"/>
      <c r="M57" s="81"/>
      <c r="N57" s="81"/>
      <c r="O57" s="81"/>
      <c r="P57" s="81"/>
      <c r="Q57" s="81"/>
      <c r="R57" s="81"/>
      <c r="S57" s="81"/>
      <c r="T57" s="81"/>
      <c r="U57" s="81"/>
      <c r="V57" s="81"/>
      <c r="W57" s="81"/>
      <c r="X57" s="81"/>
      <c r="Y57" s="81"/>
      <c r="Z57" s="81"/>
      <c r="AA57" s="81"/>
      <c r="AB57" s="65"/>
      <c r="AC57" s="65"/>
      <c r="AD57" s="65"/>
      <c r="AE57" s="65"/>
      <c r="AF57" s="65"/>
      <c r="AG57" s="65"/>
      <c r="AH57" s="65"/>
      <c r="AI57" s="65"/>
      <c r="AJ57" s="65"/>
      <c r="AK57" s="65"/>
      <c r="AL57" s="65"/>
      <c r="AM57" s="65"/>
      <c r="AN57" s="65"/>
      <c r="AO57" s="65"/>
      <c r="AP57" s="65"/>
      <c r="AQ57" s="65"/>
      <c r="AR57" s="65"/>
      <c r="AS57" s="65"/>
      <c r="AT57" s="65"/>
      <c r="AU57" s="65"/>
    </row>
    <row r="58" spans="1:47" ht="14.25" customHeight="1" x14ac:dyDescent="0.2">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row>
    <row r="59" spans="1:47" ht="14.25" customHeight="1" x14ac:dyDescent="0.2">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row>
    <row r="60" spans="1:47" ht="14.25" customHeight="1" x14ac:dyDescent="0.2">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row>
    <row r="61" spans="1:47" ht="14.25" customHeight="1" x14ac:dyDescent="0.2">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row>
    <row r="62" spans="1:47" ht="14.25" customHeight="1" x14ac:dyDescent="0.2">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row>
    <row r="63" spans="1:47" ht="14.25" customHeight="1" x14ac:dyDescent="0.2">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row>
    <row r="64" spans="1:47" ht="14.25" customHeight="1" x14ac:dyDescent="0.2">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row>
    <row r="65" spans="1:47" ht="14.25" customHeight="1"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row>
    <row r="66" spans="1:47" ht="14.25" customHeight="1"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row>
    <row r="67" spans="1:47" ht="14.25" customHeight="1"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row>
    <row r="68" spans="1:47" ht="14.25" customHeight="1"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row>
    <row r="69" spans="1:47" ht="14.25" customHeight="1"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row>
    <row r="70" spans="1:47" ht="14.25" customHeight="1"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row>
    <row r="71" spans="1:47" ht="14.25" customHeight="1"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row>
    <row r="72" spans="1:47" ht="14.25" customHeight="1"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row>
    <row r="73" spans="1:47" ht="14.25" customHeight="1"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row>
    <row r="74" spans="1:47" ht="14.25" customHeight="1"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row>
    <row r="75" spans="1:47" ht="14.25" customHeight="1"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row>
    <row r="76" spans="1:47" ht="14.25" customHeight="1"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row>
    <row r="77" spans="1:47" ht="14.25" customHeight="1"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row>
    <row r="78" spans="1:47" ht="14.25" customHeight="1"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row>
    <row r="79" spans="1:47" ht="14.25" customHeight="1"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row>
    <row r="80" spans="1:47" ht="14.25" customHeight="1"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row>
    <row r="81" spans="1:47" ht="14.25" customHeight="1"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row>
    <row r="82" spans="1:47" ht="14.25" customHeight="1"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row>
    <row r="83" spans="1:47" ht="14.25" customHeight="1"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row>
    <row r="84" spans="1:47" ht="14.25" customHeight="1"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row>
    <row r="85" spans="1:47" ht="14.25" customHeight="1"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row>
    <row r="86" spans="1:47" ht="14.25" customHeight="1"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row>
    <row r="87" spans="1:47" ht="14.25" customHeight="1"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row>
    <row r="88" spans="1:47" ht="14.25" customHeight="1"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row>
    <row r="89" spans="1:47" ht="14.25" customHeight="1"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row>
    <row r="90" spans="1:47" ht="14.25" customHeight="1"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row>
    <row r="91" spans="1:47" ht="14.25" customHeight="1"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row>
    <row r="92" spans="1:47" ht="14.25" customHeight="1"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row>
    <row r="93" spans="1:47" ht="14.25" customHeight="1"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row>
    <row r="94" spans="1:47" ht="14.25" customHeight="1"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row>
    <row r="95" spans="1:47" ht="14.25" customHeight="1"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row>
    <row r="96" spans="1:47" ht="14.25" customHeight="1"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row>
    <row r="97" spans="1:47" ht="14.25" customHeight="1"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row>
    <row r="98" spans="1:47" ht="14.25" customHeight="1"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row>
    <row r="99" spans="1:47" ht="14.25" customHeight="1"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row>
    <row r="100" spans="1:47" ht="14.25" customHeight="1"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row>
    <row r="101" spans="1:47" ht="14.25" customHeight="1"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row>
    <row r="102" spans="1:47" ht="14.25" customHeight="1"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row>
    <row r="103" spans="1:47" ht="14.25" customHeight="1"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row>
    <row r="104" spans="1:47" ht="14.25" customHeight="1"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row>
    <row r="105" spans="1:47" ht="14.25" customHeight="1"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row>
    <row r="106" spans="1:47" ht="14.25" customHeight="1"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row>
    <row r="107" spans="1:47" ht="14.25" customHeight="1"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row>
    <row r="108" spans="1:47" ht="14.25" customHeight="1"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row>
    <row r="109" spans="1:47" ht="14.25" customHeight="1"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row>
    <row r="110" spans="1:47" ht="14.25" customHeight="1"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row>
    <row r="111" spans="1:47" ht="14.25" customHeight="1"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row>
    <row r="112" spans="1:47" ht="14.25" customHeight="1"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row>
    <row r="113" spans="1:47" ht="14.25" customHeight="1"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row>
    <row r="114" spans="1:47" ht="14.25" customHeight="1"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row>
    <row r="115" spans="1:47" ht="14.25" customHeight="1"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row>
    <row r="116" spans="1:47" ht="14.25" customHeight="1"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row>
    <row r="117" spans="1:47" ht="14.25" customHeight="1"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row>
    <row r="118" spans="1:47" ht="14.25" customHeight="1"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row>
    <row r="119" spans="1:47" ht="14.25" customHeight="1"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row>
    <row r="120" spans="1:47" ht="14.25" customHeight="1" x14ac:dyDescent="0.2">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row>
    <row r="121" spans="1:47" ht="14.25" customHeight="1" x14ac:dyDescent="0.2">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row>
    <row r="122" spans="1:47" ht="14.25" customHeight="1" x14ac:dyDescent="0.2">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row>
    <row r="123" spans="1:47" ht="14.25" customHeight="1" x14ac:dyDescent="0.2">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row>
    <row r="124" spans="1:47" ht="14.25" customHeight="1" x14ac:dyDescent="0.2">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row>
    <row r="125" spans="1:47" ht="14.25" customHeight="1" x14ac:dyDescent="0.2">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row>
    <row r="126" spans="1:47" ht="14.25" customHeight="1" x14ac:dyDescent="0.2">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row>
    <row r="127" spans="1:47" ht="14.25" customHeight="1" x14ac:dyDescent="0.2">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row>
    <row r="128" spans="1:47" ht="14.25" customHeight="1" x14ac:dyDescent="0.2">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row>
    <row r="129" spans="1:47" ht="14.25" customHeight="1" x14ac:dyDescent="0.2">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row>
    <row r="130" spans="1:47" ht="14.25" customHeight="1" x14ac:dyDescent="0.2">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row>
    <row r="131" spans="1:47" ht="14.25" customHeight="1" x14ac:dyDescent="0.2">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row>
    <row r="132" spans="1:47" ht="14.25" customHeight="1" x14ac:dyDescent="0.2">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row>
    <row r="133" spans="1:47" ht="14.25" customHeight="1" x14ac:dyDescent="0.2">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row>
    <row r="134" spans="1:47" ht="14.25" customHeight="1" x14ac:dyDescent="0.2">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row>
    <row r="135" spans="1:47" ht="14.25" customHeight="1" x14ac:dyDescent="0.2">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row>
    <row r="136" spans="1:47" ht="14.25" customHeight="1" x14ac:dyDescent="0.2">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row>
    <row r="137" spans="1:47" ht="14.25" customHeight="1" x14ac:dyDescent="0.2">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row>
    <row r="138" spans="1:47" ht="14.25" customHeight="1" x14ac:dyDescent="0.2">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row>
    <row r="139" spans="1:47" ht="14.25" customHeight="1" x14ac:dyDescent="0.2">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row>
    <row r="140" spans="1:47" ht="14.25" customHeight="1" x14ac:dyDescent="0.2">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row>
    <row r="141" spans="1:47" ht="14.25" customHeight="1" x14ac:dyDescent="0.2">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row>
    <row r="142" spans="1:47" ht="14.25" customHeight="1" x14ac:dyDescent="0.2">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row>
    <row r="143" spans="1:47" ht="14.25" customHeight="1" x14ac:dyDescent="0.2">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row>
    <row r="144" spans="1:47" ht="14.25" customHeight="1" x14ac:dyDescent="0.2">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row>
    <row r="145" spans="1:47" ht="14.25" customHeight="1" x14ac:dyDescent="0.2">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row>
    <row r="146" spans="1:47" ht="14.25" customHeight="1" x14ac:dyDescent="0.2">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row>
    <row r="147" spans="1:47" ht="14.25" customHeight="1" x14ac:dyDescent="0.2">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row>
    <row r="148" spans="1:47" ht="14.25" customHeight="1" x14ac:dyDescent="0.2">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row>
    <row r="149" spans="1:47" ht="14.25" customHeight="1" x14ac:dyDescent="0.2">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row>
    <row r="150" spans="1:47" ht="14.25" customHeight="1" x14ac:dyDescent="0.2">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row>
    <row r="151" spans="1:47" ht="14.25" customHeight="1" x14ac:dyDescent="0.2">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row>
    <row r="152" spans="1:47" ht="14.25" customHeight="1" x14ac:dyDescent="0.2">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row>
    <row r="153" spans="1:47" ht="14.25" customHeight="1" x14ac:dyDescent="0.2">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row>
    <row r="154" spans="1:47" ht="14.25" customHeight="1" x14ac:dyDescent="0.2">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row>
    <row r="155" spans="1:47" ht="14.25" customHeight="1" x14ac:dyDescent="0.2">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row>
    <row r="156" spans="1:47" ht="14.25" customHeight="1" x14ac:dyDescent="0.2">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row>
    <row r="157" spans="1:47" ht="14.25" customHeight="1" x14ac:dyDescent="0.2">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row>
    <row r="158" spans="1:47" ht="14.25" customHeight="1" x14ac:dyDescent="0.2">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row>
    <row r="159" spans="1:47" ht="14.25" customHeight="1" x14ac:dyDescent="0.2">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row>
    <row r="160" spans="1:47" ht="14.25" customHeight="1" x14ac:dyDescent="0.2">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row>
    <row r="161" spans="1:47" ht="14.25" customHeight="1" x14ac:dyDescent="0.2">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row>
    <row r="162" spans="1:47" ht="14.25" customHeight="1" x14ac:dyDescent="0.2">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row>
    <row r="163" spans="1:47" ht="14.25" customHeight="1" x14ac:dyDescent="0.2">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row>
    <row r="164" spans="1:47" ht="14.25" customHeight="1" x14ac:dyDescent="0.2">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row>
    <row r="165" spans="1:47" ht="14.25" customHeight="1" x14ac:dyDescent="0.2">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row>
    <row r="166" spans="1:47" ht="14.25" customHeight="1" x14ac:dyDescent="0.2">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row>
    <row r="167" spans="1:47" ht="14.25" customHeight="1" x14ac:dyDescent="0.2">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row>
    <row r="168" spans="1:47" ht="14.25" customHeight="1" x14ac:dyDescent="0.2">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row>
    <row r="169" spans="1:47" ht="14.25" customHeight="1" x14ac:dyDescent="0.2">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row>
    <row r="170" spans="1:47" ht="14.25" customHeight="1" x14ac:dyDescent="0.2">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row>
    <row r="171" spans="1:47" ht="14.25" customHeight="1" x14ac:dyDescent="0.2">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row>
    <row r="172" spans="1:47" ht="14.25" customHeight="1" x14ac:dyDescent="0.2">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row>
    <row r="173" spans="1:47" ht="14.25" customHeight="1" x14ac:dyDescent="0.2">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row>
    <row r="174" spans="1:47" ht="14.25" customHeight="1" x14ac:dyDescent="0.2">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row>
    <row r="175" spans="1:47" ht="14.25" customHeight="1" x14ac:dyDescent="0.2">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row>
    <row r="176" spans="1:47" ht="14.25" customHeight="1" x14ac:dyDescent="0.2">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row>
    <row r="177" spans="1:47" ht="14.25" customHeight="1" x14ac:dyDescent="0.2">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row>
    <row r="178" spans="1:47" ht="14.25" customHeight="1" x14ac:dyDescent="0.2">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row>
    <row r="179" spans="1:47" ht="14.25" customHeight="1" x14ac:dyDescent="0.2">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row>
    <row r="180" spans="1:47" ht="14.25" customHeight="1" x14ac:dyDescent="0.2">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row>
    <row r="181" spans="1:47" ht="14.25" customHeight="1" x14ac:dyDescent="0.2">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row>
    <row r="182" spans="1:47" ht="14.25" customHeight="1" x14ac:dyDescent="0.2">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row>
    <row r="183" spans="1:47" ht="14.25" customHeight="1" x14ac:dyDescent="0.2">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row>
    <row r="184" spans="1:47" ht="14.25" customHeight="1" x14ac:dyDescent="0.2">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row>
    <row r="185" spans="1:47" ht="14.25" customHeight="1" x14ac:dyDescent="0.2">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row>
    <row r="186" spans="1:47" ht="14.25" customHeight="1" x14ac:dyDescent="0.2">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row>
    <row r="187" spans="1:47" ht="14.25" customHeight="1" x14ac:dyDescent="0.2">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row>
    <row r="188" spans="1:47" ht="14.25" customHeight="1" x14ac:dyDescent="0.2">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row>
    <row r="189" spans="1:47" ht="14.25" customHeight="1" x14ac:dyDescent="0.2">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row>
    <row r="190" spans="1:47" ht="14.25" customHeight="1" x14ac:dyDescent="0.2">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row>
    <row r="191" spans="1:47" ht="14.25" customHeight="1" x14ac:dyDescent="0.2">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row>
    <row r="192" spans="1:47" ht="14.25" customHeight="1" x14ac:dyDescent="0.2">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row>
    <row r="193" spans="1:47" ht="14.25" customHeight="1" x14ac:dyDescent="0.2">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row>
    <row r="194" spans="1:47" ht="14.25" customHeight="1" x14ac:dyDescent="0.2">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row>
    <row r="195" spans="1:47" ht="14.25" customHeight="1" x14ac:dyDescent="0.2">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row>
    <row r="196" spans="1:47" ht="14.25" customHeight="1" x14ac:dyDescent="0.2">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row>
    <row r="197" spans="1:47" ht="14.25" customHeight="1" x14ac:dyDescent="0.2">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row>
    <row r="198" spans="1:47" ht="14.25" customHeight="1" x14ac:dyDescent="0.2">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row>
    <row r="199" spans="1:47" ht="14.25" customHeight="1" x14ac:dyDescent="0.2">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row>
    <row r="200" spans="1:47" ht="14.25" customHeight="1" x14ac:dyDescent="0.2">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row>
    <row r="201" spans="1:47" ht="14.25" customHeight="1" x14ac:dyDescent="0.2">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row>
    <row r="202" spans="1:47" ht="14.25" customHeight="1" x14ac:dyDescent="0.2">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row>
    <row r="203" spans="1:47" ht="14.25" customHeight="1" x14ac:dyDescent="0.2">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row>
    <row r="204" spans="1:47" ht="14.25" customHeight="1" x14ac:dyDescent="0.2">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row>
    <row r="205" spans="1:47" ht="14.25" customHeight="1" x14ac:dyDescent="0.2">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row>
    <row r="206" spans="1:47" ht="14.25" customHeight="1" x14ac:dyDescent="0.2">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row>
    <row r="207" spans="1:47" ht="14.25" customHeight="1" x14ac:dyDescent="0.2">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row>
    <row r="208" spans="1:47" ht="14.25" customHeight="1" x14ac:dyDescent="0.2">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row>
    <row r="209" spans="1:47" ht="14.25" customHeight="1" x14ac:dyDescent="0.2">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row>
    <row r="210" spans="1:47" ht="14.25" customHeight="1" x14ac:dyDescent="0.2">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row>
    <row r="211" spans="1:47" ht="14.25" customHeight="1" x14ac:dyDescent="0.2">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row>
    <row r="212" spans="1:47" ht="14.25" customHeight="1" x14ac:dyDescent="0.2">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row>
    <row r="213" spans="1:47" ht="14.25" customHeight="1" x14ac:dyDescent="0.2">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row>
    <row r="214" spans="1:47" ht="14.25" customHeight="1" x14ac:dyDescent="0.2">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row>
    <row r="215" spans="1:47" ht="14.25" customHeight="1" x14ac:dyDescent="0.2">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row>
    <row r="216" spans="1:47" ht="14.25" customHeight="1" x14ac:dyDescent="0.2">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row>
    <row r="217" spans="1:47" ht="14.25" customHeight="1" x14ac:dyDescent="0.2">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row>
    <row r="218" spans="1:47" ht="14.25" customHeight="1" x14ac:dyDescent="0.2">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row>
    <row r="219" spans="1:47" ht="14.25" customHeight="1" x14ac:dyDescent="0.2">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row>
    <row r="220" spans="1:47" ht="14.25" customHeight="1" x14ac:dyDescent="0.2">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row>
    <row r="221" spans="1:47" ht="14.25" customHeight="1" x14ac:dyDescent="0.2">
      <c r="A221" s="65"/>
      <c r="B221" s="65"/>
      <c r="C221" s="65"/>
      <c r="D221" s="65"/>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row>
    <row r="222" spans="1:47" ht="14.25" customHeight="1" x14ac:dyDescent="0.2">
      <c r="A222" s="65"/>
      <c r="B222" s="65"/>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row>
    <row r="223" spans="1:47" ht="14.25" customHeight="1" x14ac:dyDescent="0.2">
      <c r="A223" s="65"/>
      <c r="B223" s="65"/>
      <c r="C223" s="65"/>
      <c r="D223" s="65"/>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row>
    <row r="224" spans="1:47" ht="14.25" customHeight="1" x14ac:dyDescent="0.2">
      <c r="A224" s="65"/>
      <c r="B224" s="65"/>
      <c r="C224" s="65"/>
      <c r="D224" s="65"/>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row>
    <row r="225" spans="1:47" ht="14.25" customHeight="1" x14ac:dyDescent="0.2">
      <c r="A225" s="65"/>
      <c r="B225" s="65"/>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row>
    <row r="226" spans="1:47" ht="14.25" customHeight="1" x14ac:dyDescent="0.2">
      <c r="A226" s="65"/>
      <c r="B226" s="65"/>
      <c r="C226" s="65"/>
      <c r="D226" s="65"/>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row>
    <row r="227" spans="1:47" ht="14.25" customHeight="1" x14ac:dyDescent="0.2">
      <c r="A227" s="65"/>
      <c r="B227" s="65"/>
      <c r="C227" s="65"/>
      <c r="D227" s="65"/>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row>
    <row r="228" spans="1:47" ht="14.25" customHeight="1" x14ac:dyDescent="0.2">
      <c r="A228" s="65"/>
      <c r="B228" s="65"/>
      <c r="C228" s="65"/>
      <c r="D228" s="65"/>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row>
    <row r="229" spans="1:47" ht="14.25" customHeight="1" x14ac:dyDescent="0.2">
      <c r="A229" s="65"/>
      <c r="B229" s="65"/>
      <c r="C229" s="65"/>
      <c r="D229" s="65"/>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5"/>
      <c r="AU229" s="65"/>
    </row>
    <row r="230" spans="1:47" ht="14.25" customHeight="1" x14ac:dyDescent="0.2">
      <c r="A230" s="65"/>
      <c r="B230" s="65"/>
      <c r="C230" s="65"/>
      <c r="D230" s="65"/>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5"/>
      <c r="AJ230" s="65"/>
      <c r="AK230" s="65"/>
      <c r="AL230" s="65"/>
      <c r="AM230" s="65"/>
      <c r="AN230" s="65"/>
      <c r="AO230" s="65"/>
      <c r="AP230" s="65"/>
      <c r="AQ230" s="65"/>
      <c r="AR230" s="65"/>
      <c r="AS230" s="65"/>
      <c r="AT230" s="65"/>
      <c r="AU230" s="65"/>
    </row>
    <row r="231" spans="1:47" ht="14.25" customHeight="1" x14ac:dyDescent="0.2">
      <c r="A231" s="65"/>
      <c r="B231" s="65"/>
      <c r="C231" s="65"/>
      <c r="D231" s="65"/>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5"/>
      <c r="AU231" s="65"/>
    </row>
    <row r="232" spans="1:47" ht="14.25" customHeight="1" x14ac:dyDescent="0.2">
      <c r="A232" s="65"/>
      <c r="B232" s="65"/>
      <c r="C232" s="65"/>
      <c r="D232" s="65"/>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row>
    <row r="233" spans="1:47" ht="14.25" customHeight="1" x14ac:dyDescent="0.2">
      <c r="A233" s="65"/>
      <c r="B233" s="65"/>
      <c r="C233" s="65"/>
      <c r="D233" s="65"/>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row>
    <row r="234" spans="1:47" ht="14.25" customHeight="1" x14ac:dyDescent="0.2">
      <c r="A234" s="65"/>
      <c r="B234" s="65"/>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row>
    <row r="235" spans="1:47" ht="15.75" customHeight="1" x14ac:dyDescent="0.2"/>
    <row r="236" spans="1:47" ht="15.75" customHeight="1" x14ac:dyDescent="0.2"/>
    <row r="237" spans="1:47" ht="15.75" customHeight="1" x14ac:dyDescent="0.2"/>
    <row r="238" spans="1:47" ht="15.75" customHeight="1" x14ac:dyDescent="0.2"/>
    <row r="239" spans="1:47" ht="15.75" customHeight="1" x14ac:dyDescent="0.2"/>
    <row r="240" spans="1:4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L2:L3"/>
    <mergeCell ref="A34:C34"/>
    <mergeCell ref="T11:W11"/>
    <mergeCell ref="X11:AA11"/>
    <mergeCell ref="A2:A3"/>
    <mergeCell ref="A4:A6"/>
    <mergeCell ref="A7:A9"/>
    <mergeCell ref="D11:G11"/>
    <mergeCell ref="H11:K11"/>
    <mergeCell ref="L11:O11"/>
    <mergeCell ref="P11:S11"/>
    <mergeCell ref="B2:B3"/>
    <mergeCell ref="C2:D2"/>
    <mergeCell ref="E2:F2"/>
    <mergeCell ref="G2:H2"/>
    <mergeCell ref="I2:J2"/>
    <mergeCell ref="K2:K3"/>
  </mergeCells>
  <dataValidations count="1">
    <dataValidation type="decimal" allowBlank="1" showInputMessage="1" prompt="PROGRAMACIÓN - Relacione por unidad operativa la programación vigencia y reserva de presupuesto y magnitud. Debe coincidir con la herramienta financiera." sqref="D34:AA34">
      <formula1>0</formula1>
      <formula2>10000000000000</formula2>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738030"/>
  </sheetPr>
  <dimension ref="A1:X1000"/>
  <sheetViews>
    <sheetView workbookViewId="0"/>
  </sheetViews>
  <sheetFormatPr baseColWidth="10" defaultColWidth="12.625" defaultRowHeight="15" customHeight="1" x14ac:dyDescent="0.2"/>
  <cols>
    <col min="1" max="1" width="3.875" customWidth="1"/>
    <col min="2" max="2" width="2.875" customWidth="1"/>
    <col min="3" max="3" width="8" customWidth="1"/>
    <col min="4" max="4" width="173.875" customWidth="1"/>
    <col min="5" max="24" width="8" customWidth="1"/>
  </cols>
  <sheetData>
    <row r="1" spans="1:24" x14ac:dyDescent="0.25">
      <c r="A1" s="84"/>
      <c r="B1" s="84"/>
      <c r="C1" s="85"/>
      <c r="D1" s="86"/>
      <c r="E1" s="87"/>
      <c r="F1" s="84"/>
      <c r="G1" s="84"/>
      <c r="H1" s="84"/>
      <c r="I1" s="84"/>
      <c r="J1" s="84"/>
      <c r="K1" s="84"/>
      <c r="L1" s="84"/>
      <c r="M1" s="84"/>
      <c r="N1" s="84"/>
      <c r="O1" s="84"/>
      <c r="P1" s="84"/>
      <c r="Q1" s="84"/>
      <c r="R1" s="84"/>
      <c r="S1" s="84"/>
      <c r="T1" s="84"/>
      <c r="U1" s="84"/>
      <c r="V1" s="84"/>
      <c r="W1" s="84"/>
      <c r="X1" s="84"/>
    </row>
    <row r="2" spans="1:24" ht="14.25" customHeight="1" x14ac:dyDescent="0.25">
      <c r="A2" s="88"/>
      <c r="B2" s="736">
        <v>1</v>
      </c>
      <c r="C2" s="739" t="s">
        <v>248</v>
      </c>
      <c r="D2" s="740"/>
      <c r="E2" s="89"/>
      <c r="F2" s="88"/>
      <c r="G2" s="88"/>
      <c r="H2" s="88"/>
      <c r="I2" s="88"/>
      <c r="J2" s="88"/>
      <c r="K2" s="88"/>
      <c r="L2" s="88"/>
      <c r="M2" s="88"/>
      <c r="N2" s="88"/>
      <c r="O2" s="88"/>
      <c r="P2" s="88"/>
      <c r="Q2" s="88"/>
      <c r="R2" s="88"/>
      <c r="S2" s="88"/>
      <c r="T2" s="88"/>
      <c r="U2" s="88"/>
      <c r="V2" s="88"/>
      <c r="W2" s="88"/>
      <c r="X2" s="88"/>
    </row>
    <row r="3" spans="1:24" x14ac:dyDescent="0.25">
      <c r="A3" s="88"/>
      <c r="B3" s="737"/>
      <c r="C3" s="90">
        <v>1</v>
      </c>
      <c r="D3" s="91" t="s">
        <v>249</v>
      </c>
      <c r="E3" s="89"/>
      <c r="F3" s="88"/>
      <c r="G3" s="88"/>
      <c r="H3" s="88"/>
      <c r="I3" s="88"/>
      <c r="J3" s="88"/>
      <c r="K3" s="88"/>
      <c r="L3" s="88"/>
      <c r="M3" s="88"/>
      <c r="N3" s="88"/>
      <c r="O3" s="88"/>
      <c r="P3" s="88"/>
      <c r="Q3" s="88"/>
      <c r="R3" s="88"/>
      <c r="S3" s="88"/>
      <c r="T3" s="88"/>
      <c r="U3" s="88"/>
      <c r="V3" s="88"/>
      <c r="W3" s="88"/>
      <c r="X3" s="88"/>
    </row>
    <row r="4" spans="1:24" x14ac:dyDescent="0.25">
      <c r="A4" s="88"/>
      <c r="B4" s="737"/>
      <c r="C4" s="90">
        <v>2</v>
      </c>
      <c r="D4" s="91" t="s">
        <v>250</v>
      </c>
      <c r="E4" s="89"/>
      <c r="F4" s="88"/>
      <c r="G4" s="88"/>
      <c r="H4" s="88"/>
      <c r="I4" s="88"/>
      <c r="J4" s="88"/>
      <c r="K4" s="88"/>
      <c r="L4" s="88"/>
      <c r="M4" s="88"/>
      <c r="N4" s="88"/>
      <c r="O4" s="88"/>
      <c r="P4" s="88"/>
      <c r="Q4" s="88"/>
      <c r="R4" s="88"/>
      <c r="S4" s="88"/>
      <c r="T4" s="88"/>
      <c r="U4" s="88"/>
      <c r="V4" s="88"/>
      <c r="W4" s="88"/>
      <c r="X4" s="88"/>
    </row>
    <row r="5" spans="1:24" x14ac:dyDescent="0.25">
      <c r="A5" s="88"/>
      <c r="B5" s="737"/>
      <c r="C5" s="90">
        <v>3</v>
      </c>
      <c r="D5" s="91" t="s">
        <v>251</v>
      </c>
      <c r="E5" s="89"/>
      <c r="F5" s="88"/>
      <c r="G5" s="88"/>
      <c r="H5" s="88"/>
      <c r="I5" s="88"/>
      <c r="J5" s="88"/>
      <c r="K5" s="88"/>
      <c r="L5" s="88"/>
      <c r="M5" s="88"/>
      <c r="N5" s="88"/>
      <c r="O5" s="88"/>
      <c r="P5" s="88"/>
      <c r="Q5" s="88"/>
      <c r="R5" s="88"/>
      <c r="S5" s="88"/>
      <c r="T5" s="88"/>
      <c r="U5" s="88"/>
      <c r="V5" s="88"/>
      <c r="W5" s="88"/>
      <c r="X5" s="88"/>
    </row>
    <row r="6" spans="1:24" ht="24" x14ac:dyDescent="0.25">
      <c r="A6" s="88"/>
      <c r="B6" s="737"/>
      <c r="C6" s="90">
        <v>4</v>
      </c>
      <c r="D6" s="91" t="s">
        <v>252</v>
      </c>
      <c r="E6" s="89"/>
      <c r="F6" s="88"/>
      <c r="G6" s="88"/>
      <c r="H6" s="88"/>
      <c r="I6" s="88"/>
      <c r="J6" s="88"/>
      <c r="K6" s="88"/>
      <c r="L6" s="88"/>
      <c r="M6" s="88"/>
      <c r="N6" s="88"/>
      <c r="O6" s="88"/>
      <c r="P6" s="88"/>
      <c r="Q6" s="88"/>
      <c r="R6" s="88"/>
      <c r="S6" s="88"/>
      <c r="T6" s="88"/>
      <c r="U6" s="88"/>
      <c r="V6" s="88"/>
      <c r="W6" s="88"/>
      <c r="X6" s="88"/>
    </row>
    <row r="7" spans="1:24" ht="24" x14ac:dyDescent="0.25">
      <c r="A7" s="88"/>
      <c r="B7" s="737"/>
      <c r="C7" s="90">
        <v>5</v>
      </c>
      <c r="D7" s="91" t="s">
        <v>253</v>
      </c>
      <c r="E7" s="89"/>
      <c r="F7" s="88"/>
      <c r="G7" s="88"/>
      <c r="H7" s="88"/>
      <c r="I7" s="88"/>
      <c r="J7" s="88"/>
      <c r="K7" s="88"/>
      <c r="L7" s="88"/>
      <c r="M7" s="88"/>
      <c r="N7" s="88"/>
      <c r="O7" s="88"/>
      <c r="P7" s="88"/>
      <c r="Q7" s="88"/>
      <c r="R7" s="88"/>
      <c r="S7" s="88"/>
      <c r="T7" s="88"/>
      <c r="U7" s="88"/>
      <c r="V7" s="88"/>
      <c r="W7" s="88"/>
      <c r="X7" s="88"/>
    </row>
    <row r="8" spans="1:24" ht="24" x14ac:dyDescent="0.25">
      <c r="A8" s="88"/>
      <c r="B8" s="737"/>
      <c r="C8" s="90">
        <v>6</v>
      </c>
      <c r="D8" s="91" t="s">
        <v>254</v>
      </c>
      <c r="E8" s="89"/>
      <c r="F8" s="88"/>
      <c r="G8" s="88"/>
      <c r="H8" s="88"/>
      <c r="I8" s="88"/>
      <c r="J8" s="88"/>
      <c r="K8" s="88"/>
      <c r="L8" s="88"/>
      <c r="M8" s="88"/>
      <c r="N8" s="88"/>
      <c r="O8" s="88"/>
      <c r="P8" s="88"/>
      <c r="Q8" s="88"/>
      <c r="R8" s="88"/>
      <c r="S8" s="88"/>
      <c r="T8" s="88"/>
      <c r="U8" s="88"/>
      <c r="V8" s="88"/>
      <c r="W8" s="88"/>
      <c r="X8" s="88"/>
    </row>
    <row r="9" spans="1:24" ht="24" x14ac:dyDescent="0.25">
      <c r="A9" s="88"/>
      <c r="B9" s="738"/>
      <c r="C9" s="90">
        <v>7</v>
      </c>
      <c r="D9" s="91" t="s">
        <v>255</v>
      </c>
      <c r="E9" s="89"/>
      <c r="F9" s="88"/>
      <c r="G9" s="88"/>
      <c r="H9" s="88"/>
      <c r="I9" s="88"/>
      <c r="J9" s="88"/>
      <c r="K9" s="88"/>
      <c r="L9" s="88"/>
      <c r="M9" s="88"/>
      <c r="N9" s="88"/>
      <c r="O9" s="88"/>
      <c r="P9" s="88"/>
      <c r="Q9" s="88"/>
      <c r="R9" s="88"/>
      <c r="S9" s="88"/>
      <c r="T9" s="88"/>
      <c r="U9" s="88"/>
      <c r="V9" s="88"/>
      <c r="W9" s="88"/>
      <c r="X9" s="88"/>
    </row>
    <row r="10" spans="1:24" x14ac:dyDescent="0.25">
      <c r="A10" s="88"/>
      <c r="B10" s="736">
        <v>2</v>
      </c>
      <c r="C10" s="739" t="s">
        <v>256</v>
      </c>
      <c r="D10" s="740"/>
      <c r="E10" s="89"/>
      <c r="F10" s="88"/>
      <c r="G10" s="88"/>
      <c r="H10" s="88"/>
      <c r="I10" s="88"/>
      <c r="J10" s="88"/>
      <c r="K10" s="88"/>
      <c r="L10" s="88"/>
      <c r="M10" s="88"/>
      <c r="N10" s="88"/>
      <c r="O10" s="88"/>
      <c r="P10" s="88"/>
      <c r="Q10" s="88"/>
      <c r="R10" s="88"/>
      <c r="S10" s="88"/>
      <c r="T10" s="88"/>
      <c r="U10" s="88"/>
      <c r="V10" s="88"/>
      <c r="W10" s="88"/>
      <c r="X10" s="88"/>
    </row>
    <row r="11" spans="1:24" x14ac:dyDescent="0.25">
      <c r="A11" s="88"/>
      <c r="B11" s="737"/>
      <c r="C11" s="90">
        <v>8</v>
      </c>
      <c r="D11" s="91" t="s">
        <v>257</v>
      </c>
      <c r="E11" s="89"/>
      <c r="F11" s="88"/>
      <c r="G11" s="88"/>
      <c r="H11" s="88"/>
      <c r="I11" s="88"/>
      <c r="J11" s="88"/>
      <c r="K11" s="88"/>
      <c r="L11" s="88"/>
      <c r="M11" s="88"/>
      <c r="N11" s="88"/>
      <c r="O11" s="88"/>
      <c r="P11" s="88"/>
      <c r="Q11" s="88"/>
      <c r="R11" s="88"/>
      <c r="S11" s="88"/>
      <c r="T11" s="88"/>
      <c r="U11" s="88"/>
      <c r="V11" s="88"/>
      <c r="W11" s="88"/>
      <c r="X11" s="88"/>
    </row>
    <row r="12" spans="1:24" ht="24" x14ac:dyDescent="0.25">
      <c r="A12" s="88"/>
      <c r="B12" s="737"/>
      <c r="C12" s="90">
        <v>9</v>
      </c>
      <c r="D12" s="91" t="s">
        <v>258</v>
      </c>
      <c r="E12" s="89"/>
      <c r="F12" s="88"/>
      <c r="G12" s="88"/>
      <c r="H12" s="88"/>
      <c r="I12" s="88"/>
      <c r="J12" s="88"/>
      <c r="K12" s="88"/>
      <c r="L12" s="88"/>
      <c r="M12" s="88"/>
      <c r="N12" s="88"/>
      <c r="O12" s="88"/>
      <c r="P12" s="88"/>
      <c r="Q12" s="88"/>
      <c r="R12" s="88"/>
      <c r="S12" s="88"/>
      <c r="T12" s="88"/>
      <c r="U12" s="88"/>
      <c r="V12" s="88"/>
      <c r="W12" s="88"/>
      <c r="X12" s="88"/>
    </row>
    <row r="13" spans="1:24" ht="24" x14ac:dyDescent="0.25">
      <c r="A13" s="88"/>
      <c r="B13" s="737"/>
      <c r="C13" s="90">
        <v>10</v>
      </c>
      <c r="D13" s="91" t="s">
        <v>259</v>
      </c>
      <c r="E13" s="89"/>
      <c r="F13" s="88"/>
      <c r="G13" s="88"/>
      <c r="H13" s="88"/>
      <c r="I13" s="88"/>
      <c r="J13" s="88"/>
      <c r="K13" s="88"/>
      <c r="L13" s="88"/>
      <c r="M13" s="88"/>
      <c r="N13" s="88"/>
      <c r="O13" s="88"/>
      <c r="P13" s="88"/>
      <c r="Q13" s="88"/>
      <c r="R13" s="88"/>
      <c r="S13" s="88"/>
      <c r="T13" s="88"/>
      <c r="U13" s="88"/>
      <c r="V13" s="88"/>
      <c r="W13" s="88"/>
      <c r="X13" s="88"/>
    </row>
    <row r="14" spans="1:24" ht="24" x14ac:dyDescent="0.25">
      <c r="A14" s="88"/>
      <c r="B14" s="737"/>
      <c r="C14" s="90">
        <v>11</v>
      </c>
      <c r="D14" s="91" t="s">
        <v>260</v>
      </c>
      <c r="E14" s="89"/>
      <c r="F14" s="88"/>
      <c r="G14" s="88"/>
      <c r="H14" s="88"/>
      <c r="I14" s="88"/>
      <c r="J14" s="88"/>
      <c r="K14" s="88"/>
      <c r="L14" s="88"/>
      <c r="M14" s="88"/>
      <c r="N14" s="88"/>
      <c r="O14" s="88"/>
      <c r="P14" s="88"/>
      <c r="Q14" s="88"/>
      <c r="R14" s="88"/>
      <c r="S14" s="88"/>
      <c r="T14" s="88"/>
      <c r="U14" s="88"/>
      <c r="V14" s="88"/>
      <c r="W14" s="88"/>
      <c r="X14" s="88"/>
    </row>
    <row r="15" spans="1:24" ht="36" x14ac:dyDescent="0.25">
      <c r="A15" s="88"/>
      <c r="B15" s="737"/>
      <c r="C15" s="90">
        <v>12</v>
      </c>
      <c r="D15" s="91" t="s">
        <v>261</v>
      </c>
      <c r="E15" s="89"/>
      <c r="F15" s="88"/>
      <c r="G15" s="88"/>
      <c r="H15" s="88"/>
      <c r="I15" s="88"/>
      <c r="J15" s="88"/>
      <c r="K15" s="88"/>
      <c r="L15" s="88"/>
      <c r="M15" s="88"/>
      <c r="N15" s="88"/>
      <c r="O15" s="88"/>
      <c r="P15" s="88"/>
      <c r="Q15" s="88"/>
      <c r="R15" s="88"/>
      <c r="S15" s="88"/>
      <c r="T15" s="88"/>
      <c r="U15" s="88"/>
      <c r="V15" s="88"/>
      <c r="W15" s="88"/>
      <c r="X15" s="88"/>
    </row>
    <row r="16" spans="1:24" ht="24" x14ac:dyDescent="0.25">
      <c r="A16" s="88"/>
      <c r="B16" s="737"/>
      <c r="C16" s="90">
        <v>13</v>
      </c>
      <c r="D16" s="91" t="s">
        <v>262</v>
      </c>
      <c r="E16" s="89"/>
      <c r="F16" s="88"/>
      <c r="G16" s="88"/>
      <c r="H16" s="88"/>
      <c r="I16" s="88"/>
      <c r="J16" s="88"/>
      <c r="K16" s="88"/>
      <c r="L16" s="88"/>
      <c r="M16" s="88"/>
      <c r="N16" s="88"/>
      <c r="O16" s="88"/>
      <c r="P16" s="88"/>
      <c r="Q16" s="88"/>
      <c r="R16" s="88"/>
      <c r="S16" s="88"/>
      <c r="T16" s="88"/>
      <c r="U16" s="88"/>
      <c r="V16" s="88"/>
      <c r="W16" s="88"/>
      <c r="X16" s="88"/>
    </row>
    <row r="17" spans="1:24" ht="24" x14ac:dyDescent="0.25">
      <c r="A17" s="88"/>
      <c r="B17" s="737"/>
      <c r="C17" s="90">
        <v>14</v>
      </c>
      <c r="D17" s="91" t="s">
        <v>263</v>
      </c>
      <c r="E17" s="89"/>
      <c r="F17" s="88"/>
      <c r="G17" s="88"/>
      <c r="H17" s="88"/>
      <c r="I17" s="88"/>
      <c r="J17" s="88"/>
      <c r="K17" s="88"/>
      <c r="L17" s="88"/>
      <c r="M17" s="88"/>
      <c r="N17" s="88"/>
      <c r="O17" s="88"/>
      <c r="P17" s="88"/>
      <c r="Q17" s="88"/>
      <c r="R17" s="88"/>
      <c r="S17" s="88"/>
      <c r="T17" s="88"/>
      <c r="U17" s="88"/>
      <c r="V17" s="88"/>
      <c r="W17" s="88"/>
      <c r="X17" s="88"/>
    </row>
    <row r="18" spans="1:24" ht="24" x14ac:dyDescent="0.25">
      <c r="A18" s="88"/>
      <c r="B18" s="738"/>
      <c r="C18" s="90">
        <v>15</v>
      </c>
      <c r="D18" s="91" t="s">
        <v>264</v>
      </c>
      <c r="E18" s="89"/>
      <c r="F18" s="88"/>
      <c r="G18" s="88"/>
      <c r="H18" s="88"/>
      <c r="I18" s="88"/>
      <c r="J18" s="88"/>
      <c r="K18" s="88"/>
      <c r="L18" s="88"/>
      <c r="M18" s="88"/>
      <c r="N18" s="88"/>
      <c r="O18" s="88"/>
      <c r="P18" s="88"/>
      <c r="Q18" s="88"/>
      <c r="R18" s="88"/>
      <c r="S18" s="88"/>
      <c r="T18" s="88"/>
      <c r="U18" s="88"/>
      <c r="V18" s="88"/>
      <c r="W18" s="88"/>
      <c r="X18" s="88"/>
    </row>
    <row r="19" spans="1:24" x14ac:dyDescent="0.25">
      <c r="A19" s="88"/>
      <c r="B19" s="736">
        <v>3</v>
      </c>
      <c r="C19" s="739" t="s">
        <v>265</v>
      </c>
      <c r="D19" s="740"/>
      <c r="E19" s="89"/>
      <c r="F19" s="88"/>
      <c r="G19" s="88"/>
      <c r="H19" s="88"/>
      <c r="I19" s="88"/>
      <c r="J19" s="88"/>
      <c r="K19" s="88"/>
      <c r="L19" s="88"/>
      <c r="M19" s="88"/>
      <c r="N19" s="88"/>
      <c r="O19" s="88"/>
      <c r="P19" s="88"/>
      <c r="Q19" s="88"/>
      <c r="R19" s="88"/>
      <c r="S19" s="88"/>
      <c r="T19" s="88"/>
      <c r="U19" s="88"/>
      <c r="V19" s="88"/>
      <c r="W19" s="88"/>
      <c r="X19" s="88"/>
    </row>
    <row r="20" spans="1:24" x14ac:dyDescent="0.25">
      <c r="A20" s="88"/>
      <c r="B20" s="737"/>
      <c r="C20" s="90">
        <v>16</v>
      </c>
      <c r="D20" s="91" t="s">
        <v>266</v>
      </c>
      <c r="E20" s="89"/>
      <c r="F20" s="88"/>
      <c r="G20" s="88"/>
      <c r="H20" s="88"/>
      <c r="I20" s="88"/>
      <c r="J20" s="88"/>
      <c r="K20" s="88"/>
      <c r="L20" s="88"/>
      <c r="M20" s="88"/>
      <c r="N20" s="88"/>
      <c r="O20" s="88"/>
      <c r="P20" s="88"/>
      <c r="Q20" s="88"/>
      <c r="R20" s="88"/>
      <c r="S20" s="88"/>
      <c r="T20" s="88"/>
      <c r="U20" s="88"/>
      <c r="V20" s="88"/>
      <c r="W20" s="88"/>
      <c r="X20" s="88"/>
    </row>
    <row r="21" spans="1:24" ht="15.75" customHeight="1" x14ac:dyDescent="0.25">
      <c r="A21" s="88"/>
      <c r="B21" s="737"/>
      <c r="C21" s="90">
        <v>17</v>
      </c>
      <c r="D21" s="91" t="s">
        <v>267</v>
      </c>
      <c r="E21" s="89"/>
      <c r="F21" s="88"/>
      <c r="G21" s="88"/>
      <c r="H21" s="88"/>
      <c r="I21" s="88"/>
      <c r="J21" s="88"/>
      <c r="K21" s="88"/>
      <c r="L21" s="88"/>
      <c r="M21" s="88"/>
      <c r="N21" s="88"/>
      <c r="O21" s="88"/>
      <c r="P21" s="88"/>
      <c r="Q21" s="88"/>
      <c r="R21" s="88"/>
      <c r="S21" s="88"/>
      <c r="T21" s="88"/>
      <c r="U21" s="88"/>
      <c r="V21" s="88"/>
      <c r="W21" s="88"/>
      <c r="X21" s="88"/>
    </row>
    <row r="22" spans="1:24" ht="15.75" customHeight="1" x14ac:dyDescent="0.25">
      <c r="A22" s="88"/>
      <c r="B22" s="737"/>
      <c r="C22" s="90">
        <v>18</v>
      </c>
      <c r="D22" s="91" t="s">
        <v>268</v>
      </c>
      <c r="E22" s="89"/>
      <c r="F22" s="88"/>
      <c r="G22" s="88"/>
      <c r="H22" s="88"/>
      <c r="I22" s="88"/>
      <c r="J22" s="88"/>
      <c r="K22" s="88"/>
      <c r="L22" s="88"/>
      <c r="M22" s="88"/>
      <c r="N22" s="88"/>
      <c r="O22" s="88"/>
      <c r="P22" s="88"/>
      <c r="Q22" s="88"/>
      <c r="R22" s="88"/>
      <c r="S22" s="88"/>
      <c r="T22" s="88"/>
      <c r="U22" s="88"/>
      <c r="V22" s="88"/>
      <c r="W22" s="88"/>
      <c r="X22" s="88"/>
    </row>
    <row r="23" spans="1:24" ht="15.75" customHeight="1" x14ac:dyDescent="0.25">
      <c r="A23" s="88"/>
      <c r="B23" s="737"/>
      <c r="C23" s="90">
        <v>19</v>
      </c>
      <c r="D23" s="91" t="s">
        <v>269</v>
      </c>
      <c r="E23" s="89"/>
      <c r="F23" s="88"/>
      <c r="G23" s="88"/>
      <c r="H23" s="88"/>
      <c r="I23" s="88"/>
      <c r="J23" s="88"/>
      <c r="K23" s="88"/>
      <c r="L23" s="88"/>
      <c r="M23" s="88"/>
      <c r="N23" s="88"/>
      <c r="O23" s="88"/>
      <c r="P23" s="88"/>
      <c r="Q23" s="88"/>
      <c r="R23" s="88"/>
      <c r="S23" s="88"/>
      <c r="T23" s="88"/>
      <c r="U23" s="88"/>
      <c r="V23" s="88"/>
      <c r="W23" s="88"/>
      <c r="X23" s="88"/>
    </row>
    <row r="24" spans="1:24" ht="15.75" customHeight="1" x14ac:dyDescent="0.25">
      <c r="A24" s="88"/>
      <c r="B24" s="737"/>
      <c r="C24" s="90">
        <v>20</v>
      </c>
      <c r="D24" s="91" t="s">
        <v>270</v>
      </c>
      <c r="E24" s="89"/>
      <c r="F24" s="88"/>
      <c r="G24" s="88"/>
      <c r="H24" s="88"/>
      <c r="I24" s="88"/>
      <c r="J24" s="88"/>
      <c r="K24" s="88"/>
      <c r="L24" s="88"/>
      <c r="M24" s="88"/>
      <c r="N24" s="88"/>
      <c r="O24" s="88"/>
      <c r="P24" s="88"/>
      <c r="Q24" s="88"/>
      <c r="R24" s="88"/>
      <c r="S24" s="88"/>
      <c r="T24" s="88"/>
      <c r="U24" s="88"/>
      <c r="V24" s="88"/>
      <c r="W24" s="88"/>
      <c r="X24" s="88"/>
    </row>
    <row r="25" spans="1:24" ht="15.75" customHeight="1" x14ac:dyDescent="0.25">
      <c r="A25" s="88"/>
      <c r="B25" s="737"/>
      <c r="C25" s="92">
        <v>21</v>
      </c>
      <c r="D25" s="93" t="s">
        <v>271</v>
      </c>
      <c r="E25" s="89"/>
      <c r="F25" s="88"/>
      <c r="G25" s="88"/>
      <c r="H25" s="88"/>
      <c r="I25" s="88"/>
      <c r="J25" s="88"/>
      <c r="K25" s="88"/>
      <c r="L25" s="88"/>
      <c r="M25" s="88"/>
      <c r="N25" s="88"/>
      <c r="O25" s="88"/>
      <c r="P25" s="88"/>
      <c r="Q25" s="88"/>
      <c r="R25" s="88"/>
      <c r="S25" s="88"/>
      <c r="T25" s="88"/>
      <c r="U25" s="88"/>
      <c r="V25" s="88"/>
      <c r="W25" s="88"/>
      <c r="X25" s="88"/>
    </row>
    <row r="26" spans="1:24" ht="15.75" customHeight="1" x14ac:dyDescent="0.25">
      <c r="A26" s="88"/>
      <c r="B26" s="737"/>
      <c r="C26" s="90">
        <v>22</v>
      </c>
      <c r="D26" s="91" t="s">
        <v>272</v>
      </c>
      <c r="E26" s="89"/>
      <c r="F26" s="88"/>
      <c r="G26" s="88"/>
      <c r="H26" s="88"/>
      <c r="I26" s="88"/>
      <c r="J26" s="88"/>
      <c r="K26" s="88"/>
      <c r="L26" s="88"/>
      <c r="M26" s="88"/>
      <c r="N26" s="88"/>
      <c r="O26" s="88"/>
      <c r="P26" s="88"/>
      <c r="Q26" s="88"/>
      <c r="R26" s="88"/>
      <c r="S26" s="88"/>
      <c r="T26" s="88"/>
      <c r="U26" s="88"/>
      <c r="V26" s="88"/>
      <c r="W26" s="88"/>
      <c r="X26" s="88"/>
    </row>
    <row r="27" spans="1:24" ht="15.75" customHeight="1" x14ac:dyDescent="0.25">
      <c r="A27" s="88"/>
      <c r="B27" s="737"/>
      <c r="C27" s="90">
        <v>23</v>
      </c>
      <c r="D27" s="91" t="s">
        <v>273</v>
      </c>
      <c r="E27" s="89"/>
      <c r="F27" s="88"/>
      <c r="G27" s="88"/>
      <c r="H27" s="88"/>
      <c r="I27" s="88"/>
      <c r="J27" s="88"/>
      <c r="K27" s="88"/>
      <c r="L27" s="88"/>
      <c r="M27" s="88"/>
      <c r="N27" s="88"/>
      <c r="O27" s="88"/>
      <c r="P27" s="88"/>
      <c r="Q27" s="88"/>
      <c r="R27" s="88"/>
      <c r="S27" s="88"/>
      <c r="T27" s="88"/>
      <c r="U27" s="88"/>
      <c r="V27" s="88"/>
      <c r="W27" s="88"/>
      <c r="X27" s="88"/>
    </row>
    <row r="28" spans="1:24" ht="15.75" customHeight="1" x14ac:dyDescent="0.25">
      <c r="A28" s="88"/>
      <c r="B28" s="737"/>
      <c r="C28" s="90">
        <v>24</v>
      </c>
      <c r="D28" s="91" t="s">
        <v>274</v>
      </c>
      <c r="E28" s="89"/>
      <c r="F28" s="88"/>
      <c r="G28" s="88"/>
      <c r="H28" s="88"/>
      <c r="I28" s="88"/>
      <c r="J28" s="88"/>
      <c r="K28" s="88"/>
      <c r="L28" s="88"/>
      <c r="M28" s="88"/>
      <c r="N28" s="88"/>
      <c r="O28" s="88"/>
      <c r="P28" s="88"/>
      <c r="Q28" s="88"/>
      <c r="R28" s="88"/>
      <c r="S28" s="88"/>
      <c r="T28" s="88"/>
      <c r="U28" s="88"/>
      <c r="V28" s="88"/>
      <c r="W28" s="88"/>
      <c r="X28" s="88"/>
    </row>
    <row r="29" spans="1:24" ht="15.75" customHeight="1" x14ac:dyDescent="0.25">
      <c r="A29" s="88"/>
      <c r="B29" s="737"/>
      <c r="C29" s="90">
        <v>25</v>
      </c>
      <c r="D29" s="91" t="s">
        <v>275</v>
      </c>
      <c r="E29" s="89"/>
      <c r="F29" s="88"/>
      <c r="G29" s="88"/>
      <c r="H29" s="88"/>
      <c r="I29" s="88"/>
      <c r="J29" s="88"/>
      <c r="K29" s="88"/>
      <c r="L29" s="88"/>
      <c r="M29" s="88"/>
      <c r="N29" s="88"/>
      <c r="O29" s="88"/>
      <c r="P29" s="88"/>
      <c r="Q29" s="88"/>
      <c r="R29" s="88"/>
      <c r="S29" s="88"/>
      <c r="T29" s="88"/>
      <c r="U29" s="88"/>
      <c r="V29" s="88"/>
      <c r="W29" s="88"/>
      <c r="X29" s="88"/>
    </row>
    <row r="30" spans="1:24" ht="15.75" customHeight="1" x14ac:dyDescent="0.25">
      <c r="A30" s="88"/>
      <c r="B30" s="737"/>
      <c r="C30" s="90">
        <v>26</v>
      </c>
      <c r="D30" s="91" t="s">
        <v>276</v>
      </c>
      <c r="E30" s="89"/>
      <c r="F30" s="88"/>
      <c r="G30" s="88"/>
      <c r="H30" s="88"/>
      <c r="I30" s="88"/>
      <c r="J30" s="88"/>
      <c r="K30" s="88"/>
      <c r="L30" s="88"/>
      <c r="M30" s="88"/>
      <c r="N30" s="88"/>
      <c r="O30" s="88"/>
      <c r="P30" s="88"/>
      <c r="Q30" s="88"/>
      <c r="R30" s="88"/>
      <c r="S30" s="88"/>
      <c r="T30" s="88"/>
      <c r="U30" s="88"/>
      <c r="V30" s="88"/>
      <c r="W30" s="88"/>
      <c r="X30" s="88"/>
    </row>
    <row r="31" spans="1:24" ht="15.75" customHeight="1" x14ac:dyDescent="0.25">
      <c r="A31" s="88"/>
      <c r="B31" s="737"/>
      <c r="C31" s="90">
        <v>27</v>
      </c>
      <c r="D31" s="91" t="s">
        <v>277</v>
      </c>
      <c r="E31" s="89"/>
      <c r="F31" s="88"/>
      <c r="G31" s="88"/>
      <c r="H31" s="88"/>
      <c r="I31" s="88"/>
      <c r="J31" s="88"/>
      <c r="K31" s="88"/>
      <c r="L31" s="88"/>
      <c r="M31" s="88"/>
      <c r="N31" s="88"/>
      <c r="O31" s="88"/>
      <c r="P31" s="88"/>
      <c r="Q31" s="88"/>
      <c r="R31" s="88"/>
      <c r="S31" s="88"/>
      <c r="T31" s="88"/>
      <c r="U31" s="88"/>
      <c r="V31" s="88"/>
      <c r="W31" s="88"/>
      <c r="X31" s="88"/>
    </row>
    <row r="32" spans="1:24" ht="15.75" customHeight="1" x14ac:dyDescent="0.25">
      <c r="A32" s="88"/>
      <c r="B32" s="738"/>
      <c r="C32" s="90">
        <v>28</v>
      </c>
      <c r="D32" s="91" t="s">
        <v>278</v>
      </c>
      <c r="E32" s="89"/>
      <c r="F32" s="88"/>
      <c r="G32" s="88"/>
      <c r="H32" s="88"/>
      <c r="I32" s="88"/>
      <c r="J32" s="88"/>
      <c r="K32" s="88"/>
      <c r="L32" s="88"/>
      <c r="M32" s="88"/>
      <c r="N32" s="88"/>
      <c r="O32" s="88"/>
      <c r="P32" s="88"/>
      <c r="Q32" s="88"/>
      <c r="R32" s="88"/>
      <c r="S32" s="88"/>
      <c r="T32" s="88"/>
      <c r="U32" s="88"/>
      <c r="V32" s="88"/>
      <c r="W32" s="88"/>
      <c r="X32" s="88"/>
    </row>
    <row r="33" spans="1:24" ht="15.75" customHeight="1" x14ac:dyDescent="0.25">
      <c r="A33" s="88"/>
      <c r="B33" s="736">
        <v>4</v>
      </c>
      <c r="C33" s="739" t="s">
        <v>279</v>
      </c>
      <c r="D33" s="740"/>
      <c r="E33" s="89"/>
      <c r="F33" s="88"/>
      <c r="G33" s="88"/>
      <c r="H33" s="88"/>
      <c r="I33" s="88"/>
      <c r="J33" s="88"/>
      <c r="K33" s="88"/>
      <c r="L33" s="88"/>
      <c r="M33" s="88"/>
      <c r="N33" s="88"/>
      <c r="O33" s="88"/>
      <c r="P33" s="88"/>
      <c r="Q33" s="88"/>
      <c r="R33" s="88"/>
      <c r="S33" s="88"/>
      <c r="T33" s="88"/>
      <c r="U33" s="88"/>
      <c r="V33" s="88"/>
      <c r="W33" s="88"/>
      <c r="X33" s="88"/>
    </row>
    <row r="34" spans="1:24" ht="15.75" customHeight="1" x14ac:dyDescent="0.25">
      <c r="A34" s="88"/>
      <c r="B34" s="737"/>
      <c r="C34" s="90">
        <v>29</v>
      </c>
      <c r="D34" s="91" t="s">
        <v>280</v>
      </c>
      <c r="E34" s="89"/>
      <c r="F34" s="88"/>
      <c r="G34" s="88"/>
      <c r="H34" s="88"/>
      <c r="I34" s="88"/>
      <c r="J34" s="88"/>
      <c r="K34" s="88"/>
      <c r="L34" s="88"/>
      <c r="M34" s="88"/>
      <c r="N34" s="88"/>
      <c r="O34" s="88"/>
      <c r="P34" s="88"/>
      <c r="Q34" s="88"/>
      <c r="R34" s="88"/>
      <c r="S34" s="88"/>
      <c r="T34" s="88"/>
      <c r="U34" s="88"/>
      <c r="V34" s="88"/>
      <c r="W34" s="88"/>
      <c r="X34" s="88"/>
    </row>
    <row r="35" spans="1:24" ht="15.75" customHeight="1" x14ac:dyDescent="0.25">
      <c r="A35" s="88"/>
      <c r="B35" s="737"/>
      <c r="C35" s="90">
        <v>30</v>
      </c>
      <c r="D35" s="91" t="s">
        <v>281</v>
      </c>
      <c r="E35" s="89"/>
      <c r="F35" s="88"/>
      <c r="G35" s="88"/>
      <c r="H35" s="88"/>
      <c r="I35" s="88"/>
      <c r="J35" s="88"/>
      <c r="K35" s="88"/>
      <c r="L35" s="88"/>
      <c r="M35" s="88"/>
      <c r="N35" s="88"/>
      <c r="O35" s="88"/>
      <c r="P35" s="88"/>
      <c r="Q35" s="88"/>
      <c r="R35" s="88"/>
      <c r="S35" s="88"/>
      <c r="T35" s="88"/>
      <c r="U35" s="88"/>
      <c r="V35" s="88"/>
      <c r="W35" s="88"/>
      <c r="X35" s="88"/>
    </row>
    <row r="36" spans="1:24" ht="15.75" customHeight="1" x14ac:dyDescent="0.25">
      <c r="A36" s="88"/>
      <c r="B36" s="737"/>
      <c r="C36" s="90">
        <v>31</v>
      </c>
      <c r="D36" s="91" t="s">
        <v>282</v>
      </c>
      <c r="E36" s="89"/>
      <c r="F36" s="88"/>
      <c r="G36" s="88"/>
      <c r="H36" s="88"/>
      <c r="I36" s="88"/>
      <c r="J36" s="88"/>
      <c r="K36" s="88"/>
      <c r="L36" s="88"/>
      <c r="M36" s="88"/>
      <c r="N36" s="88"/>
      <c r="O36" s="88"/>
      <c r="P36" s="88"/>
      <c r="Q36" s="88"/>
      <c r="R36" s="88"/>
      <c r="S36" s="88"/>
      <c r="T36" s="88"/>
      <c r="U36" s="88"/>
      <c r="V36" s="88"/>
      <c r="W36" s="88"/>
      <c r="X36" s="88"/>
    </row>
    <row r="37" spans="1:24" ht="15.75" customHeight="1" x14ac:dyDescent="0.25">
      <c r="A37" s="88"/>
      <c r="B37" s="737"/>
      <c r="C37" s="90">
        <v>32</v>
      </c>
      <c r="D37" s="91" t="s">
        <v>283</v>
      </c>
      <c r="E37" s="89"/>
      <c r="F37" s="88"/>
      <c r="G37" s="88"/>
      <c r="H37" s="88"/>
      <c r="I37" s="88"/>
      <c r="J37" s="88"/>
      <c r="K37" s="88"/>
      <c r="L37" s="88"/>
      <c r="M37" s="88"/>
      <c r="N37" s="88"/>
      <c r="O37" s="88"/>
      <c r="P37" s="88"/>
      <c r="Q37" s="88"/>
      <c r="R37" s="88"/>
      <c r="S37" s="88"/>
      <c r="T37" s="88"/>
      <c r="U37" s="88"/>
      <c r="V37" s="88"/>
      <c r="W37" s="88"/>
      <c r="X37" s="88"/>
    </row>
    <row r="38" spans="1:24" ht="15.75" customHeight="1" x14ac:dyDescent="0.25">
      <c r="A38" s="88"/>
      <c r="B38" s="737"/>
      <c r="C38" s="90">
        <v>33</v>
      </c>
      <c r="D38" s="91" t="s">
        <v>284</v>
      </c>
      <c r="E38" s="89"/>
      <c r="F38" s="88"/>
      <c r="G38" s="88"/>
      <c r="H38" s="88"/>
      <c r="I38" s="88"/>
      <c r="J38" s="88"/>
      <c r="K38" s="88"/>
      <c r="L38" s="88"/>
      <c r="M38" s="88"/>
      <c r="N38" s="88"/>
      <c r="O38" s="88"/>
      <c r="P38" s="88"/>
      <c r="Q38" s="88"/>
      <c r="R38" s="88"/>
      <c r="S38" s="88"/>
      <c r="T38" s="88"/>
      <c r="U38" s="88"/>
      <c r="V38" s="88"/>
      <c r="W38" s="88"/>
      <c r="X38" s="88"/>
    </row>
    <row r="39" spans="1:24" ht="15.75" customHeight="1" x14ac:dyDescent="0.25">
      <c r="A39" s="88"/>
      <c r="B39" s="737"/>
      <c r="C39" s="90">
        <v>34</v>
      </c>
      <c r="D39" s="91" t="s">
        <v>285</v>
      </c>
      <c r="E39" s="89"/>
      <c r="F39" s="88"/>
      <c r="G39" s="88"/>
      <c r="H39" s="88"/>
      <c r="I39" s="88"/>
      <c r="J39" s="88"/>
      <c r="K39" s="88"/>
      <c r="L39" s="88"/>
      <c r="M39" s="88"/>
      <c r="N39" s="88"/>
      <c r="O39" s="88"/>
      <c r="P39" s="88"/>
      <c r="Q39" s="88"/>
      <c r="R39" s="88"/>
      <c r="S39" s="88"/>
      <c r="T39" s="88"/>
      <c r="U39" s="88"/>
      <c r="V39" s="88"/>
      <c r="W39" s="88"/>
      <c r="X39" s="88"/>
    </row>
    <row r="40" spans="1:24" ht="15.75" customHeight="1" x14ac:dyDescent="0.25">
      <c r="A40" s="88"/>
      <c r="B40" s="737"/>
      <c r="C40" s="90">
        <v>35</v>
      </c>
      <c r="D40" s="91" t="s">
        <v>286</v>
      </c>
      <c r="E40" s="89"/>
      <c r="F40" s="88"/>
      <c r="G40" s="88"/>
      <c r="H40" s="88"/>
      <c r="I40" s="88"/>
      <c r="J40" s="88"/>
      <c r="K40" s="88"/>
      <c r="L40" s="88"/>
      <c r="M40" s="88"/>
      <c r="N40" s="88"/>
      <c r="O40" s="88"/>
      <c r="P40" s="88"/>
      <c r="Q40" s="88"/>
      <c r="R40" s="88"/>
      <c r="S40" s="88"/>
      <c r="T40" s="88"/>
      <c r="U40" s="88"/>
      <c r="V40" s="88"/>
      <c r="W40" s="88"/>
      <c r="X40" s="88"/>
    </row>
    <row r="41" spans="1:24" ht="15.75" customHeight="1" x14ac:dyDescent="0.25">
      <c r="A41" s="88"/>
      <c r="B41" s="737"/>
      <c r="C41" s="90">
        <v>36</v>
      </c>
      <c r="D41" s="91" t="s">
        <v>287</v>
      </c>
      <c r="E41" s="89"/>
      <c r="F41" s="88"/>
      <c r="G41" s="88"/>
      <c r="H41" s="88"/>
      <c r="I41" s="88"/>
      <c r="J41" s="88"/>
      <c r="K41" s="88"/>
      <c r="L41" s="88"/>
      <c r="M41" s="88"/>
      <c r="N41" s="88"/>
      <c r="O41" s="88"/>
      <c r="P41" s="88"/>
      <c r="Q41" s="88"/>
      <c r="R41" s="88"/>
      <c r="S41" s="88"/>
      <c r="T41" s="88"/>
      <c r="U41" s="88"/>
      <c r="V41" s="88"/>
      <c r="W41" s="88"/>
      <c r="X41" s="88"/>
    </row>
    <row r="42" spans="1:24" ht="15.75" customHeight="1" x14ac:dyDescent="0.25">
      <c r="A42" s="88"/>
      <c r="B42" s="737"/>
      <c r="C42" s="90">
        <v>37</v>
      </c>
      <c r="D42" s="91" t="s">
        <v>288</v>
      </c>
      <c r="E42" s="89"/>
      <c r="F42" s="88"/>
      <c r="G42" s="88"/>
      <c r="H42" s="88"/>
      <c r="I42" s="88"/>
      <c r="J42" s="88"/>
      <c r="K42" s="88"/>
      <c r="L42" s="88"/>
      <c r="M42" s="88"/>
      <c r="N42" s="88"/>
      <c r="O42" s="88"/>
      <c r="P42" s="88"/>
      <c r="Q42" s="88"/>
      <c r="R42" s="88"/>
      <c r="S42" s="88"/>
      <c r="T42" s="88"/>
      <c r="U42" s="88"/>
      <c r="V42" s="88"/>
      <c r="W42" s="88"/>
      <c r="X42" s="88"/>
    </row>
    <row r="43" spans="1:24" ht="15.75" customHeight="1" x14ac:dyDescent="0.25">
      <c r="A43" s="88"/>
      <c r="B43" s="738"/>
      <c r="C43" s="90">
        <v>38</v>
      </c>
      <c r="D43" s="91" t="s">
        <v>289</v>
      </c>
      <c r="E43" s="89"/>
      <c r="F43" s="88"/>
      <c r="G43" s="88"/>
      <c r="H43" s="88"/>
      <c r="I43" s="88"/>
      <c r="J43" s="88"/>
      <c r="K43" s="88"/>
      <c r="L43" s="88"/>
      <c r="M43" s="88"/>
      <c r="N43" s="88"/>
      <c r="O43" s="88"/>
      <c r="P43" s="88"/>
      <c r="Q43" s="88"/>
      <c r="R43" s="88"/>
      <c r="S43" s="88"/>
      <c r="T43" s="88"/>
      <c r="U43" s="88"/>
      <c r="V43" s="88"/>
      <c r="W43" s="88"/>
      <c r="X43" s="88"/>
    </row>
    <row r="44" spans="1:24" ht="15.75" customHeight="1" x14ac:dyDescent="0.25">
      <c r="A44" s="88"/>
      <c r="B44" s="736">
        <v>5</v>
      </c>
      <c r="C44" s="739" t="s">
        <v>290</v>
      </c>
      <c r="D44" s="740"/>
      <c r="E44" s="89"/>
      <c r="F44" s="88"/>
      <c r="G44" s="88"/>
      <c r="H44" s="88"/>
      <c r="I44" s="88"/>
      <c r="J44" s="88"/>
      <c r="K44" s="88"/>
      <c r="L44" s="88"/>
      <c r="M44" s="88"/>
      <c r="N44" s="88"/>
      <c r="O44" s="88"/>
      <c r="P44" s="88"/>
      <c r="Q44" s="88"/>
      <c r="R44" s="88"/>
      <c r="S44" s="88"/>
      <c r="T44" s="88"/>
      <c r="U44" s="88"/>
      <c r="V44" s="88"/>
      <c r="W44" s="88"/>
      <c r="X44" s="88"/>
    </row>
    <row r="45" spans="1:24" ht="15.75" customHeight="1" x14ac:dyDescent="0.25">
      <c r="A45" s="88"/>
      <c r="B45" s="737"/>
      <c r="C45" s="90">
        <v>39</v>
      </c>
      <c r="D45" s="91" t="s">
        <v>291</v>
      </c>
      <c r="E45" s="89"/>
      <c r="F45" s="88"/>
      <c r="G45" s="88"/>
      <c r="H45" s="88"/>
      <c r="I45" s="88"/>
      <c r="J45" s="88"/>
      <c r="K45" s="88"/>
      <c r="L45" s="88"/>
      <c r="M45" s="88"/>
      <c r="N45" s="88"/>
      <c r="O45" s="88"/>
      <c r="P45" s="88"/>
      <c r="Q45" s="88"/>
      <c r="R45" s="88"/>
      <c r="S45" s="88"/>
      <c r="T45" s="88"/>
      <c r="U45" s="88"/>
      <c r="V45" s="88"/>
      <c r="W45" s="88"/>
      <c r="X45" s="88"/>
    </row>
    <row r="46" spans="1:24" ht="15.75" customHeight="1" x14ac:dyDescent="0.25">
      <c r="A46" s="88"/>
      <c r="B46" s="737"/>
      <c r="C46" s="90">
        <v>40</v>
      </c>
      <c r="D46" s="91" t="s">
        <v>292</v>
      </c>
      <c r="E46" s="89"/>
      <c r="F46" s="88"/>
      <c r="G46" s="88"/>
      <c r="H46" s="88"/>
      <c r="I46" s="88"/>
      <c r="J46" s="88"/>
      <c r="K46" s="88"/>
      <c r="L46" s="88"/>
      <c r="M46" s="88"/>
      <c r="N46" s="88"/>
      <c r="O46" s="88"/>
      <c r="P46" s="88"/>
      <c r="Q46" s="88"/>
      <c r="R46" s="88"/>
      <c r="S46" s="88"/>
      <c r="T46" s="88"/>
      <c r="U46" s="88"/>
      <c r="V46" s="88"/>
      <c r="W46" s="88"/>
      <c r="X46" s="88"/>
    </row>
    <row r="47" spans="1:24" ht="15.75" customHeight="1" x14ac:dyDescent="0.25">
      <c r="A47" s="88"/>
      <c r="B47" s="737"/>
      <c r="C47" s="90">
        <v>41</v>
      </c>
      <c r="D47" s="91" t="s">
        <v>293</v>
      </c>
      <c r="E47" s="89"/>
      <c r="F47" s="88"/>
      <c r="G47" s="88"/>
      <c r="H47" s="88"/>
      <c r="I47" s="88"/>
      <c r="J47" s="88"/>
      <c r="K47" s="88"/>
      <c r="L47" s="88"/>
      <c r="M47" s="88"/>
      <c r="N47" s="88"/>
      <c r="O47" s="88"/>
      <c r="P47" s="88"/>
      <c r="Q47" s="88"/>
      <c r="R47" s="88"/>
      <c r="S47" s="88"/>
      <c r="T47" s="88"/>
      <c r="U47" s="88"/>
      <c r="V47" s="88"/>
      <c r="W47" s="88"/>
      <c r="X47" s="88"/>
    </row>
    <row r="48" spans="1:24" ht="15.75" customHeight="1" x14ac:dyDescent="0.25">
      <c r="A48" s="88"/>
      <c r="B48" s="737"/>
      <c r="C48" s="90">
        <v>42</v>
      </c>
      <c r="D48" s="91" t="s">
        <v>294</v>
      </c>
      <c r="E48" s="89"/>
      <c r="F48" s="88"/>
      <c r="G48" s="88"/>
      <c r="H48" s="88"/>
      <c r="I48" s="88"/>
      <c r="J48" s="88"/>
      <c r="K48" s="88"/>
      <c r="L48" s="88"/>
      <c r="M48" s="88"/>
      <c r="N48" s="88"/>
      <c r="O48" s="88"/>
      <c r="P48" s="88"/>
      <c r="Q48" s="88"/>
      <c r="R48" s="88"/>
      <c r="S48" s="88"/>
      <c r="T48" s="88"/>
      <c r="U48" s="88"/>
      <c r="V48" s="88"/>
      <c r="W48" s="88"/>
      <c r="X48" s="88"/>
    </row>
    <row r="49" spans="1:24" ht="15.75" customHeight="1" x14ac:dyDescent="0.25">
      <c r="A49" s="88"/>
      <c r="B49" s="737"/>
      <c r="C49" s="90">
        <v>43</v>
      </c>
      <c r="D49" s="91" t="s">
        <v>295</v>
      </c>
      <c r="E49" s="89"/>
      <c r="F49" s="88"/>
      <c r="G49" s="88"/>
      <c r="H49" s="88"/>
      <c r="I49" s="88"/>
      <c r="J49" s="88"/>
      <c r="K49" s="88"/>
      <c r="L49" s="88"/>
      <c r="M49" s="88"/>
      <c r="N49" s="88"/>
      <c r="O49" s="88"/>
      <c r="P49" s="88"/>
      <c r="Q49" s="88"/>
      <c r="R49" s="88"/>
      <c r="S49" s="88"/>
      <c r="T49" s="88"/>
      <c r="U49" s="88"/>
      <c r="V49" s="88"/>
      <c r="W49" s="88"/>
      <c r="X49" s="88"/>
    </row>
    <row r="50" spans="1:24" ht="15.75" customHeight="1" x14ac:dyDescent="0.25">
      <c r="A50" s="88"/>
      <c r="B50" s="737"/>
      <c r="C50" s="90">
        <v>44</v>
      </c>
      <c r="D50" s="91" t="s">
        <v>296</v>
      </c>
      <c r="E50" s="89"/>
      <c r="F50" s="88"/>
      <c r="G50" s="88"/>
      <c r="H50" s="88"/>
      <c r="I50" s="88"/>
      <c r="J50" s="88"/>
      <c r="K50" s="88"/>
      <c r="L50" s="88"/>
      <c r="M50" s="88"/>
      <c r="N50" s="88"/>
      <c r="O50" s="88"/>
      <c r="P50" s="88"/>
      <c r="Q50" s="88"/>
      <c r="R50" s="88"/>
      <c r="S50" s="88"/>
      <c r="T50" s="88"/>
      <c r="U50" s="88"/>
      <c r="V50" s="88"/>
      <c r="W50" s="88"/>
      <c r="X50" s="88"/>
    </row>
    <row r="51" spans="1:24" ht="15.75" customHeight="1" x14ac:dyDescent="0.25">
      <c r="A51" s="88"/>
      <c r="B51" s="737"/>
      <c r="C51" s="90">
        <v>45</v>
      </c>
      <c r="D51" s="91" t="s">
        <v>297</v>
      </c>
      <c r="E51" s="89"/>
      <c r="F51" s="88"/>
      <c r="G51" s="88"/>
      <c r="H51" s="88"/>
      <c r="I51" s="88"/>
      <c r="J51" s="88"/>
      <c r="K51" s="88"/>
      <c r="L51" s="88"/>
      <c r="M51" s="88"/>
      <c r="N51" s="88"/>
      <c r="O51" s="88"/>
      <c r="P51" s="88"/>
      <c r="Q51" s="88"/>
      <c r="R51" s="88"/>
      <c r="S51" s="88"/>
      <c r="T51" s="88"/>
      <c r="U51" s="88"/>
      <c r="V51" s="88"/>
      <c r="W51" s="88"/>
      <c r="X51" s="88"/>
    </row>
    <row r="52" spans="1:24" ht="15.75" customHeight="1" x14ac:dyDescent="0.25">
      <c r="A52" s="88"/>
      <c r="B52" s="737"/>
      <c r="C52" s="90">
        <v>46</v>
      </c>
      <c r="D52" s="91" t="s">
        <v>298</v>
      </c>
      <c r="E52" s="89"/>
      <c r="F52" s="88"/>
      <c r="G52" s="88"/>
      <c r="H52" s="88"/>
      <c r="I52" s="88"/>
      <c r="J52" s="88"/>
      <c r="K52" s="88"/>
      <c r="L52" s="88"/>
      <c r="M52" s="88"/>
      <c r="N52" s="88"/>
      <c r="O52" s="88"/>
      <c r="P52" s="88"/>
      <c r="Q52" s="88"/>
      <c r="R52" s="88"/>
      <c r="S52" s="88"/>
      <c r="T52" s="88"/>
      <c r="U52" s="88"/>
      <c r="V52" s="88"/>
      <c r="W52" s="88"/>
      <c r="X52" s="88"/>
    </row>
    <row r="53" spans="1:24" ht="15.75" customHeight="1" x14ac:dyDescent="0.25">
      <c r="A53" s="88"/>
      <c r="B53" s="738"/>
      <c r="C53" s="90">
        <v>47</v>
      </c>
      <c r="D53" s="91" t="s">
        <v>299</v>
      </c>
      <c r="E53" s="89"/>
      <c r="F53" s="88"/>
      <c r="G53" s="88"/>
      <c r="H53" s="88"/>
      <c r="I53" s="88"/>
      <c r="J53" s="88"/>
      <c r="K53" s="88"/>
      <c r="L53" s="88"/>
      <c r="M53" s="88"/>
      <c r="N53" s="88"/>
      <c r="O53" s="88"/>
      <c r="P53" s="88"/>
      <c r="Q53" s="88"/>
      <c r="R53" s="88"/>
      <c r="S53" s="88"/>
      <c r="T53" s="88"/>
      <c r="U53" s="88"/>
      <c r="V53" s="88"/>
      <c r="W53" s="88"/>
      <c r="X53" s="88"/>
    </row>
    <row r="54" spans="1:24" ht="15.75" customHeight="1" x14ac:dyDescent="0.25">
      <c r="A54" s="88"/>
      <c r="B54" s="736">
        <v>6</v>
      </c>
      <c r="C54" s="739" t="s">
        <v>300</v>
      </c>
      <c r="D54" s="740"/>
      <c r="E54" s="89"/>
      <c r="F54" s="88"/>
      <c r="G54" s="88"/>
      <c r="H54" s="88"/>
      <c r="I54" s="88"/>
      <c r="J54" s="88"/>
      <c r="K54" s="88"/>
      <c r="L54" s="88"/>
      <c r="M54" s="88"/>
      <c r="N54" s="88"/>
      <c r="O54" s="88"/>
      <c r="P54" s="88"/>
      <c r="Q54" s="88"/>
      <c r="R54" s="88"/>
      <c r="S54" s="88"/>
      <c r="T54" s="88"/>
      <c r="U54" s="88"/>
      <c r="V54" s="88"/>
      <c r="W54" s="88"/>
      <c r="X54" s="88"/>
    </row>
    <row r="55" spans="1:24" ht="15.75" customHeight="1" x14ac:dyDescent="0.25">
      <c r="A55" s="88"/>
      <c r="B55" s="737"/>
      <c r="C55" s="90">
        <v>48</v>
      </c>
      <c r="D55" s="91" t="s">
        <v>301</v>
      </c>
      <c r="E55" s="89"/>
      <c r="F55" s="88"/>
      <c r="G55" s="88"/>
      <c r="H55" s="88"/>
      <c r="I55" s="88"/>
      <c r="J55" s="88"/>
      <c r="K55" s="88"/>
      <c r="L55" s="88"/>
      <c r="M55" s="88"/>
      <c r="N55" s="88"/>
      <c r="O55" s="88"/>
      <c r="P55" s="88"/>
      <c r="Q55" s="88"/>
      <c r="R55" s="88"/>
      <c r="S55" s="88"/>
      <c r="T55" s="88"/>
      <c r="U55" s="88"/>
      <c r="V55" s="88"/>
      <c r="W55" s="88"/>
      <c r="X55" s="88"/>
    </row>
    <row r="56" spans="1:24" ht="15.75" customHeight="1" x14ac:dyDescent="0.25">
      <c r="A56" s="88"/>
      <c r="B56" s="737"/>
      <c r="C56" s="90">
        <v>49</v>
      </c>
      <c r="D56" s="91" t="s">
        <v>302</v>
      </c>
      <c r="E56" s="89"/>
      <c r="F56" s="88"/>
      <c r="G56" s="88"/>
      <c r="H56" s="88"/>
      <c r="I56" s="88"/>
      <c r="J56" s="88"/>
      <c r="K56" s="88"/>
      <c r="L56" s="88"/>
      <c r="M56" s="88"/>
      <c r="N56" s="88"/>
      <c r="O56" s="88"/>
      <c r="P56" s="88"/>
      <c r="Q56" s="88"/>
      <c r="R56" s="88"/>
      <c r="S56" s="88"/>
      <c r="T56" s="88"/>
      <c r="U56" s="88"/>
      <c r="V56" s="88"/>
      <c r="W56" s="88"/>
      <c r="X56" s="88"/>
    </row>
    <row r="57" spans="1:24" ht="15.75" customHeight="1" x14ac:dyDescent="0.25">
      <c r="A57" s="88"/>
      <c r="B57" s="737"/>
      <c r="C57" s="90">
        <v>50</v>
      </c>
      <c r="D57" s="91" t="s">
        <v>303</v>
      </c>
      <c r="E57" s="89"/>
      <c r="F57" s="88"/>
      <c r="G57" s="88"/>
      <c r="H57" s="88"/>
      <c r="I57" s="88"/>
      <c r="J57" s="88"/>
      <c r="K57" s="88"/>
      <c r="L57" s="88"/>
      <c r="M57" s="88"/>
      <c r="N57" s="88"/>
      <c r="O57" s="88"/>
      <c r="P57" s="88"/>
      <c r="Q57" s="88"/>
      <c r="R57" s="88"/>
      <c r="S57" s="88"/>
      <c r="T57" s="88"/>
      <c r="U57" s="88"/>
      <c r="V57" s="88"/>
      <c r="W57" s="88"/>
      <c r="X57" s="88"/>
    </row>
    <row r="58" spans="1:24" ht="15.75" customHeight="1" x14ac:dyDescent="0.25">
      <c r="A58" s="88"/>
      <c r="B58" s="737"/>
      <c r="C58" s="90">
        <v>51</v>
      </c>
      <c r="D58" s="91" t="s">
        <v>304</v>
      </c>
      <c r="E58" s="89"/>
      <c r="F58" s="88"/>
      <c r="G58" s="88"/>
      <c r="H58" s="88"/>
      <c r="I58" s="88"/>
      <c r="J58" s="88"/>
      <c r="K58" s="88"/>
      <c r="L58" s="88"/>
      <c r="M58" s="88"/>
      <c r="N58" s="88"/>
      <c r="O58" s="88"/>
      <c r="P58" s="88"/>
      <c r="Q58" s="88"/>
      <c r="R58" s="88"/>
      <c r="S58" s="88"/>
      <c r="T58" s="88"/>
      <c r="U58" s="88"/>
      <c r="V58" s="88"/>
      <c r="W58" s="88"/>
      <c r="X58" s="88"/>
    </row>
    <row r="59" spans="1:24" ht="15.75" customHeight="1" x14ac:dyDescent="0.25">
      <c r="A59" s="88"/>
      <c r="B59" s="737"/>
      <c r="C59" s="90">
        <v>52</v>
      </c>
      <c r="D59" s="91" t="s">
        <v>305</v>
      </c>
      <c r="E59" s="89"/>
      <c r="F59" s="88"/>
      <c r="G59" s="88"/>
      <c r="H59" s="88"/>
      <c r="I59" s="88"/>
      <c r="J59" s="88"/>
      <c r="K59" s="88"/>
      <c r="L59" s="88"/>
      <c r="M59" s="88"/>
      <c r="N59" s="88"/>
      <c r="O59" s="88"/>
      <c r="P59" s="88"/>
      <c r="Q59" s="88"/>
      <c r="R59" s="88"/>
      <c r="S59" s="88"/>
      <c r="T59" s="88"/>
      <c r="U59" s="88"/>
      <c r="V59" s="88"/>
      <c r="W59" s="88"/>
      <c r="X59" s="88"/>
    </row>
    <row r="60" spans="1:24" ht="15.75" customHeight="1" x14ac:dyDescent="0.25">
      <c r="A60" s="88"/>
      <c r="B60" s="737"/>
      <c r="C60" s="90">
        <v>53</v>
      </c>
      <c r="D60" s="91" t="s">
        <v>306</v>
      </c>
      <c r="E60" s="89"/>
      <c r="F60" s="88"/>
      <c r="G60" s="88"/>
      <c r="H60" s="88"/>
      <c r="I60" s="88"/>
      <c r="J60" s="88"/>
      <c r="K60" s="88"/>
      <c r="L60" s="88"/>
      <c r="M60" s="88"/>
      <c r="N60" s="88"/>
      <c r="O60" s="88"/>
      <c r="P60" s="88"/>
      <c r="Q60" s="88"/>
      <c r="R60" s="88"/>
      <c r="S60" s="88"/>
      <c r="T60" s="88"/>
      <c r="U60" s="88"/>
      <c r="V60" s="88"/>
      <c r="W60" s="88"/>
      <c r="X60" s="88"/>
    </row>
    <row r="61" spans="1:24" ht="15.75" customHeight="1" x14ac:dyDescent="0.25">
      <c r="A61" s="88"/>
      <c r="B61" s="737"/>
      <c r="C61" s="90">
        <v>54</v>
      </c>
      <c r="D61" s="91" t="s">
        <v>307</v>
      </c>
      <c r="E61" s="89"/>
      <c r="F61" s="88"/>
      <c r="G61" s="88"/>
      <c r="H61" s="88"/>
      <c r="I61" s="88"/>
      <c r="J61" s="88"/>
      <c r="K61" s="88"/>
      <c r="L61" s="88"/>
      <c r="M61" s="88"/>
      <c r="N61" s="88"/>
      <c r="O61" s="88"/>
      <c r="P61" s="88"/>
      <c r="Q61" s="88"/>
      <c r="R61" s="88"/>
      <c r="S61" s="88"/>
      <c r="T61" s="88"/>
      <c r="U61" s="88"/>
      <c r="V61" s="88"/>
      <c r="W61" s="88"/>
      <c r="X61" s="88"/>
    </row>
    <row r="62" spans="1:24" ht="15.75" customHeight="1" x14ac:dyDescent="0.25">
      <c r="A62" s="88"/>
      <c r="B62" s="738"/>
      <c r="C62" s="90">
        <v>55</v>
      </c>
      <c r="D62" s="91" t="s">
        <v>308</v>
      </c>
      <c r="E62" s="89"/>
      <c r="F62" s="88"/>
      <c r="G62" s="88"/>
      <c r="H62" s="88"/>
      <c r="I62" s="88"/>
      <c r="J62" s="88"/>
      <c r="K62" s="88"/>
      <c r="L62" s="88"/>
      <c r="M62" s="88"/>
      <c r="N62" s="88"/>
      <c r="O62" s="88"/>
      <c r="P62" s="88"/>
      <c r="Q62" s="88"/>
      <c r="R62" s="88"/>
      <c r="S62" s="88"/>
      <c r="T62" s="88"/>
      <c r="U62" s="88"/>
      <c r="V62" s="88"/>
      <c r="W62" s="88"/>
      <c r="X62" s="88"/>
    </row>
    <row r="63" spans="1:24" ht="15.75" customHeight="1" x14ac:dyDescent="0.25">
      <c r="A63" s="88"/>
      <c r="B63" s="736">
        <v>7</v>
      </c>
      <c r="C63" s="739" t="s">
        <v>309</v>
      </c>
      <c r="D63" s="740"/>
      <c r="E63" s="89"/>
      <c r="F63" s="88"/>
      <c r="G63" s="88"/>
      <c r="H63" s="88"/>
      <c r="I63" s="88"/>
      <c r="J63" s="88"/>
      <c r="K63" s="88"/>
      <c r="L63" s="88"/>
      <c r="M63" s="88"/>
      <c r="N63" s="88"/>
      <c r="O63" s="88"/>
      <c r="P63" s="88"/>
      <c r="Q63" s="88"/>
      <c r="R63" s="88"/>
      <c r="S63" s="88"/>
      <c r="T63" s="88"/>
      <c r="U63" s="88"/>
      <c r="V63" s="88"/>
      <c r="W63" s="88"/>
      <c r="X63" s="88"/>
    </row>
    <row r="64" spans="1:24" ht="15.75" customHeight="1" x14ac:dyDescent="0.25">
      <c r="A64" s="88"/>
      <c r="B64" s="737"/>
      <c r="C64" s="90">
        <v>56</v>
      </c>
      <c r="D64" s="91" t="s">
        <v>310</v>
      </c>
      <c r="E64" s="89"/>
      <c r="F64" s="88"/>
      <c r="G64" s="88"/>
      <c r="H64" s="88"/>
      <c r="I64" s="88"/>
      <c r="J64" s="88"/>
      <c r="K64" s="88"/>
      <c r="L64" s="88"/>
      <c r="M64" s="88"/>
      <c r="N64" s="88"/>
      <c r="O64" s="88"/>
      <c r="P64" s="88"/>
      <c r="Q64" s="88"/>
      <c r="R64" s="88"/>
      <c r="S64" s="88"/>
      <c r="T64" s="88"/>
      <c r="U64" s="88"/>
      <c r="V64" s="88"/>
      <c r="W64" s="88"/>
      <c r="X64" s="88"/>
    </row>
    <row r="65" spans="1:24" ht="15.75" customHeight="1" x14ac:dyDescent="0.25">
      <c r="A65" s="88"/>
      <c r="B65" s="737"/>
      <c r="C65" s="90">
        <v>57</v>
      </c>
      <c r="D65" s="91" t="s">
        <v>311</v>
      </c>
      <c r="E65" s="89"/>
      <c r="F65" s="88"/>
      <c r="G65" s="88"/>
      <c r="H65" s="88"/>
      <c r="I65" s="88"/>
      <c r="J65" s="88"/>
      <c r="K65" s="88"/>
      <c r="L65" s="88"/>
      <c r="M65" s="88"/>
      <c r="N65" s="88"/>
      <c r="O65" s="88"/>
      <c r="P65" s="88"/>
      <c r="Q65" s="88"/>
      <c r="R65" s="88"/>
      <c r="S65" s="88"/>
      <c r="T65" s="88"/>
      <c r="U65" s="88"/>
      <c r="V65" s="88"/>
      <c r="W65" s="88"/>
      <c r="X65" s="88"/>
    </row>
    <row r="66" spans="1:24" ht="15.75" customHeight="1" x14ac:dyDescent="0.25">
      <c r="A66" s="88"/>
      <c r="B66" s="737"/>
      <c r="C66" s="90">
        <v>58</v>
      </c>
      <c r="D66" s="91" t="s">
        <v>312</v>
      </c>
      <c r="E66" s="89"/>
      <c r="F66" s="88"/>
      <c r="G66" s="88"/>
      <c r="H66" s="88"/>
      <c r="I66" s="88"/>
      <c r="J66" s="88"/>
      <c r="K66" s="88"/>
      <c r="L66" s="88"/>
      <c r="M66" s="88"/>
      <c r="N66" s="88"/>
      <c r="O66" s="88"/>
      <c r="P66" s="88"/>
      <c r="Q66" s="88"/>
      <c r="R66" s="88"/>
      <c r="S66" s="88"/>
      <c r="T66" s="88"/>
      <c r="U66" s="88"/>
      <c r="V66" s="88"/>
      <c r="W66" s="88"/>
      <c r="X66" s="88"/>
    </row>
    <row r="67" spans="1:24" ht="15.75" customHeight="1" x14ac:dyDescent="0.25">
      <c r="A67" s="88"/>
      <c r="B67" s="737"/>
      <c r="C67" s="90">
        <v>59</v>
      </c>
      <c r="D67" s="91" t="s">
        <v>313</v>
      </c>
      <c r="E67" s="89"/>
      <c r="F67" s="88"/>
      <c r="G67" s="88"/>
      <c r="H67" s="88"/>
      <c r="I67" s="88"/>
      <c r="J67" s="88"/>
      <c r="K67" s="88"/>
      <c r="L67" s="88"/>
      <c r="M67" s="88"/>
      <c r="N67" s="88"/>
      <c r="O67" s="88"/>
      <c r="P67" s="88"/>
      <c r="Q67" s="88"/>
      <c r="R67" s="88"/>
      <c r="S67" s="88"/>
      <c r="T67" s="88"/>
      <c r="U67" s="88"/>
      <c r="V67" s="88"/>
      <c r="W67" s="88"/>
      <c r="X67" s="88"/>
    </row>
    <row r="68" spans="1:24" ht="15.75" customHeight="1" x14ac:dyDescent="0.25">
      <c r="A68" s="88"/>
      <c r="B68" s="738"/>
      <c r="C68" s="90">
        <v>60</v>
      </c>
      <c r="D68" s="91" t="s">
        <v>314</v>
      </c>
      <c r="E68" s="89"/>
      <c r="F68" s="88"/>
      <c r="G68" s="88"/>
      <c r="H68" s="88"/>
      <c r="I68" s="88"/>
      <c r="J68" s="88"/>
      <c r="K68" s="88"/>
      <c r="L68" s="88"/>
      <c r="M68" s="88"/>
      <c r="N68" s="88"/>
      <c r="O68" s="88"/>
      <c r="P68" s="88"/>
      <c r="Q68" s="88"/>
      <c r="R68" s="88"/>
      <c r="S68" s="88"/>
      <c r="T68" s="88"/>
      <c r="U68" s="88"/>
      <c r="V68" s="88"/>
      <c r="W68" s="88"/>
      <c r="X68" s="88"/>
    </row>
    <row r="69" spans="1:24" ht="15.75" customHeight="1" x14ac:dyDescent="0.25">
      <c r="A69" s="88"/>
      <c r="B69" s="736">
        <v>8</v>
      </c>
      <c r="C69" s="739" t="s">
        <v>315</v>
      </c>
      <c r="D69" s="740"/>
      <c r="E69" s="89"/>
      <c r="F69" s="88"/>
      <c r="G69" s="88"/>
      <c r="H69" s="88"/>
      <c r="I69" s="88"/>
      <c r="J69" s="88"/>
      <c r="K69" s="88"/>
      <c r="L69" s="88"/>
      <c r="M69" s="88"/>
      <c r="N69" s="88"/>
      <c r="O69" s="88"/>
      <c r="P69" s="88"/>
      <c r="Q69" s="88"/>
      <c r="R69" s="88"/>
      <c r="S69" s="88"/>
      <c r="T69" s="88"/>
      <c r="U69" s="88"/>
      <c r="V69" s="88"/>
      <c r="W69" s="88"/>
      <c r="X69" s="88"/>
    </row>
    <row r="70" spans="1:24" ht="15.75" customHeight="1" x14ac:dyDescent="0.25">
      <c r="A70" s="88"/>
      <c r="B70" s="737"/>
      <c r="C70" s="90">
        <v>61</v>
      </c>
      <c r="D70" s="91" t="s">
        <v>316</v>
      </c>
      <c r="E70" s="89"/>
      <c r="F70" s="88"/>
      <c r="G70" s="88"/>
      <c r="H70" s="88"/>
      <c r="I70" s="88"/>
      <c r="J70" s="88"/>
      <c r="K70" s="88"/>
      <c r="L70" s="88"/>
      <c r="M70" s="88"/>
      <c r="N70" s="88"/>
      <c r="O70" s="88"/>
      <c r="P70" s="88"/>
      <c r="Q70" s="88"/>
      <c r="R70" s="88"/>
      <c r="S70" s="88"/>
      <c r="T70" s="88"/>
      <c r="U70" s="88"/>
      <c r="V70" s="88"/>
      <c r="W70" s="88"/>
      <c r="X70" s="88"/>
    </row>
    <row r="71" spans="1:24" ht="15.75" customHeight="1" x14ac:dyDescent="0.25">
      <c r="A71" s="88"/>
      <c r="B71" s="737"/>
      <c r="C71" s="90">
        <v>62</v>
      </c>
      <c r="D71" s="91" t="s">
        <v>317</v>
      </c>
      <c r="E71" s="89"/>
      <c r="F71" s="88"/>
      <c r="G71" s="88"/>
      <c r="H71" s="88"/>
      <c r="I71" s="88"/>
      <c r="J71" s="88"/>
      <c r="K71" s="88"/>
      <c r="L71" s="88"/>
      <c r="M71" s="88"/>
      <c r="N71" s="88"/>
      <c r="O71" s="88"/>
      <c r="P71" s="88"/>
      <c r="Q71" s="88"/>
      <c r="R71" s="88"/>
      <c r="S71" s="88"/>
      <c r="T71" s="88"/>
      <c r="U71" s="88"/>
      <c r="V71" s="88"/>
      <c r="W71" s="88"/>
      <c r="X71" s="88"/>
    </row>
    <row r="72" spans="1:24" ht="15.75" customHeight="1" x14ac:dyDescent="0.25">
      <c r="A72" s="88"/>
      <c r="B72" s="737"/>
      <c r="C72" s="90">
        <v>63</v>
      </c>
      <c r="D72" s="91" t="s">
        <v>318</v>
      </c>
      <c r="E72" s="89"/>
      <c r="F72" s="88"/>
      <c r="G72" s="88"/>
      <c r="H72" s="88"/>
      <c r="I72" s="88"/>
      <c r="J72" s="88"/>
      <c r="K72" s="88"/>
      <c r="L72" s="88"/>
      <c r="M72" s="88"/>
      <c r="N72" s="88"/>
      <c r="O72" s="88"/>
      <c r="P72" s="88"/>
      <c r="Q72" s="88"/>
      <c r="R72" s="88"/>
      <c r="S72" s="88"/>
      <c r="T72" s="88"/>
      <c r="U72" s="88"/>
      <c r="V72" s="88"/>
      <c r="W72" s="88"/>
      <c r="X72" s="88"/>
    </row>
    <row r="73" spans="1:24" ht="15.75" customHeight="1" x14ac:dyDescent="0.25">
      <c r="A73" s="88"/>
      <c r="B73" s="737"/>
      <c r="C73" s="90">
        <v>64</v>
      </c>
      <c r="D73" s="91" t="s">
        <v>319</v>
      </c>
      <c r="E73" s="89"/>
      <c r="F73" s="88"/>
      <c r="G73" s="88"/>
      <c r="H73" s="88"/>
      <c r="I73" s="88"/>
      <c r="J73" s="88"/>
      <c r="K73" s="88"/>
      <c r="L73" s="88"/>
      <c r="M73" s="88"/>
      <c r="N73" s="88"/>
      <c r="O73" s="88"/>
      <c r="P73" s="88"/>
      <c r="Q73" s="88"/>
      <c r="R73" s="88"/>
      <c r="S73" s="88"/>
      <c r="T73" s="88"/>
      <c r="U73" s="88"/>
      <c r="V73" s="88"/>
      <c r="W73" s="88"/>
      <c r="X73" s="88"/>
    </row>
    <row r="74" spans="1:24" ht="15.75" customHeight="1" x14ac:dyDescent="0.25">
      <c r="A74" s="88"/>
      <c r="B74" s="737"/>
      <c r="C74" s="90">
        <v>65</v>
      </c>
      <c r="D74" s="91" t="s">
        <v>320</v>
      </c>
      <c r="E74" s="89"/>
      <c r="F74" s="88"/>
      <c r="G74" s="88"/>
      <c r="H74" s="88"/>
      <c r="I74" s="88"/>
      <c r="J74" s="88"/>
      <c r="K74" s="88"/>
      <c r="L74" s="88"/>
      <c r="M74" s="88"/>
      <c r="N74" s="88"/>
      <c r="O74" s="88"/>
      <c r="P74" s="88"/>
      <c r="Q74" s="88"/>
      <c r="R74" s="88"/>
      <c r="S74" s="88"/>
      <c r="T74" s="88"/>
      <c r="U74" s="88"/>
      <c r="V74" s="88"/>
      <c r="W74" s="88"/>
      <c r="X74" s="88"/>
    </row>
    <row r="75" spans="1:24" ht="15.75" customHeight="1" x14ac:dyDescent="0.25">
      <c r="A75" s="88"/>
      <c r="B75" s="737"/>
      <c r="C75" s="90">
        <v>66</v>
      </c>
      <c r="D75" s="91" t="s">
        <v>321</v>
      </c>
      <c r="E75" s="89"/>
      <c r="F75" s="88"/>
      <c r="G75" s="88"/>
      <c r="H75" s="88"/>
      <c r="I75" s="88"/>
      <c r="J75" s="88"/>
      <c r="K75" s="88"/>
      <c r="L75" s="88"/>
      <c r="M75" s="88"/>
      <c r="N75" s="88"/>
      <c r="O75" s="88"/>
      <c r="P75" s="88"/>
      <c r="Q75" s="88"/>
      <c r="R75" s="88"/>
      <c r="S75" s="88"/>
      <c r="T75" s="88"/>
      <c r="U75" s="88"/>
      <c r="V75" s="88"/>
      <c r="W75" s="88"/>
      <c r="X75" s="88"/>
    </row>
    <row r="76" spans="1:24" ht="15.75" customHeight="1" x14ac:dyDescent="0.25">
      <c r="A76" s="88"/>
      <c r="B76" s="737"/>
      <c r="C76" s="90">
        <v>67</v>
      </c>
      <c r="D76" s="91" t="s">
        <v>322</v>
      </c>
      <c r="E76" s="89"/>
      <c r="F76" s="88"/>
      <c r="G76" s="88"/>
      <c r="H76" s="88"/>
      <c r="I76" s="88"/>
      <c r="J76" s="88"/>
      <c r="K76" s="88"/>
      <c r="L76" s="88"/>
      <c r="M76" s="88"/>
      <c r="N76" s="88"/>
      <c r="O76" s="88"/>
      <c r="P76" s="88"/>
      <c r="Q76" s="88"/>
      <c r="R76" s="88"/>
      <c r="S76" s="88"/>
      <c r="T76" s="88"/>
      <c r="U76" s="88"/>
      <c r="V76" s="88"/>
      <c r="W76" s="88"/>
      <c r="X76" s="88"/>
    </row>
    <row r="77" spans="1:24" ht="15.75" customHeight="1" x14ac:dyDescent="0.25">
      <c r="A77" s="88"/>
      <c r="B77" s="737"/>
      <c r="C77" s="90">
        <v>68</v>
      </c>
      <c r="D77" s="91" t="s">
        <v>323</v>
      </c>
      <c r="E77" s="89"/>
      <c r="F77" s="88"/>
      <c r="G77" s="88"/>
      <c r="H77" s="88"/>
      <c r="I77" s="88"/>
      <c r="J77" s="88"/>
      <c r="K77" s="88"/>
      <c r="L77" s="88"/>
      <c r="M77" s="88"/>
      <c r="N77" s="88"/>
      <c r="O77" s="88"/>
      <c r="P77" s="88"/>
      <c r="Q77" s="88"/>
      <c r="R77" s="88"/>
      <c r="S77" s="88"/>
      <c r="T77" s="88"/>
      <c r="U77" s="88"/>
      <c r="V77" s="88"/>
      <c r="W77" s="88"/>
      <c r="X77" s="88"/>
    </row>
    <row r="78" spans="1:24" ht="15.75" customHeight="1" x14ac:dyDescent="0.25">
      <c r="A78" s="88"/>
      <c r="B78" s="737"/>
      <c r="C78" s="90">
        <v>69</v>
      </c>
      <c r="D78" s="91" t="s">
        <v>324</v>
      </c>
      <c r="E78" s="89"/>
      <c r="F78" s="88"/>
      <c r="G78" s="88"/>
      <c r="H78" s="88"/>
      <c r="I78" s="88"/>
      <c r="J78" s="88"/>
      <c r="K78" s="88"/>
      <c r="L78" s="88"/>
      <c r="M78" s="88"/>
      <c r="N78" s="88"/>
      <c r="O78" s="88"/>
      <c r="P78" s="88"/>
      <c r="Q78" s="88"/>
      <c r="R78" s="88"/>
      <c r="S78" s="88"/>
      <c r="T78" s="88"/>
      <c r="U78" s="88"/>
      <c r="V78" s="88"/>
      <c r="W78" s="88"/>
      <c r="X78" s="88"/>
    </row>
    <row r="79" spans="1:24" ht="15.75" customHeight="1" x14ac:dyDescent="0.25">
      <c r="A79" s="88"/>
      <c r="B79" s="737"/>
      <c r="C79" s="90">
        <v>70</v>
      </c>
      <c r="D79" s="91" t="s">
        <v>325</v>
      </c>
      <c r="E79" s="89"/>
      <c r="F79" s="88"/>
      <c r="G79" s="88"/>
      <c r="H79" s="88"/>
      <c r="I79" s="88"/>
      <c r="J79" s="88"/>
      <c r="K79" s="88"/>
      <c r="L79" s="88"/>
      <c r="M79" s="88"/>
      <c r="N79" s="88"/>
      <c r="O79" s="88"/>
      <c r="P79" s="88"/>
      <c r="Q79" s="88"/>
      <c r="R79" s="88"/>
      <c r="S79" s="88"/>
      <c r="T79" s="88"/>
      <c r="U79" s="88"/>
      <c r="V79" s="88"/>
      <c r="W79" s="88"/>
      <c r="X79" s="88"/>
    </row>
    <row r="80" spans="1:24" ht="15.75" customHeight="1" x14ac:dyDescent="0.25">
      <c r="A80" s="88"/>
      <c r="B80" s="737"/>
      <c r="C80" s="90">
        <v>71</v>
      </c>
      <c r="D80" s="91" t="s">
        <v>326</v>
      </c>
      <c r="E80" s="89"/>
      <c r="F80" s="88"/>
      <c r="G80" s="88"/>
      <c r="H80" s="88"/>
      <c r="I80" s="88"/>
      <c r="J80" s="88"/>
      <c r="K80" s="88"/>
      <c r="L80" s="88"/>
      <c r="M80" s="88"/>
      <c r="N80" s="88"/>
      <c r="O80" s="88"/>
      <c r="P80" s="88"/>
      <c r="Q80" s="88"/>
      <c r="R80" s="88"/>
      <c r="S80" s="88"/>
      <c r="T80" s="88"/>
      <c r="U80" s="88"/>
      <c r="V80" s="88"/>
      <c r="W80" s="88"/>
      <c r="X80" s="88"/>
    </row>
    <row r="81" spans="1:24" ht="15.75" customHeight="1" x14ac:dyDescent="0.25">
      <c r="A81" s="88"/>
      <c r="B81" s="738"/>
      <c r="C81" s="90">
        <v>72</v>
      </c>
      <c r="D81" s="91" t="s">
        <v>327</v>
      </c>
      <c r="E81" s="89"/>
      <c r="F81" s="88"/>
      <c r="G81" s="88"/>
      <c r="H81" s="88"/>
      <c r="I81" s="88"/>
      <c r="J81" s="88"/>
      <c r="K81" s="88"/>
      <c r="L81" s="88"/>
      <c r="M81" s="88"/>
      <c r="N81" s="88"/>
      <c r="O81" s="88"/>
      <c r="P81" s="88"/>
      <c r="Q81" s="88"/>
      <c r="R81" s="88"/>
      <c r="S81" s="88"/>
      <c r="T81" s="88"/>
      <c r="U81" s="88"/>
      <c r="V81" s="88"/>
      <c r="W81" s="88"/>
      <c r="X81" s="88"/>
    </row>
    <row r="82" spans="1:24" ht="15.75" customHeight="1" x14ac:dyDescent="0.25">
      <c r="A82" s="88"/>
      <c r="B82" s="736">
        <v>9</v>
      </c>
      <c r="C82" s="739" t="s">
        <v>328</v>
      </c>
      <c r="D82" s="740"/>
      <c r="E82" s="89"/>
      <c r="F82" s="88"/>
      <c r="G82" s="88"/>
      <c r="H82" s="88"/>
      <c r="I82" s="88"/>
      <c r="J82" s="88"/>
      <c r="K82" s="88"/>
      <c r="L82" s="88"/>
      <c r="M82" s="88"/>
      <c r="N82" s="88"/>
      <c r="O82" s="88"/>
      <c r="P82" s="88"/>
      <c r="Q82" s="88"/>
      <c r="R82" s="88"/>
      <c r="S82" s="88"/>
      <c r="T82" s="88"/>
      <c r="U82" s="88"/>
      <c r="V82" s="88"/>
      <c r="W82" s="88"/>
      <c r="X82" s="88"/>
    </row>
    <row r="83" spans="1:24" ht="15.75" customHeight="1" x14ac:dyDescent="0.25">
      <c r="A83" s="88"/>
      <c r="B83" s="737"/>
      <c r="C83" s="90">
        <v>73</v>
      </c>
      <c r="D83" s="91" t="s">
        <v>329</v>
      </c>
      <c r="E83" s="89"/>
      <c r="F83" s="88"/>
      <c r="G83" s="88"/>
      <c r="H83" s="88"/>
      <c r="I83" s="88"/>
      <c r="J83" s="88"/>
      <c r="K83" s="88"/>
      <c r="L83" s="88"/>
      <c r="M83" s="88"/>
      <c r="N83" s="88"/>
      <c r="O83" s="88"/>
      <c r="P83" s="88"/>
      <c r="Q83" s="88"/>
      <c r="R83" s="88"/>
      <c r="S83" s="88"/>
      <c r="T83" s="88"/>
      <c r="U83" s="88"/>
      <c r="V83" s="88"/>
      <c r="W83" s="88"/>
      <c r="X83" s="88"/>
    </row>
    <row r="84" spans="1:24" ht="15.75" customHeight="1" x14ac:dyDescent="0.25">
      <c r="A84" s="88"/>
      <c r="B84" s="737"/>
      <c r="C84" s="90">
        <v>74</v>
      </c>
      <c r="D84" s="91" t="s">
        <v>330</v>
      </c>
      <c r="E84" s="89"/>
      <c r="F84" s="88"/>
      <c r="G84" s="88"/>
      <c r="H84" s="88"/>
      <c r="I84" s="88"/>
      <c r="J84" s="88"/>
      <c r="K84" s="88"/>
      <c r="L84" s="88"/>
      <c r="M84" s="88"/>
      <c r="N84" s="88"/>
      <c r="O84" s="88"/>
      <c r="P84" s="88"/>
      <c r="Q84" s="88"/>
      <c r="R84" s="88"/>
      <c r="S84" s="88"/>
      <c r="T84" s="88"/>
      <c r="U84" s="88"/>
      <c r="V84" s="88"/>
      <c r="W84" s="88"/>
      <c r="X84" s="88"/>
    </row>
    <row r="85" spans="1:24" ht="15.75" customHeight="1" x14ac:dyDescent="0.25">
      <c r="A85" s="88"/>
      <c r="B85" s="737"/>
      <c r="C85" s="90">
        <v>75</v>
      </c>
      <c r="D85" s="91" t="s">
        <v>331</v>
      </c>
      <c r="E85" s="89"/>
      <c r="F85" s="88"/>
      <c r="G85" s="88"/>
      <c r="H85" s="88"/>
      <c r="I85" s="88"/>
      <c r="J85" s="88"/>
      <c r="K85" s="88"/>
      <c r="L85" s="88"/>
      <c r="M85" s="88"/>
      <c r="N85" s="88"/>
      <c r="O85" s="88"/>
      <c r="P85" s="88"/>
      <c r="Q85" s="88"/>
      <c r="R85" s="88"/>
      <c r="S85" s="88"/>
      <c r="T85" s="88"/>
      <c r="U85" s="88"/>
      <c r="V85" s="88"/>
      <c r="W85" s="88"/>
      <c r="X85" s="88"/>
    </row>
    <row r="86" spans="1:24" ht="15.75" customHeight="1" x14ac:dyDescent="0.25">
      <c r="A86" s="88"/>
      <c r="B86" s="737"/>
      <c r="C86" s="90">
        <v>76</v>
      </c>
      <c r="D86" s="91" t="s">
        <v>332</v>
      </c>
      <c r="E86" s="89"/>
      <c r="F86" s="88"/>
      <c r="G86" s="88"/>
      <c r="H86" s="88"/>
      <c r="I86" s="88"/>
      <c r="J86" s="88"/>
      <c r="K86" s="88"/>
      <c r="L86" s="88"/>
      <c r="M86" s="88"/>
      <c r="N86" s="88"/>
      <c r="O86" s="88"/>
      <c r="P86" s="88"/>
      <c r="Q86" s="88"/>
      <c r="R86" s="88"/>
      <c r="S86" s="88"/>
      <c r="T86" s="88"/>
      <c r="U86" s="88"/>
      <c r="V86" s="88"/>
      <c r="W86" s="88"/>
      <c r="X86" s="88"/>
    </row>
    <row r="87" spans="1:24" ht="15.75" customHeight="1" x14ac:dyDescent="0.25">
      <c r="A87" s="88"/>
      <c r="B87" s="737"/>
      <c r="C87" s="90">
        <v>77</v>
      </c>
      <c r="D87" s="91" t="s">
        <v>333</v>
      </c>
      <c r="E87" s="89"/>
      <c r="F87" s="88"/>
      <c r="G87" s="88"/>
      <c r="H87" s="88"/>
      <c r="I87" s="88"/>
      <c r="J87" s="88"/>
      <c r="K87" s="88"/>
      <c r="L87" s="88"/>
      <c r="M87" s="88"/>
      <c r="N87" s="88"/>
      <c r="O87" s="88"/>
      <c r="P87" s="88"/>
      <c r="Q87" s="88"/>
      <c r="R87" s="88"/>
      <c r="S87" s="88"/>
      <c r="T87" s="88"/>
      <c r="U87" s="88"/>
      <c r="V87" s="88"/>
      <c r="W87" s="88"/>
      <c r="X87" s="88"/>
    </row>
    <row r="88" spans="1:24" ht="15.75" customHeight="1" x14ac:dyDescent="0.25">
      <c r="A88" s="88"/>
      <c r="B88" s="737"/>
      <c r="C88" s="90">
        <v>78</v>
      </c>
      <c r="D88" s="91" t="s">
        <v>334</v>
      </c>
      <c r="E88" s="89"/>
      <c r="F88" s="88"/>
      <c r="G88" s="88"/>
      <c r="H88" s="88"/>
      <c r="I88" s="88"/>
      <c r="J88" s="88"/>
      <c r="K88" s="88"/>
      <c r="L88" s="88"/>
      <c r="M88" s="88"/>
      <c r="N88" s="88"/>
      <c r="O88" s="88"/>
      <c r="P88" s="88"/>
      <c r="Q88" s="88"/>
      <c r="R88" s="88"/>
      <c r="S88" s="88"/>
      <c r="T88" s="88"/>
      <c r="U88" s="88"/>
      <c r="V88" s="88"/>
      <c r="W88" s="88"/>
      <c r="X88" s="88"/>
    </row>
    <row r="89" spans="1:24" ht="15.75" customHeight="1" x14ac:dyDescent="0.25">
      <c r="A89" s="88"/>
      <c r="B89" s="737"/>
      <c r="C89" s="90">
        <v>79</v>
      </c>
      <c r="D89" s="91" t="s">
        <v>335</v>
      </c>
      <c r="E89" s="89"/>
      <c r="F89" s="88"/>
      <c r="G89" s="88"/>
      <c r="H89" s="88"/>
      <c r="I89" s="88"/>
      <c r="J89" s="88"/>
      <c r="K89" s="88"/>
      <c r="L89" s="88"/>
      <c r="M89" s="88"/>
      <c r="N89" s="88"/>
      <c r="O89" s="88"/>
      <c r="P89" s="88"/>
      <c r="Q89" s="88"/>
      <c r="R89" s="88"/>
      <c r="S89" s="88"/>
      <c r="T89" s="88"/>
      <c r="U89" s="88"/>
      <c r="V89" s="88"/>
      <c r="W89" s="88"/>
      <c r="X89" s="88"/>
    </row>
    <row r="90" spans="1:24" ht="15.75" customHeight="1" x14ac:dyDescent="0.25">
      <c r="A90" s="88"/>
      <c r="B90" s="738"/>
      <c r="C90" s="90">
        <v>80</v>
      </c>
      <c r="D90" s="91" t="s">
        <v>336</v>
      </c>
      <c r="E90" s="89"/>
      <c r="F90" s="88"/>
      <c r="G90" s="88"/>
      <c r="H90" s="88"/>
      <c r="I90" s="88"/>
      <c r="J90" s="88"/>
      <c r="K90" s="88"/>
      <c r="L90" s="88"/>
      <c r="M90" s="88"/>
      <c r="N90" s="88"/>
      <c r="O90" s="88"/>
      <c r="P90" s="88"/>
      <c r="Q90" s="88"/>
      <c r="R90" s="88"/>
      <c r="S90" s="88"/>
      <c r="T90" s="88"/>
      <c r="U90" s="88"/>
      <c r="V90" s="88"/>
      <c r="W90" s="88"/>
      <c r="X90" s="88"/>
    </row>
    <row r="91" spans="1:24" ht="15.75" customHeight="1" x14ac:dyDescent="0.25">
      <c r="A91" s="88"/>
      <c r="B91" s="736">
        <v>10</v>
      </c>
      <c r="C91" s="739" t="s">
        <v>337</v>
      </c>
      <c r="D91" s="740"/>
      <c r="E91" s="89"/>
      <c r="F91" s="88"/>
      <c r="G91" s="88"/>
      <c r="H91" s="88"/>
      <c r="I91" s="88"/>
      <c r="J91" s="88"/>
      <c r="K91" s="88"/>
      <c r="L91" s="88"/>
      <c r="M91" s="88"/>
      <c r="N91" s="88"/>
      <c r="O91" s="88"/>
      <c r="P91" s="88"/>
      <c r="Q91" s="88"/>
      <c r="R91" s="88"/>
      <c r="S91" s="88"/>
      <c r="T91" s="88"/>
      <c r="U91" s="88"/>
      <c r="V91" s="88"/>
      <c r="W91" s="88"/>
      <c r="X91" s="88"/>
    </row>
    <row r="92" spans="1:24" ht="15.75" customHeight="1" x14ac:dyDescent="0.25">
      <c r="A92" s="88"/>
      <c r="B92" s="737"/>
      <c r="C92" s="90">
        <v>81</v>
      </c>
      <c r="D92" s="91" t="s">
        <v>338</v>
      </c>
      <c r="E92" s="89"/>
      <c r="F92" s="88"/>
      <c r="G92" s="88"/>
      <c r="H92" s="88"/>
      <c r="I92" s="88"/>
      <c r="J92" s="88"/>
      <c r="K92" s="88"/>
      <c r="L92" s="88"/>
      <c r="M92" s="88"/>
      <c r="N92" s="88"/>
      <c r="O92" s="88"/>
      <c r="P92" s="88"/>
      <c r="Q92" s="88"/>
      <c r="R92" s="88"/>
      <c r="S92" s="88"/>
      <c r="T92" s="88"/>
      <c r="U92" s="88"/>
      <c r="V92" s="88"/>
      <c r="W92" s="88"/>
      <c r="X92" s="88"/>
    </row>
    <row r="93" spans="1:24" ht="15.75" customHeight="1" x14ac:dyDescent="0.25">
      <c r="A93" s="88"/>
      <c r="B93" s="737"/>
      <c r="C93" s="90">
        <v>82</v>
      </c>
      <c r="D93" s="91" t="s">
        <v>339</v>
      </c>
      <c r="E93" s="89"/>
      <c r="F93" s="88"/>
      <c r="G93" s="88"/>
      <c r="H93" s="88"/>
      <c r="I93" s="88"/>
      <c r="J93" s="88"/>
      <c r="K93" s="88"/>
      <c r="L93" s="88"/>
      <c r="M93" s="88"/>
      <c r="N93" s="88"/>
      <c r="O93" s="88"/>
      <c r="P93" s="88"/>
      <c r="Q93" s="88"/>
      <c r="R93" s="88"/>
      <c r="S93" s="88"/>
      <c r="T93" s="88"/>
      <c r="U93" s="88"/>
      <c r="V93" s="88"/>
      <c r="W93" s="88"/>
      <c r="X93" s="88"/>
    </row>
    <row r="94" spans="1:24" ht="15.75" customHeight="1" x14ac:dyDescent="0.25">
      <c r="A94" s="88"/>
      <c r="B94" s="737"/>
      <c r="C94" s="90">
        <v>83</v>
      </c>
      <c r="D94" s="91" t="s">
        <v>340</v>
      </c>
      <c r="E94" s="89"/>
      <c r="F94" s="88"/>
      <c r="G94" s="88"/>
      <c r="H94" s="88"/>
      <c r="I94" s="88"/>
      <c r="J94" s="88"/>
      <c r="K94" s="88"/>
      <c r="L94" s="88"/>
      <c r="M94" s="88"/>
      <c r="N94" s="88"/>
      <c r="O94" s="88"/>
      <c r="P94" s="88"/>
      <c r="Q94" s="88"/>
      <c r="R94" s="88"/>
      <c r="S94" s="88"/>
      <c r="T94" s="88"/>
      <c r="U94" s="88"/>
      <c r="V94" s="88"/>
      <c r="W94" s="88"/>
      <c r="X94" s="88"/>
    </row>
    <row r="95" spans="1:24" ht="15.75" customHeight="1" x14ac:dyDescent="0.25">
      <c r="A95" s="88"/>
      <c r="B95" s="737"/>
      <c r="C95" s="90">
        <v>84</v>
      </c>
      <c r="D95" s="91" t="s">
        <v>341</v>
      </c>
      <c r="E95" s="89"/>
      <c r="F95" s="88"/>
      <c r="G95" s="88"/>
      <c r="H95" s="88"/>
      <c r="I95" s="88"/>
      <c r="J95" s="88"/>
      <c r="K95" s="88"/>
      <c r="L95" s="88"/>
      <c r="M95" s="88"/>
      <c r="N95" s="88"/>
      <c r="O95" s="88"/>
      <c r="P95" s="88"/>
      <c r="Q95" s="88"/>
      <c r="R95" s="88"/>
      <c r="S95" s="88"/>
      <c r="T95" s="88"/>
      <c r="U95" s="88"/>
      <c r="V95" s="88"/>
      <c r="W95" s="88"/>
      <c r="X95" s="88"/>
    </row>
    <row r="96" spans="1:24" ht="15.75" customHeight="1" x14ac:dyDescent="0.25">
      <c r="A96" s="88"/>
      <c r="B96" s="737"/>
      <c r="C96" s="90">
        <v>85</v>
      </c>
      <c r="D96" s="91" t="s">
        <v>342</v>
      </c>
      <c r="E96" s="89"/>
      <c r="F96" s="88"/>
      <c r="G96" s="88"/>
      <c r="H96" s="88"/>
      <c r="I96" s="88"/>
      <c r="J96" s="88"/>
      <c r="K96" s="88"/>
      <c r="L96" s="88"/>
      <c r="M96" s="88"/>
      <c r="N96" s="88"/>
      <c r="O96" s="88"/>
      <c r="P96" s="88"/>
      <c r="Q96" s="88"/>
      <c r="R96" s="88"/>
      <c r="S96" s="88"/>
      <c r="T96" s="88"/>
      <c r="U96" s="88"/>
      <c r="V96" s="88"/>
      <c r="W96" s="88"/>
      <c r="X96" s="88"/>
    </row>
    <row r="97" spans="1:24" ht="15.75" customHeight="1" x14ac:dyDescent="0.25">
      <c r="A97" s="88"/>
      <c r="B97" s="737"/>
      <c r="C97" s="90">
        <v>86</v>
      </c>
      <c r="D97" s="91" t="s">
        <v>343</v>
      </c>
      <c r="E97" s="89"/>
      <c r="F97" s="88"/>
      <c r="G97" s="88"/>
      <c r="H97" s="88"/>
      <c r="I97" s="88"/>
      <c r="J97" s="88"/>
      <c r="K97" s="88"/>
      <c r="L97" s="88"/>
      <c r="M97" s="88"/>
      <c r="N97" s="88"/>
      <c r="O97" s="88"/>
      <c r="P97" s="88"/>
      <c r="Q97" s="88"/>
      <c r="R97" s="88"/>
      <c r="S97" s="88"/>
      <c r="T97" s="88"/>
      <c r="U97" s="88"/>
      <c r="V97" s="88"/>
      <c r="W97" s="88"/>
      <c r="X97" s="88"/>
    </row>
    <row r="98" spans="1:24" ht="15.75" customHeight="1" x14ac:dyDescent="0.25">
      <c r="A98" s="88"/>
      <c r="B98" s="737"/>
      <c r="C98" s="90">
        <v>87</v>
      </c>
      <c r="D98" s="91" t="s">
        <v>344</v>
      </c>
      <c r="E98" s="89"/>
      <c r="F98" s="88"/>
      <c r="G98" s="88"/>
      <c r="H98" s="88"/>
      <c r="I98" s="88"/>
      <c r="J98" s="88"/>
      <c r="K98" s="88"/>
      <c r="L98" s="88"/>
      <c r="M98" s="88"/>
      <c r="N98" s="88"/>
      <c r="O98" s="88"/>
      <c r="P98" s="88"/>
      <c r="Q98" s="88"/>
      <c r="R98" s="88"/>
      <c r="S98" s="88"/>
      <c r="T98" s="88"/>
      <c r="U98" s="88"/>
      <c r="V98" s="88"/>
      <c r="W98" s="88"/>
      <c r="X98" s="88"/>
    </row>
    <row r="99" spans="1:24" ht="15.75" customHeight="1" x14ac:dyDescent="0.25">
      <c r="A99" s="88"/>
      <c r="B99" s="737"/>
      <c r="C99" s="90">
        <v>88</v>
      </c>
      <c r="D99" s="91" t="s">
        <v>345</v>
      </c>
      <c r="E99" s="89"/>
      <c r="F99" s="88"/>
      <c r="G99" s="88"/>
      <c r="H99" s="88"/>
      <c r="I99" s="88"/>
      <c r="J99" s="88"/>
      <c r="K99" s="88"/>
      <c r="L99" s="88"/>
      <c r="M99" s="88"/>
      <c r="N99" s="88"/>
      <c r="O99" s="88"/>
      <c r="P99" s="88"/>
      <c r="Q99" s="88"/>
      <c r="R99" s="88"/>
      <c r="S99" s="88"/>
      <c r="T99" s="88"/>
      <c r="U99" s="88"/>
      <c r="V99" s="88"/>
      <c r="W99" s="88"/>
      <c r="X99" s="88"/>
    </row>
    <row r="100" spans="1:24" ht="15.75" customHeight="1" x14ac:dyDescent="0.25">
      <c r="A100" s="88"/>
      <c r="B100" s="737"/>
      <c r="C100" s="90">
        <v>89</v>
      </c>
      <c r="D100" s="91" t="s">
        <v>346</v>
      </c>
      <c r="E100" s="89"/>
      <c r="F100" s="88"/>
      <c r="G100" s="88"/>
      <c r="H100" s="88"/>
      <c r="I100" s="88"/>
      <c r="J100" s="88"/>
      <c r="K100" s="88"/>
      <c r="L100" s="88"/>
      <c r="M100" s="88"/>
      <c r="N100" s="88"/>
      <c r="O100" s="88"/>
      <c r="P100" s="88"/>
      <c r="Q100" s="88"/>
      <c r="R100" s="88"/>
      <c r="S100" s="88"/>
      <c r="T100" s="88"/>
      <c r="U100" s="88"/>
      <c r="V100" s="88"/>
      <c r="W100" s="88"/>
      <c r="X100" s="88"/>
    </row>
    <row r="101" spans="1:24" ht="15.75" customHeight="1" x14ac:dyDescent="0.25">
      <c r="A101" s="88"/>
      <c r="B101" s="738"/>
      <c r="C101" s="90">
        <v>90</v>
      </c>
      <c r="D101" s="91" t="s">
        <v>347</v>
      </c>
      <c r="E101" s="89"/>
      <c r="F101" s="88"/>
      <c r="G101" s="88"/>
      <c r="H101" s="88"/>
      <c r="I101" s="88"/>
      <c r="J101" s="88"/>
      <c r="K101" s="88"/>
      <c r="L101" s="88"/>
      <c r="M101" s="88"/>
      <c r="N101" s="88"/>
      <c r="O101" s="88"/>
      <c r="P101" s="88"/>
      <c r="Q101" s="88"/>
      <c r="R101" s="88"/>
      <c r="S101" s="88"/>
      <c r="T101" s="88"/>
      <c r="U101" s="88"/>
      <c r="V101" s="88"/>
      <c r="W101" s="88"/>
      <c r="X101" s="88"/>
    </row>
    <row r="102" spans="1:24" ht="15.75" customHeight="1" x14ac:dyDescent="0.25">
      <c r="A102" s="88"/>
      <c r="B102" s="736">
        <v>11</v>
      </c>
      <c r="C102" s="739" t="s">
        <v>348</v>
      </c>
      <c r="D102" s="740"/>
      <c r="E102" s="89"/>
      <c r="F102" s="88"/>
      <c r="G102" s="88"/>
      <c r="H102" s="88"/>
      <c r="I102" s="88"/>
      <c r="J102" s="88"/>
      <c r="K102" s="88"/>
      <c r="L102" s="88"/>
      <c r="M102" s="88"/>
      <c r="N102" s="88"/>
      <c r="O102" s="88"/>
      <c r="P102" s="88"/>
      <c r="Q102" s="88"/>
      <c r="R102" s="88"/>
      <c r="S102" s="88"/>
      <c r="T102" s="88"/>
      <c r="U102" s="88"/>
      <c r="V102" s="88"/>
      <c r="W102" s="88"/>
      <c r="X102" s="88"/>
    </row>
    <row r="103" spans="1:24" ht="15.75" customHeight="1" x14ac:dyDescent="0.25">
      <c r="A103" s="88"/>
      <c r="B103" s="737"/>
      <c r="C103" s="92">
        <v>91</v>
      </c>
      <c r="D103" s="93" t="s">
        <v>349</v>
      </c>
      <c r="E103" s="89"/>
      <c r="F103" s="88"/>
      <c r="G103" s="88"/>
      <c r="H103" s="88"/>
      <c r="I103" s="88"/>
      <c r="J103" s="88"/>
      <c r="K103" s="88"/>
      <c r="L103" s="88"/>
      <c r="M103" s="88"/>
      <c r="N103" s="88"/>
      <c r="O103" s="88"/>
      <c r="P103" s="88"/>
      <c r="Q103" s="88"/>
      <c r="R103" s="88"/>
      <c r="S103" s="88"/>
      <c r="T103" s="88"/>
      <c r="U103" s="88"/>
      <c r="V103" s="88"/>
      <c r="W103" s="88"/>
      <c r="X103" s="88"/>
    </row>
    <row r="104" spans="1:24" ht="15.75" customHeight="1" x14ac:dyDescent="0.25">
      <c r="A104" s="88"/>
      <c r="B104" s="737"/>
      <c r="C104" s="92">
        <v>92</v>
      </c>
      <c r="D104" s="93" t="s">
        <v>350</v>
      </c>
      <c r="E104" s="89"/>
      <c r="F104" s="88"/>
      <c r="G104" s="88"/>
      <c r="H104" s="88"/>
      <c r="I104" s="88"/>
      <c r="J104" s="88"/>
      <c r="K104" s="88"/>
      <c r="L104" s="88"/>
      <c r="M104" s="88"/>
      <c r="N104" s="88"/>
      <c r="O104" s="88"/>
      <c r="P104" s="88"/>
      <c r="Q104" s="88"/>
      <c r="R104" s="88"/>
      <c r="S104" s="88"/>
      <c r="T104" s="88"/>
      <c r="U104" s="88"/>
      <c r="V104" s="88"/>
      <c r="W104" s="88"/>
      <c r="X104" s="88"/>
    </row>
    <row r="105" spans="1:24" ht="15.75" customHeight="1" x14ac:dyDescent="0.25">
      <c r="A105" s="88"/>
      <c r="B105" s="737"/>
      <c r="C105" s="90">
        <v>93</v>
      </c>
      <c r="D105" s="91" t="s">
        <v>351</v>
      </c>
      <c r="E105" s="89"/>
      <c r="F105" s="88"/>
      <c r="G105" s="88"/>
      <c r="H105" s="88"/>
      <c r="I105" s="88"/>
      <c r="J105" s="88"/>
      <c r="K105" s="88"/>
      <c r="L105" s="88"/>
      <c r="M105" s="88"/>
      <c r="N105" s="88"/>
      <c r="O105" s="88"/>
      <c r="P105" s="88"/>
      <c r="Q105" s="88"/>
      <c r="R105" s="88"/>
      <c r="S105" s="88"/>
      <c r="T105" s="88"/>
      <c r="U105" s="88"/>
      <c r="V105" s="88"/>
      <c r="W105" s="88"/>
      <c r="X105" s="88"/>
    </row>
    <row r="106" spans="1:24" ht="15.75" customHeight="1" x14ac:dyDescent="0.25">
      <c r="A106" s="88"/>
      <c r="B106" s="737"/>
      <c r="C106" s="90">
        <v>94</v>
      </c>
      <c r="D106" s="91" t="s">
        <v>352</v>
      </c>
      <c r="E106" s="89"/>
      <c r="F106" s="88"/>
      <c r="G106" s="88"/>
      <c r="H106" s="88"/>
      <c r="I106" s="88"/>
      <c r="J106" s="88"/>
      <c r="K106" s="88"/>
      <c r="L106" s="88"/>
      <c r="M106" s="88"/>
      <c r="N106" s="88"/>
      <c r="O106" s="88"/>
      <c r="P106" s="88"/>
      <c r="Q106" s="88"/>
      <c r="R106" s="88"/>
      <c r="S106" s="88"/>
      <c r="T106" s="88"/>
      <c r="U106" s="88"/>
      <c r="V106" s="88"/>
      <c r="W106" s="88"/>
      <c r="X106" s="88"/>
    </row>
    <row r="107" spans="1:24" ht="15.75" customHeight="1" x14ac:dyDescent="0.25">
      <c r="A107" s="88"/>
      <c r="B107" s="737"/>
      <c r="C107" s="90">
        <v>95</v>
      </c>
      <c r="D107" s="91" t="s">
        <v>353</v>
      </c>
      <c r="E107" s="89"/>
      <c r="F107" s="88"/>
      <c r="G107" s="88"/>
      <c r="H107" s="88"/>
      <c r="I107" s="88"/>
      <c r="J107" s="88"/>
      <c r="K107" s="88"/>
      <c r="L107" s="88"/>
      <c r="M107" s="88"/>
      <c r="N107" s="88"/>
      <c r="O107" s="88"/>
      <c r="P107" s="88"/>
      <c r="Q107" s="88"/>
      <c r="R107" s="88"/>
      <c r="S107" s="88"/>
      <c r="T107" s="88"/>
      <c r="U107" s="88"/>
      <c r="V107" s="88"/>
      <c r="W107" s="88"/>
      <c r="X107" s="88"/>
    </row>
    <row r="108" spans="1:24" ht="15.75" customHeight="1" x14ac:dyDescent="0.25">
      <c r="A108" s="88"/>
      <c r="B108" s="737"/>
      <c r="C108" s="90">
        <v>96</v>
      </c>
      <c r="D108" s="91" t="s">
        <v>354</v>
      </c>
      <c r="E108" s="89"/>
      <c r="F108" s="88"/>
      <c r="G108" s="88"/>
      <c r="H108" s="88"/>
      <c r="I108" s="88"/>
      <c r="J108" s="88"/>
      <c r="K108" s="88"/>
      <c r="L108" s="88"/>
      <c r="M108" s="88"/>
      <c r="N108" s="88"/>
      <c r="O108" s="88"/>
      <c r="P108" s="88"/>
      <c r="Q108" s="88"/>
      <c r="R108" s="88"/>
      <c r="S108" s="88"/>
      <c r="T108" s="88"/>
      <c r="U108" s="88"/>
      <c r="V108" s="88"/>
      <c r="W108" s="88"/>
      <c r="X108" s="88"/>
    </row>
    <row r="109" spans="1:24" ht="15.75" customHeight="1" x14ac:dyDescent="0.25">
      <c r="A109" s="88"/>
      <c r="B109" s="737"/>
      <c r="C109" s="90">
        <v>97</v>
      </c>
      <c r="D109" s="91" t="s">
        <v>355</v>
      </c>
      <c r="E109" s="89"/>
      <c r="F109" s="88"/>
      <c r="G109" s="88"/>
      <c r="H109" s="88"/>
      <c r="I109" s="88"/>
      <c r="J109" s="88"/>
      <c r="K109" s="88"/>
      <c r="L109" s="88"/>
      <c r="M109" s="88"/>
      <c r="N109" s="88"/>
      <c r="O109" s="88"/>
      <c r="P109" s="88"/>
      <c r="Q109" s="88"/>
      <c r="R109" s="88"/>
      <c r="S109" s="88"/>
      <c r="T109" s="88"/>
      <c r="U109" s="88"/>
      <c r="V109" s="88"/>
      <c r="W109" s="88"/>
      <c r="X109" s="88"/>
    </row>
    <row r="110" spans="1:24" ht="15.75" customHeight="1" x14ac:dyDescent="0.25">
      <c r="A110" s="88"/>
      <c r="B110" s="737"/>
      <c r="C110" s="90">
        <v>98</v>
      </c>
      <c r="D110" s="91" t="s">
        <v>356</v>
      </c>
      <c r="E110" s="89"/>
      <c r="F110" s="88"/>
      <c r="G110" s="88"/>
      <c r="H110" s="88"/>
      <c r="I110" s="88"/>
      <c r="J110" s="88"/>
      <c r="K110" s="88"/>
      <c r="L110" s="88"/>
      <c r="M110" s="88"/>
      <c r="N110" s="88"/>
      <c r="O110" s="88"/>
      <c r="P110" s="88"/>
      <c r="Q110" s="88"/>
      <c r="R110" s="88"/>
      <c r="S110" s="88"/>
      <c r="T110" s="88"/>
      <c r="U110" s="88"/>
      <c r="V110" s="88"/>
      <c r="W110" s="88"/>
      <c r="X110" s="88"/>
    </row>
    <row r="111" spans="1:24" ht="15.75" customHeight="1" x14ac:dyDescent="0.25">
      <c r="A111" s="88"/>
      <c r="B111" s="737"/>
      <c r="C111" s="90">
        <v>99</v>
      </c>
      <c r="D111" s="91" t="s">
        <v>357</v>
      </c>
      <c r="E111" s="89"/>
      <c r="F111" s="88"/>
      <c r="G111" s="88"/>
      <c r="H111" s="88"/>
      <c r="I111" s="88"/>
      <c r="J111" s="88"/>
      <c r="K111" s="88"/>
      <c r="L111" s="88"/>
      <c r="M111" s="88"/>
      <c r="N111" s="88"/>
      <c r="O111" s="88"/>
      <c r="P111" s="88"/>
      <c r="Q111" s="88"/>
      <c r="R111" s="88"/>
      <c r="S111" s="88"/>
      <c r="T111" s="88"/>
      <c r="U111" s="88"/>
      <c r="V111" s="88"/>
      <c r="W111" s="88"/>
      <c r="X111" s="88"/>
    </row>
    <row r="112" spans="1:24" ht="15.75" customHeight="1" x14ac:dyDescent="0.25">
      <c r="A112" s="88"/>
      <c r="B112" s="738"/>
      <c r="C112" s="90">
        <v>100</v>
      </c>
      <c r="D112" s="91" t="s">
        <v>358</v>
      </c>
      <c r="E112" s="89"/>
      <c r="F112" s="88"/>
      <c r="G112" s="88"/>
      <c r="H112" s="88"/>
      <c r="I112" s="88"/>
      <c r="J112" s="88"/>
      <c r="K112" s="88"/>
      <c r="L112" s="88"/>
      <c r="M112" s="88"/>
      <c r="N112" s="88"/>
      <c r="O112" s="88"/>
      <c r="P112" s="88"/>
      <c r="Q112" s="88"/>
      <c r="R112" s="88"/>
      <c r="S112" s="88"/>
      <c r="T112" s="88"/>
      <c r="U112" s="88"/>
      <c r="V112" s="88"/>
      <c r="W112" s="88"/>
      <c r="X112" s="88"/>
    </row>
    <row r="113" spans="1:24" ht="15.75" customHeight="1" x14ac:dyDescent="0.25">
      <c r="A113" s="88"/>
      <c r="B113" s="736">
        <v>12</v>
      </c>
      <c r="C113" s="739" t="s">
        <v>359</v>
      </c>
      <c r="D113" s="740"/>
      <c r="E113" s="89"/>
      <c r="F113" s="88"/>
      <c r="G113" s="88"/>
      <c r="H113" s="88"/>
      <c r="I113" s="88"/>
      <c r="J113" s="88"/>
      <c r="K113" s="88"/>
      <c r="L113" s="88"/>
      <c r="M113" s="88"/>
      <c r="N113" s="88"/>
      <c r="O113" s="88"/>
      <c r="P113" s="88"/>
      <c r="Q113" s="88"/>
      <c r="R113" s="88"/>
      <c r="S113" s="88"/>
      <c r="T113" s="88"/>
      <c r="U113" s="88"/>
      <c r="V113" s="88"/>
      <c r="W113" s="88"/>
      <c r="X113" s="88"/>
    </row>
    <row r="114" spans="1:24" ht="15.75" customHeight="1" x14ac:dyDescent="0.25">
      <c r="A114" s="88"/>
      <c r="B114" s="737"/>
      <c r="C114" s="90">
        <v>101</v>
      </c>
      <c r="D114" s="91" t="s">
        <v>360</v>
      </c>
      <c r="E114" s="89"/>
      <c r="F114" s="88"/>
      <c r="G114" s="88"/>
      <c r="H114" s="88"/>
      <c r="I114" s="88"/>
      <c r="J114" s="88"/>
      <c r="K114" s="88"/>
      <c r="L114" s="88"/>
      <c r="M114" s="88"/>
      <c r="N114" s="88"/>
      <c r="O114" s="88"/>
      <c r="P114" s="88"/>
      <c r="Q114" s="88"/>
      <c r="R114" s="88"/>
      <c r="S114" s="88"/>
      <c r="T114" s="88"/>
      <c r="U114" s="88"/>
      <c r="V114" s="88"/>
      <c r="W114" s="88"/>
      <c r="X114" s="88"/>
    </row>
    <row r="115" spans="1:24" ht="15.75" customHeight="1" x14ac:dyDescent="0.25">
      <c r="A115" s="88"/>
      <c r="B115" s="737"/>
      <c r="C115" s="90">
        <v>102</v>
      </c>
      <c r="D115" s="91" t="s">
        <v>361</v>
      </c>
      <c r="E115" s="89"/>
      <c r="F115" s="88"/>
      <c r="G115" s="88"/>
      <c r="H115" s="88"/>
      <c r="I115" s="88"/>
      <c r="J115" s="88"/>
      <c r="K115" s="88"/>
      <c r="L115" s="88"/>
      <c r="M115" s="88"/>
      <c r="N115" s="88"/>
      <c r="O115" s="88"/>
      <c r="P115" s="88"/>
      <c r="Q115" s="88"/>
      <c r="R115" s="88"/>
      <c r="S115" s="88"/>
      <c r="T115" s="88"/>
      <c r="U115" s="88"/>
      <c r="V115" s="88"/>
      <c r="W115" s="88"/>
      <c r="X115" s="88"/>
    </row>
    <row r="116" spans="1:24" ht="15.75" customHeight="1" x14ac:dyDescent="0.25">
      <c r="A116" s="88"/>
      <c r="B116" s="737"/>
      <c r="C116" s="90">
        <v>103</v>
      </c>
      <c r="D116" s="91" t="s">
        <v>362</v>
      </c>
      <c r="E116" s="89"/>
      <c r="F116" s="88"/>
      <c r="G116" s="88"/>
      <c r="H116" s="88"/>
      <c r="I116" s="88"/>
      <c r="J116" s="88"/>
      <c r="K116" s="88"/>
      <c r="L116" s="88"/>
      <c r="M116" s="88"/>
      <c r="N116" s="88"/>
      <c r="O116" s="88"/>
      <c r="P116" s="88"/>
      <c r="Q116" s="88"/>
      <c r="R116" s="88"/>
      <c r="S116" s="88"/>
      <c r="T116" s="88"/>
      <c r="U116" s="88"/>
      <c r="V116" s="88"/>
      <c r="W116" s="88"/>
      <c r="X116" s="88"/>
    </row>
    <row r="117" spans="1:24" ht="15.75" customHeight="1" x14ac:dyDescent="0.25">
      <c r="A117" s="88"/>
      <c r="B117" s="737"/>
      <c r="C117" s="90">
        <v>104</v>
      </c>
      <c r="D117" s="91" t="s">
        <v>363</v>
      </c>
      <c r="E117" s="89"/>
      <c r="F117" s="88"/>
      <c r="G117" s="88"/>
      <c r="H117" s="88"/>
      <c r="I117" s="88"/>
      <c r="J117" s="88"/>
      <c r="K117" s="88"/>
      <c r="L117" s="88"/>
      <c r="M117" s="88"/>
      <c r="N117" s="88"/>
      <c r="O117" s="88"/>
      <c r="P117" s="88"/>
      <c r="Q117" s="88"/>
      <c r="R117" s="88"/>
      <c r="S117" s="88"/>
      <c r="T117" s="88"/>
      <c r="U117" s="88"/>
      <c r="V117" s="88"/>
      <c r="W117" s="88"/>
      <c r="X117" s="88"/>
    </row>
    <row r="118" spans="1:24" ht="15.75" customHeight="1" x14ac:dyDescent="0.25">
      <c r="A118" s="88"/>
      <c r="B118" s="737"/>
      <c r="C118" s="90">
        <v>105</v>
      </c>
      <c r="D118" s="91" t="s">
        <v>364</v>
      </c>
      <c r="E118" s="89"/>
      <c r="F118" s="88"/>
      <c r="G118" s="88"/>
      <c r="H118" s="88"/>
      <c r="I118" s="88"/>
      <c r="J118" s="88"/>
      <c r="K118" s="88"/>
      <c r="L118" s="88"/>
      <c r="M118" s="88"/>
      <c r="N118" s="88"/>
      <c r="O118" s="88"/>
      <c r="P118" s="88"/>
      <c r="Q118" s="88"/>
      <c r="R118" s="88"/>
      <c r="S118" s="88"/>
      <c r="T118" s="88"/>
      <c r="U118" s="88"/>
      <c r="V118" s="88"/>
      <c r="W118" s="88"/>
      <c r="X118" s="88"/>
    </row>
    <row r="119" spans="1:24" ht="15.75" customHeight="1" x14ac:dyDescent="0.25">
      <c r="A119" s="88"/>
      <c r="B119" s="737"/>
      <c r="C119" s="90">
        <v>106</v>
      </c>
      <c r="D119" s="91" t="s">
        <v>365</v>
      </c>
      <c r="E119" s="89"/>
      <c r="F119" s="88"/>
      <c r="G119" s="88"/>
      <c r="H119" s="88"/>
      <c r="I119" s="88"/>
      <c r="J119" s="88"/>
      <c r="K119" s="88"/>
      <c r="L119" s="88"/>
      <c r="M119" s="88"/>
      <c r="N119" s="88"/>
      <c r="O119" s="88"/>
      <c r="P119" s="88"/>
      <c r="Q119" s="88"/>
      <c r="R119" s="88"/>
      <c r="S119" s="88"/>
      <c r="T119" s="88"/>
      <c r="U119" s="88"/>
      <c r="V119" s="88"/>
      <c r="W119" s="88"/>
      <c r="X119" s="88"/>
    </row>
    <row r="120" spans="1:24" ht="15.75" customHeight="1" x14ac:dyDescent="0.25">
      <c r="A120" s="88"/>
      <c r="B120" s="737"/>
      <c r="C120" s="90">
        <v>107</v>
      </c>
      <c r="D120" s="91" t="s">
        <v>366</v>
      </c>
      <c r="E120" s="89"/>
      <c r="F120" s="88"/>
      <c r="G120" s="88"/>
      <c r="H120" s="88"/>
      <c r="I120" s="88"/>
      <c r="J120" s="88"/>
      <c r="K120" s="88"/>
      <c r="L120" s="88"/>
      <c r="M120" s="88"/>
      <c r="N120" s="88"/>
      <c r="O120" s="88"/>
      <c r="P120" s="88"/>
      <c r="Q120" s="88"/>
      <c r="R120" s="88"/>
      <c r="S120" s="88"/>
      <c r="T120" s="88"/>
      <c r="U120" s="88"/>
      <c r="V120" s="88"/>
      <c r="W120" s="88"/>
      <c r="X120" s="88"/>
    </row>
    <row r="121" spans="1:24" ht="15.75" customHeight="1" x14ac:dyDescent="0.25">
      <c r="A121" s="88"/>
      <c r="B121" s="737"/>
      <c r="C121" s="90">
        <v>108</v>
      </c>
      <c r="D121" s="91" t="s">
        <v>367</v>
      </c>
      <c r="E121" s="89"/>
      <c r="F121" s="88"/>
      <c r="G121" s="88"/>
      <c r="H121" s="88"/>
      <c r="I121" s="88"/>
      <c r="J121" s="88"/>
      <c r="K121" s="88"/>
      <c r="L121" s="88"/>
      <c r="M121" s="88"/>
      <c r="N121" s="88"/>
      <c r="O121" s="88"/>
      <c r="P121" s="88"/>
      <c r="Q121" s="88"/>
      <c r="R121" s="88"/>
      <c r="S121" s="88"/>
      <c r="T121" s="88"/>
      <c r="U121" s="88"/>
      <c r="V121" s="88"/>
      <c r="W121" s="88"/>
      <c r="X121" s="88"/>
    </row>
    <row r="122" spans="1:24" ht="15.75" customHeight="1" x14ac:dyDescent="0.25">
      <c r="A122" s="88"/>
      <c r="B122" s="737"/>
      <c r="C122" s="90">
        <v>109</v>
      </c>
      <c r="D122" s="91" t="s">
        <v>368</v>
      </c>
      <c r="E122" s="89"/>
      <c r="F122" s="88"/>
      <c r="G122" s="88"/>
      <c r="H122" s="88"/>
      <c r="I122" s="88"/>
      <c r="J122" s="88"/>
      <c r="K122" s="88"/>
      <c r="L122" s="88"/>
      <c r="M122" s="88"/>
      <c r="N122" s="88"/>
      <c r="O122" s="88"/>
      <c r="P122" s="88"/>
      <c r="Q122" s="88"/>
      <c r="R122" s="88"/>
      <c r="S122" s="88"/>
      <c r="T122" s="88"/>
      <c r="U122" s="88"/>
      <c r="V122" s="88"/>
      <c r="W122" s="88"/>
      <c r="X122" s="88"/>
    </row>
    <row r="123" spans="1:24" ht="15.75" customHeight="1" x14ac:dyDescent="0.25">
      <c r="A123" s="88"/>
      <c r="B123" s="737"/>
      <c r="C123" s="90">
        <v>110</v>
      </c>
      <c r="D123" s="91" t="s">
        <v>369</v>
      </c>
      <c r="E123" s="89"/>
      <c r="F123" s="88"/>
      <c r="G123" s="88"/>
      <c r="H123" s="88"/>
      <c r="I123" s="88"/>
      <c r="J123" s="88"/>
      <c r="K123" s="88"/>
      <c r="L123" s="88"/>
      <c r="M123" s="88"/>
      <c r="N123" s="88"/>
      <c r="O123" s="88"/>
      <c r="P123" s="88"/>
      <c r="Q123" s="88"/>
      <c r="R123" s="88"/>
      <c r="S123" s="88"/>
      <c r="T123" s="88"/>
      <c r="U123" s="88"/>
      <c r="V123" s="88"/>
      <c r="W123" s="88"/>
      <c r="X123" s="88"/>
    </row>
    <row r="124" spans="1:24" ht="15.75" customHeight="1" x14ac:dyDescent="0.25">
      <c r="A124" s="88"/>
      <c r="B124" s="738"/>
      <c r="C124" s="90">
        <v>111</v>
      </c>
      <c r="D124" s="91" t="s">
        <v>370</v>
      </c>
      <c r="E124" s="89"/>
      <c r="F124" s="88"/>
      <c r="G124" s="88"/>
      <c r="H124" s="88"/>
      <c r="I124" s="88"/>
      <c r="J124" s="88"/>
      <c r="K124" s="88"/>
      <c r="L124" s="88"/>
      <c r="M124" s="88"/>
      <c r="N124" s="88"/>
      <c r="O124" s="88"/>
      <c r="P124" s="88"/>
      <c r="Q124" s="88"/>
      <c r="R124" s="88"/>
      <c r="S124" s="88"/>
      <c r="T124" s="88"/>
      <c r="U124" s="88"/>
      <c r="V124" s="88"/>
      <c r="W124" s="88"/>
      <c r="X124" s="88"/>
    </row>
    <row r="125" spans="1:24" ht="15.75" customHeight="1" x14ac:dyDescent="0.25">
      <c r="A125" s="88"/>
      <c r="B125" s="736">
        <v>13</v>
      </c>
      <c r="C125" s="739" t="s">
        <v>371</v>
      </c>
      <c r="D125" s="740"/>
      <c r="E125" s="89"/>
      <c r="F125" s="88"/>
      <c r="G125" s="88"/>
      <c r="H125" s="88"/>
      <c r="I125" s="88"/>
      <c r="J125" s="88"/>
      <c r="K125" s="88"/>
      <c r="L125" s="88"/>
      <c r="M125" s="88"/>
      <c r="N125" s="88"/>
      <c r="O125" s="88"/>
      <c r="P125" s="88"/>
      <c r="Q125" s="88"/>
      <c r="R125" s="88"/>
      <c r="S125" s="88"/>
      <c r="T125" s="88"/>
      <c r="U125" s="88"/>
      <c r="V125" s="88"/>
      <c r="W125" s="88"/>
      <c r="X125" s="88"/>
    </row>
    <row r="126" spans="1:24" ht="15.75" customHeight="1" x14ac:dyDescent="0.25">
      <c r="A126" s="88"/>
      <c r="B126" s="737"/>
      <c r="C126" s="90">
        <v>112</v>
      </c>
      <c r="D126" s="91" t="s">
        <v>372</v>
      </c>
      <c r="E126" s="89"/>
      <c r="F126" s="88"/>
      <c r="G126" s="88"/>
      <c r="H126" s="88"/>
      <c r="I126" s="88"/>
      <c r="J126" s="88"/>
      <c r="K126" s="88"/>
      <c r="L126" s="88"/>
      <c r="M126" s="88"/>
      <c r="N126" s="88"/>
      <c r="O126" s="88"/>
      <c r="P126" s="88"/>
      <c r="Q126" s="88"/>
      <c r="R126" s="88"/>
      <c r="S126" s="88"/>
      <c r="T126" s="88"/>
      <c r="U126" s="88"/>
      <c r="V126" s="88"/>
      <c r="W126" s="88"/>
      <c r="X126" s="88"/>
    </row>
    <row r="127" spans="1:24" ht="15.75" customHeight="1" x14ac:dyDescent="0.25">
      <c r="A127" s="88"/>
      <c r="B127" s="737"/>
      <c r="C127" s="90">
        <v>113</v>
      </c>
      <c r="D127" s="91" t="s">
        <v>373</v>
      </c>
      <c r="E127" s="89"/>
      <c r="F127" s="88"/>
      <c r="G127" s="88"/>
      <c r="H127" s="88"/>
      <c r="I127" s="88"/>
      <c r="J127" s="88"/>
      <c r="K127" s="88"/>
      <c r="L127" s="88"/>
      <c r="M127" s="88"/>
      <c r="N127" s="88"/>
      <c r="O127" s="88"/>
      <c r="P127" s="88"/>
      <c r="Q127" s="88"/>
      <c r="R127" s="88"/>
      <c r="S127" s="88"/>
      <c r="T127" s="88"/>
      <c r="U127" s="88"/>
      <c r="V127" s="88"/>
      <c r="W127" s="88"/>
      <c r="X127" s="88"/>
    </row>
    <row r="128" spans="1:24" ht="15.75" customHeight="1" x14ac:dyDescent="0.25">
      <c r="A128" s="88"/>
      <c r="B128" s="737"/>
      <c r="C128" s="90">
        <v>114</v>
      </c>
      <c r="D128" s="91" t="s">
        <v>374</v>
      </c>
      <c r="E128" s="89"/>
      <c r="F128" s="88"/>
      <c r="G128" s="88"/>
      <c r="H128" s="88"/>
      <c r="I128" s="88"/>
      <c r="J128" s="88"/>
      <c r="K128" s="88"/>
      <c r="L128" s="88"/>
      <c r="M128" s="88"/>
      <c r="N128" s="88"/>
      <c r="O128" s="88"/>
      <c r="P128" s="88"/>
      <c r="Q128" s="88"/>
      <c r="R128" s="88"/>
      <c r="S128" s="88"/>
      <c r="T128" s="88"/>
      <c r="U128" s="88"/>
      <c r="V128" s="88"/>
      <c r="W128" s="88"/>
      <c r="X128" s="88"/>
    </row>
    <row r="129" spans="1:24" ht="15.75" customHeight="1" x14ac:dyDescent="0.25">
      <c r="A129" s="88"/>
      <c r="B129" s="737"/>
      <c r="C129" s="90">
        <v>115</v>
      </c>
      <c r="D129" s="91" t="s">
        <v>375</v>
      </c>
      <c r="E129" s="89"/>
      <c r="F129" s="88"/>
      <c r="G129" s="88"/>
      <c r="H129" s="88"/>
      <c r="I129" s="88"/>
      <c r="J129" s="88"/>
      <c r="K129" s="88"/>
      <c r="L129" s="88"/>
      <c r="M129" s="88"/>
      <c r="N129" s="88"/>
      <c r="O129" s="88"/>
      <c r="P129" s="88"/>
      <c r="Q129" s="88"/>
      <c r="R129" s="88"/>
      <c r="S129" s="88"/>
      <c r="T129" s="88"/>
      <c r="U129" s="88"/>
      <c r="V129" s="88"/>
      <c r="W129" s="88"/>
      <c r="X129" s="88"/>
    </row>
    <row r="130" spans="1:24" ht="15.75" customHeight="1" x14ac:dyDescent="0.25">
      <c r="A130" s="88"/>
      <c r="B130" s="738"/>
      <c r="C130" s="90">
        <v>116</v>
      </c>
      <c r="D130" s="91" t="s">
        <v>376</v>
      </c>
      <c r="E130" s="89"/>
      <c r="F130" s="88"/>
      <c r="G130" s="88"/>
      <c r="H130" s="88"/>
      <c r="I130" s="88"/>
      <c r="J130" s="88"/>
      <c r="K130" s="88"/>
      <c r="L130" s="88"/>
      <c r="M130" s="88"/>
      <c r="N130" s="88"/>
      <c r="O130" s="88"/>
      <c r="P130" s="88"/>
      <c r="Q130" s="88"/>
      <c r="R130" s="88"/>
      <c r="S130" s="88"/>
      <c r="T130" s="88"/>
      <c r="U130" s="88"/>
      <c r="V130" s="88"/>
      <c r="W130" s="88"/>
      <c r="X130" s="88"/>
    </row>
    <row r="131" spans="1:24" ht="15.75" customHeight="1" x14ac:dyDescent="0.25">
      <c r="A131" s="88"/>
      <c r="B131" s="736">
        <v>14</v>
      </c>
      <c r="C131" s="739" t="s">
        <v>377</v>
      </c>
      <c r="D131" s="740"/>
      <c r="E131" s="89"/>
      <c r="F131" s="88"/>
      <c r="G131" s="88"/>
      <c r="H131" s="88"/>
      <c r="I131" s="88"/>
      <c r="J131" s="88"/>
      <c r="K131" s="88"/>
      <c r="L131" s="88"/>
      <c r="M131" s="88"/>
      <c r="N131" s="88"/>
      <c r="O131" s="88"/>
      <c r="P131" s="88"/>
      <c r="Q131" s="88"/>
      <c r="R131" s="88"/>
      <c r="S131" s="88"/>
      <c r="T131" s="88"/>
      <c r="U131" s="88"/>
      <c r="V131" s="88"/>
      <c r="W131" s="88"/>
      <c r="X131" s="88"/>
    </row>
    <row r="132" spans="1:24" ht="15.75" customHeight="1" x14ac:dyDescent="0.25">
      <c r="A132" s="88"/>
      <c r="B132" s="737"/>
      <c r="C132" s="90">
        <v>117</v>
      </c>
      <c r="D132" s="91" t="s">
        <v>378</v>
      </c>
      <c r="E132" s="89"/>
      <c r="F132" s="88"/>
      <c r="G132" s="88"/>
      <c r="H132" s="88"/>
      <c r="I132" s="88"/>
      <c r="J132" s="88"/>
      <c r="K132" s="88"/>
      <c r="L132" s="88"/>
      <c r="M132" s="88"/>
      <c r="N132" s="88"/>
      <c r="O132" s="88"/>
      <c r="P132" s="88"/>
      <c r="Q132" s="88"/>
      <c r="R132" s="88"/>
      <c r="S132" s="88"/>
      <c r="T132" s="88"/>
      <c r="U132" s="88"/>
      <c r="V132" s="88"/>
      <c r="W132" s="88"/>
      <c r="X132" s="88"/>
    </row>
    <row r="133" spans="1:24" ht="15.75" customHeight="1" x14ac:dyDescent="0.25">
      <c r="A133" s="88"/>
      <c r="B133" s="737"/>
      <c r="C133" s="90">
        <v>118</v>
      </c>
      <c r="D133" s="91" t="s">
        <v>379</v>
      </c>
      <c r="E133" s="89"/>
      <c r="F133" s="88"/>
      <c r="G133" s="88"/>
      <c r="H133" s="88"/>
      <c r="I133" s="88"/>
      <c r="J133" s="88"/>
      <c r="K133" s="88"/>
      <c r="L133" s="88"/>
      <c r="M133" s="88"/>
      <c r="N133" s="88"/>
      <c r="O133" s="88"/>
      <c r="P133" s="88"/>
      <c r="Q133" s="88"/>
      <c r="R133" s="88"/>
      <c r="S133" s="88"/>
      <c r="T133" s="88"/>
      <c r="U133" s="88"/>
      <c r="V133" s="88"/>
      <c r="W133" s="88"/>
      <c r="X133" s="88"/>
    </row>
    <row r="134" spans="1:24" ht="15.75" customHeight="1" x14ac:dyDescent="0.25">
      <c r="A134" s="88"/>
      <c r="B134" s="737"/>
      <c r="C134" s="90">
        <v>119</v>
      </c>
      <c r="D134" s="91" t="s">
        <v>380</v>
      </c>
      <c r="E134" s="89"/>
      <c r="F134" s="88"/>
      <c r="G134" s="88"/>
      <c r="H134" s="88"/>
      <c r="I134" s="88"/>
      <c r="J134" s="88"/>
      <c r="K134" s="88"/>
      <c r="L134" s="88"/>
      <c r="M134" s="88"/>
      <c r="N134" s="88"/>
      <c r="O134" s="88"/>
      <c r="P134" s="88"/>
      <c r="Q134" s="88"/>
      <c r="R134" s="88"/>
      <c r="S134" s="88"/>
      <c r="T134" s="88"/>
      <c r="U134" s="88"/>
      <c r="V134" s="88"/>
      <c r="W134" s="88"/>
      <c r="X134" s="88"/>
    </row>
    <row r="135" spans="1:24" ht="15.75" customHeight="1" x14ac:dyDescent="0.25">
      <c r="A135" s="88"/>
      <c r="B135" s="737"/>
      <c r="C135" s="90">
        <v>120</v>
      </c>
      <c r="D135" s="91" t="s">
        <v>381</v>
      </c>
      <c r="E135" s="89"/>
      <c r="F135" s="88"/>
      <c r="G135" s="88"/>
      <c r="H135" s="88"/>
      <c r="I135" s="88"/>
      <c r="J135" s="88"/>
      <c r="K135" s="88"/>
      <c r="L135" s="88"/>
      <c r="M135" s="88"/>
      <c r="N135" s="88"/>
      <c r="O135" s="88"/>
      <c r="P135" s="88"/>
      <c r="Q135" s="88"/>
      <c r="R135" s="88"/>
      <c r="S135" s="88"/>
      <c r="T135" s="88"/>
      <c r="U135" s="88"/>
      <c r="V135" s="88"/>
      <c r="W135" s="88"/>
      <c r="X135" s="88"/>
    </row>
    <row r="136" spans="1:24" ht="15.75" customHeight="1" x14ac:dyDescent="0.25">
      <c r="A136" s="88"/>
      <c r="B136" s="737"/>
      <c r="C136" s="90">
        <v>121</v>
      </c>
      <c r="D136" s="91" t="s">
        <v>382</v>
      </c>
      <c r="E136" s="89"/>
      <c r="F136" s="88"/>
      <c r="G136" s="88"/>
      <c r="H136" s="88"/>
      <c r="I136" s="88"/>
      <c r="J136" s="88"/>
      <c r="K136" s="88"/>
      <c r="L136" s="88"/>
      <c r="M136" s="88"/>
      <c r="N136" s="88"/>
      <c r="O136" s="88"/>
      <c r="P136" s="88"/>
      <c r="Q136" s="88"/>
      <c r="R136" s="88"/>
      <c r="S136" s="88"/>
      <c r="T136" s="88"/>
      <c r="U136" s="88"/>
      <c r="V136" s="88"/>
      <c r="W136" s="88"/>
      <c r="X136" s="88"/>
    </row>
    <row r="137" spans="1:24" ht="15.75" customHeight="1" x14ac:dyDescent="0.25">
      <c r="A137" s="88"/>
      <c r="B137" s="737"/>
      <c r="C137" s="90">
        <v>122</v>
      </c>
      <c r="D137" s="91" t="s">
        <v>383</v>
      </c>
      <c r="E137" s="89"/>
      <c r="F137" s="88"/>
      <c r="G137" s="88"/>
      <c r="H137" s="88"/>
      <c r="I137" s="88"/>
      <c r="J137" s="88"/>
      <c r="K137" s="88"/>
      <c r="L137" s="88"/>
      <c r="M137" s="88"/>
      <c r="N137" s="88"/>
      <c r="O137" s="88"/>
      <c r="P137" s="88"/>
      <c r="Q137" s="88"/>
      <c r="R137" s="88"/>
      <c r="S137" s="88"/>
      <c r="T137" s="88"/>
      <c r="U137" s="88"/>
      <c r="V137" s="88"/>
      <c r="W137" s="88"/>
      <c r="X137" s="88"/>
    </row>
    <row r="138" spans="1:24" ht="15.75" customHeight="1" x14ac:dyDescent="0.25">
      <c r="A138" s="88"/>
      <c r="B138" s="737"/>
      <c r="C138" s="90">
        <v>123</v>
      </c>
      <c r="D138" s="91" t="s">
        <v>384</v>
      </c>
      <c r="E138" s="89"/>
      <c r="F138" s="88"/>
      <c r="G138" s="88"/>
      <c r="H138" s="88"/>
      <c r="I138" s="88"/>
      <c r="J138" s="88"/>
      <c r="K138" s="88"/>
      <c r="L138" s="88"/>
      <c r="M138" s="88"/>
      <c r="N138" s="88"/>
      <c r="O138" s="88"/>
      <c r="P138" s="88"/>
      <c r="Q138" s="88"/>
      <c r="R138" s="88"/>
      <c r="S138" s="88"/>
      <c r="T138" s="88"/>
      <c r="U138" s="88"/>
      <c r="V138" s="88"/>
      <c r="W138" s="88"/>
      <c r="X138" s="88"/>
    </row>
    <row r="139" spans="1:24" ht="15.75" customHeight="1" x14ac:dyDescent="0.25">
      <c r="A139" s="88"/>
      <c r="B139" s="737"/>
      <c r="C139" s="90">
        <v>124</v>
      </c>
      <c r="D139" s="91" t="s">
        <v>385</v>
      </c>
      <c r="E139" s="89"/>
      <c r="F139" s="88"/>
      <c r="G139" s="88"/>
      <c r="H139" s="88"/>
      <c r="I139" s="88"/>
      <c r="J139" s="88"/>
      <c r="K139" s="88"/>
      <c r="L139" s="88"/>
      <c r="M139" s="88"/>
      <c r="N139" s="88"/>
      <c r="O139" s="88"/>
      <c r="P139" s="88"/>
      <c r="Q139" s="88"/>
      <c r="R139" s="88"/>
      <c r="S139" s="88"/>
      <c r="T139" s="88"/>
      <c r="U139" s="88"/>
      <c r="V139" s="88"/>
      <c r="W139" s="88"/>
      <c r="X139" s="88"/>
    </row>
    <row r="140" spans="1:24" ht="15.75" customHeight="1" x14ac:dyDescent="0.25">
      <c r="A140" s="88"/>
      <c r="B140" s="737"/>
      <c r="C140" s="90">
        <v>125</v>
      </c>
      <c r="D140" s="91" t="s">
        <v>386</v>
      </c>
      <c r="E140" s="89"/>
      <c r="F140" s="88"/>
      <c r="G140" s="88"/>
      <c r="H140" s="88"/>
      <c r="I140" s="88"/>
      <c r="J140" s="88"/>
      <c r="K140" s="88"/>
      <c r="L140" s="88"/>
      <c r="M140" s="88"/>
      <c r="N140" s="88"/>
      <c r="O140" s="88"/>
      <c r="P140" s="88"/>
      <c r="Q140" s="88"/>
      <c r="R140" s="88"/>
      <c r="S140" s="88"/>
      <c r="T140" s="88"/>
      <c r="U140" s="88"/>
      <c r="V140" s="88"/>
      <c r="W140" s="88"/>
      <c r="X140" s="88"/>
    </row>
    <row r="141" spans="1:24" ht="15.75" customHeight="1" x14ac:dyDescent="0.25">
      <c r="A141" s="88"/>
      <c r="B141" s="738"/>
      <c r="C141" s="90">
        <v>126</v>
      </c>
      <c r="D141" s="91" t="s">
        <v>387</v>
      </c>
      <c r="E141" s="89"/>
      <c r="F141" s="88"/>
      <c r="G141" s="88"/>
      <c r="H141" s="88"/>
      <c r="I141" s="88"/>
      <c r="J141" s="88"/>
      <c r="K141" s="88"/>
      <c r="L141" s="88"/>
      <c r="M141" s="88"/>
      <c r="N141" s="88"/>
      <c r="O141" s="88"/>
      <c r="P141" s="88"/>
      <c r="Q141" s="88"/>
      <c r="R141" s="88"/>
      <c r="S141" s="88"/>
      <c r="T141" s="88"/>
      <c r="U141" s="88"/>
      <c r="V141" s="88"/>
      <c r="W141" s="88"/>
      <c r="X141" s="88"/>
    </row>
    <row r="142" spans="1:24" ht="15.75" customHeight="1" x14ac:dyDescent="0.25">
      <c r="A142" s="88"/>
      <c r="B142" s="736">
        <v>15</v>
      </c>
      <c r="C142" s="739" t="s">
        <v>388</v>
      </c>
      <c r="D142" s="740"/>
      <c r="E142" s="89"/>
      <c r="F142" s="88"/>
      <c r="G142" s="88"/>
      <c r="H142" s="88"/>
      <c r="I142" s="88"/>
      <c r="J142" s="88"/>
      <c r="K142" s="88"/>
      <c r="L142" s="88"/>
      <c r="M142" s="88"/>
      <c r="N142" s="88"/>
      <c r="O142" s="88"/>
      <c r="P142" s="88"/>
      <c r="Q142" s="88"/>
      <c r="R142" s="88"/>
      <c r="S142" s="88"/>
      <c r="T142" s="88"/>
      <c r="U142" s="88"/>
      <c r="V142" s="88"/>
      <c r="W142" s="88"/>
      <c r="X142" s="88"/>
    </row>
    <row r="143" spans="1:24" ht="15.75" customHeight="1" x14ac:dyDescent="0.25">
      <c r="A143" s="88"/>
      <c r="B143" s="737"/>
      <c r="C143" s="90">
        <v>127</v>
      </c>
      <c r="D143" s="91" t="s">
        <v>389</v>
      </c>
      <c r="E143" s="89"/>
      <c r="F143" s="88"/>
      <c r="G143" s="88"/>
      <c r="H143" s="88"/>
      <c r="I143" s="88"/>
      <c r="J143" s="88"/>
      <c r="K143" s="88"/>
      <c r="L143" s="88"/>
      <c r="M143" s="88"/>
      <c r="N143" s="88"/>
      <c r="O143" s="88"/>
      <c r="P143" s="88"/>
      <c r="Q143" s="88"/>
      <c r="R143" s="88"/>
      <c r="S143" s="88"/>
      <c r="T143" s="88"/>
      <c r="U143" s="88"/>
      <c r="V143" s="88"/>
      <c r="W143" s="88"/>
      <c r="X143" s="88"/>
    </row>
    <row r="144" spans="1:24" ht="15.75" customHeight="1" x14ac:dyDescent="0.25">
      <c r="A144" s="88"/>
      <c r="B144" s="737"/>
      <c r="C144" s="90">
        <v>128</v>
      </c>
      <c r="D144" s="91" t="s">
        <v>390</v>
      </c>
      <c r="E144" s="89"/>
      <c r="F144" s="88"/>
      <c r="G144" s="88"/>
      <c r="H144" s="88"/>
      <c r="I144" s="88"/>
      <c r="J144" s="88"/>
      <c r="K144" s="88"/>
      <c r="L144" s="88"/>
      <c r="M144" s="88"/>
      <c r="N144" s="88"/>
      <c r="O144" s="88"/>
      <c r="P144" s="88"/>
      <c r="Q144" s="88"/>
      <c r="R144" s="88"/>
      <c r="S144" s="88"/>
      <c r="T144" s="88"/>
      <c r="U144" s="88"/>
      <c r="V144" s="88"/>
      <c r="W144" s="88"/>
      <c r="X144" s="88"/>
    </row>
    <row r="145" spans="1:24" ht="15.75" customHeight="1" x14ac:dyDescent="0.25">
      <c r="A145" s="88"/>
      <c r="B145" s="737"/>
      <c r="C145" s="90">
        <v>129</v>
      </c>
      <c r="D145" s="91" t="s">
        <v>391</v>
      </c>
      <c r="E145" s="89"/>
      <c r="F145" s="88"/>
      <c r="G145" s="88"/>
      <c r="H145" s="88"/>
      <c r="I145" s="88"/>
      <c r="J145" s="88"/>
      <c r="K145" s="88"/>
      <c r="L145" s="88"/>
      <c r="M145" s="88"/>
      <c r="N145" s="88"/>
      <c r="O145" s="88"/>
      <c r="P145" s="88"/>
      <c r="Q145" s="88"/>
      <c r="R145" s="88"/>
      <c r="S145" s="88"/>
      <c r="T145" s="88"/>
      <c r="U145" s="88"/>
      <c r="V145" s="88"/>
      <c r="W145" s="88"/>
      <c r="X145" s="88"/>
    </row>
    <row r="146" spans="1:24" ht="15.75" customHeight="1" x14ac:dyDescent="0.25">
      <c r="A146" s="88"/>
      <c r="B146" s="737"/>
      <c r="C146" s="90">
        <v>130</v>
      </c>
      <c r="D146" s="91" t="s">
        <v>392</v>
      </c>
      <c r="E146" s="89"/>
      <c r="F146" s="88"/>
      <c r="G146" s="88"/>
      <c r="H146" s="88"/>
      <c r="I146" s="88"/>
      <c r="J146" s="88"/>
      <c r="K146" s="88"/>
      <c r="L146" s="88"/>
      <c r="M146" s="88"/>
      <c r="N146" s="88"/>
      <c r="O146" s="88"/>
      <c r="P146" s="88"/>
      <c r="Q146" s="88"/>
      <c r="R146" s="88"/>
      <c r="S146" s="88"/>
      <c r="T146" s="88"/>
      <c r="U146" s="88"/>
      <c r="V146" s="88"/>
      <c r="W146" s="88"/>
      <c r="X146" s="88"/>
    </row>
    <row r="147" spans="1:24" ht="15.75" customHeight="1" x14ac:dyDescent="0.25">
      <c r="A147" s="88"/>
      <c r="B147" s="737"/>
      <c r="C147" s="90">
        <v>131</v>
      </c>
      <c r="D147" s="91" t="s">
        <v>393</v>
      </c>
      <c r="E147" s="89"/>
      <c r="F147" s="88"/>
      <c r="G147" s="88"/>
      <c r="H147" s="88"/>
      <c r="I147" s="88"/>
      <c r="J147" s="88"/>
      <c r="K147" s="88"/>
      <c r="L147" s="88"/>
      <c r="M147" s="88"/>
      <c r="N147" s="88"/>
      <c r="O147" s="88"/>
      <c r="P147" s="88"/>
      <c r="Q147" s="88"/>
      <c r="R147" s="88"/>
      <c r="S147" s="88"/>
      <c r="T147" s="88"/>
      <c r="U147" s="88"/>
      <c r="V147" s="88"/>
      <c r="W147" s="88"/>
      <c r="X147" s="88"/>
    </row>
    <row r="148" spans="1:24" ht="15.75" customHeight="1" x14ac:dyDescent="0.25">
      <c r="A148" s="88"/>
      <c r="B148" s="737"/>
      <c r="C148" s="90">
        <v>132</v>
      </c>
      <c r="D148" s="91" t="s">
        <v>394</v>
      </c>
      <c r="E148" s="89"/>
      <c r="F148" s="88"/>
      <c r="G148" s="88"/>
      <c r="H148" s="88"/>
      <c r="I148" s="88"/>
      <c r="J148" s="88"/>
      <c r="K148" s="88"/>
      <c r="L148" s="88"/>
      <c r="M148" s="88"/>
      <c r="N148" s="88"/>
      <c r="O148" s="88"/>
      <c r="P148" s="88"/>
      <c r="Q148" s="88"/>
      <c r="R148" s="88"/>
      <c r="S148" s="88"/>
      <c r="T148" s="88"/>
      <c r="U148" s="88"/>
      <c r="V148" s="88"/>
      <c r="W148" s="88"/>
      <c r="X148" s="88"/>
    </row>
    <row r="149" spans="1:24" ht="15.75" customHeight="1" x14ac:dyDescent="0.25">
      <c r="A149" s="88"/>
      <c r="B149" s="737"/>
      <c r="C149" s="90">
        <v>133</v>
      </c>
      <c r="D149" s="91" t="s">
        <v>395</v>
      </c>
      <c r="E149" s="89"/>
      <c r="F149" s="88"/>
      <c r="G149" s="88"/>
      <c r="H149" s="88"/>
      <c r="I149" s="88"/>
      <c r="J149" s="88"/>
      <c r="K149" s="88"/>
      <c r="L149" s="88"/>
      <c r="M149" s="88"/>
      <c r="N149" s="88"/>
      <c r="O149" s="88"/>
      <c r="P149" s="88"/>
      <c r="Q149" s="88"/>
      <c r="R149" s="88"/>
      <c r="S149" s="88"/>
      <c r="T149" s="88"/>
      <c r="U149" s="88"/>
      <c r="V149" s="88"/>
      <c r="W149" s="88"/>
      <c r="X149" s="88"/>
    </row>
    <row r="150" spans="1:24" ht="15.75" customHeight="1" x14ac:dyDescent="0.25">
      <c r="A150" s="88"/>
      <c r="B150" s="737"/>
      <c r="C150" s="90">
        <v>134</v>
      </c>
      <c r="D150" s="91" t="s">
        <v>396</v>
      </c>
      <c r="E150" s="89"/>
      <c r="F150" s="88"/>
      <c r="G150" s="88"/>
      <c r="H150" s="88"/>
      <c r="I150" s="88"/>
      <c r="J150" s="88"/>
      <c r="K150" s="88"/>
      <c r="L150" s="88"/>
      <c r="M150" s="88"/>
      <c r="N150" s="88"/>
      <c r="O150" s="88"/>
      <c r="P150" s="88"/>
      <c r="Q150" s="88"/>
      <c r="R150" s="88"/>
      <c r="S150" s="88"/>
      <c r="T150" s="88"/>
      <c r="U150" s="88"/>
      <c r="V150" s="88"/>
      <c r="W150" s="88"/>
      <c r="X150" s="88"/>
    </row>
    <row r="151" spans="1:24" ht="15.75" customHeight="1" x14ac:dyDescent="0.25">
      <c r="A151" s="88"/>
      <c r="B151" s="737"/>
      <c r="C151" s="90">
        <v>135</v>
      </c>
      <c r="D151" s="91" t="s">
        <v>397</v>
      </c>
      <c r="E151" s="89"/>
      <c r="F151" s="88"/>
      <c r="G151" s="88"/>
      <c r="H151" s="88"/>
      <c r="I151" s="88"/>
      <c r="J151" s="88"/>
      <c r="K151" s="88"/>
      <c r="L151" s="88"/>
      <c r="M151" s="88"/>
      <c r="N151" s="88"/>
      <c r="O151" s="88"/>
      <c r="P151" s="88"/>
      <c r="Q151" s="88"/>
      <c r="R151" s="88"/>
      <c r="S151" s="88"/>
      <c r="T151" s="88"/>
      <c r="U151" s="88"/>
      <c r="V151" s="88"/>
      <c r="W151" s="88"/>
      <c r="X151" s="88"/>
    </row>
    <row r="152" spans="1:24" ht="15.75" customHeight="1" x14ac:dyDescent="0.25">
      <c r="A152" s="88"/>
      <c r="B152" s="737"/>
      <c r="C152" s="90">
        <v>136</v>
      </c>
      <c r="D152" s="91" t="s">
        <v>398</v>
      </c>
      <c r="E152" s="89"/>
      <c r="F152" s="88"/>
      <c r="G152" s="88"/>
      <c r="H152" s="88"/>
      <c r="I152" s="88"/>
      <c r="J152" s="88"/>
      <c r="K152" s="88"/>
      <c r="L152" s="88"/>
      <c r="M152" s="88"/>
      <c r="N152" s="88"/>
      <c r="O152" s="88"/>
      <c r="P152" s="88"/>
      <c r="Q152" s="88"/>
      <c r="R152" s="88"/>
      <c r="S152" s="88"/>
      <c r="T152" s="88"/>
      <c r="U152" s="88"/>
      <c r="V152" s="88"/>
      <c r="W152" s="88"/>
      <c r="X152" s="88"/>
    </row>
    <row r="153" spans="1:24" ht="15.75" customHeight="1" x14ac:dyDescent="0.25">
      <c r="A153" s="88"/>
      <c r="B153" s="737"/>
      <c r="C153" s="90">
        <v>137</v>
      </c>
      <c r="D153" s="91" t="s">
        <v>399</v>
      </c>
      <c r="E153" s="89"/>
      <c r="F153" s="88"/>
      <c r="G153" s="88"/>
      <c r="H153" s="88"/>
      <c r="I153" s="88"/>
      <c r="J153" s="88"/>
      <c r="K153" s="88"/>
      <c r="L153" s="88"/>
      <c r="M153" s="88"/>
      <c r="N153" s="88"/>
      <c r="O153" s="88"/>
      <c r="P153" s="88"/>
      <c r="Q153" s="88"/>
      <c r="R153" s="88"/>
      <c r="S153" s="88"/>
      <c r="T153" s="88"/>
      <c r="U153" s="88"/>
      <c r="V153" s="88"/>
      <c r="W153" s="88"/>
      <c r="X153" s="88"/>
    </row>
    <row r="154" spans="1:24" ht="15.75" customHeight="1" x14ac:dyDescent="0.25">
      <c r="A154" s="88"/>
      <c r="B154" s="738"/>
      <c r="C154" s="90">
        <v>138</v>
      </c>
      <c r="D154" s="91" t="s">
        <v>400</v>
      </c>
      <c r="E154" s="89"/>
      <c r="F154" s="88"/>
      <c r="G154" s="88"/>
      <c r="H154" s="88"/>
      <c r="I154" s="88"/>
      <c r="J154" s="88"/>
      <c r="K154" s="88"/>
      <c r="L154" s="88"/>
      <c r="M154" s="88"/>
      <c r="N154" s="88"/>
      <c r="O154" s="88"/>
      <c r="P154" s="88"/>
      <c r="Q154" s="88"/>
      <c r="R154" s="88"/>
      <c r="S154" s="88"/>
      <c r="T154" s="88"/>
      <c r="U154" s="88"/>
      <c r="V154" s="88"/>
      <c r="W154" s="88"/>
      <c r="X154" s="88"/>
    </row>
    <row r="155" spans="1:24" ht="15.75" customHeight="1" x14ac:dyDescent="0.25">
      <c r="A155" s="88"/>
      <c r="B155" s="736">
        <v>16</v>
      </c>
      <c r="C155" s="739" t="s">
        <v>401</v>
      </c>
      <c r="D155" s="740"/>
      <c r="E155" s="89"/>
      <c r="F155" s="88"/>
      <c r="G155" s="88"/>
      <c r="H155" s="88"/>
      <c r="I155" s="88"/>
      <c r="J155" s="88"/>
      <c r="K155" s="88"/>
      <c r="L155" s="88"/>
      <c r="M155" s="88"/>
      <c r="N155" s="88"/>
      <c r="O155" s="88"/>
      <c r="P155" s="88"/>
      <c r="Q155" s="88"/>
      <c r="R155" s="88"/>
      <c r="S155" s="88"/>
      <c r="T155" s="88"/>
      <c r="U155" s="88"/>
      <c r="V155" s="88"/>
      <c r="W155" s="88"/>
      <c r="X155" s="88"/>
    </row>
    <row r="156" spans="1:24" ht="15.75" customHeight="1" x14ac:dyDescent="0.25">
      <c r="A156" s="88"/>
      <c r="B156" s="737"/>
      <c r="C156" s="90">
        <v>139</v>
      </c>
      <c r="D156" s="94" t="s">
        <v>402</v>
      </c>
      <c r="E156" s="89"/>
      <c r="F156" s="88"/>
      <c r="G156" s="88"/>
      <c r="H156" s="88"/>
      <c r="I156" s="88"/>
      <c r="J156" s="88"/>
      <c r="K156" s="88"/>
      <c r="L156" s="88"/>
      <c r="M156" s="88"/>
      <c r="N156" s="88"/>
      <c r="O156" s="88"/>
      <c r="P156" s="88"/>
      <c r="Q156" s="88"/>
      <c r="R156" s="88"/>
      <c r="S156" s="88"/>
      <c r="T156" s="88"/>
      <c r="U156" s="88"/>
      <c r="V156" s="88"/>
      <c r="W156" s="88"/>
      <c r="X156" s="88"/>
    </row>
    <row r="157" spans="1:24" ht="15.75" customHeight="1" x14ac:dyDescent="0.25">
      <c r="A157" s="88"/>
      <c r="B157" s="737"/>
      <c r="C157" s="90">
        <v>140</v>
      </c>
      <c r="D157" s="91" t="s">
        <v>403</v>
      </c>
      <c r="E157" s="89"/>
      <c r="F157" s="88"/>
      <c r="G157" s="88"/>
      <c r="H157" s="88"/>
      <c r="I157" s="88"/>
      <c r="J157" s="88"/>
      <c r="K157" s="88"/>
      <c r="L157" s="88"/>
      <c r="M157" s="88"/>
      <c r="N157" s="88"/>
      <c r="O157" s="88"/>
      <c r="P157" s="88"/>
      <c r="Q157" s="88"/>
      <c r="R157" s="88"/>
      <c r="S157" s="88"/>
      <c r="T157" s="88"/>
      <c r="U157" s="88"/>
      <c r="V157" s="88"/>
      <c r="W157" s="88"/>
      <c r="X157" s="88"/>
    </row>
    <row r="158" spans="1:24" ht="15.75" customHeight="1" x14ac:dyDescent="0.25">
      <c r="A158" s="88"/>
      <c r="B158" s="737"/>
      <c r="C158" s="90">
        <v>141</v>
      </c>
      <c r="D158" s="91" t="s">
        <v>404</v>
      </c>
      <c r="E158" s="89"/>
      <c r="F158" s="88"/>
      <c r="G158" s="88"/>
      <c r="H158" s="88"/>
      <c r="I158" s="88"/>
      <c r="J158" s="88"/>
      <c r="K158" s="88"/>
      <c r="L158" s="88"/>
      <c r="M158" s="88"/>
      <c r="N158" s="88"/>
      <c r="O158" s="88"/>
      <c r="P158" s="88"/>
      <c r="Q158" s="88"/>
      <c r="R158" s="88"/>
      <c r="S158" s="88"/>
      <c r="T158" s="88"/>
      <c r="U158" s="88"/>
      <c r="V158" s="88"/>
      <c r="W158" s="88"/>
      <c r="X158" s="88"/>
    </row>
    <row r="159" spans="1:24" ht="15.75" customHeight="1" x14ac:dyDescent="0.25">
      <c r="A159" s="88"/>
      <c r="B159" s="737"/>
      <c r="C159" s="90">
        <v>142</v>
      </c>
      <c r="D159" s="91" t="s">
        <v>405</v>
      </c>
      <c r="E159" s="89"/>
      <c r="F159" s="88"/>
      <c r="G159" s="88"/>
      <c r="H159" s="88"/>
      <c r="I159" s="88"/>
      <c r="J159" s="88"/>
      <c r="K159" s="88"/>
      <c r="L159" s="88"/>
      <c r="M159" s="88"/>
      <c r="N159" s="88"/>
      <c r="O159" s="88"/>
      <c r="P159" s="88"/>
      <c r="Q159" s="88"/>
      <c r="R159" s="88"/>
      <c r="S159" s="88"/>
      <c r="T159" s="88"/>
      <c r="U159" s="88"/>
      <c r="V159" s="88"/>
      <c r="W159" s="88"/>
      <c r="X159" s="88"/>
    </row>
    <row r="160" spans="1:24" ht="15.75" customHeight="1" x14ac:dyDescent="0.25">
      <c r="A160" s="88"/>
      <c r="B160" s="737"/>
      <c r="C160" s="92">
        <v>143</v>
      </c>
      <c r="D160" s="93" t="s">
        <v>406</v>
      </c>
      <c r="E160" s="89"/>
      <c r="F160" s="88"/>
      <c r="G160" s="88"/>
      <c r="H160" s="88"/>
      <c r="I160" s="88"/>
      <c r="J160" s="88"/>
      <c r="K160" s="88"/>
      <c r="L160" s="88"/>
      <c r="M160" s="88"/>
      <c r="N160" s="88"/>
      <c r="O160" s="88"/>
      <c r="P160" s="88"/>
      <c r="Q160" s="88"/>
      <c r="R160" s="88"/>
      <c r="S160" s="88"/>
      <c r="T160" s="88"/>
      <c r="U160" s="88"/>
      <c r="V160" s="88"/>
      <c r="W160" s="88"/>
      <c r="X160" s="88"/>
    </row>
    <row r="161" spans="1:24" ht="15.75" customHeight="1" x14ac:dyDescent="0.25">
      <c r="A161" s="88"/>
      <c r="B161" s="737"/>
      <c r="C161" s="92">
        <v>144</v>
      </c>
      <c r="D161" s="93" t="s">
        <v>407</v>
      </c>
      <c r="E161" s="89"/>
      <c r="F161" s="88"/>
      <c r="G161" s="88"/>
      <c r="H161" s="88"/>
      <c r="I161" s="88"/>
      <c r="J161" s="88"/>
      <c r="K161" s="88"/>
      <c r="L161" s="88"/>
      <c r="M161" s="88"/>
      <c r="N161" s="88"/>
      <c r="O161" s="88"/>
      <c r="P161" s="88"/>
      <c r="Q161" s="88"/>
      <c r="R161" s="88"/>
      <c r="S161" s="88"/>
      <c r="T161" s="88"/>
      <c r="U161" s="88"/>
      <c r="V161" s="88"/>
      <c r="W161" s="88"/>
      <c r="X161" s="88"/>
    </row>
    <row r="162" spans="1:24" ht="15.75" customHeight="1" x14ac:dyDescent="0.25">
      <c r="A162" s="88"/>
      <c r="B162" s="737"/>
      <c r="C162" s="92">
        <v>145</v>
      </c>
      <c r="D162" s="93" t="s">
        <v>408</v>
      </c>
      <c r="E162" s="89"/>
      <c r="F162" s="88"/>
      <c r="G162" s="88"/>
      <c r="H162" s="88"/>
      <c r="I162" s="88"/>
      <c r="J162" s="88"/>
      <c r="K162" s="88"/>
      <c r="L162" s="88"/>
      <c r="M162" s="88"/>
      <c r="N162" s="88"/>
      <c r="O162" s="88"/>
      <c r="P162" s="88"/>
      <c r="Q162" s="88"/>
      <c r="R162" s="88"/>
      <c r="S162" s="88"/>
      <c r="T162" s="88"/>
      <c r="U162" s="88"/>
      <c r="V162" s="88"/>
      <c r="W162" s="88"/>
      <c r="X162" s="88"/>
    </row>
    <row r="163" spans="1:24" ht="15.75" customHeight="1" x14ac:dyDescent="0.25">
      <c r="A163" s="88"/>
      <c r="B163" s="737"/>
      <c r="C163" s="90">
        <v>146</v>
      </c>
      <c r="D163" s="91" t="s">
        <v>409</v>
      </c>
      <c r="E163" s="89"/>
      <c r="F163" s="88"/>
      <c r="G163" s="88"/>
      <c r="H163" s="88"/>
      <c r="I163" s="88"/>
      <c r="J163" s="88"/>
      <c r="K163" s="88"/>
      <c r="L163" s="88"/>
      <c r="M163" s="88"/>
      <c r="N163" s="88"/>
      <c r="O163" s="88"/>
      <c r="P163" s="88"/>
      <c r="Q163" s="88"/>
      <c r="R163" s="88"/>
      <c r="S163" s="88"/>
      <c r="T163" s="88"/>
      <c r="U163" s="88"/>
      <c r="V163" s="88"/>
      <c r="W163" s="88"/>
      <c r="X163" s="88"/>
    </row>
    <row r="164" spans="1:24" ht="15.75" customHeight="1" x14ac:dyDescent="0.25">
      <c r="A164" s="88"/>
      <c r="B164" s="737"/>
      <c r="C164" s="90">
        <v>147</v>
      </c>
      <c r="D164" s="91" t="s">
        <v>410</v>
      </c>
      <c r="E164" s="89"/>
      <c r="F164" s="88"/>
      <c r="G164" s="88"/>
      <c r="H164" s="88"/>
      <c r="I164" s="88"/>
      <c r="J164" s="88"/>
      <c r="K164" s="88"/>
      <c r="L164" s="88"/>
      <c r="M164" s="88"/>
      <c r="N164" s="88"/>
      <c r="O164" s="88"/>
      <c r="P164" s="88"/>
      <c r="Q164" s="88"/>
      <c r="R164" s="88"/>
      <c r="S164" s="88"/>
      <c r="T164" s="88"/>
      <c r="U164" s="88"/>
      <c r="V164" s="88"/>
      <c r="W164" s="88"/>
      <c r="X164" s="88"/>
    </row>
    <row r="165" spans="1:24" ht="15.75" customHeight="1" x14ac:dyDescent="0.25">
      <c r="A165" s="88"/>
      <c r="B165" s="737"/>
      <c r="C165" s="92">
        <v>148</v>
      </c>
      <c r="D165" s="93" t="s">
        <v>411</v>
      </c>
      <c r="E165" s="89"/>
      <c r="F165" s="88"/>
      <c r="G165" s="88"/>
      <c r="H165" s="88"/>
      <c r="I165" s="88"/>
      <c r="J165" s="88"/>
      <c r="K165" s="88"/>
      <c r="L165" s="88"/>
      <c r="M165" s="88"/>
      <c r="N165" s="88"/>
      <c r="O165" s="88"/>
      <c r="P165" s="88"/>
      <c r="Q165" s="88"/>
      <c r="R165" s="88"/>
      <c r="S165" s="88"/>
      <c r="T165" s="88"/>
      <c r="U165" s="88"/>
      <c r="V165" s="88"/>
      <c r="W165" s="88"/>
      <c r="X165" s="88"/>
    </row>
    <row r="166" spans="1:24" ht="15.75" customHeight="1" x14ac:dyDescent="0.25">
      <c r="A166" s="88"/>
      <c r="B166" s="737"/>
      <c r="C166" s="90">
        <v>149</v>
      </c>
      <c r="D166" s="91" t="s">
        <v>412</v>
      </c>
      <c r="E166" s="89"/>
      <c r="F166" s="88"/>
      <c r="G166" s="88"/>
      <c r="H166" s="88"/>
      <c r="I166" s="88"/>
      <c r="J166" s="88"/>
      <c r="K166" s="88"/>
      <c r="L166" s="88"/>
      <c r="M166" s="88"/>
      <c r="N166" s="88"/>
      <c r="O166" s="88"/>
      <c r="P166" s="88"/>
      <c r="Q166" s="88"/>
      <c r="R166" s="88"/>
      <c r="S166" s="88"/>
      <c r="T166" s="88"/>
      <c r="U166" s="88"/>
      <c r="V166" s="88"/>
      <c r="W166" s="88"/>
      <c r="X166" s="88"/>
    </row>
    <row r="167" spans="1:24" ht="15.75" customHeight="1" x14ac:dyDescent="0.25">
      <c r="A167" s="88"/>
      <c r="B167" s="738"/>
      <c r="C167" s="90">
        <v>150</v>
      </c>
      <c r="D167" s="91" t="s">
        <v>413</v>
      </c>
      <c r="E167" s="89"/>
      <c r="F167" s="88"/>
      <c r="G167" s="88"/>
      <c r="H167" s="88"/>
      <c r="I167" s="88"/>
      <c r="J167" s="88"/>
      <c r="K167" s="88"/>
      <c r="L167" s="88"/>
      <c r="M167" s="88"/>
      <c r="N167" s="88"/>
      <c r="O167" s="88"/>
      <c r="P167" s="88"/>
      <c r="Q167" s="88"/>
      <c r="R167" s="88"/>
      <c r="S167" s="88"/>
      <c r="T167" s="88"/>
      <c r="U167" s="88"/>
      <c r="V167" s="88"/>
      <c r="W167" s="88"/>
      <c r="X167" s="88"/>
    </row>
    <row r="168" spans="1:24" ht="15.75" customHeight="1" x14ac:dyDescent="0.25">
      <c r="A168" s="88"/>
      <c r="B168" s="736">
        <v>17</v>
      </c>
      <c r="C168" s="739" t="s">
        <v>414</v>
      </c>
      <c r="D168" s="740"/>
      <c r="E168" s="89"/>
      <c r="F168" s="88"/>
      <c r="G168" s="88"/>
      <c r="H168" s="88"/>
      <c r="I168" s="88"/>
      <c r="J168" s="88"/>
      <c r="K168" s="88"/>
      <c r="L168" s="88"/>
      <c r="M168" s="88"/>
      <c r="N168" s="88"/>
      <c r="O168" s="88"/>
      <c r="P168" s="88"/>
      <c r="Q168" s="88"/>
      <c r="R168" s="88"/>
      <c r="S168" s="88"/>
      <c r="T168" s="88"/>
      <c r="U168" s="88"/>
      <c r="V168" s="88"/>
      <c r="W168" s="88"/>
      <c r="X168" s="88"/>
    </row>
    <row r="169" spans="1:24" ht="15.75" customHeight="1" x14ac:dyDescent="0.25">
      <c r="A169" s="88"/>
      <c r="B169" s="737"/>
      <c r="C169" s="90">
        <v>151</v>
      </c>
      <c r="D169" s="91" t="s">
        <v>415</v>
      </c>
      <c r="E169" s="89"/>
      <c r="F169" s="88"/>
      <c r="G169" s="88"/>
      <c r="H169" s="88"/>
      <c r="I169" s="88"/>
      <c r="J169" s="88"/>
      <c r="K169" s="88"/>
      <c r="L169" s="88"/>
      <c r="M169" s="88"/>
      <c r="N169" s="88"/>
      <c r="O169" s="88"/>
      <c r="P169" s="88"/>
      <c r="Q169" s="88"/>
      <c r="R169" s="88"/>
      <c r="S169" s="88"/>
      <c r="T169" s="88"/>
      <c r="U169" s="88"/>
      <c r="V169" s="88"/>
      <c r="W169" s="88"/>
      <c r="X169" s="88"/>
    </row>
    <row r="170" spans="1:24" ht="15.75" customHeight="1" x14ac:dyDescent="0.25">
      <c r="A170" s="88"/>
      <c r="B170" s="737"/>
      <c r="C170" s="90">
        <v>152</v>
      </c>
      <c r="D170" s="91" t="s">
        <v>416</v>
      </c>
      <c r="E170" s="89"/>
      <c r="F170" s="88"/>
      <c r="G170" s="88"/>
      <c r="H170" s="88"/>
      <c r="I170" s="88"/>
      <c r="J170" s="88"/>
      <c r="K170" s="88"/>
      <c r="L170" s="88"/>
      <c r="M170" s="88"/>
      <c r="N170" s="88"/>
      <c r="O170" s="88"/>
      <c r="P170" s="88"/>
      <c r="Q170" s="88"/>
      <c r="R170" s="88"/>
      <c r="S170" s="88"/>
      <c r="T170" s="88"/>
      <c r="U170" s="88"/>
      <c r="V170" s="88"/>
      <c r="W170" s="88"/>
      <c r="X170" s="88"/>
    </row>
    <row r="171" spans="1:24" ht="15.75" customHeight="1" x14ac:dyDescent="0.25">
      <c r="A171" s="88"/>
      <c r="B171" s="737"/>
      <c r="C171" s="90">
        <v>153</v>
      </c>
      <c r="D171" s="91" t="s">
        <v>417</v>
      </c>
      <c r="E171" s="89"/>
      <c r="F171" s="88"/>
      <c r="G171" s="88"/>
      <c r="H171" s="88"/>
      <c r="I171" s="88"/>
      <c r="J171" s="88"/>
      <c r="K171" s="88"/>
      <c r="L171" s="88"/>
      <c r="M171" s="88"/>
      <c r="N171" s="88"/>
      <c r="O171" s="88"/>
      <c r="P171" s="88"/>
      <c r="Q171" s="88"/>
      <c r="R171" s="88"/>
      <c r="S171" s="88"/>
      <c r="T171" s="88"/>
      <c r="U171" s="88"/>
      <c r="V171" s="88"/>
      <c r="W171" s="88"/>
      <c r="X171" s="88"/>
    </row>
    <row r="172" spans="1:24" ht="15.75" customHeight="1" x14ac:dyDescent="0.25">
      <c r="A172" s="88"/>
      <c r="B172" s="737"/>
      <c r="C172" s="90">
        <v>154</v>
      </c>
      <c r="D172" s="91" t="s">
        <v>418</v>
      </c>
      <c r="E172" s="89"/>
      <c r="F172" s="88"/>
      <c r="G172" s="88"/>
      <c r="H172" s="88"/>
      <c r="I172" s="88"/>
      <c r="J172" s="88"/>
      <c r="K172" s="88"/>
      <c r="L172" s="88"/>
      <c r="M172" s="88"/>
      <c r="N172" s="88"/>
      <c r="O172" s="88"/>
      <c r="P172" s="88"/>
      <c r="Q172" s="88"/>
      <c r="R172" s="88"/>
      <c r="S172" s="88"/>
      <c r="T172" s="88"/>
      <c r="U172" s="88"/>
      <c r="V172" s="88"/>
      <c r="W172" s="88"/>
      <c r="X172" s="88"/>
    </row>
    <row r="173" spans="1:24" ht="15.75" customHeight="1" x14ac:dyDescent="0.25">
      <c r="A173" s="88"/>
      <c r="B173" s="737"/>
      <c r="C173" s="90">
        <v>155</v>
      </c>
      <c r="D173" s="91" t="s">
        <v>419</v>
      </c>
      <c r="E173" s="89"/>
      <c r="F173" s="88"/>
      <c r="G173" s="88"/>
      <c r="H173" s="88"/>
      <c r="I173" s="88"/>
      <c r="J173" s="88"/>
      <c r="K173" s="88"/>
      <c r="L173" s="88"/>
      <c r="M173" s="88"/>
      <c r="N173" s="88"/>
      <c r="O173" s="88"/>
      <c r="P173" s="88"/>
      <c r="Q173" s="88"/>
      <c r="R173" s="88"/>
      <c r="S173" s="88"/>
      <c r="T173" s="88"/>
      <c r="U173" s="88"/>
      <c r="V173" s="88"/>
      <c r="W173" s="88"/>
      <c r="X173" s="88"/>
    </row>
    <row r="174" spans="1:24" ht="15.75" customHeight="1" x14ac:dyDescent="0.25">
      <c r="A174" s="88"/>
      <c r="B174" s="737"/>
      <c r="C174" s="90">
        <v>156</v>
      </c>
      <c r="D174" s="91" t="s">
        <v>420</v>
      </c>
      <c r="E174" s="89"/>
      <c r="F174" s="88"/>
      <c r="G174" s="88"/>
      <c r="H174" s="88"/>
      <c r="I174" s="88"/>
      <c r="J174" s="88"/>
      <c r="K174" s="88"/>
      <c r="L174" s="88"/>
      <c r="M174" s="88"/>
      <c r="N174" s="88"/>
      <c r="O174" s="88"/>
      <c r="P174" s="88"/>
      <c r="Q174" s="88"/>
      <c r="R174" s="88"/>
      <c r="S174" s="88"/>
      <c r="T174" s="88"/>
      <c r="U174" s="88"/>
      <c r="V174" s="88"/>
      <c r="W174" s="88"/>
      <c r="X174" s="88"/>
    </row>
    <row r="175" spans="1:24" ht="15.75" customHeight="1" x14ac:dyDescent="0.25">
      <c r="A175" s="88"/>
      <c r="B175" s="737"/>
      <c r="C175" s="90">
        <v>157</v>
      </c>
      <c r="D175" s="91" t="s">
        <v>421</v>
      </c>
      <c r="E175" s="89"/>
      <c r="F175" s="88"/>
      <c r="G175" s="88"/>
      <c r="H175" s="88"/>
      <c r="I175" s="88"/>
      <c r="J175" s="88"/>
      <c r="K175" s="88"/>
      <c r="L175" s="88"/>
      <c r="M175" s="88"/>
      <c r="N175" s="88"/>
      <c r="O175" s="88"/>
      <c r="P175" s="88"/>
      <c r="Q175" s="88"/>
      <c r="R175" s="88"/>
      <c r="S175" s="88"/>
      <c r="T175" s="88"/>
      <c r="U175" s="88"/>
      <c r="V175" s="88"/>
      <c r="W175" s="88"/>
      <c r="X175" s="88"/>
    </row>
    <row r="176" spans="1:24" ht="15.75" customHeight="1" x14ac:dyDescent="0.25">
      <c r="A176" s="88"/>
      <c r="B176" s="737"/>
      <c r="C176" s="90">
        <v>158</v>
      </c>
      <c r="D176" s="91" t="s">
        <v>422</v>
      </c>
      <c r="E176" s="89"/>
      <c r="F176" s="88"/>
      <c r="G176" s="88"/>
      <c r="H176" s="88"/>
      <c r="I176" s="88"/>
      <c r="J176" s="88"/>
      <c r="K176" s="88"/>
      <c r="L176" s="88"/>
      <c r="M176" s="88"/>
      <c r="N176" s="88"/>
      <c r="O176" s="88"/>
      <c r="P176" s="88"/>
      <c r="Q176" s="88"/>
      <c r="R176" s="88"/>
      <c r="S176" s="88"/>
      <c r="T176" s="88"/>
      <c r="U176" s="88"/>
      <c r="V176" s="88"/>
      <c r="W176" s="88"/>
      <c r="X176" s="88"/>
    </row>
    <row r="177" spans="1:24" ht="15.75" customHeight="1" x14ac:dyDescent="0.25">
      <c r="A177" s="88"/>
      <c r="B177" s="737"/>
      <c r="C177" s="90">
        <v>159</v>
      </c>
      <c r="D177" s="91" t="s">
        <v>423</v>
      </c>
      <c r="E177" s="89"/>
      <c r="F177" s="88"/>
      <c r="G177" s="88"/>
      <c r="H177" s="88"/>
      <c r="I177" s="88"/>
      <c r="J177" s="88"/>
      <c r="K177" s="88"/>
      <c r="L177" s="88"/>
      <c r="M177" s="88"/>
      <c r="N177" s="88"/>
      <c r="O177" s="88"/>
      <c r="P177" s="88"/>
      <c r="Q177" s="88"/>
      <c r="R177" s="88"/>
      <c r="S177" s="88"/>
      <c r="T177" s="88"/>
      <c r="U177" s="88"/>
      <c r="V177" s="88"/>
      <c r="W177" s="88"/>
      <c r="X177" s="88"/>
    </row>
    <row r="178" spans="1:24" ht="15.75" customHeight="1" x14ac:dyDescent="0.25">
      <c r="A178" s="88"/>
      <c r="B178" s="737"/>
      <c r="C178" s="90">
        <v>160</v>
      </c>
      <c r="D178" s="91" t="s">
        <v>424</v>
      </c>
      <c r="E178" s="89"/>
      <c r="F178" s="88"/>
      <c r="G178" s="88"/>
      <c r="H178" s="88"/>
      <c r="I178" s="88"/>
      <c r="J178" s="88"/>
      <c r="K178" s="88"/>
      <c r="L178" s="88"/>
      <c r="M178" s="88"/>
      <c r="N178" s="88"/>
      <c r="O178" s="88"/>
      <c r="P178" s="88"/>
      <c r="Q178" s="88"/>
      <c r="R178" s="88"/>
      <c r="S178" s="88"/>
      <c r="T178" s="88"/>
      <c r="U178" s="88"/>
      <c r="V178" s="88"/>
      <c r="W178" s="88"/>
      <c r="X178" s="88"/>
    </row>
    <row r="179" spans="1:24" ht="15.75" customHeight="1" x14ac:dyDescent="0.25">
      <c r="A179" s="88"/>
      <c r="B179" s="737"/>
      <c r="C179" s="90">
        <v>161</v>
      </c>
      <c r="D179" s="91" t="s">
        <v>425</v>
      </c>
      <c r="E179" s="89"/>
      <c r="F179" s="88"/>
      <c r="G179" s="88"/>
      <c r="H179" s="88"/>
      <c r="I179" s="88"/>
      <c r="J179" s="88"/>
      <c r="K179" s="88"/>
      <c r="L179" s="88"/>
      <c r="M179" s="88"/>
      <c r="N179" s="88"/>
      <c r="O179" s="88"/>
      <c r="P179" s="88"/>
      <c r="Q179" s="88"/>
      <c r="R179" s="88"/>
      <c r="S179" s="88"/>
      <c r="T179" s="88"/>
      <c r="U179" s="88"/>
      <c r="V179" s="88"/>
      <c r="W179" s="88"/>
      <c r="X179" s="88"/>
    </row>
    <row r="180" spans="1:24" ht="15.75" customHeight="1" x14ac:dyDescent="0.25">
      <c r="A180" s="88"/>
      <c r="B180" s="737"/>
      <c r="C180" s="90">
        <v>162</v>
      </c>
      <c r="D180" s="91" t="s">
        <v>426</v>
      </c>
      <c r="E180" s="89"/>
      <c r="F180" s="88"/>
      <c r="G180" s="88"/>
      <c r="H180" s="88"/>
      <c r="I180" s="88"/>
      <c r="J180" s="88"/>
      <c r="K180" s="88"/>
      <c r="L180" s="88"/>
      <c r="M180" s="88"/>
      <c r="N180" s="88"/>
      <c r="O180" s="88"/>
      <c r="P180" s="88"/>
      <c r="Q180" s="88"/>
      <c r="R180" s="88"/>
      <c r="S180" s="88"/>
      <c r="T180" s="88"/>
      <c r="U180" s="88"/>
      <c r="V180" s="88"/>
      <c r="W180" s="88"/>
      <c r="X180" s="88"/>
    </row>
    <row r="181" spans="1:24" ht="15.75" customHeight="1" x14ac:dyDescent="0.25">
      <c r="A181" s="88"/>
      <c r="B181" s="737"/>
      <c r="C181" s="90">
        <v>163</v>
      </c>
      <c r="D181" s="91" t="s">
        <v>427</v>
      </c>
      <c r="E181" s="89"/>
      <c r="F181" s="88"/>
      <c r="G181" s="88"/>
      <c r="H181" s="88"/>
      <c r="I181" s="88"/>
      <c r="J181" s="88"/>
      <c r="K181" s="88"/>
      <c r="L181" s="88"/>
      <c r="M181" s="88"/>
      <c r="N181" s="88"/>
      <c r="O181" s="88"/>
      <c r="P181" s="88"/>
      <c r="Q181" s="88"/>
      <c r="R181" s="88"/>
      <c r="S181" s="88"/>
      <c r="T181" s="88"/>
      <c r="U181" s="88"/>
      <c r="V181" s="88"/>
      <c r="W181" s="88"/>
      <c r="X181" s="88"/>
    </row>
    <row r="182" spans="1:24" ht="15.75" customHeight="1" x14ac:dyDescent="0.25">
      <c r="A182" s="88"/>
      <c r="B182" s="737"/>
      <c r="C182" s="90">
        <v>164</v>
      </c>
      <c r="D182" s="91" t="s">
        <v>428</v>
      </c>
      <c r="E182" s="89"/>
      <c r="F182" s="88"/>
      <c r="G182" s="88"/>
      <c r="H182" s="88"/>
      <c r="I182" s="88"/>
      <c r="J182" s="88"/>
      <c r="K182" s="88"/>
      <c r="L182" s="88"/>
      <c r="M182" s="88"/>
      <c r="N182" s="88"/>
      <c r="O182" s="88"/>
      <c r="P182" s="88"/>
      <c r="Q182" s="88"/>
      <c r="R182" s="88"/>
      <c r="S182" s="88"/>
      <c r="T182" s="88"/>
      <c r="U182" s="88"/>
      <c r="V182" s="88"/>
      <c r="W182" s="88"/>
      <c r="X182" s="88"/>
    </row>
    <row r="183" spans="1:24" ht="15.75" customHeight="1" x14ac:dyDescent="0.25">
      <c r="A183" s="88"/>
      <c r="B183" s="737"/>
      <c r="C183" s="90">
        <v>165</v>
      </c>
      <c r="D183" s="91" t="s">
        <v>429</v>
      </c>
      <c r="E183" s="89"/>
      <c r="F183" s="88"/>
      <c r="G183" s="88"/>
      <c r="H183" s="88"/>
      <c r="I183" s="88"/>
      <c r="J183" s="88"/>
      <c r="K183" s="88"/>
      <c r="L183" s="88"/>
      <c r="M183" s="88"/>
      <c r="N183" s="88"/>
      <c r="O183" s="88"/>
      <c r="P183" s="88"/>
      <c r="Q183" s="88"/>
      <c r="R183" s="88"/>
      <c r="S183" s="88"/>
      <c r="T183" s="88"/>
      <c r="U183" s="88"/>
      <c r="V183" s="88"/>
      <c r="W183" s="88"/>
      <c r="X183" s="88"/>
    </row>
    <row r="184" spans="1:24" ht="15.75" customHeight="1" x14ac:dyDescent="0.25">
      <c r="A184" s="88"/>
      <c r="B184" s="737"/>
      <c r="C184" s="90">
        <v>166</v>
      </c>
      <c r="D184" s="91" t="s">
        <v>430</v>
      </c>
      <c r="E184" s="89"/>
      <c r="F184" s="88"/>
      <c r="G184" s="88"/>
      <c r="H184" s="88"/>
      <c r="I184" s="88"/>
      <c r="J184" s="88"/>
      <c r="K184" s="88"/>
      <c r="L184" s="88"/>
      <c r="M184" s="88"/>
      <c r="N184" s="88"/>
      <c r="O184" s="88"/>
      <c r="P184" s="88"/>
      <c r="Q184" s="88"/>
      <c r="R184" s="88"/>
      <c r="S184" s="88"/>
      <c r="T184" s="88"/>
      <c r="U184" s="88"/>
      <c r="V184" s="88"/>
      <c r="W184" s="88"/>
      <c r="X184" s="88"/>
    </row>
    <row r="185" spans="1:24" ht="15.75" customHeight="1" x14ac:dyDescent="0.25">
      <c r="A185" s="88"/>
      <c r="B185" s="737"/>
      <c r="C185" s="90">
        <v>167</v>
      </c>
      <c r="D185" s="91" t="s">
        <v>431</v>
      </c>
      <c r="E185" s="89"/>
      <c r="F185" s="88"/>
      <c r="G185" s="88"/>
      <c r="H185" s="88"/>
      <c r="I185" s="88"/>
      <c r="J185" s="88"/>
      <c r="K185" s="88"/>
      <c r="L185" s="88"/>
      <c r="M185" s="88"/>
      <c r="N185" s="88"/>
      <c r="O185" s="88"/>
      <c r="P185" s="88"/>
      <c r="Q185" s="88"/>
      <c r="R185" s="88"/>
      <c r="S185" s="88"/>
      <c r="T185" s="88"/>
      <c r="U185" s="88"/>
      <c r="V185" s="88"/>
      <c r="W185" s="88"/>
      <c r="X185" s="88"/>
    </row>
    <row r="186" spans="1:24" ht="15.75" customHeight="1" x14ac:dyDescent="0.25">
      <c r="A186" s="88"/>
      <c r="B186" s="737"/>
      <c r="C186" s="90">
        <v>168</v>
      </c>
      <c r="D186" s="91" t="s">
        <v>432</v>
      </c>
      <c r="E186" s="89"/>
      <c r="F186" s="88"/>
      <c r="G186" s="88"/>
      <c r="H186" s="88"/>
      <c r="I186" s="88"/>
      <c r="J186" s="88"/>
      <c r="K186" s="88"/>
      <c r="L186" s="88"/>
      <c r="M186" s="88"/>
      <c r="N186" s="88"/>
      <c r="O186" s="88"/>
      <c r="P186" s="88"/>
      <c r="Q186" s="88"/>
      <c r="R186" s="88"/>
      <c r="S186" s="88"/>
      <c r="T186" s="88"/>
      <c r="U186" s="88"/>
      <c r="V186" s="88"/>
      <c r="W186" s="88"/>
      <c r="X186" s="88"/>
    </row>
    <row r="187" spans="1:24" ht="15.75" customHeight="1" x14ac:dyDescent="0.25">
      <c r="A187" s="88"/>
      <c r="B187" s="738"/>
      <c r="C187" s="90">
        <v>169</v>
      </c>
      <c r="D187" s="91" t="s">
        <v>433</v>
      </c>
      <c r="E187" s="89"/>
      <c r="F187" s="88"/>
      <c r="G187" s="88"/>
      <c r="H187" s="88"/>
      <c r="I187" s="88"/>
      <c r="J187" s="88"/>
      <c r="K187" s="88"/>
      <c r="L187" s="88"/>
      <c r="M187" s="88"/>
      <c r="N187" s="88"/>
      <c r="O187" s="88"/>
      <c r="P187" s="88"/>
      <c r="Q187" s="88"/>
      <c r="R187" s="88"/>
      <c r="S187" s="88"/>
      <c r="T187" s="88"/>
      <c r="U187" s="88"/>
      <c r="V187" s="88"/>
      <c r="W187" s="88"/>
      <c r="X187" s="88"/>
    </row>
    <row r="188" spans="1:24" ht="15.75" customHeight="1" x14ac:dyDescent="0.25">
      <c r="A188" s="88"/>
      <c r="B188" s="88"/>
      <c r="C188" s="95"/>
      <c r="D188" s="96"/>
      <c r="E188" s="89"/>
      <c r="F188" s="88"/>
      <c r="G188" s="88"/>
      <c r="H188" s="88"/>
      <c r="I188" s="88"/>
      <c r="J188" s="88"/>
      <c r="K188" s="88"/>
      <c r="L188" s="88"/>
      <c r="M188" s="88"/>
      <c r="N188" s="88"/>
      <c r="O188" s="88"/>
      <c r="P188" s="88"/>
      <c r="Q188" s="88"/>
      <c r="R188" s="88"/>
      <c r="S188" s="88"/>
      <c r="T188" s="88"/>
      <c r="U188" s="88"/>
      <c r="V188" s="88"/>
      <c r="W188" s="88"/>
      <c r="X188" s="88"/>
    </row>
    <row r="189" spans="1:24" ht="15.75" customHeight="1" x14ac:dyDescent="0.25">
      <c r="A189" s="88"/>
      <c r="B189" s="88"/>
      <c r="C189" s="95"/>
      <c r="D189" s="96"/>
      <c r="E189" s="89"/>
      <c r="F189" s="88"/>
      <c r="G189" s="88"/>
      <c r="H189" s="88"/>
      <c r="I189" s="88"/>
      <c r="J189" s="88"/>
      <c r="K189" s="88"/>
      <c r="L189" s="88"/>
      <c r="M189" s="88"/>
      <c r="N189" s="88"/>
      <c r="O189" s="88"/>
      <c r="P189" s="88"/>
      <c r="Q189" s="88"/>
      <c r="R189" s="88"/>
      <c r="S189" s="88"/>
      <c r="T189" s="88"/>
      <c r="U189" s="88"/>
      <c r="V189" s="88"/>
      <c r="W189" s="88"/>
      <c r="X189" s="88"/>
    </row>
    <row r="190" spans="1:24" ht="15.75" customHeight="1" x14ac:dyDescent="0.25">
      <c r="A190" s="88"/>
      <c r="B190" s="88"/>
      <c r="C190" s="95"/>
      <c r="D190" s="96"/>
      <c r="E190" s="89"/>
      <c r="F190" s="88"/>
      <c r="G190" s="88"/>
      <c r="H190" s="88"/>
      <c r="I190" s="88"/>
      <c r="J190" s="88"/>
      <c r="K190" s="88"/>
      <c r="L190" s="88"/>
      <c r="M190" s="88"/>
      <c r="N190" s="88"/>
      <c r="O190" s="88"/>
      <c r="P190" s="88"/>
      <c r="Q190" s="88"/>
      <c r="R190" s="88"/>
      <c r="S190" s="88"/>
      <c r="T190" s="88"/>
      <c r="U190" s="88"/>
      <c r="V190" s="88"/>
      <c r="W190" s="88"/>
      <c r="X190" s="88"/>
    </row>
    <row r="191" spans="1:24" ht="15.75" customHeight="1" x14ac:dyDescent="0.25">
      <c r="A191" s="88"/>
      <c r="B191" s="88"/>
      <c r="C191" s="95"/>
      <c r="D191" s="96"/>
      <c r="E191" s="89"/>
      <c r="F191" s="88"/>
      <c r="G191" s="88"/>
      <c r="H191" s="88"/>
      <c r="I191" s="88"/>
      <c r="J191" s="88"/>
      <c r="K191" s="88"/>
      <c r="L191" s="88"/>
      <c r="M191" s="88"/>
      <c r="N191" s="88"/>
      <c r="O191" s="88"/>
      <c r="P191" s="88"/>
      <c r="Q191" s="88"/>
      <c r="R191" s="88"/>
      <c r="S191" s="88"/>
      <c r="T191" s="88"/>
      <c r="U191" s="88"/>
      <c r="V191" s="88"/>
      <c r="W191" s="88"/>
      <c r="X191" s="88"/>
    </row>
    <row r="192" spans="1:24" ht="15.75" customHeight="1" x14ac:dyDescent="0.25">
      <c r="A192" s="88"/>
      <c r="B192" s="88"/>
      <c r="C192" s="95"/>
      <c r="D192" s="96"/>
      <c r="E192" s="89"/>
      <c r="F192" s="88"/>
      <c r="G192" s="88"/>
      <c r="H192" s="88"/>
      <c r="I192" s="88"/>
      <c r="J192" s="88"/>
      <c r="K192" s="88"/>
      <c r="L192" s="88"/>
      <c r="M192" s="88"/>
      <c r="N192" s="88"/>
      <c r="O192" s="88"/>
      <c r="P192" s="88"/>
      <c r="Q192" s="88"/>
      <c r="R192" s="88"/>
      <c r="S192" s="88"/>
      <c r="T192" s="88"/>
      <c r="U192" s="88"/>
      <c r="V192" s="88"/>
      <c r="W192" s="88"/>
      <c r="X192" s="88"/>
    </row>
    <row r="193" spans="1:24" ht="15.75" customHeight="1" x14ac:dyDescent="0.25">
      <c r="A193" s="88"/>
      <c r="B193" s="88"/>
      <c r="C193" s="95"/>
      <c r="D193" s="96"/>
      <c r="E193" s="89"/>
      <c r="F193" s="88"/>
      <c r="G193" s="88"/>
      <c r="H193" s="88"/>
      <c r="I193" s="88"/>
      <c r="J193" s="88"/>
      <c r="K193" s="88"/>
      <c r="L193" s="88"/>
      <c r="M193" s="88"/>
      <c r="N193" s="88"/>
      <c r="O193" s="88"/>
      <c r="P193" s="88"/>
      <c r="Q193" s="88"/>
      <c r="R193" s="88"/>
      <c r="S193" s="88"/>
      <c r="T193" s="88"/>
      <c r="U193" s="88"/>
      <c r="V193" s="88"/>
      <c r="W193" s="88"/>
      <c r="X193" s="88"/>
    </row>
    <row r="194" spans="1:24" ht="15.75" customHeight="1" x14ac:dyDescent="0.25">
      <c r="A194" s="88"/>
      <c r="B194" s="88"/>
      <c r="C194" s="95"/>
      <c r="D194" s="96"/>
      <c r="E194" s="89"/>
      <c r="F194" s="88"/>
      <c r="G194" s="88"/>
      <c r="H194" s="88"/>
      <c r="I194" s="88"/>
      <c r="J194" s="88"/>
      <c r="K194" s="88"/>
      <c r="L194" s="88"/>
      <c r="M194" s="88"/>
      <c r="N194" s="88"/>
      <c r="O194" s="88"/>
      <c r="P194" s="88"/>
      <c r="Q194" s="88"/>
      <c r="R194" s="88"/>
      <c r="S194" s="88"/>
      <c r="T194" s="88"/>
      <c r="U194" s="88"/>
      <c r="V194" s="88"/>
      <c r="W194" s="88"/>
      <c r="X194" s="88"/>
    </row>
    <row r="195" spans="1:24" ht="15.75" customHeight="1" x14ac:dyDescent="0.25">
      <c r="A195" s="88"/>
      <c r="B195" s="88"/>
      <c r="C195" s="95"/>
      <c r="D195" s="96"/>
      <c r="E195" s="89"/>
      <c r="F195" s="88"/>
      <c r="G195" s="88"/>
      <c r="H195" s="88"/>
      <c r="I195" s="88"/>
      <c r="J195" s="88"/>
      <c r="K195" s="88"/>
      <c r="L195" s="88"/>
      <c r="M195" s="88"/>
      <c r="N195" s="88"/>
      <c r="O195" s="88"/>
      <c r="P195" s="88"/>
      <c r="Q195" s="88"/>
      <c r="R195" s="88"/>
      <c r="S195" s="88"/>
      <c r="T195" s="88"/>
      <c r="U195" s="88"/>
      <c r="V195" s="88"/>
      <c r="W195" s="88"/>
      <c r="X195" s="88"/>
    </row>
    <row r="196" spans="1:24" ht="15.75" customHeight="1" x14ac:dyDescent="0.25">
      <c r="A196" s="88"/>
      <c r="B196" s="88"/>
      <c r="C196" s="95"/>
      <c r="D196" s="96"/>
      <c r="E196" s="89"/>
      <c r="F196" s="88"/>
      <c r="G196" s="88"/>
      <c r="H196" s="88"/>
      <c r="I196" s="88"/>
      <c r="J196" s="88"/>
      <c r="K196" s="88"/>
      <c r="L196" s="88"/>
      <c r="M196" s="88"/>
      <c r="N196" s="88"/>
      <c r="O196" s="88"/>
      <c r="P196" s="88"/>
      <c r="Q196" s="88"/>
      <c r="R196" s="88"/>
      <c r="S196" s="88"/>
      <c r="T196" s="88"/>
      <c r="U196" s="88"/>
      <c r="V196" s="88"/>
      <c r="W196" s="88"/>
      <c r="X196" s="88"/>
    </row>
    <row r="197" spans="1:24" ht="15.75" customHeight="1" x14ac:dyDescent="0.25">
      <c r="A197" s="88"/>
      <c r="B197" s="88"/>
      <c r="C197" s="95"/>
      <c r="D197" s="96"/>
      <c r="E197" s="89"/>
      <c r="F197" s="88"/>
      <c r="G197" s="88"/>
      <c r="H197" s="88"/>
      <c r="I197" s="88"/>
      <c r="J197" s="88"/>
      <c r="K197" s="88"/>
      <c r="L197" s="88"/>
      <c r="M197" s="88"/>
      <c r="N197" s="88"/>
      <c r="O197" s="88"/>
      <c r="P197" s="88"/>
      <c r="Q197" s="88"/>
      <c r="R197" s="88"/>
      <c r="S197" s="88"/>
      <c r="T197" s="88"/>
      <c r="U197" s="88"/>
      <c r="V197" s="88"/>
      <c r="W197" s="88"/>
      <c r="X197" s="88"/>
    </row>
    <row r="198" spans="1:24" ht="15.75" customHeight="1" x14ac:dyDescent="0.25">
      <c r="A198" s="88"/>
      <c r="B198" s="88"/>
      <c r="C198" s="95"/>
      <c r="D198" s="96"/>
      <c r="E198" s="89"/>
      <c r="F198" s="88"/>
      <c r="G198" s="88"/>
      <c r="H198" s="88"/>
      <c r="I198" s="88"/>
      <c r="J198" s="88"/>
      <c r="K198" s="88"/>
      <c r="L198" s="88"/>
      <c r="M198" s="88"/>
      <c r="N198" s="88"/>
      <c r="O198" s="88"/>
      <c r="P198" s="88"/>
      <c r="Q198" s="88"/>
      <c r="R198" s="88"/>
      <c r="S198" s="88"/>
      <c r="T198" s="88"/>
      <c r="U198" s="88"/>
      <c r="V198" s="88"/>
      <c r="W198" s="88"/>
      <c r="X198" s="88"/>
    </row>
    <row r="199" spans="1:24" ht="15.75" customHeight="1" x14ac:dyDescent="0.25">
      <c r="A199" s="88"/>
      <c r="B199" s="88"/>
      <c r="C199" s="95"/>
      <c r="D199" s="96"/>
      <c r="E199" s="89"/>
      <c r="F199" s="88"/>
      <c r="G199" s="88"/>
      <c r="H199" s="88"/>
      <c r="I199" s="88"/>
      <c r="J199" s="88"/>
      <c r="K199" s="88"/>
      <c r="L199" s="88"/>
      <c r="M199" s="88"/>
      <c r="N199" s="88"/>
      <c r="O199" s="88"/>
      <c r="P199" s="88"/>
      <c r="Q199" s="88"/>
      <c r="R199" s="88"/>
      <c r="S199" s="88"/>
      <c r="T199" s="88"/>
      <c r="U199" s="88"/>
      <c r="V199" s="88"/>
      <c r="W199" s="88"/>
      <c r="X199" s="88"/>
    </row>
    <row r="200" spans="1:24" ht="15.75" customHeight="1" x14ac:dyDescent="0.25">
      <c r="A200" s="88"/>
      <c r="B200" s="88"/>
      <c r="C200" s="95"/>
      <c r="D200" s="96"/>
      <c r="E200" s="89"/>
      <c r="F200" s="88"/>
      <c r="G200" s="88"/>
      <c r="H200" s="88"/>
      <c r="I200" s="88"/>
      <c r="J200" s="88"/>
      <c r="K200" s="88"/>
      <c r="L200" s="88"/>
      <c r="M200" s="88"/>
      <c r="N200" s="88"/>
      <c r="O200" s="88"/>
      <c r="P200" s="88"/>
      <c r="Q200" s="88"/>
      <c r="R200" s="88"/>
      <c r="S200" s="88"/>
      <c r="T200" s="88"/>
      <c r="U200" s="88"/>
      <c r="V200" s="88"/>
      <c r="W200" s="88"/>
      <c r="X200" s="88"/>
    </row>
    <row r="201" spans="1:24" ht="15.75" customHeight="1" x14ac:dyDescent="0.25">
      <c r="A201" s="88"/>
      <c r="B201" s="88"/>
      <c r="C201" s="95"/>
      <c r="D201" s="96"/>
      <c r="E201" s="89"/>
      <c r="F201" s="88"/>
      <c r="G201" s="88"/>
      <c r="H201" s="88"/>
      <c r="I201" s="88"/>
      <c r="J201" s="88"/>
      <c r="K201" s="88"/>
      <c r="L201" s="88"/>
      <c r="M201" s="88"/>
      <c r="N201" s="88"/>
      <c r="O201" s="88"/>
      <c r="P201" s="88"/>
      <c r="Q201" s="88"/>
      <c r="R201" s="88"/>
      <c r="S201" s="88"/>
      <c r="T201" s="88"/>
      <c r="U201" s="88"/>
      <c r="V201" s="88"/>
      <c r="W201" s="88"/>
      <c r="X201" s="88"/>
    </row>
    <row r="202" spans="1:24" ht="15.75" customHeight="1" x14ac:dyDescent="0.25">
      <c r="A202" s="88"/>
      <c r="B202" s="88"/>
      <c r="C202" s="95"/>
      <c r="D202" s="96"/>
      <c r="E202" s="89"/>
      <c r="F202" s="88"/>
      <c r="G202" s="88"/>
      <c r="H202" s="88"/>
      <c r="I202" s="88"/>
      <c r="J202" s="88"/>
      <c r="K202" s="88"/>
      <c r="L202" s="88"/>
      <c r="M202" s="88"/>
      <c r="N202" s="88"/>
      <c r="O202" s="88"/>
      <c r="P202" s="88"/>
      <c r="Q202" s="88"/>
      <c r="R202" s="88"/>
      <c r="S202" s="88"/>
      <c r="T202" s="88"/>
      <c r="U202" s="88"/>
      <c r="V202" s="88"/>
      <c r="W202" s="88"/>
      <c r="X202" s="88"/>
    </row>
    <row r="203" spans="1:24" ht="15.75" customHeight="1" x14ac:dyDescent="0.25">
      <c r="A203" s="88"/>
      <c r="B203" s="88"/>
      <c r="C203" s="95"/>
      <c r="D203" s="96"/>
      <c r="E203" s="89"/>
      <c r="F203" s="88"/>
      <c r="G203" s="88"/>
      <c r="H203" s="88"/>
      <c r="I203" s="88"/>
      <c r="J203" s="88"/>
      <c r="K203" s="88"/>
      <c r="L203" s="88"/>
      <c r="M203" s="88"/>
      <c r="N203" s="88"/>
      <c r="O203" s="88"/>
      <c r="P203" s="88"/>
      <c r="Q203" s="88"/>
      <c r="R203" s="88"/>
      <c r="S203" s="88"/>
      <c r="T203" s="88"/>
      <c r="U203" s="88"/>
      <c r="V203" s="88"/>
      <c r="W203" s="88"/>
      <c r="X203" s="88"/>
    </row>
    <row r="204" spans="1:24" ht="15.75" customHeight="1" x14ac:dyDescent="0.25">
      <c r="A204" s="88"/>
      <c r="B204" s="88"/>
      <c r="C204" s="95"/>
      <c r="D204" s="96"/>
      <c r="E204" s="89"/>
      <c r="F204" s="88"/>
      <c r="G204" s="88"/>
      <c r="H204" s="88"/>
      <c r="I204" s="88"/>
      <c r="J204" s="88"/>
      <c r="K204" s="88"/>
      <c r="L204" s="88"/>
      <c r="M204" s="88"/>
      <c r="N204" s="88"/>
      <c r="O204" s="88"/>
      <c r="P204" s="88"/>
      <c r="Q204" s="88"/>
      <c r="R204" s="88"/>
      <c r="S204" s="88"/>
      <c r="T204" s="88"/>
      <c r="U204" s="88"/>
      <c r="V204" s="88"/>
      <c r="W204" s="88"/>
      <c r="X204" s="88"/>
    </row>
    <row r="205" spans="1:24" ht="15.75" customHeight="1" x14ac:dyDescent="0.25">
      <c r="A205" s="88"/>
      <c r="B205" s="88"/>
      <c r="C205" s="95"/>
      <c r="D205" s="96"/>
      <c r="E205" s="89"/>
      <c r="F205" s="88"/>
      <c r="G205" s="88"/>
      <c r="H205" s="88"/>
      <c r="I205" s="88"/>
      <c r="J205" s="88"/>
      <c r="K205" s="88"/>
      <c r="L205" s="88"/>
      <c r="M205" s="88"/>
      <c r="N205" s="88"/>
      <c r="O205" s="88"/>
      <c r="P205" s="88"/>
      <c r="Q205" s="88"/>
      <c r="R205" s="88"/>
      <c r="S205" s="88"/>
      <c r="T205" s="88"/>
      <c r="U205" s="88"/>
      <c r="V205" s="88"/>
      <c r="W205" s="88"/>
      <c r="X205" s="88"/>
    </row>
    <row r="206" spans="1:24" ht="15.75" customHeight="1" x14ac:dyDescent="0.25">
      <c r="A206" s="88"/>
      <c r="B206" s="88"/>
      <c r="C206" s="95"/>
      <c r="D206" s="96"/>
      <c r="E206" s="89"/>
      <c r="F206" s="88"/>
      <c r="G206" s="88"/>
      <c r="H206" s="88"/>
      <c r="I206" s="88"/>
      <c r="J206" s="88"/>
      <c r="K206" s="88"/>
      <c r="L206" s="88"/>
      <c r="M206" s="88"/>
      <c r="N206" s="88"/>
      <c r="O206" s="88"/>
      <c r="P206" s="88"/>
      <c r="Q206" s="88"/>
      <c r="R206" s="88"/>
      <c r="S206" s="88"/>
      <c r="T206" s="88"/>
      <c r="U206" s="88"/>
      <c r="V206" s="88"/>
      <c r="W206" s="88"/>
      <c r="X206" s="88"/>
    </row>
    <row r="207" spans="1:24" ht="15.75" customHeight="1" x14ac:dyDescent="0.25">
      <c r="A207" s="88"/>
      <c r="B207" s="88"/>
      <c r="C207" s="95"/>
      <c r="D207" s="96"/>
      <c r="E207" s="89"/>
      <c r="F207" s="88"/>
      <c r="G207" s="88"/>
      <c r="H207" s="88"/>
      <c r="I207" s="88"/>
      <c r="J207" s="88"/>
      <c r="K207" s="88"/>
      <c r="L207" s="88"/>
      <c r="M207" s="88"/>
      <c r="N207" s="88"/>
      <c r="O207" s="88"/>
      <c r="P207" s="88"/>
      <c r="Q207" s="88"/>
      <c r="R207" s="88"/>
      <c r="S207" s="88"/>
      <c r="T207" s="88"/>
      <c r="U207" s="88"/>
      <c r="V207" s="88"/>
      <c r="W207" s="88"/>
      <c r="X207" s="88"/>
    </row>
    <row r="208" spans="1:24" ht="15.75" customHeight="1" x14ac:dyDescent="0.25">
      <c r="A208" s="88"/>
      <c r="B208" s="88"/>
      <c r="C208" s="95"/>
      <c r="D208" s="96"/>
      <c r="E208" s="89"/>
      <c r="F208" s="88"/>
      <c r="G208" s="88"/>
      <c r="H208" s="88"/>
      <c r="I208" s="88"/>
      <c r="J208" s="88"/>
      <c r="K208" s="88"/>
      <c r="L208" s="88"/>
      <c r="M208" s="88"/>
      <c r="N208" s="88"/>
      <c r="O208" s="88"/>
      <c r="P208" s="88"/>
      <c r="Q208" s="88"/>
      <c r="R208" s="88"/>
      <c r="S208" s="88"/>
      <c r="T208" s="88"/>
      <c r="U208" s="88"/>
      <c r="V208" s="88"/>
      <c r="W208" s="88"/>
      <c r="X208" s="88"/>
    </row>
    <row r="209" spans="1:24" ht="15.75" customHeight="1" x14ac:dyDescent="0.25">
      <c r="A209" s="88"/>
      <c r="B209" s="88"/>
      <c r="C209" s="95"/>
      <c r="D209" s="96"/>
      <c r="E209" s="89"/>
      <c r="F209" s="88"/>
      <c r="G209" s="88"/>
      <c r="H209" s="88"/>
      <c r="I209" s="88"/>
      <c r="J209" s="88"/>
      <c r="K209" s="88"/>
      <c r="L209" s="88"/>
      <c r="M209" s="88"/>
      <c r="N209" s="88"/>
      <c r="O209" s="88"/>
      <c r="P209" s="88"/>
      <c r="Q209" s="88"/>
      <c r="R209" s="88"/>
      <c r="S209" s="88"/>
      <c r="T209" s="88"/>
      <c r="U209" s="88"/>
      <c r="V209" s="88"/>
      <c r="W209" s="88"/>
      <c r="X209" s="88"/>
    </row>
    <row r="210" spans="1:24" ht="15.75" customHeight="1" x14ac:dyDescent="0.25">
      <c r="A210" s="88"/>
      <c r="B210" s="88"/>
      <c r="C210" s="95"/>
      <c r="D210" s="96"/>
      <c r="E210" s="89"/>
      <c r="F210" s="88"/>
      <c r="G210" s="88"/>
      <c r="H210" s="88"/>
      <c r="I210" s="88"/>
      <c r="J210" s="88"/>
      <c r="K210" s="88"/>
      <c r="L210" s="88"/>
      <c r="M210" s="88"/>
      <c r="N210" s="88"/>
      <c r="O210" s="88"/>
      <c r="P210" s="88"/>
      <c r="Q210" s="88"/>
      <c r="R210" s="88"/>
      <c r="S210" s="88"/>
      <c r="T210" s="88"/>
      <c r="U210" s="88"/>
      <c r="V210" s="88"/>
      <c r="W210" s="88"/>
      <c r="X210" s="88"/>
    </row>
    <row r="211" spans="1:24" ht="15.75" customHeight="1" x14ac:dyDescent="0.25">
      <c r="A211" s="88"/>
      <c r="B211" s="88"/>
      <c r="C211" s="95"/>
      <c r="D211" s="96"/>
      <c r="E211" s="89"/>
      <c r="F211" s="88"/>
      <c r="G211" s="88"/>
      <c r="H211" s="88"/>
      <c r="I211" s="88"/>
      <c r="J211" s="88"/>
      <c r="K211" s="88"/>
      <c r="L211" s="88"/>
      <c r="M211" s="88"/>
      <c r="N211" s="88"/>
      <c r="O211" s="88"/>
      <c r="P211" s="88"/>
      <c r="Q211" s="88"/>
      <c r="R211" s="88"/>
      <c r="S211" s="88"/>
      <c r="T211" s="88"/>
      <c r="U211" s="88"/>
      <c r="V211" s="88"/>
      <c r="W211" s="88"/>
      <c r="X211" s="88"/>
    </row>
    <row r="212" spans="1:24" ht="15.75" customHeight="1" x14ac:dyDescent="0.25">
      <c r="A212" s="88"/>
      <c r="B212" s="88"/>
      <c r="C212" s="95"/>
      <c r="D212" s="96"/>
      <c r="E212" s="89"/>
      <c r="F212" s="88"/>
      <c r="G212" s="88"/>
      <c r="H212" s="88"/>
      <c r="I212" s="88"/>
      <c r="J212" s="88"/>
      <c r="K212" s="88"/>
      <c r="L212" s="88"/>
      <c r="M212" s="88"/>
      <c r="N212" s="88"/>
      <c r="O212" s="88"/>
      <c r="P212" s="88"/>
      <c r="Q212" s="88"/>
      <c r="R212" s="88"/>
      <c r="S212" s="88"/>
      <c r="T212" s="88"/>
      <c r="U212" s="88"/>
      <c r="V212" s="88"/>
      <c r="W212" s="88"/>
      <c r="X212" s="88"/>
    </row>
    <row r="213" spans="1:24" ht="15.75" customHeight="1" x14ac:dyDescent="0.25">
      <c r="A213" s="88"/>
      <c r="B213" s="88"/>
      <c r="C213" s="95"/>
      <c r="D213" s="96"/>
      <c r="E213" s="89"/>
      <c r="F213" s="88"/>
      <c r="G213" s="88"/>
      <c r="H213" s="88"/>
      <c r="I213" s="88"/>
      <c r="J213" s="88"/>
      <c r="K213" s="88"/>
      <c r="L213" s="88"/>
      <c r="M213" s="88"/>
      <c r="N213" s="88"/>
      <c r="O213" s="88"/>
      <c r="P213" s="88"/>
      <c r="Q213" s="88"/>
      <c r="R213" s="88"/>
      <c r="S213" s="88"/>
      <c r="T213" s="88"/>
      <c r="U213" s="88"/>
      <c r="V213" s="88"/>
      <c r="W213" s="88"/>
      <c r="X213" s="88"/>
    </row>
    <row r="214" spans="1:24" ht="15.75" customHeight="1" x14ac:dyDescent="0.25">
      <c r="A214" s="88"/>
      <c r="B214" s="88"/>
      <c r="C214" s="95"/>
      <c r="D214" s="96"/>
      <c r="E214" s="89"/>
      <c r="F214" s="88"/>
      <c r="G214" s="88"/>
      <c r="H214" s="88"/>
      <c r="I214" s="88"/>
      <c r="J214" s="88"/>
      <c r="K214" s="88"/>
      <c r="L214" s="88"/>
      <c r="M214" s="88"/>
      <c r="N214" s="88"/>
      <c r="O214" s="88"/>
      <c r="P214" s="88"/>
      <c r="Q214" s="88"/>
      <c r="R214" s="88"/>
      <c r="S214" s="88"/>
      <c r="T214" s="88"/>
      <c r="U214" s="88"/>
      <c r="V214" s="88"/>
      <c r="W214" s="88"/>
      <c r="X214" s="88"/>
    </row>
    <row r="215" spans="1:24" ht="15.75" customHeight="1" x14ac:dyDescent="0.25">
      <c r="A215" s="88"/>
      <c r="B215" s="88"/>
      <c r="C215" s="95"/>
      <c r="D215" s="96"/>
      <c r="E215" s="89"/>
      <c r="F215" s="88"/>
      <c r="G215" s="88"/>
      <c r="H215" s="88"/>
      <c r="I215" s="88"/>
      <c r="J215" s="88"/>
      <c r="K215" s="88"/>
      <c r="L215" s="88"/>
      <c r="M215" s="88"/>
      <c r="N215" s="88"/>
      <c r="O215" s="88"/>
      <c r="P215" s="88"/>
      <c r="Q215" s="88"/>
      <c r="R215" s="88"/>
      <c r="S215" s="88"/>
      <c r="T215" s="88"/>
      <c r="U215" s="88"/>
      <c r="V215" s="88"/>
      <c r="W215" s="88"/>
      <c r="X215" s="88"/>
    </row>
    <row r="216" spans="1:24" ht="15.75" customHeight="1" x14ac:dyDescent="0.25">
      <c r="A216" s="88"/>
      <c r="B216" s="88"/>
      <c r="C216" s="95"/>
      <c r="D216" s="96"/>
      <c r="E216" s="89"/>
      <c r="F216" s="88"/>
      <c r="G216" s="88"/>
      <c r="H216" s="88"/>
      <c r="I216" s="88"/>
      <c r="J216" s="88"/>
      <c r="K216" s="88"/>
      <c r="L216" s="88"/>
      <c r="M216" s="88"/>
      <c r="N216" s="88"/>
      <c r="O216" s="88"/>
      <c r="P216" s="88"/>
      <c r="Q216" s="88"/>
      <c r="R216" s="88"/>
      <c r="S216" s="88"/>
      <c r="T216" s="88"/>
      <c r="U216" s="88"/>
      <c r="V216" s="88"/>
      <c r="W216" s="88"/>
      <c r="X216" s="88"/>
    </row>
    <row r="217" spans="1:24" ht="15.75" customHeight="1" x14ac:dyDescent="0.25">
      <c r="A217" s="88"/>
      <c r="B217" s="88"/>
      <c r="C217" s="95"/>
      <c r="D217" s="96"/>
      <c r="E217" s="89"/>
      <c r="F217" s="88"/>
      <c r="G217" s="88"/>
      <c r="H217" s="88"/>
      <c r="I217" s="88"/>
      <c r="J217" s="88"/>
      <c r="K217" s="88"/>
      <c r="L217" s="88"/>
      <c r="M217" s="88"/>
      <c r="N217" s="88"/>
      <c r="O217" s="88"/>
      <c r="P217" s="88"/>
      <c r="Q217" s="88"/>
      <c r="R217" s="88"/>
      <c r="S217" s="88"/>
      <c r="T217" s="88"/>
      <c r="U217" s="88"/>
      <c r="V217" s="88"/>
      <c r="W217" s="88"/>
      <c r="X217" s="88"/>
    </row>
    <row r="218" spans="1:24" ht="15.75" customHeight="1" x14ac:dyDescent="0.25">
      <c r="A218" s="88"/>
      <c r="B218" s="88"/>
      <c r="C218" s="95"/>
      <c r="D218" s="96"/>
      <c r="E218" s="89"/>
      <c r="F218" s="88"/>
      <c r="G218" s="88"/>
      <c r="H218" s="88"/>
      <c r="I218" s="88"/>
      <c r="J218" s="88"/>
      <c r="K218" s="88"/>
      <c r="L218" s="88"/>
      <c r="M218" s="88"/>
      <c r="N218" s="88"/>
      <c r="O218" s="88"/>
      <c r="P218" s="88"/>
      <c r="Q218" s="88"/>
      <c r="R218" s="88"/>
      <c r="S218" s="88"/>
      <c r="T218" s="88"/>
      <c r="U218" s="88"/>
      <c r="V218" s="88"/>
      <c r="W218" s="88"/>
      <c r="X218" s="88"/>
    </row>
    <row r="219" spans="1:24" ht="15.75" customHeight="1" x14ac:dyDescent="0.25">
      <c r="A219" s="88"/>
      <c r="B219" s="88"/>
      <c r="C219" s="95"/>
      <c r="D219" s="96"/>
      <c r="E219" s="89"/>
      <c r="F219" s="88"/>
      <c r="G219" s="88"/>
      <c r="H219" s="88"/>
      <c r="I219" s="88"/>
      <c r="J219" s="88"/>
      <c r="K219" s="88"/>
      <c r="L219" s="88"/>
      <c r="M219" s="88"/>
      <c r="N219" s="88"/>
      <c r="O219" s="88"/>
      <c r="P219" s="88"/>
      <c r="Q219" s="88"/>
      <c r="R219" s="88"/>
      <c r="S219" s="88"/>
      <c r="T219" s="88"/>
      <c r="U219" s="88"/>
      <c r="V219" s="88"/>
      <c r="W219" s="88"/>
      <c r="X219" s="88"/>
    </row>
    <row r="220" spans="1:24" ht="15.75" customHeight="1" x14ac:dyDescent="0.25">
      <c r="A220" s="88"/>
      <c r="B220" s="88"/>
      <c r="C220" s="95"/>
      <c r="D220" s="96"/>
      <c r="E220" s="89"/>
      <c r="F220" s="88"/>
      <c r="G220" s="88"/>
      <c r="H220" s="88"/>
      <c r="I220" s="88"/>
      <c r="J220" s="88"/>
      <c r="K220" s="88"/>
      <c r="L220" s="88"/>
      <c r="M220" s="88"/>
      <c r="N220" s="88"/>
      <c r="O220" s="88"/>
      <c r="P220" s="88"/>
      <c r="Q220" s="88"/>
      <c r="R220" s="88"/>
      <c r="S220" s="88"/>
      <c r="T220" s="88"/>
      <c r="U220" s="88"/>
      <c r="V220" s="88"/>
      <c r="W220" s="88"/>
      <c r="X220" s="88"/>
    </row>
    <row r="221" spans="1:24" ht="15.75" customHeight="1" x14ac:dyDescent="0.25">
      <c r="A221" s="88"/>
      <c r="B221" s="88"/>
      <c r="C221" s="95"/>
      <c r="D221" s="96"/>
      <c r="E221" s="89"/>
      <c r="F221" s="88"/>
      <c r="G221" s="88"/>
      <c r="H221" s="88"/>
      <c r="I221" s="88"/>
      <c r="J221" s="88"/>
      <c r="K221" s="88"/>
      <c r="L221" s="88"/>
      <c r="M221" s="88"/>
      <c r="N221" s="88"/>
      <c r="O221" s="88"/>
      <c r="P221" s="88"/>
      <c r="Q221" s="88"/>
      <c r="R221" s="88"/>
      <c r="S221" s="88"/>
      <c r="T221" s="88"/>
      <c r="U221" s="88"/>
      <c r="V221" s="88"/>
      <c r="W221" s="88"/>
      <c r="X221" s="88"/>
    </row>
    <row r="222" spans="1:24" ht="15.75" customHeight="1" x14ac:dyDescent="0.25">
      <c r="A222" s="88"/>
      <c r="B222" s="88"/>
      <c r="C222" s="95"/>
      <c r="D222" s="96"/>
      <c r="E222" s="89"/>
      <c r="F222" s="88"/>
      <c r="G222" s="88"/>
      <c r="H222" s="88"/>
      <c r="I222" s="88"/>
      <c r="J222" s="88"/>
      <c r="K222" s="88"/>
      <c r="L222" s="88"/>
      <c r="M222" s="88"/>
      <c r="N222" s="88"/>
      <c r="O222" s="88"/>
      <c r="P222" s="88"/>
      <c r="Q222" s="88"/>
      <c r="R222" s="88"/>
      <c r="S222" s="88"/>
      <c r="T222" s="88"/>
      <c r="U222" s="88"/>
      <c r="V222" s="88"/>
      <c r="W222" s="88"/>
      <c r="X222" s="88"/>
    </row>
    <row r="223" spans="1:24" ht="15.75" customHeight="1" x14ac:dyDescent="0.25">
      <c r="A223" s="88"/>
      <c r="B223" s="88"/>
      <c r="C223" s="95"/>
      <c r="D223" s="96"/>
      <c r="E223" s="89"/>
      <c r="F223" s="88"/>
      <c r="G223" s="88"/>
      <c r="H223" s="88"/>
      <c r="I223" s="88"/>
      <c r="J223" s="88"/>
      <c r="K223" s="88"/>
      <c r="L223" s="88"/>
      <c r="M223" s="88"/>
      <c r="N223" s="88"/>
      <c r="O223" s="88"/>
      <c r="P223" s="88"/>
      <c r="Q223" s="88"/>
      <c r="R223" s="88"/>
      <c r="S223" s="88"/>
      <c r="T223" s="88"/>
      <c r="U223" s="88"/>
      <c r="V223" s="88"/>
      <c r="W223" s="88"/>
      <c r="X223" s="88"/>
    </row>
    <row r="224" spans="1:24" ht="15.75" customHeight="1" x14ac:dyDescent="0.25">
      <c r="A224" s="88"/>
      <c r="B224" s="88"/>
      <c r="C224" s="95"/>
      <c r="D224" s="96"/>
      <c r="E224" s="89"/>
      <c r="F224" s="88"/>
      <c r="G224" s="88"/>
      <c r="H224" s="88"/>
      <c r="I224" s="88"/>
      <c r="J224" s="88"/>
      <c r="K224" s="88"/>
      <c r="L224" s="88"/>
      <c r="M224" s="88"/>
      <c r="N224" s="88"/>
      <c r="O224" s="88"/>
      <c r="P224" s="88"/>
      <c r="Q224" s="88"/>
      <c r="R224" s="88"/>
      <c r="S224" s="88"/>
      <c r="T224" s="88"/>
      <c r="U224" s="88"/>
      <c r="V224" s="88"/>
      <c r="W224" s="88"/>
      <c r="X224" s="88"/>
    </row>
    <row r="225" spans="1:24" ht="15.75" customHeight="1" x14ac:dyDescent="0.25">
      <c r="A225" s="88"/>
      <c r="B225" s="88"/>
      <c r="C225" s="95"/>
      <c r="D225" s="96"/>
      <c r="E225" s="89"/>
      <c r="F225" s="88"/>
      <c r="G225" s="88"/>
      <c r="H225" s="88"/>
      <c r="I225" s="88"/>
      <c r="J225" s="88"/>
      <c r="K225" s="88"/>
      <c r="L225" s="88"/>
      <c r="M225" s="88"/>
      <c r="N225" s="88"/>
      <c r="O225" s="88"/>
      <c r="P225" s="88"/>
      <c r="Q225" s="88"/>
      <c r="R225" s="88"/>
      <c r="S225" s="88"/>
      <c r="T225" s="88"/>
      <c r="U225" s="88"/>
      <c r="V225" s="88"/>
      <c r="W225" s="88"/>
      <c r="X225" s="88"/>
    </row>
    <row r="226" spans="1:24" ht="15.75" customHeight="1" x14ac:dyDescent="0.25">
      <c r="A226" s="88"/>
      <c r="B226" s="88"/>
      <c r="C226" s="95"/>
      <c r="D226" s="96"/>
      <c r="E226" s="89"/>
      <c r="F226" s="88"/>
      <c r="G226" s="88"/>
      <c r="H226" s="88"/>
      <c r="I226" s="88"/>
      <c r="J226" s="88"/>
      <c r="K226" s="88"/>
      <c r="L226" s="88"/>
      <c r="M226" s="88"/>
      <c r="N226" s="88"/>
      <c r="O226" s="88"/>
      <c r="P226" s="88"/>
      <c r="Q226" s="88"/>
      <c r="R226" s="88"/>
      <c r="S226" s="88"/>
      <c r="T226" s="88"/>
      <c r="U226" s="88"/>
      <c r="V226" s="88"/>
      <c r="W226" s="88"/>
      <c r="X226" s="88"/>
    </row>
    <row r="227" spans="1:24" ht="15.75" customHeight="1" x14ac:dyDescent="0.25">
      <c r="A227" s="88"/>
      <c r="B227" s="88"/>
      <c r="C227" s="95"/>
      <c r="D227" s="96"/>
      <c r="E227" s="89"/>
      <c r="F227" s="88"/>
      <c r="G227" s="88"/>
      <c r="H227" s="88"/>
      <c r="I227" s="88"/>
      <c r="J227" s="88"/>
      <c r="K227" s="88"/>
      <c r="L227" s="88"/>
      <c r="M227" s="88"/>
      <c r="N227" s="88"/>
      <c r="O227" s="88"/>
      <c r="P227" s="88"/>
      <c r="Q227" s="88"/>
      <c r="R227" s="88"/>
      <c r="S227" s="88"/>
      <c r="T227" s="88"/>
      <c r="U227" s="88"/>
      <c r="V227" s="88"/>
      <c r="W227" s="88"/>
      <c r="X227" s="88"/>
    </row>
    <row r="228" spans="1:24" ht="15.75" customHeight="1" x14ac:dyDescent="0.25">
      <c r="A228" s="88"/>
      <c r="B228" s="88"/>
      <c r="C228" s="95"/>
      <c r="D228" s="96"/>
      <c r="E228" s="89"/>
      <c r="F228" s="88"/>
      <c r="G228" s="88"/>
      <c r="H228" s="88"/>
      <c r="I228" s="88"/>
      <c r="J228" s="88"/>
      <c r="K228" s="88"/>
      <c r="L228" s="88"/>
      <c r="M228" s="88"/>
      <c r="N228" s="88"/>
      <c r="O228" s="88"/>
      <c r="P228" s="88"/>
      <c r="Q228" s="88"/>
      <c r="R228" s="88"/>
      <c r="S228" s="88"/>
      <c r="T228" s="88"/>
      <c r="U228" s="88"/>
      <c r="V228" s="88"/>
      <c r="W228" s="88"/>
      <c r="X228" s="88"/>
    </row>
    <row r="229" spans="1:24" ht="15.75" customHeight="1" x14ac:dyDescent="0.25">
      <c r="A229" s="88"/>
      <c r="B229" s="88"/>
      <c r="C229" s="95"/>
      <c r="D229" s="96"/>
      <c r="E229" s="89"/>
      <c r="F229" s="88"/>
      <c r="G229" s="88"/>
      <c r="H229" s="88"/>
      <c r="I229" s="88"/>
      <c r="J229" s="88"/>
      <c r="K229" s="88"/>
      <c r="L229" s="88"/>
      <c r="M229" s="88"/>
      <c r="N229" s="88"/>
      <c r="O229" s="88"/>
      <c r="P229" s="88"/>
      <c r="Q229" s="88"/>
      <c r="R229" s="88"/>
      <c r="S229" s="88"/>
      <c r="T229" s="88"/>
      <c r="U229" s="88"/>
      <c r="V229" s="88"/>
      <c r="W229" s="88"/>
      <c r="X229" s="88"/>
    </row>
    <row r="230" spans="1:24" ht="15.75" customHeight="1" x14ac:dyDescent="0.25">
      <c r="A230" s="88"/>
      <c r="B230" s="88"/>
      <c r="C230" s="95"/>
      <c r="D230" s="96"/>
      <c r="E230" s="89"/>
      <c r="F230" s="88"/>
      <c r="G230" s="88"/>
      <c r="H230" s="88"/>
      <c r="I230" s="88"/>
      <c r="J230" s="88"/>
      <c r="K230" s="88"/>
      <c r="L230" s="88"/>
      <c r="M230" s="88"/>
      <c r="N230" s="88"/>
      <c r="O230" s="88"/>
      <c r="P230" s="88"/>
      <c r="Q230" s="88"/>
      <c r="R230" s="88"/>
      <c r="S230" s="88"/>
      <c r="T230" s="88"/>
      <c r="U230" s="88"/>
      <c r="V230" s="88"/>
      <c r="W230" s="88"/>
      <c r="X230" s="88"/>
    </row>
    <row r="231" spans="1:24" ht="15.75" customHeight="1" x14ac:dyDescent="0.25">
      <c r="A231" s="88"/>
      <c r="B231" s="88"/>
      <c r="C231" s="95"/>
      <c r="D231" s="96"/>
      <c r="E231" s="89"/>
      <c r="F231" s="88"/>
      <c r="G231" s="88"/>
      <c r="H231" s="88"/>
      <c r="I231" s="88"/>
      <c r="J231" s="88"/>
      <c r="K231" s="88"/>
      <c r="L231" s="88"/>
      <c r="M231" s="88"/>
      <c r="N231" s="88"/>
      <c r="O231" s="88"/>
      <c r="P231" s="88"/>
      <c r="Q231" s="88"/>
      <c r="R231" s="88"/>
      <c r="S231" s="88"/>
      <c r="T231" s="88"/>
      <c r="U231" s="88"/>
      <c r="V231" s="88"/>
      <c r="W231" s="88"/>
      <c r="X231" s="88"/>
    </row>
    <row r="232" spans="1:24" ht="15.75" customHeight="1" x14ac:dyDescent="0.25">
      <c r="A232" s="88"/>
      <c r="B232" s="88"/>
      <c r="C232" s="95"/>
      <c r="D232" s="96"/>
      <c r="E232" s="89"/>
      <c r="F232" s="88"/>
      <c r="G232" s="88"/>
      <c r="H232" s="88"/>
      <c r="I232" s="88"/>
      <c r="J232" s="88"/>
      <c r="K232" s="88"/>
      <c r="L232" s="88"/>
      <c r="M232" s="88"/>
      <c r="N232" s="88"/>
      <c r="O232" s="88"/>
      <c r="P232" s="88"/>
      <c r="Q232" s="88"/>
      <c r="R232" s="88"/>
      <c r="S232" s="88"/>
      <c r="T232" s="88"/>
      <c r="U232" s="88"/>
      <c r="V232" s="88"/>
      <c r="W232" s="88"/>
      <c r="X232" s="88"/>
    </row>
    <row r="233" spans="1:24" ht="15.75" customHeight="1" x14ac:dyDescent="0.25">
      <c r="A233" s="88"/>
      <c r="B233" s="88"/>
      <c r="C233" s="95"/>
      <c r="D233" s="96"/>
      <c r="E233" s="89"/>
      <c r="F233" s="88"/>
      <c r="G233" s="88"/>
      <c r="H233" s="88"/>
      <c r="I233" s="88"/>
      <c r="J233" s="88"/>
      <c r="K233" s="88"/>
      <c r="L233" s="88"/>
      <c r="M233" s="88"/>
      <c r="N233" s="88"/>
      <c r="O233" s="88"/>
      <c r="P233" s="88"/>
      <c r="Q233" s="88"/>
      <c r="R233" s="88"/>
      <c r="S233" s="88"/>
      <c r="T233" s="88"/>
      <c r="U233" s="88"/>
      <c r="V233" s="88"/>
      <c r="W233" s="88"/>
      <c r="X233" s="88"/>
    </row>
    <row r="234" spans="1:24" ht="15.75" customHeight="1" x14ac:dyDescent="0.25">
      <c r="A234" s="88"/>
      <c r="B234" s="88"/>
      <c r="C234" s="95"/>
      <c r="D234" s="96"/>
      <c r="E234" s="89"/>
      <c r="F234" s="88"/>
      <c r="G234" s="88"/>
      <c r="H234" s="88"/>
      <c r="I234" s="88"/>
      <c r="J234" s="88"/>
      <c r="K234" s="88"/>
      <c r="L234" s="88"/>
      <c r="M234" s="88"/>
      <c r="N234" s="88"/>
      <c r="O234" s="88"/>
      <c r="P234" s="88"/>
      <c r="Q234" s="88"/>
      <c r="R234" s="88"/>
      <c r="S234" s="88"/>
      <c r="T234" s="88"/>
      <c r="U234" s="88"/>
      <c r="V234" s="88"/>
      <c r="W234" s="88"/>
      <c r="X234" s="88"/>
    </row>
    <row r="235" spans="1:24" ht="15.75" customHeight="1" x14ac:dyDescent="0.25">
      <c r="A235" s="88"/>
      <c r="B235" s="88"/>
      <c r="C235" s="95"/>
      <c r="D235" s="96"/>
      <c r="E235" s="89"/>
      <c r="F235" s="88"/>
      <c r="G235" s="88"/>
      <c r="H235" s="88"/>
      <c r="I235" s="88"/>
      <c r="J235" s="88"/>
      <c r="K235" s="88"/>
      <c r="L235" s="88"/>
      <c r="M235" s="88"/>
      <c r="N235" s="88"/>
      <c r="O235" s="88"/>
      <c r="P235" s="88"/>
      <c r="Q235" s="88"/>
      <c r="R235" s="88"/>
      <c r="S235" s="88"/>
      <c r="T235" s="88"/>
      <c r="U235" s="88"/>
      <c r="V235" s="88"/>
      <c r="W235" s="88"/>
      <c r="X235" s="88"/>
    </row>
    <row r="236" spans="1:24" ht="15.75" customHeight="1" x14ac:dyDescent="0.25">
      <c r="A236" s="88"/>
      <c r="B236" s="88"/>
      <c r="C236" s="95"/>
      <c r="D236" s="96"/>
      <c r="E236" s="89"/>
      <c r="F236" s="88"/>
      <c r="G236" s="88"/>
      <c r="H236" s="88"/>
      <c r="I236" s="88"/>
      <c r="J236" s="88"/>
      <c r="K236" s="88"/>
      <c r="L236" s="88"/>
      <c r="M236" s="88"/>
      <c r="N236" s="88"/>
      <c r="O236" s="88"/>
      <c r="P236" s="88"/>
      <c r="Q236" s="88"/>
      <c r="R236" s="88"/>
      <c r="S236" s="88"/>
      <c r="T236" s="88"/>
      <c r="U236" s="88"/>
      <c r="V236" s="88"/>
      <c r="W236" s="88"/>
      <c r="X236" s="88"/>
    </row>
    <row r="237" spans="1:24" ht="15.75" customHeight="1" x14ac:dyDescent="0.25">
      <c r="A237" s="88"/>
      <c r="B237" s="88"/>
      <c r="C237" s="95"/>
      <c r="D237" s="96"/>
      <c r="E237" s="89"/>
      <c r="F237" s="88"/>
      <c r="G237" s="88"/>
      <c r="H237" s="88"/>
      <c r="I237" s="88"/>
      <c r="J237" s="88"/>
      <c r="K237" s="88"/>
      <c r="L237" s="88"/>
      <c r="M237" s="88"/>
      <c r="N237" s="88"/>
      <c r="O237" s="88"/>
      <c r="P237" s="88"/>
      <c r="Q237" s="88"/>
      <c r="R237" s="88"/>
      <c r="S237" s="88"/>
      <c r="T237" s="88"/>
      <c r="U237" s="88"/>
      <c r="V237" s="88"/>
      <c r="W237" s="88"/>
      <c r="X237" s="88"/>
    </row>
    <row r="238" spans="1:24" ht="15.75" customHeight="1" x14ac:dyDescent="0.25">
      <c r="A238" s="88"/>
      <c r="B238" s="88"/>
      <c r="C238" s="95"/>
      <c r="D238" s="96"/>
      <c r="E238" s="89"/>
      <c r="F238" s="88"/>
      <c r="G238" s="88"/>
      <c r="H238" s="88"/>
      <c r="I238" s="88"/>
      <c r="J238" s="88"/>
      <c r="K238" s="88"/>
      <c r="L238" s="88"/>
      <c r="M238" s="88"/>
      <c r="N238" s="88"/>
      <c r="O238" s="88"/>
      <c r="P238" s="88"/>
      <c r="Q238" s="88"/>
      <c r="R238" s="88"/>
      <c r="S238" s="88"/>
      <c r="T238" s="88"/>
      <c r="U238" s="88"/>
      <c r="V238" s="88"/>
      <c r="W238" s="88"/>
      <c r="X238" s="88"/>
    </row>
    <row r="239" spans="1:24" ht="15.75" customHeight="1" x14ac:dyDescent="0.25">
      <c r="A239" s="88"/>
      <c r="B239" s="88"/>
      <c r="C239" s="95"/>
      <c r="D239" s="96"/>
      <c r="E239" s="89"/>
      <c r="F239" s="88"/>
      <c r="G239" s="88"/>
      <c r="H239" s="88"/>
      <c r="I239" s="88"/>
      <c r="J239" s="88"/>
      <c r="K239" s="88"/>
      <c r="L239" s="88"/>
      <c r="M239" s="88"/>
      <c r="N239" s="88"/>
      <c r="O239" s="88"/>
      <c r="P239" s="88"/>
      <c r="Q239" s="88"/>
      <c r="R239" s="88"/>
      <c r="S239" s="88"/>
      <c r="T239" s="88"/>
      <c r="U239" s="88"/>
      <c r="V239" s="88"/>
      <c r="W239" s="88"/>
      <c r="X239" s="88"/>
    </row>
    <row r="240" spans="1:24" ht="15.75" customHeight="1" x14ac:dyDescent="0.25">
      <c r="A240" s="88"/>
      <c r="B240" s="88"/>
      <c r="C240" s="85"/>
      <c r="D240" s="86"/>
      <c r="E240" s="87"/>
      <c r="F240" s="84"/>
      <c r="G240" s="84"/>
      <c r="H240" s="84"/>
      <c r="I240" s="84"/>
      <c r="J240" s="84"/>
      <c r="K240" s="84"/>
      <c r="L240" s="84"/>
      <c r="M240" s="84"/>
      <c r="N240" s="84"/>
      <c r="O240" s="84"/>
      <c r="P240" s="84"/>
      <c r="Q240" s="84"/>
      <c r="R240" s="84"/>
      <c r="S240" s="84"/>
      <c r="T240" s="84"/>
      <c r="U240" s="84"/>
      <c r="V240" s="84"/>
      <c r="W240" s="84"/>
      <c r="X240" s="84"/>
    </row>
    <row r="241" spans="1:24" ht="15.75" customHeight="1" x14ac:dyDescent="0.25">
      <c r="A241" s="88"/>
      <c r="B241" s="88"/>
      <c r="C241" s="85"/>
      <c r="D241" s="86"/>
      <c r="E241" s="87"/>
      <c r="F241" s="84"/>
      <c r="G241" s="84"/>
      <c r="H241" s="84"/>
      <c r="I241" s="84"/>
      <c r="J241" s="84"/>
      <c r="K241" s="84"/>
      <c r="L241" s="84"/>
      <c r="M241" s="84"/>
      <c r="N241" s="84"/>
      <c r="O241" s="84"/>
      <c r="P241" s="84"/>
      <c r="Q241" s="84"/>
      <c r="R241" s="84"/>
      <c r="S241" s="84"/>
      <c r="T241" s="84"/>
      <c r="U241" s="84"/>
      <c r="V241" s="84"/>
      <c r="W241" s="84"/>
      <c r="X241" s="84"/>
    </row>
    <row r="242" spans="1:24" ht="15.75" customHeight="1" x14ac:dyDescent="0.25">
      <c r="A242" s="88"/>
      <c r="B242" s="88"/>
      <c r="C242" s="85"/>
      <c r="D242" s="86"/>
      <c r="E242" s="87"/>
      <c r="F242" s="84"/>
      <c r="G242" s="84"/>
      <c r="H242" s="84"/>
      <c r="I242" s="84"/>
      <c r="J242" s="84"/>
      <c r="K242" s="84"/>
      <c r="L242" s="84"/>
      <c r="M242" s="84"/>
      <c r="N242" s="84"/>
      <c r="O242" s="84"/>
      <c r="P242" s="84"/>
      <c r="Q242" s="84"/>
      <c r="R242" s="84"/>
      <c r="S242" s="84"/>
      <c r="T242" s="84"/>
      <c r="U242" s="84"/>
      <c r="V242" s="84"/>
      <c r="W242" s="84"/>
      <c r="X242" s="84"/>
    </row>
    <row r="243" spans="1:24" ht="15.75" customHeight="1" x14ac:dyDescent="0.25">
      <c r="A243" s="88"/>
      <c r="B243" s="88"/>
      <c r="C243" s="85"/>
      <c r="D243" s="86"/>
      <c r="E243" s="87"/>
      <c r="F243" s="84"/>
      <c r="G243" s="84"/>
      <c r="H243" s="84"/>
      <c r="I243" s="84"/>
      <c r="J243" s="84"/>
      <c r="K243" s="84"/>
      <c r="L243" s="84"/>
      <c r="M243" s="84"/>
      <c r="N243" s="84"/>
      <c r="O243" s="84"/>
      <c r="P243" s="84"/>
      <c r="Q243" s="84"/>
      <c r="R243" s="84"/>
      <c r="S243" s="84"/>
      <c r="T243" s="84"/>
      <c r="U243" s="84"/>
      <c r="V243" s="84"/>
      <c r="W243" s="84"/>
      <c r="X243" s="84"/>
    </row>
    <row r="244" spans="1:24" ht="15.75" customHeight="1" x14ac:dyDescent="0.25">
      <c r="A244" s="88"/>
      <c r="B244" s="88"/>
      <c r="C244" s="85"/>
      <c r="D244" s="86"/>
      <c r="E244" s="87"/>
      <c r="F244" s="84"/>
      <c r="G244" s="84"/>
      <c r="H244" s="84"/>
      <c r="I244" s="84"/>
      <c r="J244" s="84"/>
      <c r="K244" s="84"/>
      <c r="L244" s="84"/>
      <c r="M244" s="84"/>
      <c r="N244" s="84"/>
      <c r="O244" s="84"/>
      <c r="P244" s="84"/>
      <c r="Q244" s="84"/>
      <c r="R244" s="84"/>
      <c r="S244" s="84"/>
      <c r="T244" s="84"/>
      <c r="U244" s="84"/>
      <c r="V244" s="84"/>
      <c r="W244" s="84"/>
      <c r="X244" s="84"/>
    </row>
    <row r="245" spans="1:24" ht="15.75" customHeight="1" x14ac:dyDescent="0.25">
      <c r="A245" s="88"/>
      <c r="B245" s="88"/>
      <c r="C245" s="85"/>
      <c r="D245" s="86"/>
      <c r="E245" s="87"/>
      <c r="F245" s="84"/>
      <c r="G245" s="84"/>
      <c r="H245" s="84"/>
      <c r="I245" s="84"/>
      <c r="J245" s="84"/>
      <c r="K245" s="84"/>
      <c r="L245" s="84"/>
      <c r="M245" s="84"/>
      <c r="N245" s="84"/>
      <c r="O245" s="84"/>
      <c r="P245" s="84"/>
      <c r="Q245" s="84"/>
      <c r="R245" s="84"/>
      <c r="S245" s="84"/>
      <c r="T245" s="84"/>
      <c r="U245" s="84"/>
      <c r="V245" s="84"/>
      <c r="W245" s="84"/>
      <c r="X245" s="84"/>
    </row>
    <row r="246" spans="1:24" ht="15.75" customHeight="1" x14ac:dyDescent="0.25">
      <c r="A246" s="88"/>
      <c r="B246" s="88"/>
      <c r="C246" s="85"/>
      <c r="D246" s="86"/>
      <c r="E246" s="87"/>
      <c r="F246" s="84"/>
      <c r="G246" s="84"/>
      <c r="H246" s="84"/>
      <c r="I246" s="84"/>
      <c r="J246" s="84"/>
      <c r="K246" s="84"/>
      <c r="L246" s="84"/>
      <c r="M246" s="84"/>
      <c r="N246" s="84"/>
      <c r="O246" s="84"/>
      <c r="P246" s="84"/>
      <c r="Q246" s="84"/>
      <c r="R246" s="84"/>
      <c r="S246" s="84"/>
      <c r="T246" s="84"/>
      <c r="U246" s="84"/>
      <c r="V246" s="84"/>
      <c r="W246" s="84"/>
      <c r="X246" s="84"/>
    </row>
    <row r="247" spans="1:24" ht="15.75" customHeight="1" x14ac:dyDescent="0.25">
      <c r="A247" s="88"/>
      <c r="B247" s="88"/>
      <c r="C247" s="85"/>
      <c r="D247" s="86"/>
      <c r="E247" s="87"/>
      <c r="F247" s="84"/>
      <c r="G247" s="84"/>
      <c r="H247" s="84"/>
      <c r="I247" s="84"/>
      <c r="J247" s="84"/>
      <c r="K247" s="84"/>
      <c r="L247" s="84"/>
      <c r="M247" s="84"/>
      <c r="N247" s="84"/>
      <c r="O247" s="84"/>
      <c r="P247" s="84"/>
      <c r="Q247" s="84"/>
      <c r="R247" s="84"/>
      <c r="S247" s="84"/>
      <c r="T247" s="84"/>
      <c r="U247" s="84"/>
      <c r="V247" s="84"/>
      <c r="W247" s="84"/>
      <c r="X247" s="84"/>
    </row>
    <row r="248" spans="1:24" ht="15.75" customHeight="1" x14ac:dyDescent="0.25">
      <c r="A248" s="88"/>
      <c r="B248" s="88"/>
      <c r="C248" s="85"/>
      <c r="D248" s="86"/>
      <c r="E248" s="87"/>
      <c r="F248" s="84"/>
      <c r="G248" s="84"/>
      <c r="H248" s="84"/>
      <c r="I248" s="84"/>
      <c r="J248" s="84"/>
      <c r="K248" s="84"/>
      <c r="L248" s="84"/>
      <c r="M248" s="84"/>
      <c r="N248" s="84"/>
      <c r="O248" s="84"/>
      <c r="P248" s="84"/>
      <c r="Q248" s="84"/>
      <c r="R248" s="84"/>
      <c r="S248" s="84"/>
      <c r="T248" s="84"/>
      <c r="U248" s="84"/>
      <c r="V248" s="84"/>
      <c r="W248" s="84"/>
      <c r="X248" s="84"/>
    </row>
    <row r="249" spans="1:24" ht="15.75" customHeight="1" x14ac:dyDescent="0.25">
      <c r="A249" s="88"/>
      <c r="B249" s="88"/>
      <c r="C249" s="85"/>
      <c r="D249" s="86"/>
      <c r="E249" s="87"/>
      <c r="F249" s="84"/>
      <c r="G249" s="84"/>
      <c r="H249" s="84"/>
      <c r="I249" s="84"/>
      <c r="J249" s="84"/>
      <c r="K249" s="84"/>
      <c r="L249" s="84"/>
      <c r="M249" s="84"/>
      <c r="N249" s="84"/>
      <c r="O249" s="84"/>
      <c r="P249" s="84"/>
      <c r="Q249" s="84"/>
      <c r="R249" s="84"/>
      <c r="S249" s="84"/>
      <c r="T249" s="84"/>
      <c r="U249" s="84"/>
      <c r="V249" s="84"/>
      <c r="W249" s="84"/>
      <c r="X249" s="84"/>
    </row>
    <row r="250" spans="1:24" ht="15.75" customHeight="1" x14ac:dyDescent="0.25">
      <c r="A250" s="88"/>
      <c r="B250" s="88"/>
      <c r="C250" s="85"/>
      <c r="D250" s="86"/>
      <c r="E250" s="87"/>
      <c r="F250" s="84"/>
      <c r="G250" s="84"/>
      <c r="H250" s="84"/>
      <c r="I250" s="84"/>
      <c r="J250" s="84"/>
      <c r="K250" s="84"/>
      <c r="L250" s="84"/>
      <c r="M250" s="84"/>
      <c r="N250" s="84"/>
      <c r="O250" s="84"/>
      <c r="P250" s="84"/>
      <c r="Q250" s="84"/>
      <c r="R250" s="84"/>
      <c r="S250" s="84"/>
      <c r="T250" s="84"/>
      <c r="U250" s="84"/>
      <c r="V250" s="84"/>
      <c r="W250" s="84"/>
      <c r="X250" s="84"/>
    </row>
    <row r="251" spans="1:24" ht="15.75" customHeight="1" x14ac:dyDescent="0.25">
      <c r="A251" s="88"/>
      <c r="B251" s="88"/>
      <c r="C251" s="85"/>
      <c r="D251" s="86"/>
      <c r="E251" s="87"/>
      <c r="F251" s="84"/>
      <c r="G251" s="84"/>
      <c r="H251" s="84"/>
      <c r="I251" s="84"/>
      <c r="J251" s="84"/>
      <c r="K251" s="84"/>
      <c r="L251" s="84"/>
      <c r="M251" s="84"/>
      <c r="N251" s="84"/>
      <c r="O251" s="84"/>
      <c r="P251" s="84"/>
      <c r="Q251" s="84"/>
      <c r="R251" s="84"/>
      <c r="S251" s="84"/>
      <c r="T251" s="84"/>
      <c r="U251" s="84"/>
      <c r="V251" s="84"/>
      <c r="W251" s="84"/>
      <c r="X251" s="84"/>
    </row>
    <row r="252" spans="1:24" ht="15.75" customHeight="1" x14ac:dyDescent="0.25">
      <c r="A252" s="88"/>
      <c r="B252" s="88"/>
      <c r="C252" s="85"/>
      <c r="D252" s="86"/>
      <c r="E252" s="87"/>
      <c r="F252" s="84"/>
      <c r="G252" s="84"/>
      <c r="H252" s="84"/>
      <c r="I252" s="84"/>
      <c r="J252" s="84"/>
      <c r="K252" s="84"/>
      <c r="L252" s="84"/>
      <c r="M252" s="84"/>
      <c r="N252" s="84"/>
      <c r="O252" s="84"/>
      <c r="P252" s="84"/>
      <c r="Q252" s="84"/>
      <c r="R252" s="84"/>
      <c r="S252" s="84"/>
      <c r="T252" s="84"/>
      <c r="U252" s="84"/>
      <c r="V252" s="84"/>
      <c r="W252" s="84"/>
      <c r="X252" s="84"/>
    </row>
    <row r="253" spans="1:24" ht="15.75" customHeight="1" x14ac:dyDescent="0.25">
      <c r="A253" s="88"/>
      <c r="B253" s="88"/>
      <c r="C253" s="85"/>
      <c r="D253" s="86"/>
      <c r="E253" s="87"/>
      <c r="F253" s="84"/>
      <c r="G253" s="84"/>
      <c r="H253" s="84"/>
      <c r="I253" s="84"/>
      <c r="J253" s="84"/>
      <c r="K253" s="84"/>
      <c r="L253" s="84"/>
      <c r="M253" s="84"/>
      <c r="N253" s="84"/>
      <c r="O253" s="84"/>
      <c r="P253" s="84"/>
      <c r="Q253" s="84"/>
      <c r="R253" s="84"/>
      <c r="S253" s="84"/>
      <c r="T253" s="84"/>
      <c r="U253" s="84"/>
      <c r="V253" s="84"/>
      <c r="W253" s="84"/>
      <c r="X253" s="84"/>
    </row>
    <row r="254" spans="1:24" ht="15.75" customHeight="1" x14ac:dyDescent="0.25">
      <c r="A254" s="88"/>
      <c r="B254" s="88"/>
      <c r="C254" s="85"/>
      <c r="D254" s="86"/>
      <c r="E254" s="87"/>
      <c r="F254" s="84"/>
      <c r="G254" s="84"/>
      <c r="H254" s="84"/>
      <c r="I254" s="84"/>
      <c r="J254" s="84"/>
      <c r="K254" s="84"/>
      <c r="L254" s="84"/>
      <c r="M254" s="84"/>
      <c r="N254" s="84"/>
      <c r="O254" s="84"/>
      <c r="P254" s="84"/>
      <c r="Q254" s="84"/>
      <c r="R254" s="84"/>
      <c r="S254" s="84"/>
      <c r="T254" s="84"/>
      <c r="U254" s="84"/>
      <c r="V254" s="84"/>
      <c r="W254" s="84"/>
      <c r="X254" s="84"/>
    </row>
    <row r="255" spans="1:24" ht="15.75" customHeight="1" x14ac:dyDescent="0.25">
      <c r="A255" s="88"/>
      <c r="B255" s="88"/>
      <c r="C255" s="85"/>
      <c r="D255" s="86"/>
      <c r="E255" s="87"/>
      <c r="F255" s="84"/>
      <c r="G255" s="84"/>
      <c r="H255" s="84"/>
      <c r="I255" s="84"/>
      <c r="J255" s="84"/>
      <c r="K255" s="84"/>
      <c r="L255" s="84"/>
      <c r="M255" s="84"/>
      <c r="N255" s="84"/>
      <c r="O255" s="84"/>
      <c r="P255" s="84"/>
      <c r="Q255" s="84"/>
      <c r="R255" s="84"/>
      <c r="S255" s="84"/>
      <c r="T255" s="84"/>
      <c r="U255" s="84"/>
      <c r="V255" s="84"/>
      <c r="W255" s="84"/>
      <c r="X255" s="84"/>
    </row>
    <row r="256" spans="1:24" ht="15.75" customHeight="1" x14ac:dyDescent="0.25">
      <c r="A256" s="88"/>
      <c r="B256" s="88"/>
      <c r="C256" s="85"/>
      <c r="D256" s="86"/>
      <c r="E256" s="87"/>
      <c r="F256" s="84"/>
      <c r="G256" s="84"/>
      <c r="H256" s="84"/>
      <c r="I256" s="84"/>
      <c r="J256" s="84"/>
      <c r="K256" s="84"/>
      <c r="L256" s="84"/>
      <c r="M256" s="84"/>
      <c r="N256" s="84"/>
      <c r="O256" s="84"/>
      <c r="P256" s="84"/>
      <c r="Q256" s="84"/>
      <c r="R256" s="84"/>
      <c r="S256" s="84"/>
      <c r="T256" s="84"/>
      <c r="U256" s="84"/>
      <c r="V256" s="84"/>
      <c r="W256" s="84"/>
      <c r="X256" s="84"/>
    </row>
    <row r="257" spans="1:24" ht="15.75" customHeight="1" x14ac:dyDescent="0.25">
      <c r="A257" s="88"/>
      <c r="B257" s="88"/>
      <c r="C257" s="85"/>
      <c r="D257" s="86"/>
      <c r="E257" s="87"/>
      <c r="F257" s="84"/>
      <c r="G257" s="84"/>
      <c r="H257" s="84"/>
      <c r="I257" s="84"/>
      <c r="J257" s="84"/>
      <c r="K257" s="84"/>
      <c r="L257" s="84"/>
      <c r="M257" s="84"/>
      <c r="N257" s="84"/>
      <c r="O257" s="84"/>
      <c r="P257" s="84"/>
      <c r="Q257" s="84"/>
      <c r="R257" s="84"/>
      <c r="S257" s="84"/>
      <c r="T257" s="84"/>
      <c r="U257" s="84"/>
      <c r="V257" s="84"/>
      <c r="W257" s="84"/>
      <c r="X257" s="84"/>
    </row>
    <row r="258" spans="1:24" ht="15.75" customHeight="1" x14ac:dyDescent="0.25">
      <c r="A258" s="88"/>
      <c r="B258" s="88"/>
      <c r="C258" s="85"/>
      <c r="D258" s="86"/>
      <c r="E258" s="87"/>
      <c r="F258" s="84"/>
      <c r="G258" s="84"/>
      <c r="H258" s="84"/>
      <c r="I258" s="84"/>
      <c r="J258" s="84"/>
      <c r="K258" s="84"/>
      <c r="L258" s="84"/>
      <c r="M258" s="84"/>
      <c r="N258" s="84"/>
      <c r="O258" s="84"/>
      <c r="P258" s="84"/>
      <c r="Q258" s="84"/>
      <c r="R258" s="84"/>
      <c r="S258" s="84"/>
      <c r="T258" s="84"/>
      <c r="U258" s="84"/>
      <c r="V258" s="84"/>
      <c r="W258" s="84"/>
      <c r="X258" s="84"/>
    </row>
    <row r="259" spans="1:24" ht="15.75" customHeight="1" x14ac:dyDescent="0.25">
      <c r="A259" s="88"/>
      <c r="B259" s="88"/>
      <c r="C259" s="85"/>
      <c r="D259" s="86"/>
      <c r="E259" s="87"/>
      <c r="F259" s="84"/>
      <c r="G259" s="84"/>
      <c r="H259" s="84"/>
      <c r="I259" s="84"/>
      <c r="J259" s="84"/>
      <c r="K259" s="84"/>
      <c r="L259" s="84"/>
      <c r="M259" s="84"/>
      <c r="N259" s="84"/>
      <c r="O259" s="84"/>
      <c r="P259" s="84"/>
      <c r="Q259" s="84"/>
      <c r="R259" s="84"/>
      <c r="S259" s="84"/>
      <c r="T259" s="84"/>
      <c r="U259" s="84"/>
      <c r="V259" s="84"/>
      <c r="W259" s="84"/>
      <c r="X259" s="84"/>
    </row>
    <row r="260" spans="1:24" ht="15.75" customHeight="1" x14ac:dyDescent="0.25">
      <c r="A260" s="88"/>
      <c r="B260" s="88"/>
      <c r="C260" s="85"/>
      <c r="D260" s="86"/>
      <c r="E260" s="87"/>
      <c r="F260" s="84"/>
      <c r="G260" s="84"/>
      <c r="H260" s="84"/>
      <c r="I260" s="84"/>
      <c r="J260" s="84"/>
      <c r="K260" s="84"/>
      <c r="L260" s="84"/>
      <c r="M260" s="84"/>
      <c r="N260" s="84"/>
      <c r="O260" s="84"/>
      <c r="P260" s="84"/>
      <c r="Q260" s="84"/>
      <c r="R260" s="84"/>
      <c r="S260" s="84"/>
      <c r="T260" s="84"/>
      <c r="U260" s="84"/>
      <c r="V260" s="84"/>
      <c r="W260" s="84"/>
      <c r="X260" s="84"/>
    </row>
    <row r="261" spans="1:24" ht="15.75" customHeight="1" x14ac:dyDescent="0.25">
      <c r="A261" s="88"/>
      <c r="B261" s="88"/>
      <c r="C261" s="85"/>
      <c r="D261" s="86"/>
      <c r="E261" s="87"/>
      <c r="F261" s="84"/>
      <c r="G261" s="84"/>
      <c r="H261" s="84"/>
      <c r="I261" s="84"/>
      <c r="J261" s="84"/>
      <c r="K261" s="84"/>
      <c r="L261" s="84"/>
      <c r="M261" s="84"/>
      <c r="N261" s="84"/>
      <c r="O261" s="84"/>
      <c r="P261" s="84"/>
      <c r="Q261" s="84"/>
      <c r="R261" s="84"/>
      <c r="S261" s="84"/>
      <c r="T261" s="84"/>
      <c r="U261" s="84"/>
      <c r="V261" s="84"/>
      <c r="W261" s="84"/>
      <c r="X261" s="84"/>
    </row>
    <row r="262" spans="1:24" ht="15.75" customHeight="1" x14ac:dyDescent="0.25">
      <c r="A262" s="88"/>
      <c r="B262" s="88"/>
      <c r="C262" s="85"/>
      <c r="D262" s="86"/>
      <c r="E262" s="87"/>
      <c r="F262" s="84"/>
      <c r="G262" s="84"/>
      <c r="H262" s="84"/>
      <c r="I262" s="84"/>
      <c r="J262" s="84"/>
      <c r="K262" s="84"/>
      <c r="L262" s="84"/>
      <c r="M262" s="84"/>
      <c r="N262" s="84"/>
      <c r="O262" s="84"/>
      <c r="P262" s="84"/>
      <c r="Q262" s="84"/>
      <c r="R262" s="84"/>
      <c r="S262" s="84"/>
      <c r="T262" s="84"/>
      <c r="U262" s="84"/>
      <c r="V262" s="84"/>
      <c r="W262" s="84"/>
      <c r="X262" s="84"/>
    </row>
    <row r="263" spans="1:24" ht="15.75" customHeight="1" x14ac:dyDescent="0.25">
      <c r="A263" s="88"/>
      <c r="B263" s="88"/>
      <c r="C263" s="85"/>
      <c r="D263" s="86"/>
      <c r="E263" s="87"/>
      <c r="F263" s="84"/>
      <c r="G263" s="84"/>
      <c r="H263" s="84"/>
      <c r="I263" s="84"/>
      <c r="J263" s="84"/>
      <c r="K263" s="84"/>
      <c r="L263" s="84"/>
      <c r="M263" s="84"/>
      <c r="N263" s="84"/>
      <c r="O263" s="84"/>
      <c r="P263" s="84"/>
      <c r="Q263" s="84"/>
      <c r="R263" s="84"/>
      <c r="S263" s="84"/>
      <c r="T263" s="84"/>
      <c r="U263" s="84"/>
      <c r="V263" s="84"/>
      <c r="W263" s="84"/>
      <c r="X263" s="84"/>
    </row>
    <row r="264" spans="1:24" ht="15.75" customHeight="1" x14ac:dyDescent="0.25">
      <c r="A264" s="88"/>
      <c r="B264" s="88"/>
      <c r="C264" s="85"/>
      <c r="D264" s="86"/>
      <c r="E264" s="87"/>
      <c r="F264" s="84"/>
      <c r="G264" s="84"/>
      <c r="H264" s="84"/>
      <c r="I264" s="84"/>
      <c r="J264" s="84"/>
      <c r="K264" s="84"/>
      <c r="L264" s="84"/>
      <c r="M264" s="84"/>
      <c r="N264" s="84"/>
      <c r="O264" s="84"/>
      <c r="P264" s="84"/>
      <c r="Q264" s="84"/>
      <c r="R264" s="84"/>
      <c r="S264" s="84"/>
      <c r="T264" s="84"/>
      <c r="U264" s="84"/>
      <c r="V264" s="84"/>
      <c r="W264" s="84"/>
      <c r="X264" s="84"/>
    </row>
    <row r="265" spans="1:24" ht="15.75" customHeight="1" x14ac:dyDescent="0.25">
      <c r="A265" s="88"/>
      <c r="B265" s="88"/>
      <c r="C265" s="85"/>
      <c r="D265" s="86"/>
      <c r="E265" s="87"/>
      <c r="F265" s="84"/>
      <c r="G265" s="84"/>
      <c r="H265" s="84"/>
      <c r="I265" s="84"/>
      <c r="J265" s="84"/>
      <c r="K265" s="84"/>
      <c r="L265" s="84"/>
      <c r="M265" s="84"/>
      <c r="N265" s="84"/>
      <c r="O265" s="84"/>
      <c r="P265" s="84"/>
      <c r="Q265" s="84"/>
      <c r="R265" s="84"/>
      <c r="S265" s="84"/>
      <c r="T265" s="84"/>
      <c r="U265" s="84"/>
      <c r="V265" s="84"/>
      <c r="W265" s="84"/>
      <c r="X265" s="84"/>
    </row>
    <row r="266" spans="1:24" ht="15.75" customHeight="1" x14ac:dyDescent="0.25">
      <c r="A266" s="88"/>
      <c r="B266" s="88"/>
      <c r="C266" s="85"/>
      <c r="D266" s="86"/>
      <c r="E266" s="87"/>
      <c r="F266" s="84"/>
      <c r="G266" s="84"/>
      <c r="H266" s="84"/>
      <c r="I266" s="84"/>
      <c r="J266" s="84"/>
      <c r="K266" s="84"/>
      <c r="L266" s="84"/>
      <c r="M266" s="84"/>
      <c r="N266" s="84"/>
      <c r="O266" s="84"/>
      <c r="P266" s="84"/>
      <c r="Q266" s="84"/>
      <c r="R266" s="84"/>
      <c r="S266" s="84"/>
      <c r="T266" s="84"/>
      <c r="U266" s="84"/>
      <c r="V266" s="84"/>
      <c r="W266" s="84"/>
      <c r="X266" s="84"/>
    </row>
    <row r="267" spans="1:24" ht="15.75" customHeight="1" x14ac:dyDescent="0.25">
      <c r="A267" s="88"/>
      <c r="B267" s="88"/>
      <c r="C267" s="85"/>
      <c r="D267" s="86"/>
      <c r="E267" s="87"/>
      <c r="F267" s="84"/>
      <c r="G267" s="84"/>
      <c r="H267" s="84"/>
      <c r="I267" s="84"/>
      <c r="J267" s="84"/>
      <c r="K267" s="84"/>
      <c r="L267" s="84"/>
      <c r="M267" s="84"/>
      <c r="N267" s="84"/>
      <c r="O267" s="84"/>
      <c r="P267" s="84"/>
      <c r="Q267" s="84"/>
      <c r="R267" s="84"/>
      <c r="S267" s="84"/>
      <c r="T267" s="84"/>
      <c r="U267" s="84"/>
      <c r="V267" s="84"/>
      <c r="W267" s="84"/>
      <c r="X267" s="84"/>
    </row>
    <row r="268" spans="1:24" ht="15.75" customHeight="1" x14ac:dyDescent="0.25">
      <c r="A268" s="88"/>
      <c r="B268" s="88"/>
      <c r="C268" s="85"/>
      <c r="D268" s="86"/>
      <c r="E268" s="87"/>
      <c r="F268" s="84"/>
      <c r="G268" s="84"/>
      <c r="H268" s="84"/>
      <c r="I268" s="84"/>
      <c r="J268" s="84"/>
      <c r="K268" s="84"/>
      <c r="L268" s="84"/>
      <c r="M268" s="84"/>
      <c r="N268" s="84"/>
      <c r="O268" s="84"/>
      <c r="P268" s="84"/>
      <c r="Q268" s="84"/>
      <c r="R268" s="84"/>
      <c r="S268" s="84"/>
      <c r="T268" s="84"/>
      <c r="U268" s="84"/>
      <c r="V268" s="84"/>
      <c r="W268" s="84"/>
      <c r="X268" s="84"/>
    </row>
    <row r="269" spans="1:24" ht="15.75" customHeight="1" x14ac:dyDescent="0.25">
      <c r="A269" s="88"/>
      <c r="B269" s="88"/>
      <c r="C269" s="85"/>
      <c r="D269" s="86"/>
      <c r="E269" s="87"/>
      <c r="F269" s="84"/>
      <c r="G269" s="84"/>
      <c r="H269" s="84"/>
      <c r="I269" s="84"/>
      <c r="J269" s="84"/>
      <c r="K269" s="84"/>
      <c r="L269" s="84"/>
      <c r="M269" s="84"/>
      <c r="N269" s="84"/>
      <c r="O269" s="84"/>
      <c r="P269" s="84"/>
      <c r="Q269" s="84"/>
      <c r="R269" s="84"/>
      <c r="S269" s="84"/>
      <c r="T269" s="84"/>
      <c r="U269" s="84"/>
      <c r="V269" s="84"/>
      <c r="W269" s="84"/>
      <c r="X269" s="84"/>
    </row>
    <row r="270" spans="1:24" ht="15.75" customHeight="1" x14ac:dyDescent="0.25">
      <c r="A270" s="88"/>
      <c r="B270" s="88"/>
      <c r="C270" s="85"/>
      <c r="D270" s="86"/>
      <c r="E270" s="87"/>
      <c r="F270" s="84"/>
      <c r="G270" s="84"/>
      <c r="H270" s="84"/>
      <c r="I270" s="84"/>
      <c r="J270" s="84"/>
      <c r="K270" s="84"/>
      <c r="L270" s="84"/>
      <c r="M270" s="84"/>
      <c r="N270" s="84"/>
      <c r="O270" s="84"/>
      <c r="P270" s="84"/>
      <c r="Q270" s="84"/>
      <c r="R270" s="84"/>
      <c r="S270" s="84"/>
      <c r="T270" s="84"/>
      <c r="U270" s="84"/>
      <c r="V270" s="84"/>
      <c r="W270" s="84"/>
      <c r="X270" s="84"/>
    </row>
    <row r="271" spans="1:24" ht="15.75" customHeight="1" x14ac:dyDescent="0.25">
      <c r="A271" s="88"/>
      <c r="B271" s="88"/>
      <c r="C271" s="85"/>
      <c r="D271" s="86"/>
      <c r="E271" s="87"/>
      <c r="F271" s="84"/>
      <c r="G271" s="84"/>
      <c r="H271" s="84"/>
      <c r="I271" s="84"/>
      <c r="J271" s="84"/>
      <c r="K271" s="84"/>
      <c r="L271" s="84"/>
      <c r="M271" s="84"/>
      <c r="N271" s="84"/>
      <c r="O271" s="84"/>
      <c r="P271" s="84"/>
      <c r="Q271" s="84"/>
      <c r="R271" s="84"/>
      <c r="S271" s="84"/>
      <c r="T271" s="84"/>
      <c r="U271" s="84"/>
      <c r="V271" s="84"/>
      <c r="W271" s="84"/>
      <c r="X271" s="84"/>
    </row>
    <row r="272" spans="1:24" ht="15.75" customHeight="1" x14ac:dyDescent="0.25">
      <c r="A272" s="88"/>
      <c r="B272" s="88"/>
      <c r="C272" s="85"/>
      <c r="D272" s="86"/>
      <c r="E272" s="87"/>
      <c r="F272" s="84"/>
      <c r="G272" s="84"/>
      <c r="H272" s="84"/>
      <c r="I272" s="84"/>
      <c r="J272" s="84"/>
      <c r="K272" s="84"/>
      <c r="L272" s="84"/>
      <c r="M272" s="84"/>
      <c r="N272" s="84"/>
      <c r="O272" s="84"/>
      <c r="P272" s="84"/>
      <c r="Q272" s="84"/>
      <c r="R272" s="84"/>
      <c r="S272" s="84"/>
      <c r="T272" s="84"/>
      <c r="U272" s="84"/>
      <c r="V272" s="84"/>
      <c r="W272" s="84"/>
      <c r="X272" s="84"/>
    </row>
    <row r="273" spans="1:24" ht="15.75" customHeight="1" x14ac:dyDescent="0.25">
      <c r="A273" s="88"/>
      <c r="B273" s="88"/>
      <c r="C273" s="85"/>
      <c r="D273" s="86"/>
      <c r="E273" s="87"/>
      <c r="F273" s="84"/>
      <c r="G273" s="84"/>
      <c r="H273" s="84"/>
      <c r="I273" s="84"/>
      <c r="J273" s="84"/>
      <c r="K273" s="84"/>
      <c r="L273" s="84"/>
      <c r="M273" s="84"/>
      <c r="N273" s="84"/>
      <c r="O273" s="84"/>
      <c r="P273" s="84"/>
      <c r="Q273" s="84"/>
      <c r="R273" s="84"/>
      <c r="S273" s="84"/>
      <c r="T273" s="84"/>
      <c r="U273" s="84"/>
      <c r="V273" s="84"/>
      <c r="W273" s="84"/>
      <c r="X273" s="84"/>
    </row>
    <row r="274" spans="1:24" ht="15.75" customHeight="1" x14ac:dyDescent="0.25">
      <c r="A274" s="88"/>
      <c r="B274" s="88"/>
      <c r="C274" s="85"/>
      <c r="D274" s="86"/>
      <c r="E274" s="87"/>
      <c r="F274" s="84"/>
      <c r="G274" s="84"/>
      <c r="H274" s="84"/>
      <c r="I274" s="84"/>
      <c r="J274" s="84"/>
      <c r="K274" s="84"/>
      <c r="L274" s="84"/>
      <c r="M274" s="84"/>
      <c r="N274" s="84"/>
      <c r="O274" s="84"/>
      <c r="P274" s="84"/>
      <c r="Q274" s="84"/>
      <c r="R274" s="84"/>
      <c r="S274" s="84"/>
      <c r="T274" s="84"/>
      <c r="U274" s="84"/>
      <c r="V274" s="84"/>
      <c r="W274" s="84"/>
      <c r="X274" s="84"/>
    </row>
    <row r="275" spans="1:24" ht="15.75" customHeight="1" x14ac:dyDescent="0.25">
      <c r="A275" s="88"/>
      <c r="B275" s="88"/>
      <c r="C275" s="85"/>
      <c r="D275" s="86"/>
      <c r="E275" s="87"/>
      <c r="F275" s="84"/>
      <c r="G275" s="84"/>
      <c r="H275" s="84"/>
      <c r="I275" s="84"/>
      <c r="J275" s="84"/>
      <c r="K275" s="84"/>
      <c r="L275" s="84"/>
      <c r="M275" s="84"/>
      <c r="N275" s="84"/>
      <c r="O275" s="84"/>
      <c r="P275" s="84"/>
      <c r="Q275" s="84"/>
      <c r="R275" s="84"/>
      <c r="S275" s="84"/>
      <c r="T275" s="84"/>
      <c r="U275" s="84"/>
      <c r="V275" s="84"/>
      <c r="W275" s="84"/>
      <c r="X275" s="84"/>
    </row>
    <row r="276" spans="1:24" ht="15.75" customHeight="1" x14ac:dyDescent="0.25">
      <c r="A276" s="88"/>
      <c r="B276" s="88"/>
      <c r="C276" s="85"/>
      <c r="D276" s="86"/>
      <c r="E276" s="87"/>
      <c r="F276" s="84"/>
      <c r="G276" s="84"/>
      <c r="H276" s="84"/>
      <c r="I276" s="84"/>
      <c r="J276" s="84"/>
      <c r="K276" s="84"/>
      <c r="L276" s="84"/>
      <c r="M276" s="84"/>
      <c r="N276" s="84"/>
      <c r="O276" s="84"/>
      <c r="P276" s="84"/>
      <c r="Q276" s="84"/>
      <c r="R276" s="84"/>
      <c r="S276" s="84"/>
      <c r="T276" s="84"/>
      <c r="U276" s="84"/>
      <c r="V276" s="84"/>
      <c r="W276" s="84"/>
      <c r="X276" s="84"/>
    </row>
    <row r="277" spans="1:24" ht="15.75" customHeight="1" x14ac:dyDescent="0.25">
      <c r="A277" s="88"/>
      <c r="B277" s="88"/>
      <c r="C277" s="85"/>
      <c r="D277" s="86"/>
      <c r="E277" s="87"/>
      <c r="F277" s="84"/>
      <c r="G277" s="84"/>
      <c r="H277" s="84"/>
      <c r="I277" s="84"/>
      <c r="J277" s="84"/>
      <c r="K277" s="84"/>
      <c r="L277" s="84"/>
      <c r="M277" s="84"/>
      <c r="N277" s="84"/>
      <c r="O277" s="84"/>
      <c r="P277" s="84"/>
      <c r="Q277" s="84"/>
      <c r="R277" s="84"/>
      <c r="S277" s="84"/>
      <c r="T277" s="84"/>
      <c r="U277" s="84"/>
      <c r="V277" s="84"/>
      <c r="W277" s="84"/>
      <c r="X277" s="84"/>
    </row>
    <row r="278" spans="1:24" ht="15.75" customHeight="1" x14ac:dyDescent="0.25">
      <c r="A278" s="88"/>
      <c r="B278" s="88"/>
      <c r="C278" s="85"/>
      <c r="D278" s="86"/>
      <c r="E278" s="87"/>
      <c r="F278" s="84"/>
      <c r="G278" s="84"/>
      <c r="H278" s="84"/>
      <c r="I278" s="84"/>
      <c r="J278" s="84"/>
      <c r="K278" s="84"/>
      <c r="L278" s="84"/>
      <c r="M278" s="84"/>
      <c r="N278" s="84"/>
      <c r="O278" s="84"/>
      <c r="P278" s="84"/>
      <c r="Q278" s="84"/>
      <c r="R278" s="84"/>
      <c r="S278" s="84"/>
      <c r="T278" s="84"/>
      <c r="U278" s="84"/>
      <c r="V278" s="84"/>
      <c r="W278" s="84"/>
      <c r="X278" s="84"/>
    </row>
    <row r="279" spans="1:24" ht="15.75" customHeight="1" x14ac:dyDescent="0.25">
      <c r="A279" s="88"/>
      <c r="B279" s="88"/>
      <c r="C279" s="85"/>
      <c r="D279" s="86"/>
      <c r="E279" s="87"/>
      <c r="F279" s="84"/>
      <c r="G279" s="84"/>
      <c r="H279" s="84"/>
      <c r="I279" s="84"/>
      <c r="J279" s="84"/>
      <c r="K279" s="84"/>
      <c r="L279" s="84"/>
      <c r="M279" s="84"/>
      <c r="N279" s="84"/>
      <c r="O279" s="84"/>
      <c r="P279" s="84"/>
      <c r="Q279" s="84"/>
      <c r="R279" s="84"/>
      <c r="S279" s="84"/>
      <c r="T279" s="84"/>
      <c r="U279" s="84"/>
      <c r="V279" s="84"/>
      <c r="W279" s="84"/>
      <c r="X279" s="84"/>
    </row>
    <row r="280" spans="1:24" ht="15.75" customHeight="1" x14ac:dyDescent="0.25">
      <c r="A280" s="88"/>
      <c r="B280" s="88"/>
      <c r="C280" s="85"/>
      <c r="D280" s="86"/>
      <c r="E280" s="87"/>
      <c r="F280" s="84"/>
      <c r="G280" s="84"/>
      <c r="H280" s="84"/>
      <c r="I280" s="84"/>
      <c r="J280" s="84"/>
      <c r="K280" s="84"/>
      <c r="L280" s="84"/>
      <c r="M280" s="84"/>
      <c r="N280" s="84"/>
      <c r="O280" s="84"/>
      <c r="P280" s="84"/>
      <c r="Q280" s="84"/>
      <c r="R280" s="84"/>
      <c r="S280" s="84"/>
      <c r="T280" s="84"/>
      <c r="U280" s="84"/>
      <c r="V280" s="84"/>
      <c r="W280" s="84"/>
      <c r="X280" s="84"/>
    </row>
    <row r="281" spans="1:24" ht="15.75" customHeight="1" x14ac:dyDescent="0.25">
      <c r="A281" s="88"/>
      <c r="B281" s="88"/>
      <c r="C281" s="85"/>
      <c r="D281" s="86"/>
      <c r="E281" s="87"/>
      <c r="F281" s="84"/>
      <c r="G281" s="84"/>
      <c r="H281" s="84"/>
      <c r="I281" s="84"/>
      <c r="J281" s="84"/>
      <c r="K281" s="84"/>
      <c r="L281" s="84"/>
      <c r="M281" s="84"/>
      <c r="N281" s="84"/>
      <c r="O281" s="84"/>
      <c r="P281" s="84"/>
      <c r="Q281" s="84"/>
      <c r="R281" s="84"/>
      <c r="S281" s="84"/>
      <c r="T281" s="84"/>
      <c r="U281" s="84"/>
      <c r="V281" s="84"/>
      <c r="W281" s="84"/>
      <c r="X281" s="84"/>
    </row>
    <row r="282" spans="1:24" ht="15.75" customHeight="1" x14ac:dyDescent="0.25">
      <c r="A282" s="88"/>
      <c r="B282" s="88"/>
      <c r="C282" s="85"/>
      <c r="D282" s="86"/>
      <c r="E282" s="87"/>
      <c r="F282" s="84"/>
      <c r="G282" s="84"/>
      <c r="H282" s="84"/>
      <c r="I282" s="84"/>
      <c r="J282" s="84"/>
      <c r="K282" s="84"/>
      <c r="L282" s="84"/>
      <c r="M282" s="84"/>
      <c r="N282" s="84"/>
      <c r="O282" s="84"/>
      <c r="P282" s="84"/>
      <c r="Q282" s="84"/>
      <c r="R282" s="84"/>
      <c r="S282" s="84"/>
      <c r="T282" s="84"/>
      <c r="U282" s="84"/>
      <c r="V282" s="84"/>
      <c r="W282" s="84"/>
      <c r="X282" s="84"/>
    </row>
    <row r="283" spans="1:24" ht="15.75" customHeight="1" x14ac:dyDescent="0.25">
      <c r="A283" s="88"/>
      <c r="B283" s="88"/>
      <c r="C283" s="85"/>
      <c r="D283" s="86"/>
      <c r="E283" s="87"/>
      <c r="F283" s="84"/>
      <c r="G283" s="84"/>
      <c r="H283" s="84"/>
      <c r="I283" s="84"/>
      <c r="J283" s="84"/>
      <c r="K283" s="84"/>
      <c r="L283" s="84"/>
      <c r="M283" s="84"/>
      <c r="N283" s="84"/>
      <c r="O283" s="84"/>
      <c r="P283" s="84"/>
      <c r="Q283" s="84"/>
      <c r="R283" s="84"/>
      <c r="S283" s="84"/>
      <c r="T283" s="84"/>
      <c r="U283" s="84"/>
      <c r="V283" s="84"/>
      <c r="W283" s="84"/>
      <c r="X283" s="84"/>
    </row>
    <row r="284" spans="1:24" ht="15.75" customHeight="1" x14ac:dyDescent="0.25">
      <c r="A284" s="88"/>
      <c r="B284" s="88"/>
      <c r="C284" s="85"/>
      <c r="D284" s="86"/>
      <c r="E284" s="87"/>
      <c r="F284" s="84"/>
      <c r="G284" s="84"/>
      <c r="H284" s="84"/>
      <c r="I284" s="84"/>
      <c r="J284" s="84"/>
      <c r="K284" s="84"/>
      <c r="L284" s="84"/>
      <c r="M284" s="84"/>
      <c r="N284" s="84"/>
      <c r="O284" s="84"/>
      <c r="P284" s="84"/>
      <c r="Q284" s="84"/>
      <c r="R284" s="84"/>
      <c r="S284" s="84"/>
      <c r="T284" s="84"/>
      <c r="U284" s="84"/>
      <c r="V284" s="84"/>
      <c r="W284" s="84"/>
      <c r="X284" s="84"/>
    </row>
    <row r="285" spans="1:24" ht="15.75" customHeight="1" x14ac:dyDescent="0.25">
      <c r="A285" s="88"/>
      <c r="B285" s="88"/>
      <c r="C285" s="85"/>
      <c r="D285" s="86"/>
      <c r="E285" s="87"/>
      <c r="F285" s="84"/>
      <c r="G285" s="84"/>
      <c r="H285" s="84"/>
      <c r="I285" s="84"/>
      <c r="J285" s="84"/>
      <c r="K285" s="84"/>
      <c r="L285" s="84"/>
      <c r="M285" s="84"/>
      <c r="N285" s="84"/>
      <c r="O285" s="84"/>
      <c r="P285" s="84"/>
      <c r="Q285" s="84"/>
      <c r="R285" s="84"/>
      <c r="S285" s="84"/>
      <c r="T285" s="84"/>
      <c r="U285" s="84"/>
      <c r="V285" s="84"/>
      <c r="W285" s="84"/>
      <c r="X285" s="84"/>
    </row>
    <row r="286" spans="1:24" ht="15.75" customHeight="1" x14ac:dyDescent="0.25">
      <c r="A286" s="88"/>
      <c r="B286" s="88"/>
      <c r="C286" s="85"/>
      <c r="D286" s="86"/>
      <c r="E286" s="87"/>
      <c r="F286" s="84"/>
      <c r="G286" s="84"/>
      <c r="H286" s="84"/>
      <c r="I286" s="84"/>
      <c r="J286" s="84"/>
      <c r="K286" s="84"/>
      <c r="L286" s="84"/>
      <c r="M286" s="84"/>
      <c r="N286" s="84"/>
      <c r="O286" s="84"/>
      <c r="P286" s="84"/>
      <c r="Q286" s="84"/>
      <c r="R286" s="84"/>
      <c r="S286" s="84"/>
      <c r="T286" s="84"/>
      <c r="U286" s="84"/>
      <c r="V286" s="84"/>
      <c r="W286" s="84"/>
      <c r="X286" s="84"/>
    </row>
    <row r="287" spans="1:24" ht="15.75" customHeight="1" x14ac:dyDescent="0.25">
      <c r="A287" s="88"/>
      <c r="B287" s="88"/>
      <c r="C287" s="85"/>
      <c r="D287" s="86"/>
      <c r="E287" s="87"/>
      <c r="F287" s="84"/>
      <c r="G287" s="84"/>
      <c r="H287" s="84"/>
      <c r="I287" s="84"/>
      <c r="J287" s="84"/>
      <c r="K287" s="84"/>
      <c r="L287" s="84"/>
      <c r="M287" s="84"/>
      <c r="N287" s="84"/>
      <c r="O287" s="84"/>
      <c r="P287" s="84"/>
      <c r="Q287" s="84"/>
      <c r="R287" s="84"/>
      <c r="S287" s="84"/>
      <c r="T287" s="84"/>
      <c r="U287" s="84"/>
      <c r="V287" s="84"/>
      <c r="W287" s="84"/>
      <c r="X287" s="84"/>
    </row>
    <row r="288" spans="1:24" ht="15.75" customHeight="1" x14ac:dyDescent="0.25">
      <c r="A288" s="88"/>
      <c r="B288" s="88"/>
      <c r="C288" s="85"/>
      <c r="D288" s="86"/>
      <c r="E288" s="87"/>
      <c r="F288" s="84"/>
      <c r="G288" s="84"/>
      <c r="H288" s="84"/>
      <c r="I288" s="84"/>
      <c r="J288" s="84"/>
      <c r="K288" s="84"/>
      <c r="L288" s="84"/>
      <c r="M288" s="84"/>
      <c r="N288" s="84"/>
      <c r="O288" s="84"/>
      <c r="P288" s="84"/>
      <c r="Q288" s="84"/>
      <c r="R288" s="84"/>
      <c r="S288" s="84"/>
      <c r="T288" s="84"/>
      <c r="U288" s="84"/>
      <c r="V288" s="84"/>
      <c r="W288" s="84"/>
      <c r="X288" s="84"/>
    </row>
    <row r="289" spans="1:24" ht="15.75" customHeight="1" x14ac:dyDescent="0.25">
      <c r="A289" s="88"/>
      <c r="B289" s="88"/>
      <c r="C289" s="85"/>
      <c r="D289" s="86"/>
      <c r="E289" s="87"/>
      <c r="F289" s="84"/>
      <c r="G289" s="84"/>
      <c r="H289" s="84"/>
      <c r="I289" s="84"/>
      <c r="J289" s="84"/>
      <c r="K289" s="84"/>
      <c r="L289" s="84"/>
      <c r="M289" s="84"/>
      <c r="N289" s="84"/>
      <c r="O289" s="84"/>
      <c r="P289" s="84"/>
      <c r="Q289" s="84"/>
      <c r="R289" s="84"/>
      <c r="S289" s="84"/>
      <c r="T289" s="84"/>
      <c r="U289" s="84"/>
      <c r="V289" s="84"/>
      <c r="W289" s="84"/>
      <c r="X289" s="84"/>
    </row>
    <row r="290" spans="1:24" ht="15.75" customHeight="1" x14ac:dyDescent="0.25">
      <c r="A290" s="88"/>
      <c r="B290" s="88"/>
      <c r="C290" s="85"/>
      <c r="D290" s="86"/>
      <c r="E290" s="87"/>
      <c r="F290" s="84"/>
      <c r="G290" s="84"/>
      <c r="H290" s="84"/>
      <c r="I290" s="84"/>
      <c r="J290" s="84"/>
      <c r="K290" s="84"/>
      <c r="L290" s="84"/>
      <c r="M290" s="84"/>
      <c r="N290" s="84"/>
      <c r="O290" s="84"/>
      <c r="P290" s="84"/>
      <c r="Q290" s="84"/>
      <c r="R290" s="84"/>
      <c r="S290" s="84"/>
      <c r="T290" s="84"/>
      <c r="U290" s="84"/>
      <c r="V290" s="84"/>
      <c r="W290" s="84"/>
      <c r="X290" s="84"/>
    </row>
    <row r="291" spans="1:24" ht="15.75" customHeight="1" x14ac:dyDescent="0.25">
      <c r="A291" s="88"/>
      <c r="B291" s="88"/>
      <c r="C291" s="85"/>
      <c r="D291" s="86"/>
      <c r="E291" s="87"/>
      <c r="F291" s="84"/>
      <c r="G291" s="84"/>
      <c r="H291" s="84"/>
      <c r="I291" s="84"/>
      <c r="J291" s="84"/>
      <c r="K291" s="84"/>
      <c r="L291" s="84"/>
      <c r="M291" s="84"/>
      <c r="N291" s="84"/>
      <c r="O291" s="84"/>
      <c r="P291" s="84"/>
      <c r="Q291" s="84"/>
      <c r="R291" s="84"/>
      <c r="S291" s="84"/>
      <c r="T291" s="84"/>
      <c r="U291" s="84"/>
      <c r="V291" s="84"/>
      <c r="W291" s="84"/>
      <c r="X291" s="84"/>
    </row>
    <row r="292" spans="1:24" ht="15.75" customHeight="1" x14ac:dyDescent="0.25">
      <c r="A292" s="88"/>
      <c r="B292" s="88"/>
      <c r="C292" s="85"/>
      <c r="D292" s="86"/>
      <c r="E292" s="87"/>
      <c r="F292" s="84"/>
      <c r="G292" s="84"/>
      <c r="H292" s="84"/>
      <c r="I292" s="84"/>
      <c r="J292" s="84"/>
      <c r="K292" s="84"/>
      <c r="L292" s="84"/>
      <c r="M292" s="84"/>
      <c r="N292" s="84"/>
      <c r="O292" s="84"/>
      <c r="P292" s="84"/>
      <c r="Q292" s="84"/>
      <c r="R292" s="84"/>
      <c r="S292" s="84"/>
      <c r="T292" s="84"/>
      <c r="U292" s="84"/>
      <c r="V292" s="84"/>
      <c r="W292" s="84"/>
      <c r="X292" s="84"/>
    </row>
    <row r="293" spans="1:24" ht="15.75" customHeight="1" x14ac:dyDescent="0.25">
      <c r="A293" s="88"/>
      <c r="B293" s="88"/>
      <c r="C293" s="85"/>
      <c r="D293" s="86"/>
      <c r="E293" s="87"/>
      <c r="F293" s="84"/>
      <c r="G293" s="84"/>
      <c r="H293" s="84"/>
      <c r="I293" s="84"/>
      <c r="J293" s="84"/>
      <c r="K293" s="84"/>
      <c r="L293" s="84"/>
      <c r="M293" s="84"/>
      <c r="N293" s="84"/>
      <c r="O293" s="84"/>
      <c r="P293" s="84"/>
      <c r="Q293" s="84"/>
      <c r="R293" s="84"/>
      <c r="S293" s="84"/>
      <c r="T293" s="84"/>
      <c r="U293" s="84"/>
      <c r="V293" s="84"/>
      <c r="W293" s="84"/>
      <c r="X293" s="84"/>
    </row>
    <row r="294" spans="1:24" ht="15.75" customHeight="1" x14ac:dyDescent="0.25">
      <c r="A294" s="88"/>
      <c r="B294" s="88"/>
      <c r="C294" s="85"/>
      <c r="D294" s="86"/>
      <c r="E294" s="87"/>
      <c r="F294" s="84"/>
      <c r="G294" s="84"/>
      <c r="H294" s="84"/>
      <c r="I294" s="84"/>
      <c r="J294" s="84"/>
      <c r="K294" s="84"/>
      <c r="L294" s="84"/>
      <c r="M294" s="84"/>
      <c r="N294" s="84"/>
      <c r="O294" s="84"/>
      <c r="P294" s="84"/>
      <c r="Q294" s="84"/>
      <c r="R294" s="84"/>
      <c r="S294" s="84"/>
      <c r="T294" s="84"/>
      <c r="U294" s="84"/>
      <c r="V294" s="84"/>
      <c r="W294" s="84"/>
      <c r="X294" s="84"/>
    </row>
    <row r="295" spans="1:24" ht="15.75" customHeight="1" x14ac:dyDescent="0.25">
      <c r="A295" s="88"/>
      <c r="B295" s="88"/>
      <c r="C295" s="85"/>
      <c r="D295" s="86"/>
      <c r="E295" s="87"/>
      <c r="F295" s="84"/>
      <c r="G295" s="84"/>
      <c r="H295" s="84"/>
      <c r="I295" s="84"/>
      <c r="J295" s="84"/>
      <c r="K295" s="84"/>
      <c r="L295" s="84"/>
      <c r="M295" s="84"/>
      <c r="N295" s="84"/>
      <c r="O295" s="84"/>
      <c r="P295" s="84"/>
      <c r="Q295" s="84"/>
      <c r="R295" s="84"/>
      <c r="S295" s="84"/>
      <c r="T295" s="84"/>
      <c r="U295" s="84"/>
      <c r="V295" s="84"/>
      <c r="W295" s="84"/>
      <c r="X295" s="84"/>
    </row>
    <row r="296" spans="1:24" ht="15.75" customHeight="1" x14ac:dyDescent="0.25">
      <c r="A296" s="88"/>
      <c r="B296" s="88"/>
      <c r="C296" s="85"/>
      <c r="D296" s="86"/>
      <c r="E296" s="87"/>
      <c r="F296" s="84"/>
      <c r="G296" s="84"/>
      <c r="H296" s="84"/>
      <c r="I296" s="84"/>
      <c r="J296" s="84"/>
      <c r="K296" s="84"/>
      <c r="L296" s="84"/>
      <c r="M296" s="84"/>
      <c r="N296" s="84"/>
      <c r="O296" s="84"/>
      <c r="P296" s="84"/>
      <c r="Q296" s="84"/>
      <c r="R296" s="84"/>
      <c r="S296" s="84"/>
      <c r="T296" s="84"/>
      <c r="U296" s="84"/>
      <c r="V296" s="84"/>
      <c r="W296" s="84"/>
      <c r="X296" s="84"/>
    </row>
    <row r="297" spans="1:24" ht="15.75" customHeight="1" x14ac:dyDescent="0.25">
      <c r="A297" s="88"/>
      <c r="B297" s="88"/>
      <c r="C297" s="85"/>
      <c r="D297" s="86"/>
      <c r="E297" s="87"/>
      <c r="F297" s="84"/>
      <c r="G297" s="84"/>
      <c r="H297" s="84"/>
      <c r="I297" s="84"/>
      <c r="J297" s="84"/>
      <c r="K297" s="84"/>
      <c r="L297" s="84"/>
      <c r="M297" s="84"/>
      <c r="N297" s="84"/>
      <c r="O297" s="84"/>
      <c r="P297" s="84"/>
      <c r="Q297" s="84"/>
      <c r="R297" s="84"/>
      <c r="S297" s="84"/>
      <c r="T297" s="84"/>
      <c r="U297" s="84"/>
      <c r="V297" s="84"/>
      <c r="W297" s="84"/>
      <c r="X297" s="84"/>
    </row>
    <row r="298" spans="1:24" ht="15.75" customHeight="1" x14ac:dyDescent="0.25">
      <c r="A298" s="88"/>
      <c r="B298" s="88"/>
      <c r="C298" s="85"/>
      <c r="D298" s="86"/>
      <c r="E298" s="87"/>
      <c r="F298" s="84"/>
      <c r="G298" s="84"/>
      <c r="H298" s="84"/>
      <c r="I298" s="84"/>
      <c r="J298" s="84"/>
      <c r="K298" s="84"/>
      <c r="L298" s="84"/>
      <c r="M298" s="84"/>
      <c r="N298" s="84"/>
      <c r="O298" s="84"/>
      <c r="P298" s="84"/>
      <c r="Q298" s="84"/>
      <c r="R298" s="84"/>
      <c r="S298" s="84"/>
      <c r="T298" s="84"/>
      <c r="U298" s="84"/>
      <c r="V298" s="84"/>
      <c r="W298" s="84"/>
      <c r="X298" s="84"/>
    </row>
    <row r="299" spans="1:24" ht="15.75" customHeight="1" x14ac:dyDescent="0.25">
      <c r="A299" s="88"/>
      <c r="B299" s="88"/>
      <c r="C299" s="85"/>
      <c r="D299" s="86"/>
      <c r="E299" s="87"/>
      <c r="F299" s="84"/>
      <c r="G299" s="84"/>
      <c r="H299" s="84"/>
      <c r="I299" s="84"/>
      <c r="J299" s="84"/>
      <c r="K299" s="84"/>
      <c r="L299" s="84"/>
      <c r="M299" s="84"/>
      <c r="N299" s="84"/>
      <c r="O299" s="84"/>
      <c r="P299" s="84"/>
      <c r="Q299" s="84"/>
      <c r="R299" s="84"/>
      <c r="S299" s="84"/>
      <c r="T299" s="84"/>
      <c r="U299" s="84"/>
      <c r="V299" s="84"/>
      <c r="W299" s="84"/>
      <c r="X299" s="84"/>
    </row>
    <row r="300" spans="1:24" ht="15.75" customHeight="1" x14ac:dyDescent="0.25">
      <c r="A300" s="88"/>
      <c r="B300" s="88"/>
      <c r="C300" s="85"/>
      <c r="D300" s="86"/>
      <c r="E300" s="87"/>
      <c r="F300" s="84"/>
      <c r="G300" s="84"/>
      <c r="H300" s="84"/>
      <c r="I300" s="84"/>
      <c r="J300" s="84"/>
      <c r="K300" s="84"/>
      <c r="L300" s="84"/>
      <c r="M300" s="84"/>
      <c r="N300" s="84"/>
      <c r="O300" s="84"/>
      <c r="P300" s="84"/>
      <c r="Q300" s="84"/>
      <c r="R300" s="84"/>
      <c r="S300" s="84"/>
      <c r="T300" s="84"/>
      <c r="U300" s="84"/>
      <c r="V300" s="84"/>
      <c r="W300" s="84"/>
      <c r="X300" s="84"/>
    </row>
    <row r="301" spans="1:24" ht="15.75" customHeight="1" x14ac:dyDescent="0.25">
      <c r="A301" s="88"/>
      <c r="B301" s="88"/>
      <c r="C301" s="85"/>
      <c r="D301" s="86"/>
      <c r="E301" s="87"/>
      <c r="F301" s="84"/>
      <c r="G301" s="84"/>
      <c r="H301" s="84"/>
      <c r="I301" s="84"/>
      <c r="J301" s="84"/>
      <c r="K301" s="84"/>
      <c r="L301" s="84"/>
      <c r="M301" s="84"/>
      <c r="N301" s="84"/>
      <c r="O301" s="84"/>
      <c r="P301" s="84"/>
      <c r="Q301" s="84"/>
      <c r="R301" s="84"/>
      <c r="S301" s="84"/>
      <c r="T301" s="84"/>
      <c r="U301" s="84"/>
      <c r="V301" s="84"/>
      <c r="W301" s="84"/>
      <c r="X301" s="84"/>
    </row>
    <row r="302" spans="1:24" ht="15.75" customHeight="1" x14ac:dyDescent="0.25">
      <c r="A302" s="88"/>
      <c r="B302" s="88"/>
      <c r="C302" s="85"/>
      <c r="D302" s="86"/>
      <c r="E302" s="87"/>
      <c r="F302" s="84"/>
      <c r="G302" s="84"/>
      <c r="H302" s="84"/>
      <c r="I302" s="84"/>
      <c r="J302" s="84"/>
      <c r="K302" s="84"/>
      <c r="L302" s="84"/>
      <c r="M302" s="84"/>
      <c r="N302" s="84"/>
      <c r="O302" s="84"/>
      <c r="P302" s="84"/>
      <c r="Q302" s="84"/>
      <c r="R302" s="84"/>
      <c r="S302" s="84"/>
      <c r="T302" s="84"/>
      <c r="U302" s="84"/>
      <c r="V302" s="84"/>
      <c r="W302" s="84"/>
      <c r="X302" s="84"/>
    </row>
    <row r="303" spans="1:24" ht="15.75" customHeight="1" x14ac:dyDescent="0.25">
      <c r="A303" s="88"/>
      <c r="B303" s="88"/>
      <c r="C303" s="85"/>
      <c r="D303" s="86"/>
      <c r="E303" s="87"/>
      <c r="F303" s="84"/>
      <c r="G303" s="84"/>
      <c r="H303" s="84"/>
      <c r="I303" s="84"/>
      <c r="J303" s="84"/>
      <c r="K303" s="84"/>
      <c r="L303" s="84"/>
      <c r="M303" s="84"/>
      <c r="N303" s="84"/>
      <c r="O303" s="84"/>
      <c r="P303" s="84"/>
      <c r="Q303" s="84"/>
      <c r="R303" s="84"/>
      <c r="S303" s="84"/>
      <c r="T303" s="84"/>
      <c r="U303" s="84"/>
      <c r="V303" s="84"/>
      <c r="W303" s="84"/>
      <c r="X303" s="84"/>
    </row>
    <row r="304" spans="1:24" ht="15.75" customHeight="1" x14ac:dyDescent="0.25">
      <c r="A304" s="88"/>
      <c r="B304" s="88"/>
      <c r="C304" s="85"/>
      <c r="D304" s="86"/>
      <c r="E304" s="87"/>
      <c r="F304" s="84"/>
      <c r="G304" s="84"/>
      <c r="H304" s="84"/>
      <c r="I304" s="84"/>
      <c r="J304" s="84"/>
      <c r="K304" s="84"/>
      <c r="L304" s="84"/>
      <c r="M304" s="84"/>
      <c r="N304" s="84"/>
      <c r="O304" s="84"/>
      <c r="P304" s="84"/>
      <c r="Q304" s="84"/>
      <c r="R304" s="84"/>
      <c r="S304" s="84"/>
      <c r="T304" s="84"/>
      <c r="U304" s="84"/>
      <c r="V304" s="84"/>
      <c r="W304" s="84"/>
      <c r="X304" s="84"/>
    </row>
    <row r="305" spans="1:24" ht="15.75" customHeight="1" x14ac:dyDescent="0.25">
      <c r="A305" s="88"/>
      <c r="B305" s="88"/>
      <c r="C305" s="85"/>
      <c r="D305" s="86"/>
      <c r="E305" s="87"/>
      <c r="F305" s="84"/>
      <c r="G305" s="84"/>
      <c r="H305" s="84"/>
      <c r="I305" s="84"/>
      <c r="J305" s="84"/>
      <c r="K305" s="84"/>
      <c r="L305" s="84"/>
      <c r="M305" s="84"/>
      <c r="N305" s="84"/>
      <c r="O305" s="84"/>
      <c r="P305" s="84"/>
      <c r="Q305" s="84"/>
      <c r="R305" s="84"/>
      <c r="S305" s="84"/>
      <c r="T305" s="84"/>
      <c r="U305" s="84"/>
      <c r="V305" s="84"/>
      <c r="W305" s="84"/>
      <c r="X305" s="84"/>
    </row>
    <row r="306" spans="1:24" ht="15.75" customHeight="1" x14ac:dyDescent="0.25">
      <c r="A306" s="88"/>
      <c r="B306" s="88"/>
      <c r="C306" s="85"/>
      <c r="D306" s="86"/>
      <c r="E306" s="87"/>
      <c r="F306" s="84"/>
      <c r="G306" s="84"/>
      <c r="H306" s="84"/>
      <c r="I306" s="84"/>
      <c r="J306" s="84"/>
      <c r="K306" s="84"/>
      <c r="L306" s="84"/>
      <c r="M306" s="84"/>
      <c r="N306" s="84"/>
      <c r="O306" s="84"/>
      <c r="P306" s="84"/>
      <c r="Q306" s="84"/>
      <c r="R306" s="84"/>
      <c r="S306" s="84"/>
      <c r="T306" s="84"/>
      <c r="U306" s="84"/>
      <c r="V306" s="84"/>
      <c r="W306" s="84"/>
      <c r="X306" s="84"/>
    </row>
    <row r="307" spans="1:24" ht="15.75" customHeight="1" x14ac:dyDescent="0.25">
      <c r="A307" s="88"/>
      <c r="B307" s="88"/>
      <c r="C307" s="85"/>
      <c r="D307" s="86"/>
      <c r="E307" s="87"/>
      <c r="F307" s="84"/>
      <c r="G307" s="84"/>
      <c r="H307" s="84"/>
      <c r="I307" s="84"/>
      <c r="J307" s="84"/>
      <c r="K307" s="84"/>
      <c r="L307" s="84"/>
      <c r="M307" s="84"/>
      <c r="N307" s="84"/>
      <c r="O307" s="84"/>
      <c r="P307" s="84"/>
      <c r="Q307" s="84"/>
      <c r="R307" s="84"/>
      <c r="S307" s="84"/>
      <c r="T307" s="84"/>
      <c r="U307" s="84"/>
      <c r="V307" s="84"/>
      <c r="W307" s="84"/>
      <c r="X307" s="84"/>
    </row>
    <row r="308" spans="1:24" ht="15.75" customHeight="1" x14ac:dyDescent="0.25">
      <c r="A308" s="88"/>
      <c r="B308" s="88"/>
      <c r="C308" s="85"/>
      <c r="D308" s="86"/>
      <c r="E308" s="87"/>
      <c r="F308" s="84"/>
      <c r="G308" s="84"/>
      <c r="H308" s="84"/>
      <c r="I308" s="84"/>
      <c r="J308" s="84"/>
      <c r="K308" s="84"/>
      <c r="L308" s="84"/>
      <c r="M308" s="84"/>
      <c r="N308" s="84"/>
      <c r="O308" s="84"/>
      <c r="P308" s="84"/>
      <c r="Q308" s="84"/>
      <c r="R308" s="84"/>
      <c r="S308" s="84"/>
      <c r="T308" s="84"/>
      <c r="U308" s="84"/>
      <c r="V308" s="84"/>
      <c r="W308" s="84"/>
      <c r="X308" s="84"/>
    </row>
    <row r="309" spans="1:24" ht="15.75" customHeight="1" x14ac:dyDescent="0.25">
      <c r="A309" s="88"/>
      <c r="B309" s="88"/>
      <c r="C309" s="85"/>
      <c r="D309" s="86"/>
      <c r="E309" s="87"/>
      <c r="F309" s="84"/>
      <c r="G309" s="84"/>
      <c r="H309" s="84"/>
      <c r="I309" s="84"/>
      <c r="J309" s="84"/>
      <c r="K309" s="84"/>
      <c r="L309" s="84"/>
      <c r="M309" s="84"/>
      <c r="N309" s="84"/>
      <c r="O309" s="84"/>
      <c r="P309" s="84"/>
      <c r="Q309" s="84"/>
      <c r="R309" s="84"/>
      <c r="S309" s="84"/>
      <c r="T309" s="84"/>
      <c r="U309" s="84"/>
      <c r="V309" s="84"/>
      <c r="W309" s="84"/>
      <c r="X309" s="84"/>
    </row>
    <row r="310" spans="1:24" ht="15.75" customHeight="1" x14ac:dyDescent="0.25">
      <c r="A310" s="88"/>
      <c r="B310" s="88"/>
      <c r="C310" s="85"/>
      <c r="D310" s="86"/>
      <c r="E310" s="87"/>
      <c r="F310" s="84"/>
      <c r="G310" s="84"/>
      <c r="H310" s="84"/>
      <c r="I310" s="84"/>
      <c r="J310" s="84"/>
      <c r="K310" s="84"/>
      <c r="L310" s="84"/>
      <c r="M310" s="84"/>
      <c r="N310" s="84"/>
      <c r="O310" s="84"/>
      <c r="P310" s="84"/>
      <c r="Q310" s="84"/>
      <c r="R310" s="84"/>
      <c r="S310" s="84"/>
      <c r="T310" s="84"/>
      <c r="U310" s="84"/>
      <c r="V310" s="84"/>
      <c r="W310" s="84"/>
      <c r="X310" s="84"/>
    </row>
    <row r="311" spans="1:24" ht="15.75" customHeight="1" x14ac:dyDescent="0.25">
      <c r="A311" s="88"/>
      <c r="B311" s="88"/>
      <c r="C311" s="85"/>
      <c r="D311" s="86"/>
      <c r="E311" s="87"/>
      <c r="F311" s="84"/>
      <c r="G311" s="84"/>
      <c r="H311" s="84"/>
      <c r="I311" s="84"/>
      <c r="J311" s="84"/>
      <c r="K311" s="84"/>
      <c r="L311" s="84"/>
      <c r="M311" s="84"/>
      <c r="N311" s="84"/>
      <c r="O311" s="84"/>
      <c r="P311" s="84"/>
      <c r="Q311" s="84"/>
      <c r="R311" s="84"/>
      <c r="S311" s="84"/>
      <c r="T311" s="84"/>
      <c r="U311" s="84"/>
      <c r="V311" s="84"/>
      <c r="W311" s="84"/>
      <c r="X311" s="84"/>
    </row>
    <row r="312" spans="1:24" ht="15.75" customHeight="1" x14ac:dyDescent="0.25">
      <c r="A312" s="88"/>
      <c r="B312" s="88"/>
      <c r="C312" s="85"/>
      <c r="D312" s="86"/>
      <c r="E312" s="87"/>
      <c r="F312" s="84"/>
      <c r="G312" s="84"/>
      <c r="H312" s="84"/>
      <c r="I312" s="84"/>
      <c r="J312" s="84"/>
      <c r="K312" s="84"/>
      <c r="L312" s="84"/>
      <c r="M312" s="84"/>
      <c r="N312" s="84"/>
      <c r="O312" s="84"/>
      <c r="P312" s="84"/>
      <c r="Q312" s="84"/>
      <c r="R312" s="84"/>
      <c r="S312" s="84"/>
      <c r="T312" s="84"/>
      <c r="U312" s="84"/>
      <c r="V312" s="84"/>
      <c r="W312" s="84"/>
      <c r="X312" s="84"/>
    </row>
    <row r="313" spans="1:24" ht="15.75" customHeight="1" x14ac:dyDescent="0.25">
      <c r="A313" s="88"/>
      <c r="B313" s="88"/>
      <c r="C313" s="85"/>
      <c r="D313" s="86"/>
      <c r="E313" s="87"/>
      <c r="F313" s="84"/>
      <c r="G313" s="84"/>
      <c r="H313" s="84"/>
      <c r="I313" s="84"/>
      <c r="J313" s="84"/>
      <c r="K313" s="84"/>
      <c r="L313" s="84"/>
      <c r="M313" s="84"/>
      <c r="N313" s="84"/>
      <c r="O313" s="84"/>
      <c r="P313" s="84"/>
      <c r="Q313" s="84"/>
      <c r="R313" s="84"/>
      <c r="S313" s="84"/>
      <c r="T313" s="84"/>
      <c r="U313" s="84"/>
      <c r="V313" s="84"/>
      <c r="W313" s="84"/>
      <c r="X313" s="84"/>
    </row>
    <row r="314" spans="1:24" ht="15.75" customHeight="1" x14ac:dyDescent="0.25">
      <c r="A314" s="88"/>
      <c r="B314" s="88"/>
      <c r="C314" s="85"/>
      <c r="D314" s="86"/>
      <c r="E314" s="87"/>
      <c r="F314" s="84"/>
      <c r="G314" s="84"/>
      <c r="H314" s="84"/>
      <c r="I314" s="84"/>
      <c r="J314" s="84"/>
      <c r="K314" s="84"/>
      <c r="L314" s="84"/>
      <c r="M314" s="84"/>
      <c r="N314" s="84"/>
      <c r="O314" s="84"/>
      <c r="P314" s="84"/>
      <c r="Q314" s="84"/>
      <c r="R314" s="84"/>
      <c r="S314" s="84"/>
      <c r="T314" s="84"/>
      <c r="U314" s="84"/>
      <c r="V314" s="84"/>
      <c r="W314" s="84"/>
      <c r="X314" s="84"/>
    </row>
    <row r="315" spans="1:24" ht="15.75" customHeight="1" x14ac:dyDescent="0.25">
      <c r="A315" s="88"/>
      <c r="B315" s="88"/>
      <c r="C315" s="85"/>
      <c r="D315" s="86"/>
      <c r="E315" s="87"/>
      <c r="F315" s="84"/>
      <c r="G315" s="84"/>
      <c r="H315" s="84"/>
      <c r="I315" s="84"/>
      <c r="J315" s="84"/>
      <c r="K315" s="84"/>
      <c r="L315" s="84"/>
      <c r="M315" s="84"/>
      <c r="N315" s="84"/>
      <c r="O315" s="84"/>
      <c r="P315" s="84"/>
      <c r="Q315" s="84"/>
      <c r="R315" s="84"/>
      <c r="S315" s="84"/>
      <c r="T315" s="84"/>
      <c r="U315" s="84"/>
      <c r="V315" s="84"/>
      <c r="W315" s="84"/>
      <c r="X315" s="84"/>
    </row>
    <row r="316" spans="1:24" ht="15.75" customHeight="1" x14ac:dyDescent="0.25">
      <c r="A316" s="88"/>
      <c r="B316" s="88"/>
      <c r="C316" s="85"/>
      <c r="D316" s="86"/>
      <c r="E316" s="87"/>
      <c r="F316" s="84"/>
      <c r="G316" s="84"/>
      <c r="H316" s="84"/>
      <c r="I316" s="84"/>
      <c r="J316" s="84"/>
      <c r="K316" s="84"/>
      <c r="L316" s="84"/>
      <c r="M316" s="84"/>
      <c r="N316" s="84"/>
      <c r="O316" s="84"/>
      <c r="P316" s="84"/>
      <c r="Q316" s="84"/>
      <c r="R316" s="84"/>
      <c r="S316" s="84"/>
      <c r="T316" s="84"/>
      <c r="U316" s="84"/>
      <c r="V316" s="84"/>
      <c r="W316" s="84"/>
      <c r="X316" s="84"/>
    </row>
    <row r="317" spans="1:24" ht="15.75" customHeight="1" x14ac:dyDescent="0.25">
      <c r="A317" s="88"/>
      <c r="B317" s="88"/>
      <c r="C317" s="85"/>
      <c r="D317" s="86"/>
      <c r="E317" s="87"/>
      <c r="F317" s="84"/>
      <c r="G317" s="84"/>
      <c r="H317" s="84"/>
      <c r="I317" s="84"/>
      <c r="J317" s="84"/>
      <c r="K317" s="84"/>
      <c r="L317" s="84"/>
      <c r="M317" s="84"/>
      <c r="N317" s="84"/>
      <c r="O317" s="84"/>
      <c r="P317" s="84"/>
      <c r="Q317" s="84"/>
      <c r="R317" s="84"/>
      <c r="S317" s="84"/>
      <c r="T317" s="84"/>
      <c r="U317" s="84"/>
      <c r="V317" s="84"/>
      <c r="W317" s="84"/>
      <c r="X317" s="84"/>
    </row>
    <row r="318" spans="1:24" ht="15.75" customHeight="1" x14ac:dyDescent="0.25">
      <c r="A318" s="88"/>
      <c r="B318" s="88"/>
      <c r="C318" s="85"/>
      <c r="D318" s="86"/>
      <c r="E318" s="87"/>
      <c r="F318" s="84"/>
      <c r="G318" s="84"/>
      <c r="H318" s="84"/>
      <c r="I318" s="84"/>
      <c r="J318" s="84"/>
      <c r="K318" s="84"/>
      <c r="L318" s="84"/>
      <c r="M318" s="84"/>
      <c r="N318" s="84"/>
      <c r="O318" s="84"/>
      <c r="P318" s="84"/>
      <c r="Q318" s="84"/>
      <c r="R318" s="84"/>
      <c r="S318" s="84"/>
      <c r="T318" s="84"/>
      <c r="U318" s="84"/>
      <c r="V318" s="84"/>
      <c r="W318" s="84"/>
      <c r="X318" s="84"/>
    </row>
    <row r="319" spans="1:24" ht="15.75" customHeight="1" x14ac:dyDescent="0.25">
      <c r="A319" s="88"/>
      <c r="B319" s="88"/>
      <c r="C319" s="85"/>
      <c r="D319" s="86"/>
      <c r="E319" s="87"/>
      <c r="F319" s="84"/>
      <c r="G319" s="84"/>
      <c r="H319" s="84"/>
      <c r="I319" s="84"/>
      <c r="J319" s="84"/>
      <c r="K319" s="84"/>
      <c r="L319" s="84"/>
      <c r="M319" s="84"/>
      <c r="N319" s="84"/>
      <c r="O319" s="84"/>
      <c r="P319" s="84"/>
      <c r="Q319" s="84"/>
      <c r="R319" s="84"/>
      <c r="S319" s="84"/>
      <c r="T319" s="84"/>
      <c r="U319" s="84"/>
      <c r="V319" s="84"/>
      <c r="W319" s="84"/>
      <c r="X319" s="84"/>
    </row>
    <row r="320" spans="1:24" ht="15.75" customHeight="1" x14ac:dyDescent="0.25">
      <c r="A320" s="88"/>
      <c r="B320" s="88"/>
      <c r="C320" s="85"/>
      <c r="D320" s="86"/>
      <c r="E320" s="87"/>
      <c r="F320" s="84"/>
      <c r="G320" s="84"/>
      <c r="H320" s="84"/>
      <c r="I320" s="84"/>
      <c r="J320" s="84"/>
      <c r="K320" s="84"/>
      <c r="L320" s="84"/>
      <c r="M320" s="84"/>
      <c r="N320" s="84"/>
      <c r="O320" s="84"/>
      <c r="P320" s="84"/>
      <c r="Q320" s="84"/>
      <c r="R320" s="84"/>
      <c r="S320" s="84"/>
      <c r="T320" s="84"/>
      <c r="U320" s="84"/>
      <c r="V320" s="84"/>
      <c r="W320" s="84"/>
      <c r="X320" s="84"/>
    </row>
    <row r="321" spans="1:24" ht="15.75" customHeight="1" x14ac:dyDescent="0.25">
      <c r="A321" s="88"/>
      <c r="B321" s="88"/>
      <c r="C321" s="85"/>
      <c r="D321" s="86"/>
      <c r="E321" s="87"/>
      <c r="F321" s="84"/>
      <c r="G321" s="84"/>
      <c r="H321" s="84"/>
      <c r="I321" s="84"/>
      <c r="J321" s="84"/>
      <c r="K321" s="84"/>
      <c r="L321" s="84"/>
      <c r="M321" s="84"/>
      <c r="N321" s="84"/>
      <c r="O321" s="84"/>
      <c r="P321" s="84"/>
      <c r="Q321" s="84"/>
      <c r="R321" s="84"/>
      <c r="S321" s="84"/>
      <c r="T321" s="84"/>
      <c r="U321" s="84"/>
      <c r="V321" s="84"/>
      <c r="W321" s="84"/>
      <c r="X321" s="84"/>
    </row>
    <row r="322" spans="1:24" ht="15.75" customHeight="1" x14ac:dyDescent="0.25">
      <c r="A322" s="88"/>
      <c r="B322" s="88"/>
      <c r="C322" s="85"/>
      <c r="D322" s="86"/>
      <c r="E322" s="87"/>
      <c r="F322" s="84"/>
      <c r="G322" s="84"/>
      <c r="H322" s="84"/>
      <c r="I322" s="84"/>
      <c r="J322" s="84"/>
      <c r="K322" s="84"/>
      <c r="L322" s="84"/>
      <c r="M322" s="84"/>
      <c r="N322" s="84"/>
      <c r="O322" s="84"/>
      <c r="P322" s="84"/>
      <c r="Q322" s="84"/>
      <c r="R322" s="84"/>
      <c r="S322" s="84"/>
      <c r="T322" s="84"/>
      <c r="U322" s="84"/>
      <c r="V322" s="84"/>
      <c r="W322" s="84"/>
      <c r="X322" s="84"/>
    </row>
    <row r="323" spans="1:24" ht="15.75" customHeight="1" x14ac:dyDescent="0.25">
      <c r="A323" s="88"/>
      <c r="B323" s="88"/>
      <c r="C323" s="85"/>
      <c r="D323" s="86"/>
      <c r="E323" s="87"/>
      <c r="F323" s="84"/>
      <c r="G323" s="84"/>
      <c r="H323" s="84"/>
      <c r="I323" s="84"/>
      <c r="J323" s="84"/>
      <c r="K323" s="84"/>
      <c r="L323" s="84"/>
      <c r="M323" s="84"/>
      <c r="N323" s="84"/>
      <c r="O323" s="84"/>
      <c r="P323" s="84"/>
      <c r="Q323" s="84"/>
      <c r="R323" s="84"/>
      <c r="S323" s="84"/>
      <c r="T323" s="84"/>
      <c r="U323" s="84"/>
      <c r="V323" s="84"/>
      <c r="W323" s="84"/>
      <c r="X323" s="84"/>
    </row>
    <row r="324" spans="1:24" ht="15.75" customHeight="1" x14ac:dyDescent="0.25">
      <c r="A324" s="88"/>
      <c r="B324" s="88"/>
      <c r="C324" s="85"/>
      <c r="D324" s="86"/>
      <c r="E324" s="87"/>
      <c r="F324" s="84"/>
      <c r="G324" s="84"/>
      <c r="H324" s="84"/>
      <c r="I324" s="84"/>
      <c r="J324" s="84"/>
      <c r="K324" s="84"/>
      <c r="L324" s="84"/>
      <c r="M324" s="84"/>
      <c r="N324" s="84"/>
      <c r="O324" s="84"/>
      <c r="P324" s="84"/>
      <c r="Q324" s="84"/>
      <c r="R324" s="84"/>
      <c r="S324" s="84"/>
      <c r="T324" s="84"/>
      <c r="U324" s="84"/>
      <c r="V324" s="84"/>
      <c r="W324" s="84"/>
      <c r="X324" s="84"/>
    </row>
    <row r="325" spans="1:24" ht="15.75" customHeight="1" x14ac:dyDescent="0.25">
      <c r="A325" s="88"/>
      <c r="B325" s="88"/>
      <c r="C325" s="85"/>
      <c r="D325" s="86"/>
      <c r="E325" s="87"/>
      <c r="F325" s="84"/>
      <c r="G325" s="84"/>
      <c r="H325" s="84"/>
      <c r="I325" s="84"/>
      <c r="J325" s="84"/>
      <c r="K325" s="84"/>
      <c r="L325" s="84"/>
      <c r="M325" s="84"/>
      <c r="N325" s="84"/>
      <c r="O325" s="84"/>
      <c r="P325" s="84"/>
      <c r="Q325" s="84"/>
      <c r="R325" s="84"/>
      <c r="S325" s="84"/>
      <c r="T325" s="84"/>
      <c r="U325" s="84"/>
      <c r="V325" s="84"/>
      <c r="W325" s="84"/>
      <c r="X325" s="84"/>
    </row>
    <row r="326" spans="1:24" ht="15.75" customHeight="1" x14ac:dyDescent="0.25">
      <c r="A326" s="88"/>
      <c r="B326" s="88"/>
      <c r="C326" s="85"/>
      <c r="D326" s="86"/>
      <c r="E326" s="87"/>
      <c r="F326" s="84"/>
      <c r="G326" s="84"/>
      <c r="H326" s="84"/>
      <c r="I326" s="84"/>
      <c r="J326" s="84"/>
      <c r="K326" s="84"/>
      <c r="L326" s="84"/>
      <c r="M326" s="84"/>
      <c r="N326" s="84"/>
      <c r="O326" s="84"/>
      <c r="P326" s="84"/>
      <c r="Q326" s="84"/>
      <c r="R326" s="84"/>
      <c r="S326" s="84"/>
      <c r="T326" s="84"/>
      <c r="U326" s="84"/>
      <c r="V326" s="84"/>
      <c r="W326" s="84"/>
      <c r="X326" s="84"/>
    </row>
    <row r="327" spans="1:24" ht="15.75" customHeight="1" x14ac:dyDescent="0.25">
      <c r="A327" s="88"/>
      <c r="B327" s="88"/>
      <c r="C327" s="85"/>
      <c r="D327" s="86"/>
      <c r="E327" s="87"/>
      <c r="F327" s="84"/>
      <c r="G327" s="84"/>
      <c r="H327" s="84"/>
      <c r="I327" s="84"/>
      <c r="J327" s="84"/>
      <c r="K327" s="84"/>
      <c r="L327" s="84"/>
      <c r="M327" s="84"/>
      <c r="N327" s="84"/>
      <c r="O327" s="84"/>
      <c r="P327" s="84"/>
      <c r="Q327" s="84"/>
      <c r="R327" s="84"/>
      <c r="S327" s="84"/>
      <c r="T327" s="84"/>
      <c r="U327" s="84"/>
      <c r="V327" s="84"/>
      <c r="W327" s="84"/>
      <c r="X327" s="84"/>
    </row>
    <row r="328" spans="1:24" ht="15.75" customHeight="1" x14ac:dyDescent="0.25">
      <c r="A328" s="88"/>
      <c r="B328" s="88"/>
      <c r="C328" s="85"/>
      <c r="D328" s="86"/>
      <c r="E328" s="87"/>
      <c r="F328" s="84"/>
      <c r="G328" s="84"/>
      <c r="H328" s="84"/>
      <c r="I328" s="84"/>
      <c r="J328" s="84"/>
      <c r="K328" s="84"/>
      <c r="L328" s="84"/>
      <c r="M328" s="84"/>
      <c r="N328" s="84"/>
      <c r="O328" s="84"/>
      <c r="P328" s="84"/>
      <c r="Q328" s="84"/>
      <c r="R328" s="84"/>
      <c r="S328" s="84"/>
      <c r="T328" s="84"/>
      <c r="U328" s="84"/>
      <c r="V328" s="84"/>
      <c r="W328" s="84"/>
      <c r="X328" s="84"/>
    </row>
    <row r="329" spans="1:24" ht="15.75" customHeight="1" x14ac:dyDescent="0.25">
      <c r="A329" s="88"/>
      <c r="B329" s="88"/>
      <c r="C329" s="85"/>
      <c r="D329" s="86"/>
      <c r="E329" s="87"/>
      <c r="F329" s="84"/>
      <c r="G329" s="84"/>
      <c r="H329" s="84"/>
      <c r="I329" s="84"/>
      <c r="J329" s="84"/>
      <c r="K329" s="84"/>
      <c r="L329" s="84"/>
      <c r="M329" s="84"/>
      <c r="N329" s="84"/>
      <c r="O329" s="84"/>
      <c r="P329" s="84"/>
      <c r="Q329" s="84"/>
      <c r="R329" s="84"/>
      <c r="S329" s="84"/>
      <c r="T329" s="84"/>
      <c r="U329" s="84"/>
      <c r="V329" s="84"/>
      <c r="W329" s="84"/>
      <c r="X329" s="84"/>
    </row>
    <row r="330" spans="1:24" ht="15.75" customHeight="1" x14ac:dyDescent="0.25">
      <c r="A330" s="88"/>
      <c r="B330" s="88"/>
      <c r="C330" s="85"/>
      <c r="D330" s="86"/>
      <c r="E330" s="87"/>
      <c r="F330" s="84"/>
      <c r="G330" s="84"/>
      <c r="H330" s="84"/>
      <c r="I330" s="84"/>
      <c r="J330" s="84"/>
      <c r="K330" s="84"/>
      <c r="L330" s="84"/>
      <c r="M330" s="84"/>
      <c r="N330" s="84"/>
      <c r="O330" s="84"/>
      <c r="P330" s="84"/>
      <c r="Q330" s="84"/>
      <c r="R330" s="84"/>
      <c r="S330" s="84"/>
      <c r="T330" s="84"/>
      <c r="U330" s="84"/>
      <c r="V330" s="84"/>
      <c r="W330" s="84"/>
      <c r="X330" s="84"/>
    </row>
    <row r="331" spans="1:24" ht="15.75" customHeight="1" x14ac:dyDescent="0.25">
      <c r="A331" s="88"/>
      <c r="B331" s="88"/>
      <c r="C331" s="85"/>
      <c r="D331" s="86"/>
      <c r="E331" s="87"/>
      <c r="F331" s="84"/>
      <c r="G331" s="84"/>
      <c r="H331" s="84"/>
      <c r="I331" s="84"/>
      <c r="J331" s="84"/>
      <c r="K331" s="84"/>
      <c r="L331" s="84"/>
      <c r="M331" s="84"/>
      <c r="N331" s="84"/>
      <c r="O331" s="84"/>
      <c r="P331" s="84"/>
      <c r="Q331" s="84"/>
      <c r="R331" s="84"/>
      <c r="S331" s="84"/>
      <c r="T331" s="84"/>
      <c r="U331" s="84"/>
      <c r="V331" s="84"/>
      <c r="W331" s="84"/>
      <c r="X331" s="84"/>
    </row>
    <row r="332" spans="1:24" ht="15.75" customHeight="1" x14ac:dyDescent="0.25">
      <c r="A332" s="88"/>
      <c r="B332" s="88"/>
      <c r="C332" s="85"/>
      <c r="D332" s="86"/>
      <c r="E332" s="87"/>
      <c r="F332" s="84"/>
      <c r="G332" s="84"/>
      <c r="H332" s="84"/>
      <c r="I332" s="84"/>
      <c r="J332" s="84"/>
      <c r="K332" s="84"/>
      <c r="L332" s="84"/>
      <c r="M332" s="84"/>
      <c r="N332" s="84"/>
      <c r="O332" s="84"/>
      <c r="P332" s="84"/>
      <c r="Q332" s="84"/>
      <c r="R332" s="84"/>
      <c r="S332" s="84"/>
      <c r="T332" s="84"/>
      <c r="U332" s="84"/>
      <c r="V332" s="84"/>
      <c r="W332" s="84"/>
      <c r="X332" s="84"/>
    </row>
    <row r="333" spans="1:24" ht="15.75" customHeight="1" x14ac:dyDescent="0.25">
      <c r="A333" s="88"/>
      <c r="B333" s="88"/>
      <c r="C333" s="85"/>
      <c r="D333" s="86"/>
      <c r="E333" s="87"/>
      <c r="F333" s="84"/>
      <c r="G333" s="84"/>
      <c r="H333" s="84"/>
      <c r="I333" s="84"/>
      <c r="J333" s="84"/>
      <c r="K333" s="84"/>
      <c r="L333" s="84"/>
      <c r="M333" s="84"/>
      <c r="N333" s="84"/>
      <c r="O333" s="84"/>
      <c r="P333" s="84"/>
      <c r="Q333" s="84"/>
      <c r="R333" s="84"/>
      <c r="S333" s="84"/>
      <c r="T333" s="84"/>
      <c r="U333" s="84"/>
      <c r="V333" s="84"/>
      <c r="W333" s="84"/>
      <c r="X333" s="84"/>
    </row>
    <row r="334" spans="1:24" ht="15.75" customHeight="1" x14ac:dyDescent="0.25">
      <c r="A334" s="88"/>
      <c r="B334" s="88"/>
      <c r="C334" s="85"/>
      <c r="D334" s="86"/>
      <c r="E334" s="87"/>
      <c r="F334" s="84"/>
      <c r="G334" s="84"/>
      <c r="H334" s="84"/>
      <c r="I334" s="84"/>
      <c r="J334" s="84"/>
      <c r="K334" s="84"/>
      <c r="L334" s="84"/>
      <c r="M334" s="84"/>
      <c r="N334" s="84"/>
      <c r="O334" s="84"/>
      <c r="P334" s="84"/>
      <c r="Q334" s="84"/>
      <c r="R334" s="84"/>
      <c r="S334" s="84"/>
      <c r="T334" s="84"/>
      <c r="U334" s="84"/>
      <c r="V334" s="84"/>
      <c r="W334" s="84"/>
      <c r="X334" s="84"/>
    </row>
    <row r="335" spans="1:24" ht="15.75" customHeight="1" x14ac:dyDescent="0.25">
      <c r="A335" s="88"/>
      <c r="B335" s="88"/>
      <c r="C335" s="85"/>
      <c r="D335" s="86"/>
      <c r="E335" s="87"/>
      <c r="F335" s="84"/>
      <c r="G335" s="84"/>
      <c r="H335" s="84"/>
      <c r="I335" s="84"/>
      <c r="J335" s="84"/>
      <c r="K335" s="84"/>
      <c r="L335" s="84"/>
      <c r="M335" s="84"/>
      <c r="N335" s="84"/>
      <c r="O335" s="84"/>
      <c r="P335" s="84"/>
      <c r="Q335" s="84"/>
      <c r="R335" s="84"/>
      <c r="S335" s="84"/>
      <c r="T335" s="84"/>
      <c r="U335" s="84"/>
      <c r="V335" s="84"/>
      <c r="W335" s="84"/>
      <c r="X335" s="84"/>
    </row>
    <row r="336" spans="1:24" ht="15.75" customHeight="1" x14ac:dyDescent="0.25">
      <c r="A336" s="88"/>
      <c r="B336" s="88"/>
      <c r="C336" s="85"/>
      <c r="D336" s="86"/>
      <c r="E336" s="87"/>
      <c r="F336" s="84"/>
      <c r="G336" s="84"/>
      <c r="H336" s="84"/>
      <c r="I336" s="84"/>
      <c r="J336" s="84"/>
      <c r="K336" s="84"/>
      <c r="L336" s="84"/>
      <c r="M336" s="84"/>
      <c r="N336" s="84"/>
      <c r="O336" s="84"/>
      <c r="P336" s="84"/>
      <c r="Q336" s="84"/>
      <c r="R336" s="84"/>
      <c r="S336" s="84"/>
      <c r="T336" s="84"/>
      <c r="U336" s="84"/>
      <c r="V336" s="84"/>
      <c r="W336" s="84"/>
      <c r="X336" s="84"/>
    </row>
    <row r="337" spans="1:24" ht="15.75" customHeight="1" x14ac:dyDescent="0.25">
      <c r="A337" s="88"/>
      <c r="B337" s="88"/>
      <c r="C337" s="85"/>
      <c r="D337" s="86"/>
      <c r="E337" s="87"/>
      <c r="F337" s="84"/>
      <c r="G337" s="84"/>
      <c r="H337" s="84"/>
      <c r="I337" s="84"/>
      <c r="J337" s="84"/>
      <c r="K337" s="84"/>
      <c r="L337" s="84"/>
      <c r="M337" s="84"/>
      <c r="N337" s="84"/>
      <c r="O337" s="84"/>
      <c r="P337" s="84"/>
      <c r="Q337" s="84"/>
      <c r="R337" s="84"/>
      <c r="S337" s="84"/>
      <c r="T337" s="84"/>
      <c r="U337" s="84"/>
      <c r="V337" s="84"/>
      <c r="W337" s="84"/>
      <c r="X337" s="84"/>
    </row>
    <row r="338" spans="1:24" ht="15.75" customHeight="1" x14ac:dyDescent="0.25">
      <c r="A338" s="88"/>
      <c r="B338" s="88"/>
      <c r="C338" s="85"/>
      <c r="D338" s="86"/>
      <c r="E338" s="87"/>
      <c r="F338" s="84"/>
      <c r="G338" s="84"/>
      <c r="H338" s="84"/>
      <c r="I338" s="84"/>
      <c r="J338" s="84"/>
      <c r="K338" s="84"/>
      <c r="L338" s="84"/>
      <c r="M338" s="84"/>
      <c r="N338" s="84"/>
      <c r="O338" s="84"/>
      <c r="P338" s="84"/>
      <c r="Q338" s="84"/>
      <c r="R338" s="84"/>
      <c r="S338" s="84"/>
      <c r="T338" s="84"/>
      <c r="U338" s="84"/>
      <c r="V338" s="84"/>
      <c r="W338" s="84"/>
      <c r="X338" s="84"/>
    </row>
    <row r="339" spans="1:24" ht="15.75" customHeight="1" x14ac:dyDescent="0.25">
      <c r="A339" s="88"/>
      <c r="B339" s="88"/>
      <c r="C339" s="85"/>
      <c r="D339" s="86"/>
      <c r="E339" s="87"/>
      <c r="F339" s="84"/>
      <c r="G339" s="84"/>
      <c r="H339" s="84"/>
      <c r="I339" s="84"/>
      <c r="J339" s="84"/>
      <c r="K339" s="84"/>
      <c r="L339" s="84"/>
      <c r="M339" s="84"/>
      <c r="N339" s="84"/>
      <c r="O339" s="84"/>
      <c r="P339" s="84"/>
      <c r="Q339" s="84"/>
      <c r="R339" s="84"/>
      <c r="S339" s="84"/>
      <c r="T339" s="84"/>
      <c r="U339" s="84"/>
      <c r="V339" s="84"/>
      <c r="W339" s="84"/>
      <c r="X339" s="84"/>
    </row>
    <row r="340" spans="1:24" ht="15.75" customHeight="1" x14ac:dyDescent="0.25">
      <c r="A340" s="88"/>
      <c r="B340" s="88"/>
      <c r="C340" s="85"/>
      <c r="D340" s="86"/>
      <c r="E340" s="87"/>
      <c r="F340" s="84"/>
      <c r="G340" s="84"/>
      <c r="H340" s="84"/>
      <c r="I340" s="84"/>
      <c r="J340" s="84"/>
      <c r="K340" s="84"/>
      <c r="L340" s="84"/>
      <c r="M340" s="84"/>
      <c r="N340" s="84"/>
      <c r="O340" s="84"/>
      <c r="P340" s="84"/>
      <c r="Q340" s="84"/>
      <c r="R340" s="84"/>
      <c r="S340" s="84"/>
      <c r="T340" s="84"/>
      <c r="U340" s="84"/>
      <c r="V340" s="84"/>
      <c r="W340" s="84"/>
      <c r="X340" s="84"/>
    </row>
    <row r="341" spans="1:24" ht="15.75" customHeight="1" x14ac:dyDescent="0.25">
      <c r="A341" s="88"/>
      <c r="B341" s="88"/>
      <c r="C341" s="85"/>
      <c r="D341" s="86"/>
      <c r="E341" s="87"/>
      <c r="F341" s="84"/>
      <c r="G341" s="84"/>
      <c r="H341" s="84"/>
      <c r="I341" s="84"/>
      <c r="J341" s="84"/>
      <c r="K341" s="84"/>
      <c r="L341" s="84"/>
      <c r="M341" s="84"/>
      <c r="N341" s="84"/>
      <c r="O341" s="84"/>
      <c r="P341" s="84"/>
      <c r="Q341" s="84"/>
      <c r="R341" s="84"/>
      <c r="S341" s="84"/>
      <c r="T341" s="84"/>
      <c r="U341" s="84"/>
      <c r="V341" s="84"/>
      <c r="W341" s="84"/>
      <c r="X341" s="84"/>
    </row>
    <row r="342" spans="1:24" ht="15.75" customHeight="1" x14ac:dyDescent="0.25">
      <c r="A342" s="88"/>
      <c r="B342" s="88"/>
      <c r="C342" s="85"/>
      <c r="D342" s="86"/>
      <c r="E342" s="87"/>
      <c r="F342" s="84"/>
      <c r="G342" s="84"/>
      <c r="H342" s="84"/>
      <c r="I342" s="84"/>
      <c r="J342" s="84"/>
      <c r="K342" s="84"/>
      <c r="L342" s="84"/>
      <c r="M342" s="84"/>
      <c r="N342" s="84"/>
      <c r="O342" s="84"/>
      <c r="P342" s="84"/>
      <c r="Q342" s="84"/>
      <c r="R342" s="84"/>
      <c r="S342" s="84"/>
      <c r="T342" s="84"/>
      <c r="U342" s="84"/>
      <c r="V342" s="84"/>
      <c r="W342" s="84"/>
      <c r="X342" s="84"/>
    </row>
    <row r="343" spans="1:24" ht="15.75" customHeight="1" x14ac:dyDescent="0.25">
      <c r="A343" s="88"/>
      <c r="B343" s="88"/>
      <c r="C343" s="85"/>
      <c r="D343" s="86"/>
      <c r="E343" s="87"/>
      <c r="F343" s="84"/>
      <c r="G343" s="84"/>
      <c r="H343" s="84"/>
      <c r="I343" s="84"/>
      <c r="J343" s="84"/>
      <c r="K343" s="84"/>
      <c r="L343" s="84"/>
      <c r="M343" s="84"/>
      <c r="N343" s="84"/>
      <c r="O343" s="84"/>
      <c r="P343" s="84"/>
      <c r="Q343" s="84"/>
      <c r="R343" s="84"/>
      <c r="S343" s="84"/>
      <c r="T343" s="84"/>
      <c r="U343" s="84"/>
      <c r="V343" s="84"/>
      <c r="W343" s="84"/>
      <c r="X343" s="84"/>
    </row>
    <row r="344" spans="1:24" ht="15.75" customHeight="1" x14ac:dyDescent="0.25">
      <c r="A344" s="88"/>
      <c r="B344" s="88"/>
      <c r="C344" s="85"/>
      <c r="D344" s="86"/>
      <c r="E344" s="87"/>
      <c r="F344" s="84"/>
      <c r="G344" s="84"/>
      <c r="H344" s="84"/>
      <c r="I344" s="84"/>
      <c r="J344" s="84"/>
      <c r="K344" s="84"/>
      <c r="L344" s="84"/>
      <c r="M344" s="84"/>
      <c r="N344" s="84"/>
      <c r="O344" s="84"/>
      <c r="P344" s="84"/>
      <c r="Q344" s="84"/>
      <c r="R344" s="84"/>
      <c r="S344" s="84"/>
      <c r="T344" s="84"/>
      <c r="U344" s="84"/>
      <c r="V344" s="84"/>
      <c r="W344" s="84"/>
      <c r="X344" s="84"/>
    </row>
    <row r="345" spans="1:24" ht="15.75" customHeight="1" x14ac:dyDescent="0.25">
      <c r="A345" s="88"/>
      <c r="B345" s="88"/>
      <c r="C345" s="85"/>
      <c r="D345" s="86"/>
      <c r="E345" s="87"/>
      <c r="F345" s="84"/>
      <c r="G345" s="84"/>
      <c r="H345" s="84"/>
      <c r="I345" s="84"/>
      <c r="J345" s="84"/>
      <c r="K345" s="84"/>
      <c r="L345" s="84"/>
      <c r="M345" s="84"/>
      <c r="N345" s="84"/>
      <c r="O345" s="84"/>
      <c r="P345" s="84"/>
      <c r="Q345" s="84"/>
      <c r="R345" s="84"/>
      <c r="S345" s="84"/>
      <c r="T345" s="84"/>
      <c r="U345" s="84"/>
      <c r="V345" s="84"/>
      <c r="W345" s="84"/>
      <c r="X345" s="84"/>
    </row>
    <row r="346" spans="1:24" ht="15.75" customHeight="1" x14ac:dyDescent="0.25">
      <c r="A346" s="88"/>
      <c r="B346" s="88"/>
      <c r="C346" s="85"/>
      <c r="D346" s="86"/>
      <c r="E346" s="87"/>
      <c r="F346" s="84"/>
      <c r="G346" s="84"/>
      <c r="H346" s="84"/>
      <c r="I346" s="84"/>
      <c r="J346" s="84"/>
      <c r="K346" s="84"/>
      <c r="L346" s="84"/>
      <c r="M346" s="84"/>
      <c r="N346" s="84"/>
      <c r="O346" s="84"/>
      <c r="P346" s="84"/>
      <c r="Q346" s="84"/>
      <c r="R346" s="84"/>
      <c r="S346" s="84"/>
      <c r="T346" s="84"/>
      <c r="U346" s="84"/>
      <c r="V346" s="84"/>
      <c r="W346" s="84"/>
      <c r="X346" s="84"/>
    </row>
    <row r="347" spans="1:24" ht="15.75" customHeight="1" x14ac:dyDescent="0.25">
      <c r="A347" s="88"/>
      <c r="B347" s="88"/>
      <c r="C347" s="85"/>
      <c r="D347" s="86"/>
      <c r="E347" s="87"/>
      <c r="F347" s="84"/>
      <c r="G347" s="84"/>
      <c r="H347" s="84"/>
      <c r="I347" s="84"/>
      <c r="J347" s="84"/>
      <c r="K347" s="84"/>
      <c r="L347" s="84"/>
      <c r="M347" s="84"/>
      <c r="N347" s="84"/>
      <c r="O347" s="84"/>
      <c r="P347" s="84"/>
      <c r="Q347" s="84"/>
      <c r="R347" s="84"/>
      <c r="S347" s="84"/>
      <c r="T347" s="84"/>
      <c r="U347" s="84"/>
      <c r="V347" s="84"/>
      <c r="W347" s="84"/>
      <c r="X347" s="84"/>
    </row>
    <row r="348" spans="1:24" ht="15.75" customHeight="1" x14ac:dyDescent="0.25">
      <c r="A348" s="88"/>
      <c r="B348" s="88"/>
      <c r="C348" s="85"/>
      <c r="D348" s="86"/>
      <c r="E348" s="87"/>
      <c r="F348" s="84"/>
      <c r="G348" s="84"/>
      <c r="H348" s="84"/>
      <c r="I348" s="84"/>
      <c r="J348" s="84"/>
      <c r="K348" s="84"/>
      <c r="L348" s="84"/>
      <c r="M348" s="84"/>
      <c r="N348" s="84"/>
      <c r="O348" s="84"/>
      <c r="P348" s="84"/>
      <c r="Q348" s="84"/>
      <c r="R348" s="84"/>
      <c r="S348" s="84"/>
      <c r="T348" s="84"/>
      <c r="U348" s="84"/>
      <c r="V348" s="84"/>
      <c r="W348" s="84"/>
      <c r="X348" s="84"/>
    </row>
    <row r="349" spans="1:24" ht="15.75" customHeight="1" x14ac:dyDescent="0.25">
      <c r="A349" s="88"/>
      <c r="B349" s="88"/>
      <c r="C349" s="85"/>
      <c r="D349" s="86"/>
      <c r="E349" s="87"/>
      <c r="F349" s="84"/>
      <c r="G349" s="84"/>
      <c r="H349" s="84"/>
      <c r="I349" s="84"/>
      <c r="J349" s="84"/>
      <c r="K349" s="84"/>
      <c r="L349" s="84"/>
      <c r="M349" s="84"/>
      <c r="N349" s="84"/>
      <c r="O349" s="84"/>
      <c r="P349" s="84"/>
      <c r="Q349" s="84"/>
      <c r="R349" s="84"/>
      <c r="S349" s="84"/>
      <c r="T349" s="84"/>
      <c r="U349" s="84"/>
      <c r="V349" s="84"/>
      <c r="W349" s="84"/>
      <c r="X349" s="84"/>
    </row>
    <row r="350" spans="1:24" ht="15.75" customHeight="1" x14ac:dyDescent="0.25">
      <c r="A350" s="88"/>
      <c r="B350" s="88"/>
      <c r="C350" s="85"/>
      <c r="D350" s="86"/>
      <c r="E350" s="87"/>
      <c r="F350" s="84"/>
      <c r="G350" s="84"/>
      <c r="H350" s="84"/>
      <c r="I350" s="84"/>
      <c r="J350" s="84"/>
      <c r="K350" s="84"/>
      <c r="L350" s="84"/>
      <c r="M350" s="84"/>
      <c r="N350" s="84"/>
      <c r="O350" s="84"/>
      <c r="P350" s="84"/>
      <c r="Q350" s="84"/>
      <c r="R350" s="84"/>
      <c r="S350" s="84"/>
      <c r="T350" s="84"/>
      <c r="U350" s="84"/>
      <c r="V350" s="84"/>
      <c r="W350" s="84"/>
      <c r="X350" s="84"/>
    </row>
    <row r="351" spans="1:24" ht="15.75" customHeight="1" x14ac:dyDescent="0.25">
      <c r="A351" s="88"/>
      <c r="B351" s="88"/>
      <c r="C351" s="85"/>
      <c r="D351" s="86"/>
      <c r="E351" s="87"/>
      <c r="F351" s="84"/>
      <c r="G351" s="84"/>
      <c r="H351" s="84"/>
      <c r="I351" s="84"/>
      <c r="J351" s="84"/>
      <c r="K351" s="84"/>
      <c r="L351" s="84"/>
      <c r="M351" s="84"/>
      <c r="N351" s="84"/>
      <c r="O351" s="84"/>
      <c r="P351" s="84"/>
      <c r="Q351" s="84"/>
      <c r="R351" s="84"/>
      <c r="S351" s="84"/>
      <c r="T351" s="84"/>
      <c r="U351" s="84"/>
      <c r="V351" s="84"/>
      <c r="W351" s="84"/>
      <c r="X351" s="84"/>
    </row>
    <row r="352" spans="1:24" ht="15.75" customHeight="1" x14ac:dyDescent="0.25">
      <c r="A352" s="88"/>
      <c r="B352" s="88"/>
      <c r="C352" s="85"/>
      <c r="D352" s="86"/>
      <c r="E352" s="87"/>
      <c r="F352" s="84"/>
      <c r="G352" s="84"/>
      <c r="H352" s="84"/>
      <c r="I352" s="84"/>
      <c r="J352" s="84"/>
      <c r="K352" s="84"/>
      <c r="L352" s="84"/>
      <c r="M352" s="84"/>
      <c r="N352" s="84"/>
      <c r="O352" s="84"/>
      <c r="P352" s="84"/>
      <c r="Q352" s="84"/>
      <c r="R352" s="84"/>
      <c r="S352" s="84"/>
      <c r="T352" s="84"/>
      <c r="U352" s="84"/>
      <c r="V352" s="84"/>
      <c r="W352" s="84"/>
      <c r="X352" s="84"/>
    </row>
    <row r="353" spans="1:24" ht="15.75" customHeight="1" x14ac:dyDescent="0.25">
      <c r="A353" s="88"/>
      <c r="B353" s="88"/>
      <c r="C353" s="85"/>
      <c r="D353" s="86"/>
      <c r="E353" s="87"/>
      <c r="F353" s="84"/>
      <c r="G353" s="84"/>
      <c r="H353" s="84"/>
      <c r="I353" s="84"/>
      <c r="J353" s="84"/>
      <c r="K353" s="84"/>
      <c r="L353" s="84"/>
      <c r="M353" s="84"/>
      <c r="N353" s="84"/>
      <c r="O353" s="84"/>
      <c r="P353" s="84"/>
      <c r="Q353" s="84"/>
      <c r="R353" s="84"/>
      <c r="S353" s="84"/>
      <c r="T353" s="84"/>
      <c r="U353" s="84"/>
      <c r="V353" s="84"/>
      <c r="W353" s="84"/>
      <c r="X353" s="84"/>
    </row>
    <row r="354" spans="1:24" ht="15.75" customHeight="1" x14ac:dyDescent="0.25">
      <c r="A354" s="88"/>
      <c r="B354" s="88"/>
      <c r="C354" s="85"/>
      <c r="D354" s="86"/>
      <c r="E354" s="87"/>
      <c r="F354" s="84"/>
      <c r="G354" s="84"/>
      <c r="H354" s="84"/>
      <c r="I354" s="84"/>
      <c r="J354" s="84"/>
      <c r="K354" s="84"/>
      <c r="L354" s="84"/>
      <c r="M354" s="84"/>
      <c r="N354" s="84"/>
      <c r="O354" s="84"/>
      <c r="P354" s="84"/>
      <c r="Q354" s="84"/>
      <c r="R354" s="84"/>
      <c r="S354" s="84"/>
      <c r="T354" s="84"/>
      <c r="U354" s="84"/>
      <c r="V354" s="84"/>
      <c r="W354" s="84"/>
      <c r="X354" s="84"/>
    </row>
    <row r="355" spans="1:24" ht="15.75" customHeight="1" x14ac:dyDescent="0.25">
      <c r="A355" s="88"/>
      <c r="B355" s="88"/>
      <c r="C355" s="85"/>
      <c r="D355" s="86"/>
      <c r="E355" s="87"/>
      <c r="F355" s="84"/>
      <c r="G355" s="84"/>
      <c r="H355" s="84"/>
      <c r="I355" s="84"/>
      <c r="J355" s="84"/>
      <c r="K355" s="84"/>
      <c r="L355" s="84"/>
      <c r="M355" s="84"/>
      <c r="N355" s="84"/>
      <c r="O355" s="84"/>
      <c r="P355" s="84"/>
      <c r="Q355" s="84"/>
      <c r="R355" s="84"/>
      <c r="S355" s="84"/>
      <c r="T355" s="84"/>
      <c r="U355" s="84"/>
      <c r="V355" s="84"/>
      <c r="W355" s="84"/>
      <c r="X355" s="84"/>
    </row>
    <row r="356" spans="1:24" ht="15.75" customHeight="1" x14ac:dyDescent="0.25">
      <c r="A356" s="88"/>
      <c r="B356" s="88"/>
      <c r="C356" s="85"/>
      <c r="D356" s="86"/>
      <c r="E356" s="87"/>
      <c r="F356" s="84"/>
      <c r="G356" s="84"/>
      <c r="H356" s="84"/>
      <c r="I356" s="84"/>
      <c r="J356" s="84"/>
      <c r="K356" s="84"/>
      <c r="L356" s="84"/>
      <c r="M356" s="84"/>
      <c r="N356" s="84"/>
      <c r="O356" s="84"/>
      <c r="P356" s="84"/>
      <c r="Q356" s="84"/>
      <c r="R356" s="84"/>
      <c r="S356" s="84"/>
      <c r="T356" s="84"/>
      <c r="U356" s="84"/>
      <c r="V356" s="84"/>
      <c r="W356" s="84"/>
      <c r="X356" s="84"/>
    </row>
    <row r="357" spans="1:24" ht="15.75" customHeight="1" x14ac:dyDescent="0.25">
      <c r="A357" s="88"/>
      <c r="B357" s="88"/>
      <c r="C357" s="85"/>
      <c r="D357" s="86"/>
      <c r="E357" s="87"/>
      <c r="F357" s="84"/>
      <c r="G357" s="84"/>
      <c r="H357" s="84"/>
      <c r="I357" s="84"/>
      <c r="J357" s="84"/>
      <c r="K357" s="84"/>
      <c r="L357" s="84"/>
      <c r="M357" s="84"/>
      <c r="N357" s="84"/>
      <c r="O357" s="84"/>
      <c r="P357" s="84"/>
      <c r="Q357" s="84"/>
      <c r="R357" s="84"/>
      <c r="S357" s="84"/>
      <c r="T357" s="84"/>
      <c r="U357" s="84"/>
      <c r="V357" s="84"/>
      <c r="W357" s="84"/>
      <c r="X357" s="84"/>
    </row>
    <row r="358" spans="1:24" ht="15.75" customHeight="1" x14ac:dyDescent="0.25">
      <c r="A358" s="88"/>
      <c r="B358" s="88"/>
      <c r="C358" s="85"/>
      <c r="D358" s="86"/>
      <c r="E358" s="87"/>
      <c r="F358" s="84"/>
      <c r="G358" s="84"/>
      <c r="H358" s="84"/>
      <c r="I358" s="84"/>
      <c r="J358" s="84"/>
      <c r="K358" s="84"/>
      <c r="L358" s="84"/>
      <c r="M358" s="84"/>
      <c r="N358" s="84"/>
      <c r="O358" s="84"/>
      <c r="P358" s="84"/>
      <c r="Q358" s="84"/>
      <c r="R358" s="84"/>
      <c r="S358" s="84"/>
      <c r="T358" s="84"/>
      <c r="U358" s="84"/>
      <c r="V358" s="84"/>
      <c r="W358" s="84"/>
      <c r="X358" s="84"/>
    </row>
    <row r="359" spans="1:24" ht="15.75" customHeight="1" x14ac:dyDescent="0.25">
      <c r="A359" s="88"/>
      <c r="B359" s="88"/>
      <c r="C359" s="85"/>
      <c r="D359" s="86"/>
      <c r="E359" s="87"/>
      <c r="F359" s="84"/>
      <c r="G359" s="84"/>
      <c r="H359" s="84"/>
      <c r="I359" s="84"/>
      <c r="J359" s="84"/>
      <c r="K359" s="84"/>
      <c r="L359" s="84"/>
      <c r="M359" s="84"/>
      <c r="N359" s="84"/>
      <c r="O359" s="84"/>
      <c r="P359" s="84"/>
      <c r="Q359" s="84"/>
      <c r="R359" s="84"/>
      <c r="S359" s="84"/>
      <c r="T359" s="84"/>
      <c r="U359" s="84"/>
      <c r="V359" s="84"/>
      <c r="W359" s="84"/>
      <c r="X359" s="84"/>
    </row>
    <row r="360" spans="1:24" ht="15.75" customHeight="1" x14ac:dyDescent="0.25">
      <c r="A360" s="88"/>
      <c r="B360" s="88"/>
      <c r="C360" s="85"/>
      <c r="D360" s="86"/>
      <c r="E360" s="87"/>
      <c r="F360" s="84"/>
      <c r="G360" s="84"/>
      <c r="H360" s="84"/>
      <c r="I360" s="84"/>
      <c r="J360" s="84"/>
      <c r="K360" s="84"/>
      <c r="L360" s="84"/>
      <c r="M360" s="84"/>
      <c r="N360" s="84"/>
      <c r="O360" s="84"/>
      <c r="P360" s="84"/>
      <c r="Q360" s="84"/>
      <c r="R360" s="84"/>
      <c r="S360" s="84"/>
      <c r="T360" s="84"/>
      <c r="U360" s="84"/>
      <c r="V360" s="84"/>
      <c r="W360" s="84"/>
      <c r="X360" s="84"/>
    </row>
    <row r="361" spans="1:24" ht="15.75" customHeight="1" x14ac:dyDescent="0.25">
      <c r="A361" s="88"/>
      <c r="B361" s="88"/>
      <c r="C361" s="85"/>
      <c r="D361" s="86"/>
      <c r="E361" s="87"/>
      <c r="F361" s="84"/>
      <c r="G361" s="84"/>
      <c r="H361" s="84"/>
      <c r="I361" s="84"/>
      <c r="J361" s="84"/>
      <c r="K361" s="84"/>
      <c r="L361" s="84"/>
      <c r="M361" s="84"/>
      <c r="N361" s="84"/>
      <c r="O361" s="84"/>
      <c r="P361" s="84"/>
      <c r="Q361" s="84"/>
      <c r="R361" s="84"/>
      <c r="S361" s="84"/>
      <c r="T361" s="84"/>
      <c r="U361" s="84"/>
      <c r="V361" s="84"/>
      <c r="W361" s="84"/>
      <c r="X361" s="84"/>
    </row>
    <row r="362" spans="1:24" ht="15.75" customHeight="1" x14ac:dyDescent="0.25">
      <c r="A362" s="88"/>
      <c r="B362" s="88"/>
      <c r="C362" s="85"/>
      <c r="D362" s="86"/>
      <c r="E362" s="87"/>
      <c r="F362" s="84"/>
      <c r="G362" s="84"/>
      <c r="H362" s="84"/>
      <c r="I362" s="84"/>
      <c r="J362" s="84"/>
      <c r="K362" s="84"/>
      <c r="L362" s="84"/>
      <c r="M362" s="84"/>
      <c r="N362" s="84"/>
      <c r="O362" s="84"/>
      <c r="P362" s="84"/>
      <c r="Q362" s="84"/>
      <c r="R362" s="84"/>
      <c r="S362" s="84"/>
      <c r="T362" s="84"/>
      <c r="U362" s="84"/>
      <c r="V362" s="84"/>
      <c r="W362" s="84"/>
      <c r="X362" s="84"/>
    </row>
    <row r="363" spans="1:24" ht="15.75" customHeight="1" x14ac:dyDescent="0.25">
      <c r="A363" s="88"/>
      <c r="B363" s="88"/>
      <c r="C363" s="85"/>
      <c r="D363" s="86"/>
      <c r="E363" s="87"/>
      <c r="F363" s="84"/>
      <c r="G363" s="84"/>
      <c r="H363" s="84"/>
      <c r="I363" s="84"/>
      <c r="J363" s="84"/>
      <c r="K363" s="84"/>
      <c r="L363" s="84"/>
      <c r="M363" s="84"/>
      <c r="N363" s="84"/>
      <c r="O363" s="84"/>
      <c r="P363" s="84"/>
      <c r="Q363" s="84"/>
      <c r="R363" s="84"/>
      <c r="S363" s="84"/>
      <c r="T363" s="84"/>
      <c r="U363" s="84"/>
      <c r="V363" s="84"/>
      <c r="W363" s="84"/>
      <c r="X363" s="84"/>
    </row>
    <row r="364" spans="1:24" ht="15.75" customHeight="1" x14ac:dyDescent="0.25">
      <c r="A364" s="88"/>
      <c r="B364" s="88"/>
      <c r="C364" s="85"/>
      <c r="D364" s="86"/>
      <c r="E364" s="87"/>
      <c r="F364" s="84"/>
      <c r="G364" s="84"/>
      <c r="H364" s="84"/>
      <c r="I364" s="84"/>
      <c r="J364" s="84"/>
      <c r="K364" s="84"/>
      <c r="L364" s="84"/>
      <c r="M364" s="84"/>
      <c r="N364" s="84"/>
      <c r="O364" s="84"/>
      <c r="P364" s="84"/>
      <c r="Q364" s="84"/>
      <c r="R364" s="84"/>
      <c r="S364" s="84"/>
      <c r="T364" s="84"/>
      <c r="U364" s="84"/>
      <c r="V364" s="84"/>
      <c r="W364" s="84"/>
      <c r="X364" s="84"/>
    </row>
    <row r="365" spans="1:24" ht="15.75" customHeight="1" x14ac:dyDescent="0.25">
      <c r="A365" s="88"/>
      <c r="B365" s="88"/>
      <c r="C365" s="85"/>
      <c r="D365" s="86"/>
      <c r="E365" s="87"/>
      <c r="F365" s="84"/>
      <c r="G365" s="84"/>
      <c r="H365" s="84"/>
      <c r="I365" s="84"/>
      <c r="J365" s="84"/>
      <c r="K365" s="84"/>
      <c r="L365" s="84"/>
      <c r="M365" s="84"/>
      <c r="N365" s="84"/>
      <c r="O365" s="84"/>
      <c r="P365" s="84"/>
      <c r="Q365" s="84"/>
      <c r="R365" s="84"/>
      <c r="S365" s="84"/>
      <c r="T365" s="84"/>
      <c r="U365" s="84"/>
      <c r="V365" s="84"/>
      <c r="W365" s="84"/>
      <c r="X365" s="84"/>
    </row>
    <row r="366" spans="1:24" ht="15.75" customHeight="1" x14ac:dyDescent="0.25">
      <c r="A366" s="88"/>
      <c r="B366" s="88"/>
      <c r="C366" s="85"/>
      <c r="D366" s="86"/>
      <c r="E366" s="87"/>
      <c r="F366" s="84"/>
      <c r="G366" s="84"/>
      <c r="H366" s="84"/>
      <c r="I366" s="84"/>
      <c r="J366" s="84"/>
      <c r="K366" s="84"/>
      <c r="L366" s="84"/>
      <c r="M366" s="84"/>
      <c r="N366" s="84"/>
      <c r="O366" s="84"/>
      <c r="P366" s="84"/>
      <c r="Q366" s="84"/>
      <c r="R366" s="84"/>
      <c r="S366" s="84"/>
      <c r="T366" s="84"/>
      <c r="U366" s="84"/>
      <c r="V366" s="84"/>
      <c r="W366" s="84"/>
      <c r="X366" s="84"/>
    </row>
    <row r="367" spans="1:24" ht="15.75" customHeight="1" x14ac:dyDescent="0.25">
      <c r="A367" s="88"/>
      <c r="B367" s="88"/>
      <c r="C367" s="85"/>
      <c r="D367" s="86"/>
      <c r="E367" s="87"/>
      <c r="F367" s="84"/>
      <c r="G367" s="84"/>
      <c r="H367" s="84"/>
      <c r="I367" s="84"/>
      <c r="J367" s="84"/>
      <c r="K367" s="84"/>
      <c r="L367" s="84"/>
      <c r="M367" s="84"/>
      <c r="N367" s="84"/>
      <c r="O367" s="84"/>
      <c r="P367" s="84"/>
      <c r="Q367" s="84"/>
      <c r="R367" s="84"/>
      <c r="S367" s="84"/>
      <c r="T367" s="84"/>
      <c r="U367" s="84"/>
      <c r="V367" s="84"/>
      <c r="W367" s="84"/>
      <c r="X367" s="84"/>
    </row>
    <row r="368" spans="1:24" ht="15.75" customHeight="1" x14ac:dyDescent="0.25">
      <c r="A368" s="88"/>
      <c r="B368" s="88"/>
      <c r="C368" s="85"/>
      <c r="D368" s="86"/>
      <c r="E368" s="87"/>
      <c r="F368" s="84"/>
      <c r="G368" s="84"/>
      <c r="H368" s="84"/>
      <c r="I368" s="84"/>
      <c r="J368" s="84"/>
      <c r="K368" s="84"/>
      <c r="L368" s="84"/>
      <c r="M368" s="84"/>
      <c r="N368" s="84"/>
      <c r="O368" s="84"/>
      <c r="P368" s="84"/>
      <c r="Q368" s="84"/>
      <c r="R368" s="84"/>
      <c r="S368" s="84"/>
      <c r="T368" s="84"/>
      <c r="U368" s="84"/>
      <c r="V368" s="84"/>
      <c r="W368" s="84"/>
      <c r="X368" s="84"/>
    </row>
    <row r="369" spans="1:24" ht="15.75" customHeight="1" x14ac:dyDescent="0.25">
      <c r="A369" s="88"/>
      <c r="B369" s="88"/>
      <c r="C369" s="85"/>
      <c r="D369" s="86"/>
      <c r="E369" s="87"/>
      <c r="F369" s="84"/>
      <c r="G369" s="84"/>
      <c r="H369" s="84"/>
      <c r="I369" s="84"/>
      <c r="J369" s="84"/>
      <c r="K369" s="84"/>
      <c r="L369" s="84"/>
      <c r="M369" s="84"/>
      <c r="N369" s="84"/>
      <c r="O369" s="84"/>
      <c r="P369" s="84"/>
      <c r="Q369" s="84"/>
      <c r="R369" s="84"/>
      <c r="S369" s="84"/>
      <c r="T369" s="84"/>
      <c r="U369" s="84"/>
      <c r="V369" s="84"/>
      <c r="W369" s="84"/>
      <c r="X369" s="84"/>
    </row>
    <row r="370" spans="1:24" ht="15.75" customHeight="1" x14ac:dyDescent="0.25">
      <c r="A370" s="88"/>
      <c r="B370" s="88"/>
      <c r="C370" s="85"/>
      <c r="D370" s="86"/>
      <c r="E370" s="87"/>
      <c r="F370" s="84"/>
      <c r="G370" s="84"/>
      <c r="H370" s="84"/>
      <c r="I370" s="84"/>
      <c r="J370" s="84"/>
      <c r="K370" s="84"/>
      <c r="L370" s="84"/>
      <c r="M370" s="84"/>
      <c r="N370" s="84"/>
      <c r="O370" s="84"/>
      <c r="P370" s="84"/>
      <c r="Q370" s="84"/>
      <c r="R370" s="84"/>
      <c r="S370" s="84"/>
      <c r="T370" s="84"/>
      <c r="U370" s="84"/>
      <c r="V370" s="84"/>
      <c r="W370" s="84"/>
      <c r="X370" s="84"/>
    </row>
    <row r="371" spans="1:24" ht="15.75" customHeight="1" x14ac:dyDescent="0.25">
      <c r="A371" s="88"/>
      <c r="B371" s="88"/>
      <c r="C371" s="85"/>
      <c r="D371" s="86"/>
      <c r="E371" s="87"/>
      <c r="F371" s="84"/>
      <c r="G371" s="84"/>
      <c r="H371" s="84"/>
      <c r="I371" s="84"/>
      <c r="J371" s="84"/>
      <c r="K371" s="84"/>
      <c r="L371" s="84"/>
      <c r="M371" s="84"/>
      <c r="N371" s="84"/>
      <c r="O371" s="84"/>
      <c r="P371" s="84"/>
      <c r="Q371" s="84"/>
      <c r="R371" s="84"/>
      <c r="S371" s="84"/>
      <c r="T371" s="84"/>
      <c r="U371" s="84"/>
      <c r="V371" s="84"/>
      <c r="W371" s="84"/>
      <c r="X371" s="84"/>
    </row>
    <row r="372" spans="1:24" ht="15.75" customHeight="1" x14ac:dyDescent="0.25">
      <c r="A372" s="88"/>
      <c r="B372" s="88"/>
      <c r="C372" s="85"/>
      <c r="D372" s="86"/>
      <c r="E372" s="87"/>
      <c r="F372" s="84"/>
      <c r="G372" s="84"/>
      <c r="H372" s="84"/>
      <c r="I372" s="84"/>
      <c r="J372" s="84"/>
      <c r="K372" s="84"/>
      <c r="L372" s="84"/>
      <c r="M372" s="84"/>
      <c r="N372" s="84"/>
      <c r="O372" s="84"/>
      <c r="P372" s="84"/>
      <c r="Q372" s="84"/>
      <c r="R372" s="84"/>
      <c r="S372" s="84"/>
      <c r="T372" s="84"/>
      <c r="U372" s="84"/>
      <c r="V372" s="84"/>
      <c r="W372" s="84"/>
      <c r="X372" s="84"/>
    </row>
    <row r="373" spans="1:24" ht="15.75" customHeight="1" x14ac:dyDescent="0.25">
      <c r="A373" s="88"/>
      <c r="B373" s="88"/>
      <c r="C373" s="85"/>
      <c r="D373" s="86"/>
      <c r="E373" s="87"/>
      <c r="F373" s="84"/>
      <c r="G373" s="84"/>
      <c r="H373" s="84"/>
      <c r="I373" s="84"/>
      <c r="J373" s="84"/>
      <c r="K373" s="84"/>
      <c r="L373" s="84"/>
      <c r="M373" s="84"/>
      <c r="N373" s="84"/>
      <c r="O373" s="84"/>
      <c r="P373" s="84"/>
      <c r="Q373" s="84"/>
      <c r="R373" s="84"/>
      <c r="S373" s="84"/>
      <c r="T373" s="84"/>
      <c r="U373" s="84"/>
      <c r="V373" s="84"/>
      <c r="W373" s="84"/>
      <c r="X373" s="84"/>
    </row>
    <row r="374" spans="1:24" ht="15.75" customHeight="1" x14ac:dyDescent="0.25">
      <c r="A374" s="88"/>
      <c r="B374" s="88"/>
      <c r="C374" s="85"/>
      <c r="D374" s="86"/>
      <c r="E374" s="87"/>
      <c r="F374" s="84"/>
      <c r="G374" s="84"/>
      <c r="H374" s="84"/>
      <c r="I374" s="84"/>
      <c r="J374" s="84"/>
      <c r="K374" s="84"/>
      <c r="L374" s="84"/>
      <c r="M374" s="84"/>
      <c r="N374" s="84"/>
      <c r="O374" s="84"/>
      <c r="P374" s="84"/>
      <c r="Q374" s="84"/>
      <c r="R374" s="84"/>
      <c r="S374" s="84"/>
      <c r="T374" s="84"/>
      <c r="U374" s="84"/>
      <c r="V374" s="84"/>
      <c r="W374" s="84"/>
      <c r="X374" s="84"/>
    </row>
    <row r="375" spans="1:24" ht="15.75" customHeight="1" x14ac:dyDescent="0.25">
      <c r="A375" s="88"/>
      <c r="B375" s="88"/>
      <c r="C375" s="85"/>
      <c r="D375" s="86"/>
      <c r="E375" s="87"/>
      <c r="F375" s="84"/>
      <c r="G375" s="84"/>
      <c r="H375" s="84"/>
      <c r="I375" s="84"/>
      <c r="J375" s="84"/>
      <c r="K375" s="84"/>
      <c r="L375" s="84"/>
      <c r="M375" s="84"/>
      <c r="N375" s="84"/>
      <c r="O375" s="84"/>
      <c r="P375" s="84"/>
      <c r="Q375" s="84"/>
      <c r="R375" s="84"/>
      <c r="S375" s="84"/>
      <c r="T375" s="84"/>
      <c r="U375" s="84"/>
      <c r="V375" s="84"/>
      <c r="W375" s="84"/>
      <c r="X375" s="84"/>
    </row>
    <row r="376" spans="1:24" ht="15.75" customHeight="1" x14ac:dyDescent="0.25">
      <c r="A376" s="88"/>
      <c r="B376" s="88"/>
      <c r="C376" s="85"/>
      <c r="D376" s="86"/>
      <c r="E376" s="87"/>
      <c r="F376" s="84"/>
      <c r="G376" s="84"/>
      <c r="H376" s="84"/>
      <c r="I376" s="84"/>
      <c r="J376" s="84"/>
      <c r="K376" s="84"/>
      <c r="L376" s="84"/>
      <c r="M376" s="84"/>
      <c r="N376" s="84"/>
      <c r="O376" s="84"/>
      <c r="P376" s="84"/>
      <c r="Q376" s="84"/>
      <c r="R376" s="84"/>
      <c r="S376" s="84"/>
      <c r="T376" s="84"/>
      <c r="U376" s="84"/>
      <c r="V376" s="84"/>
      <c r="W376" s="84"/>
      <c r="X376" s="84"/>
    </row>
    <row r="377" spans="1:24" ht="15.75" customHeight="1" x14ac:dyDescent="0.25">
      <c r="A377" s="88"/>
      <c r="B377" s="88"/>
      <c r="C377" s="85"/>
      <c r="D377" s="86"/>
      <c r="E377" s="87"/>
      <c r="F377" s="84"/>
      <c r="G377" s="84"/>
      <c r="H377" s="84"/>
      <c r="I377" s="84"/>
      <c r="J377" s="84"/>
      <c r="K377" s="84"/>
      <c r="L377" s="84"/>
      <c r="M377" s="84"/>
      <c r="N377" s="84"/>
      <c r="O377" s="84"/>
      <c r="P377" s="84"/>
      <c r="Q377" s="84"/>
      <c r="R377" s="84"/>
      <c r="S377" s="84"/>
      <c r="T377" s="84"/>
      <c r="U377" s="84"/>
      <c r="V377" s="84"/>
      <c r="W377" s="84"/>
      <c r="X377" s="84"/>
    </row>
    <row r="378" spans="1:24" ht="15.75" customHeight="1" x14ac:dyDescent="0.25">
      <c r="A378" s="88"/>
      <c r="B378" s="88"/>
      <c r="C378" s="85"/>
      <c r="D378" s="86"/>
      <c r="E378" s="87"/>
      <c r="F378" s="84"/>
      <c r="G378" s="84"/>
      <c r="H378" s="84"/>
      <c r="I378" s="84"/>
      <c r="J378" s="84"/>
      <c r="K378" s="84"/>
      <c r="L378" s="84"/>
      <c r="M378" s="84"/>
      <c r="N378" s="84"/>
      <c r="O378" s="84"/>
      <c r="P378" s="84"/>
      <c r="Q378" s="84"/>
      <c r="R378" s="84"/>
      <c r="S378" s="84"/>
      <c r="T378" s="84"/>
      <c r="U378" s="84"/>
      <c r="V378" s="84"/>
      <c r="W378" s="84"/>
      <c r="X378" s="84"/>
    </row>
    <row r="379" spans="1:24" ht="15.75" customHeight="1" x14ac:dyDescent="0.25">
      <c r="A379" s="88"/>
      <c r="B379" s="88"/>
      <c r="C379" s="85"/>
      <c r="D379" s="86"/>
      <c r="E379" s="87"/>
      <c r="F379" s="84"/>
      <c r="G379" s="84"/>
      <c r="H379" s="84"/>
      <c r="I379" s="84"/>
      <c r="J379" s="84"/>
      <c r="K379" s="84"/>
      <c r="L379" s="84"/>
      <c r="M379" s="84"/>
      <c r="N379" s="84"/>
      <c r="O379" s="84"/>
      <c r="P379" s="84"/>
      <c r="Q379" s="84"/>
      <c r="R379" s="84"/>
      <c r="S379" s="84"/>
      <c r="T379" s="84"/>
      <c r="U379" s="84"/>
      <c r="V379" s="84"/>
      <c r="W379" s="84"/>
      <c r="X379" s="84"/>
    </row>
    <row r="380" spans="1:24" ht="15.75" customHeight="1" x14ac:dyDescent="0.25">
      <c r="A380" s="88"/>
      <c r="B380" s="88"/>
      <c r="C380" s="85"/>
      <c r="D380" s="86"/>
      <c r="E380" s="87"/>
      <c r="F380" s="84"/>
      <c r="G380" s="84"/>
      <c r="H380" s="84"/>
      <c r="I380" s="84"/>
      <c r="J380" s="84"/>
      <c r="K380" s="84"/>
      <c r="L380" s="84"/>
      <c r="M380" s="84"/>
      <c r="N380" s="84"/>
      <c r="O380" s="84"/>
      <c r="P380" s="84"/>
      <c r="Q380" s="84"/>
      <c r="R380" s="84"/>
      <c r="S380" s="84"/>
      <c r="T380" s="84"/>
      <c r="U380" s="84"/>
      <c r="V380" s="84"/>
      <c r="W380" s="84"/>
      <c r="X380" s="84"/>
    </row>
    <row r="381" spans="1:24" ht="15.75" customHeight="1" x14ac:dyDescent="0.25">
      <c r="A381" s="88"/>
      <c r="B381" s="88"/>
      <c r="C381" s="85"/>
      <c r="D381" s="86"/>
      <c r="E381" s="87"/>
      <c r="F381" s="84"/>
      <c r="G381" s="84"/>
      <c r="H381" s="84"/>
      <c r="I381" s="84"/>
      <c r="J381" s="84"/>
      <c r="K381" s="84"/>
      <c r="L381" s="84"/>
      <c r="M381" s="84"/>
      <c r="N381" s="84"/>
      <c r="O381" s="84"/>
      <c r="P381" s="84"/>
      <c r="Q381" s="84"/>
      <c r="R381" s="84"/>
      <c r="S381" s="84"/>
      <c r="T381" s="84"/>
      <c r="U381" s="84"/>
      <c r="V381" s="84"/>
      <c r="W381" s="84"/>
      <c r="X381" s="84"/>
    </row>
    <row r="382" spans="1:24" ht="15.75" customHeight="1" x14ac:dyDescent="0.25">
      <c r="A382" s="88"/>
      <c r="B382" s="88"/>
      <c r="C382" s="85"/>
      <c r="D382" s="86"/>
      <c r="E382" s="87"/>
      <c r="F382" s="84"/>
      <c r="G382" s="84"/>
      <c r="H382" s="84"/>
      <c r="I382" s="84"/>
      <c r="J382" s="84"/>
      <c r="K382" s="84"/>
      <c r="L382" s="84"/>
      <c r="M382" s="84"/>
      <c r="N382" s="84"/>
      <c r="O382" s="84"/>
      <c r="P382" s="84"/>
      <c r="Q382" s="84"/>
      <c r="R382" s="84"/>
      <c r="S382" s="84"/>
      <c r="T382" s="84"/>
      <c r="U382" s="84"/>
      <c r="V382" s="84"/>
      <c r="W382" s="84"/>
      <c r="X382" s="84"/>
    </row>
    <row r="383" spans="1:24" ht="15.75" customHeight="1" x14ac:dyDescent="0.25">
      <c r="A383" s="88"/>
      <c r="B383" s="88"/>
      <c r="C383" s="85"/>
      <c r="D383" s="86"/>
      <c r="E383" s="87"/>
      <c r="F383" s="84"/>
      <c r="G383" s="84"/>
      <c r="H383" s="84"/>
      <c r="I383" s="84"/>
      <c r="J383" s="84"/>
      <c r="K383" s="84"/>
      <c r="L383" s="84"/>
      <c r="M383" s="84"/>
      <c r="N383" s="84"/>
      <c r="O383" s="84"/>
      <c r="P383" s="84"/>
      <c r="Q383" s="84"/>
      <c r="R383" s="84"/>
      <c r="S383" s="84"/>
      <c r="T383" s="84"/>
      <c r="U383" s="84"/>
      <c r="V383" s="84"/>
      <c r="W383" s="84"/>
      <c r="X383" s="84"/>
    </row>
    <row r="384" spans="1:24" ht="15.75" customHeight="1" x14ac:dyDescent="0.25">
      <c r="A384" s="88"/>
      <c r="B384" s="88"/>
      <c r="C384" s="85"/>
      <c r="D384" s="86"/>
      <c r="E384" s="87"/>
      <c r="F384" s="84"/>
      <c r="G384" s="84"/>
      <c r="H384" s="84"/>
      <c r="I384" s="84"/>
      <c r="J384" s="84"/>
      <c r="K384" s="84"/>
      <c r="L384" s="84"/>
      <c r="M384" s="84"/>
      <c r="N384" s="84"/>
      <c r="O384" s="84"/>
      <c r="P384" s="84"/>
      <c r="Q384" s="84"/>
      <c r="R384" s="84"/>
      <c r="S384" s="84"/>
      <c r="T384" s="84"/>
      <c r="U384" s="84"/>
      <c r="V384" s="84"/>
      <c r="W384" s="84"/>
      <c r="X384" s="84"/>
    </row>
    <row r="385" spans="1:24" ht="15.75" customHeight="1" x14ac:dyDescent="0.25">
      <c r="A385" s="88"/>
      <c r="B385" s="88"/>
      <c r="C385" s="85"/>
      <c r="D385" s="86"/>
      <c r="E385" s="87"/>
      <c r="F385" s="84"/>
      <c r="G385" s="84"/>
      <c r="H385" s="84"/>
      <c r="I385" s="84"/>
      <c r="J385" s="84"/>
      <c r="K385" s="84"/>
      <c r="L385" s="84"/>
      <c r="M385" s="84"/>
      <c r="N385" s="84"/>
      <c r="O385" s="84"/>
      <c r="P385" s="84"/>
      <c r="Q385" s="84"/>
      <c r="R385" s="84"/>
      <c r="S385" s="84"/>
      <c r="T385" s="84"/>
      <c r="U385" s="84"/>
      <c r="V385" s="84"/>
      <c r="W385" s="84"/>
      <c r="X385" s="84"/>
    </row>
    <row r="386" spans="1:24" ht="15.75" customHeight="1" x14ac:dyDescent="0.25">
      <c r="A386" s="88"/>
      <c r="B386" s="88"/>
      <c r="C386" s="85"/>
      <c r="D386" s="86"/>
      <c r="E386" s="87"/>
      <c r="F386" s="84"/>
      <c r="G386" s="84"/>
      <c r="H386" s="84"/>
      <c r="I386" s="84"/>
      <c r="J386" s="84"/>
      <c r="K386" s="84"/>
      <c r="L386" s="84"/>
      <c r="M386" s="84"/>
      <c r="N386" s="84"/>
      <c r="O386" s="84"/>
      <c r="P386" s="84"/>
      <c r="Q386" s="84"/>
      <c r="R386" s="84"/>
      <c r="S386" s="84"/>
      <c r="T386" s="84"/>
      <c r="U386" s="84"/>
      <c r="V386" s="84"/>
      <c r="W386" s="84"/>
      <c r="X386" s="84"/>
    </row>
    <row r="387" spans="1:24" ht="15.75" customHeight="1" x14ac:dyDescent="0.25">
      <c r="A387" s="88"/>
      <c r="B387" s="88"/>
      <c r="C387" s="85"/>
      <c r="D387" s="86"/>
      <c r="E387" s="87"/>
      <c r="F387" s="84"/>
      <c r="G387" s="84"/>
      <c r="H387" s="84"/>
      <c r="I387" s="84"/>
      <c r="J387" s="84"/>
      <c r="K387" s="84"/>
      <c r="L387" s="84"/>
      <c r="M387" s="84"/>
      <c r="N387" s="84"/>
      <c r="O387" s="84"/>
      <c r="P387" s="84"/>
      <c r="Q387" s="84"/>
      <c r="R387" s="84"/>
      <c r="S387" s="84"/>
      <c r="T387" s="84"/>
      <c r="U387" s="84"/>
      <c r="V387" s="84"/>
      <c r="W387" s="84"/>
      <c r="X387" s="84"/>
    </row>
    <row r="388" spans="1:24" ht="15.75" customHeight="1" x14ac:dyDescent="0.2"/>
    <row r="389" spans="1:24" ht="15.75" customHeight="1" x14ac:dyDescent="0.2"/>
    <row r="390" spans="1:24" ht="15.75" customHeight="1" x14ac:dyDescent="0.2"/>
    <row r="391" spans="1:24" ht="15.75" customHeight="1" x14ac:dyDescent="0.2"/>
    <row r="392" spans="1:24" ht="15.75" customHeight="1" x14ac:dyDescent="0.2"/>
    <row r="393" spans="1:24" ht="15.75" customHeight="1" x14ac:dyDescent="0.2"/>
    <row r="394" spans="1:24" ht="15.75" customHeight="1" x14ac:dyDescent="0.2"/>
    <row r="395" spans="1:24" ht="15.75" customHeight="1" x14ac:dyDescent="0.2"/>
    <row r="396" spans="1:24" ht="15.75" customHeight="1" x14ac:dyDescent="0.2"/>
    <row r="397" spans="1:24" ht="15.75" customHeight="1" x14ac:dyDescent="0.2"/>
    <row r="398" spans="1:24" ht="15.75" customHeight="1" x14ac:dyDescent="0.2"/>
    <row r="399" spans="1:24" ht="15.75" customHeight="1" x14ac:dyDescent="0.2"/>
    <row r="400" spans="1:24"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 Generalidades</vt:lpstr>
      <vt:lpstr>Anexo_Hoja de vida Indicador</vt:lpstr>
      <vt:lpstr>2.Actividades_Tareas_vig</vt:lpstr>
      <vt:lpstr>3. Metas Proyecto de Inv</vt:lpstr>
      <vt:lpstr>4.Magnitud_Presupuesto </vt:lpstr>
      <vt:lpstr>5. Metas_PDD</vt:lpstr>
      <vt:lpstr>6. Seguimiento presupuestal</vt:lpstr>
      <vt:lpstr>7. Territorialización</vt:lpstr>
      <vt:lpstr>ANEXO_ODS</vt:lpstr>
      <vt:lpstr>ANEXO_VARIABLES</vt:lpstr>
      <vt:lpstr>GLOSARIO</vt:lpstr>
      <vt:lpstr>INSTRUCCIÓN DE DILIGENCIAMIENTO</vt:lpstr>
      <vt:lpstr>INSTRUCTIVO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Liliana Sofia Navas Pineda</cp:lastModifiedBy>
  <dcterms:created xsi:type="dcterms:W3CDTF">2016-09-13T14:01:46Z</dcterms:created>
  <dcterms:modified xsi:type="dcterms:W3CDTF">2023-01-19T17:10:08Z</dcterms:modified>
</cp:coreProperties>
</file>