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1\MARZO\"/>
    </mc:Choice>
  </mc:AlternateContent>
  <bookViews>
    <workbookView xWindow="0" yWindow="0" windowWidth="20490" windowHeight="7095" tabRatio="891" firstSheet="1" activeTab="3"/>
  </bookViews>
  <sheets>
    <sheet name="EJECUCION BMT  CONCEJO" sheetId="11" state="hidden" r:id="rId1"/>
    <sheet name="EJECUCION TOTAL" sheetId="62" r:id="rId2"/>
    <sheet name="RESUMEN FUNCIONAMIENTO " sheetId="60" r:id="rId3"/>
    <sheet name="RESUMEN RESERVAS " sheetId="58" r:id="rId4"/>
  </sheets>
  <definedNames>
    <definedName name="_xlnm._FilterDatabase" localSheetId="0" hidden="1">'EJECUCION BMT  CONCEJO'!$B$5:$E$20</definedName>
    <definedName name="_xlnm._FilterDatabase" localSheetId="1" hidden="1">'EJECUCION TOTAL'!$A$5:$L$39</definedName>
    <definedName name="_xlnm._FilterDatabase" localSheetId="3" hidden="1">'RESUMEN RESERVAS '!$A$4:$E$41</definedName>
    <definedName name="a">#REF!</definedName>
    <definedName name="_xlnm.Print_Area" localSheetId="0">'EJECUCION BMT  CONCEJO'!$B$1:$D$24</definedName>
    <definedName name="_xlnm.Print_Area" localSheetId="1">'EJECUCION TOTAL'!$A$1:$L$39</definedName>
    <definedName name="_xlnm.Print_Area" localSheetId="3">'RESUMEN RESERVAS '!$A$1:$E$43</definedName>
  </definedNames>
  <calcPr calcId="162913"/>
</workbook>
</file>

<file path=xl/calcChain.xml><?xml version="1.0" encoding="utf-8"?>
<calcChain xmlns="http://schemas.openxmlformats.org/spreadsheetml/2006/main">
  <c r="E9" i="60" l="1"/>
  <c r="G9" i="60"/>
  <c r="K7" i="62" l="1"/>
  <c r="L7" i="62"/>
  <c r="K9" i="62"/>
  <c r="L9" i="62"/>
  <c r="K10" i="62"/>
  <c r="L10" i="62"/>
  <c r="K11" i="62"/>
  <c r="L11" i="62"/>
  <c r="K13" i="62"/>
  <c r="L13" i="62"/>
  <c r="K16" i="62"/>
  <c r="L16" i="62"/>
  <c r="K18" i="62"/>
  <c r="L18" i="62"/>
  <c r="K19" i="62"/>
  <c r="L19" i="62"/>
  <c r="K20" i="62"/>
  <c r="L20" i="62"/>
  <c r="K21" i="62"/>
  <c r="L21" i="62"/>
  <c r="K23" i="62"/>
  <c r="L23" i="62"/>
  <c r="K25" i="62"/>
  <c r="L25" i="62"/>
  <c r="K26" i="62"/>
  <c r="L26" i="62"/>
  <c r="K28" i="62"/>
  <c r="L28" i="62"/>
  <c r="K29" i="62"/>
  <c r="L29" i="62"/>
  <c r="K31" i="62"/>
  <c r="L31" i="62"/>
  <c r="K32" i="62"/>
  <c r="L32" i="62"/>
  <c r="K34" i="62"/>
  <c r="L34" i="62"/>
  <c r="K35" i="62"/>
  <c r="L35" i="62"/>
  <c r="K36" i="62"/>
  <c r="L36" i="62"/>
  <c r="K6" i="62"/>
  <c r="E35" i="58"/>
  <c r="E36" i="58"/>
  <c r="E37" i="58"/>
  <c r="E38" i="58"/>
  <c r="E28" i="58"/>
  <c r="E29" i="58"/>
  <c r="E30" i="58"/>
  <c r="E31" i="58"/>
  <c r="E32" i="58"/>
  <c r="E25" i="58"/>
  <c r="E17" i="58"/>
  <c r="E18" i="58"/>
  <c r="E19" i="58"/>
  <c r="E20" i="58"/>
  <c r="E21" i="58"/>
  <c r="E22" i="58"/>
  <c r="E9" i="58"/>
  <c r="E10" i="58"/>
  <c r="E11" i="58"/>
  <c r="E12" i="58"/>
  <c r="E13" i="58"/>
  <c r="E6" i="58"/>
  <c r="C14" i="58" l="1"/>
  <c r="D14" i="58"/>
  <c r="D26" i="58" l="1"/>
  <c r="C26" i="58"/>
  <c r="E26" i="58" l="1"/>
  <c r="D23" i="58"/>
  <c r="C23" i="58"/>
  <c r="H24" i="62" l="1"/>
  <c r="F24" i="62"/>
  <c r="E24" i="62"/>
  <c r="B24" i="62"/>
  <c r="E24" i="58" l="1"/>
  <c r="D7" i="58"/>
  <c r="C7" i="58"/>
  <c r="D33" i="58"/>
  <c r="D39" i="58"/>
  <c r="C39" i="58"/>
  <c r="C33" i="58"/>
  <c r="E39" i="58" l="1"/>
  <c r="C40" i="58"/>
  <c r="D40" i="58"/>
  <c r="D15" i="58"/>
  <c r="J37" i="62"/>
  <c r="H37" i="62"/>
  <c r="F37" i="62"/>
  <c r="E37" i="62"/>
  <c r="K37" i="62" s="1"/>
  <c r="J8" i="62"/>
  <c r="H8" i="62"/>
  <c r="F8" i="62"/>
  <c r="E8" i="62"/>
  <c r="I9" i="62"/>
  <c r="I10" i="62"/>
  <c r="G9" i="62"/>
  <c r="G10" i="62"/>
  <c r="J14" i="62"/>
  <c r="H14" i="62"/>
  <c r="F14" i="62"/>
  <c r="E14" i="62"/>
  <c r="J17" i="62"/>
  <c r="J22" i="62" s="1"/>
  <c r="I18" i="62"/>
  <c r="I19" i="62"/>
  <c r="H17" i="62"/>
  <c r="G18" i="62"/>
  <c r="G19" i="62"/>
  <c r="F17" i="62"/>
  <c r="F22" i="62" s="1"/>
  <c r="E17" i="62"/>
  <c r="L37" i="62" l="1"/>
  <c r="H22" i="62"/>
  <c r="L22" i="62" s="1"/>
  <c r="L17" i="62"/>
  <c r="E22" i="62"/>
  <c r="G22" i="62" s="1"/>
  <c r="K17" i="62"/>
  <c r="L14" i="62"/>
  <c r="K14" i="62"/>
  <c r="K8" i="62"/>
  <c r="L8" i="62"/>
  <c r="F12" i="62"/>
  <c r="I22" i="62" l="1"/>
  <c r="K22" i="62"/>
  <c r="J12" i="62"/>
  <c r="H12" i="62"/>
  <c r="L12" i="62" l="1"/>
  <c r="E16" i="58"/>
  <c r="L6" i="62" l="1"/>
  <c r="I6" i="62"/>
  <c r="I7" i="62"/>
  <c r="I8" i="62"/>
  <c r="I11" i="62"/>
  <c r="I13" i="62"/>
  <c r="I16" i="62"/>
  <c r="I17" i="62"/>
  <c r="I20" i="62"/>
  <c r="I21" i="62"/>
  <c r="I23" i="62"/>
  <c r="I25" i="62"/>
  <c r="I26" i="62"/>
  <c r="I28" i="62"/>
  <c r="I29" i="62"/>
  <c r="I31" i="62"/>
  <c r="I32" i="62"/>
  <c r="I34" i="62"/>
  <c r="I35" i="62"/>
  <c r="I36" i="62"/>
  <c r="G6" i="62"/>
  <c r="G7" i="62"/>
  <c r="G8" i="62"/>
  <c r="G11" i="62"/>
  <c r="G13" i="62"/>
  <c r="G16" i="62"/>
  <c r="G17" i="62"/>
  <c r="G20" i="62"/>
  <c r="G21" i="62"/>
  <c r="G23" i="62"/>
  <c r="G25" i="62"/>
  <c r="G26" i="62"/>
  <c r="G28" i="62"/>
  <c r="G29" i="62"/>
  <c r="G31" i="62"/>
  <c r="G32" i="62"/>
  <c r="G34" i="62"/>
  <c r="G35" i="62"/>
  <c r="G36" i="62"/>
  <c r="F30" i="62"/>
  <c r="H30" i="62"/>
  <c r="J30" i="62"/>
  <c r="F27" i="62"/>
  <c r="H27" i="62"/>
  <c r="J27" i="62"/>
  <c r="J24" i="62"/>
  <c r="E27" i="62"/>
  <c r="E30" i="62"/>
  <c r="K30" i="62" l="1"/>
  <c r="L30" i="62"/>
  <c r="K27" i="62"/>
  <c r="L27" i="62"/>
  <c r="L24" i="62"/>
  <c r="K24" i="62"/>
  <c r="F33" i="62"/>
  <c r="F38" i="62" s="1"/>
  <c r="G24" i="62"/>
  <c r="I24" i="62"/>
  <c r="H33" i="62"/>
  <c r="I30" i="62"/>
  <c r="G30" i="62"/>
  <c r="J33" i="62"/>
  <c r="G27" i="62"/>
  <c r="I27" i="62"/>
  <c r="G37" i="62"/>
  <c r="E33" i="62"/>
  <c r="E12" i="62"/>
  <c r="K12" i="62" s="1"/>
  <c r="L33" i="62" l="1"/>
  <c r="E38" i="62"/>
  <c r="K33" i="62"/>
  <c r="H38" i="62"/>
  <c r="H39" i="62"/>
  <c r="I37" i="62"/>
  <c r="G33" i="62"/>
  <c r="J38" i="62"/>
  <c r="K38" i="62" s="1"/>
  <c r="F15" i="62"/>
  <c r="F39" i="62" s="1"/>
  <c r="I33" i="62"/>
  <c r="I14" i="62"/>
  <c r="I12" i="62"/>
  <c r="G12" i="62"/>
  <c r="J15" i="62"/>
  <c r="H15" i="62"/>
  <c r="L38" i="62" l="1"/>
  <c r="L15" i="62"/>
  <c r="I38" i="62"/>
  <c r="G38" i="62"/>
  <c r="E15" i="62"/>
  <c r="G14" i="62"/>
  <c r="J39" i="62"/>
  <c r="L39" i="62" s="1"/>
  <c r="E39" i="62" l="1"/>
  <c r="K39" i="62" s="1"/>
  <c r="K15" i="62"/>
  <c r="I15" i="62"/>
  <c r="G15" i="62"/>
  <c r="G39" i="62" l="1"/>
  <c r="I39" i="62"/>
  <c r="E27" i="58"/>
  <c r="E34" i="58"/>
  <c r="E33" i="58" l="1"/>
  <c r="F8" i="60" l="1"/>
  <c r="D8" i="60"/>
  <c r="F7" i="60"/>
  <c r="D7" i="60"/>
  <c r="F6" i="60"/>
  <c r="D6" i="60"/>
  <c r="F5" i="60"/>
  <c r="D5" i="60"/>
  <c r="H5" i="60"/>
  <c r="H6" i="60"/>
  <c r="H7" i="60"/>
  <c r="H8" i="60"/>
  <c r="B9" i="60"/>
  <c r="C9" i="60"/>
  <c r="D9" i="60" l="1"/>
  <c r="H9" i="60"/>
  <c r="F9" i="60"/>
  <c r="I9" i="60" l="1"/>
  <c r="I8" i="60"/>
  <c r="I7" i="60"/>
  <c r="I6" i="60"/>
  <c r="I5" i="60"/>
  <c r="E8" i="58"/>
  <c r="E5" i="58"/>
  <c r="E7" i="58" l="1"/>
  <c r="C15" i="58"/>
  <c r="C42" i="58" s="1"/>
  <c r="E14" i="58"/>
  <c r="E15" i="58" l="1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E23" i="58" l="1"/>
  <c r="E40" i="58"/>
  <c r="D42" i="58" l="1"/>
  <c r="E42" i="58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<sst xmlns="http://schemas.openxmlformats.org/spreadsheetml/2006/main" count="176" uniqueCount="83">
  <si>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</si>
  <si>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</si>
  <si>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</si>
  <si>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</si>
  <si>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</si>
  <si>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</si>
  <si>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</si>
  <si>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</si>
  <si>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</si>
  <si>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</si>
  <si>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</si>
  <si>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</si>
  <si>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</si>
  <si>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</si>
  <si>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</si>
  <si>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</si>
  <si>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</si>
  <si>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</si>
  <si>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</si>
  <si>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</si>
  <si>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</si>
  <si>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</si>
  <si>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</si>
  <si>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</si>
  <si>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</si>
  <si>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</si>
  <si>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</si>
  <si>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</si>
  <si>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</si>
  <si>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</si>
  <si>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</si>
  <si>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</si>
  <si>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</si>
  <si>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</si>
  <si>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</si>
  <si>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</si>
  <si>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</si>
  <si>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</si>
  <si>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</si>
  <si>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</si>
  <si>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</si>
  <si>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</si>
  <si>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</si>
  <si>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</si>
  <si>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</si>
  <si>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</si>
  <si>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</si>
  <si>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</si>
  <si>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</si>
  <si>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</si>
  <si>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</si>
  <si>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</si>
  <si>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</si>
  <si>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</si>
  <si>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</si>
  <si>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</si>
  <si>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</si>
  <si>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</si>
  <si>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</si>
  <si>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</si>
  <si>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</si>
  <si>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</si>
  <si>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</si>
  <si>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</si>
  <si>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</si>
  <si>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</si>
  <si>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</si>
  <si>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</si>
  <si>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</si>
  <si>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</si>
  <si>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</si>
  <si>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</si>
  <si>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</si>
  <si>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</si>
  <si>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</si>
  <si>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</si>
  <si>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</si>
  <si>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</si>
  <si>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</si>
  <si>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</si>
  <si>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</si>
  <si>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FUENTE: BOGDATA</t>
  </si>
  <si>
    <t>EJECUCION PRESUPUESTAL -31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</si>
</sst>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51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9" borderId="0" applyNumberFormat="0" applyBorder="0" applyProtection="0">
      <alignment horizontal="center" vertical="center"/>
    </xf>
    <xf numFmtId="49" fontId="16" fillId="0" borderId="0" applyFill="0" applyBorder="0" applyProtection="0">
      <alignment horizontal="left" vertical="center"/>
    </xf>
    <xf numFmtId="3" fontId="16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2" fillId="25" borderId="12" applyNumberFormat="0" applyAlignment="0" applyProtection="0"/>
    <xf numFmtId="0" fontId="22" fillId="25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165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24" borderId="27" applyNumberFormat="0" applyAlignment="0" applyProtection="0"/>
    <xf numFmtId="0" fontId="2" fillId="30" borderId="35" applyNumberFormat="0" applyFont="0" applyAlignment="0" applyProtection="0"/>
    <xf numFmtId="0" fontId="31" fillId="24" borderId="27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21" fillId="24" borderId="31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21" fillId="24" borderId="3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24" borderId="30" applyNumberForma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43" fontId="1" fillId="0" borderId="0" applyFont="0" applyFill="0" applyBorder="0" applyAlignment="0" applyProtection="0"/>
    <xf numFmtId="0" fontId="21" fillId="24" borderId="46" applyNumberForma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40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31" fillId="24" borderId="33" applyNumberFormat="0" applyAlignment="0" applyProtection="0"/>
    <xf numFmtId="0" fontId="2" fillId="30" borderId="44" applyNumberFormat="0" applyFon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31" fillId="24" borderId="27" applyNumberFormat="0" applyAlignment="0" applyProtection="0"/>
    <xf numFmtId="0" fontId="2" fillId="30" borderId="35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15" borderId="37" applyNumberFormat="0" applyAlignment="0" applyProtection="0"/>
    <xf numFmtId="0" fontId="21" fillId="24" borderId="28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21" fillId="24" borderId="28" applyNumberFormat="0" applyAlignment="0" applyProtection="0"/>
    <xf numFmtId="43" fontId="1" fillId="0" borderId="0" applyFont="0" applyFill="0" applyBorder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40" applyNumberFormat="0" applyAlignment="0" applyProtection="0"/>
    <xf numFmtId="0" fontId="21" fillId="24" borderId="46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1" fillId="24" borderId="46" applyNumberFormat="0" applyAlignment="0" applyProtection="0"/>
    <xf numFmtId="44" fontId="1" fillId="0" borderId="0" applyFont="0" applyFill="0" applyBorder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3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3" fillId="4" borderId="1" xfId="4" applyFont="1" applyFill="1" applyBorder="1" applyAlignment="1">
      <alignment horizontal="center" vertical="center"/>
    </xf>
    <xf numFmtId="165" fontId="3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6" fillId="0" borderId="0" xfId="0" applyFont="1"/>
    <xf numFmtId="0" fontId="5" fillId="0" borderId="0" xfId="0" applyFont="1"/>
    <xf numFmtId="165" fontId="5" fillId="0" borderId="0" xfId="4" applyFont="1"/>
    <xf numFmtId="0" fontId="3" fillId="0" borderId="9" xfId="0" applyFont="1" applyFill="1" applyBorder="1" applyAlignment="1">
      <alignment horizontal="center" vertical="center" wrapText="1"/>
    </xf>
    <xf numFmtId="165" fontId="3" fillId="0" borderId="9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0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8" fillId="3" borderId="0" xfId="0" applyFont="1" applyFill="1"/>
    <xf numFmtId="0" fontId="6" fillId="3" borderId="0" xfId="0" applyFont="1" applyFill="1"/>
    <xf numFmtId="10" fontId="6" fillId="3" borderId="0" xfId="2" applyNumberFormat="1" applyFont="1" applyFill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/>
    <xf numFmtId="165" fontId="14" fillId="3" borderId="0" xfId="4" applyFont="1" applyFill="1"/>
    <xf numFmtId="165" fontId="6" fillId="3" borderId="0" xfId="4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4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3" fillId="3" borderId="0" xfId="0" applyFont="1" applyFill="1" applyBorder="1"/>
    <xf numFmtId="0" fontId="6" fillId="3" borderId="0" xfId="0" applyFont="1" applyFill="1" applyBorder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5" fillId="6" borderId="50" xfId="4" applyFont="1" applyFill="1" applyBorder="1" applyAlignment="1">
      <alignment horizontal="center" vertical="center" wrapText="1"/>
    </xf>
    <xf numFmtId="10" fontId="5" fillId="6" borderId="55" xfId="2" applyNumberFormat="1" applyFont="1" applyFill="1" applyBorder="1" applyAlignment="1">
      <alignment horizontal="center" vertical="center" wrapText="1"/>
    </xf>
    <xf numFmtId="171" fontId="5" fillId="5" borderId="49" xfId="1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 wrapText="1"/>
    </xf>
    <xf numFmtId="10" fontId="6" fillId="0" borderId="49" xfId="2" applyNumberFormat="1" applyFont="1" applyFill="1" applyBorder="1" applyAlignment="1">
      <alignment horizontal="center" vertical="center"/>
    </xf>
    <xf numFmtId="10" fontId="5" fillId="5" borderId="49" xfId="2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49" xfId="3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49" xfId="3" applyFont="1" applyFill="1" applyBorder="1" applyAlignment="1">
      <alignment horizontal="left" vertical="center" wrapText="1"/>
    </xf>
    <xf numFmtId="165" fontId="5" fillId="5" borderId="49" xfId="4" applyFont="1" applyFill="1" applyBorder="1" applyAlignment="1">
      <alignment horizontal="center" vertical="center"/>
    </xf>
    <xf numFmtId="165" fontId="8" fillId="6" borderId="49" xfId="4" applyFont="1" applyFill="1" applyBorder="1" applyAlignment="1">
      <alignment horizontal="center" vertical="center"/>
    </xf>
    <xf numFmtId="165" fontId="5" fillId="7" borderId="49" xfId="4" applyFont="1" applyFill="1" applyBorder="1" applyAlignment="1">
      <alignment horizontal="center" vertical="center"/>
    </xf>
    <xf numFmtId="10" fontId="5" fillId="7" borderId="49" xfId="2" applyNumberFormat="1" applyFont="1" applyFill="1" applyBorder="1" applyAlignment="1">
      <alignment horizontal="center" vertical="center"/>
    </xf>
    <xf numFmtId="10" fontId="5" fillId="32" borderId="49" xfId="2" applyNumberFormat="1" applyFont="1" applyFill="1" applyBorder="1" applyAlignment="1">
      <alignment horizontal="center" vertical="center"/>
    </xf>
    <xf numFmtId="165" fontId="5" fillId="32" borderId="49" xfId="4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165" fontId="8" fillId="31" borderId="1" xfId="4" applyFont="1" applyFill="1" applyBorder="1" applyAlignment="1">
      <alignment horizontal="center" vertical="center"/>
    </xf>
    <xf numFmtId="10" fontId="8" fillId="31" borderId="1" xfId="2" applyNumberFormat="1" applyFont="1" applyFill="1" applyBorder="1" applyAlignment="1">
      <alignment horizontal="center" vertical="center"/>
    </xf>
    <xf numFmtId="10" fontId="8" fillId="6" borderId="49" xfId="2" applyNumberFormat="1" applyFont="1" applyFill="1" applyBorder="1" applyAlignment="1">
      <alignment horizontal="center" vertical="center"/>
    </xf>
    <xf numFmtId="165" fontId="8" fillId="31" borderId="1" xfId="4" applyFont="1" applyFill="1" applyBorder="1" applyAlignment="1">
      <alignment horizontal="center" vertical="center" wrapText="1"/>
    </xf>
    <xf numFmtId="10" fontId="8" fillId="32" borderId="1" xfId="2" applyNumberFormat="1" applyFont="1" applyFill="1" applyBorder="1" applyAlignment="1">
      <alignment horizontal="center" vertical="center"/>
    </xf>
    <xf numFmtId="165" fontId="7" fillId="3" borderId="6" xfId="4" applyFont="1" applyFill="1" applyBorder="1" applyAlignment="1">
      <alignment horizontal="center" vertical="center" wrapText="1"/>
    </xf>
    <xf numFmtId="165" fontId="7" fillId="3" borderId="0" xfId="0" applyNumberFormat="1" applyFont="1" applyFill="1"/>
    <xf numFmtId="165" fontId="8" fillId="32" borderId="1" xfId="0" applyNumberFormat="1" applyFont="1" applyFill="1" applyBorder="1" applyAlignment="1">
      <alignment horizontal="center" vertical="center"/>
    </xf>
    <xf numFmtId="9" fontId="8" fillId="3" borderId="0" xfId="2" applyFont="1" applyFill="1" applyAlignment="1">
      <alignment horizontal="center"/>
    </xf>
    <xf numFmtId="0" fontId="5" fillId="3" borderId="0" xfId="0" applyFont="1" applyFill="1"/>
    <xf numFmtId="165" fontId="5" fillId="3" borderId="0" xfId="4" applyFont="1" applyFill="1"/>
    <xf numFmtId="0" fontId="7" fillId="3" borderId="1" xfId="0" applyFont="1" applyFill="1" applyBorder="1" applyAlignment="1">
      <alignment vertical="center"/>
    </xf>
    <xf numFmtId="171" fontId="6" fillId="0" borderId="1" xfId="1" applyNumberFormat="1" applyFont="1" applyFill="1" applyBorder="1" applyAlignment="1">
      <alignment horizontal="center" vertical="center"/>
    </xf>
    <xf numFmtId="171" fontId="6" fillId="0" borderId="1" xfId="1" applyNumberFormat="1" applyFont="1" applyFill="1" applyBorder="1" applyAlignment="1">
      <alignment vertical="center"/>
    </xf>
    <xf numFmtId="165" fontId="6" fillId="0" borderId="1" xfId="4" applyFont="1" applyFill="1" applyBorder="1" applyAlignment="1">
      <alignment horizontal="center" vertical="center"/>
    </xf>
    <xf numFmtId="165" fontId="37" fillId="3" borderId="0" xfId="0" applyNumberFormat="1" applyFont="1" applyFill="1"/>
    <xf numFmtId="171" fontId="37" fillId="3" borderId="0" xfId="0" applyNumberFormat="1" applyFont="1" applyFill="1"/>
    <xf numFmtId="171" fontId="38" fillId="3" borderId="0" xfId="0" applyNumberFormat="1" applyFont="1" applyFill="1"/>
    <xf numFmtId="0" fontId="8" fillId="31" borderId="1" xfId="0" applyFont="1" applyFill="1" applyBorder="1" applyAlignment="1">
      <alignment horizontal="center" vertical="center" wrapText="1"/>
    </xf>
    <xf numFmtId="165" fontId="8" fillId="31" borderId="1" xfId="4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32" borderId="6" xfId="4" applyFont="1" applyFill="1" applyBorder="1" applyAlignment="1">
      <alignment horizontal="center" vertical="center" wrapText="1"/>
    </xf>
    <xf numFmtId="165" fontId="8" fillId="4" borderId="1" xfId="4" applyFont="1" applyFill="1" applyBorder="1" applyAlignment="1">
      <alignment horizontal="center" vertical="center" wrapText="1"/>
    </xf>
    <xf numFmtId="10" fontId="8" fillId="4" borderId="1" xfId="2" applyNumberFormat="1" applyFont="1" applyFill="1" applyBorder="1" applyAlignment="1">
      <alignment horizontal="center" vertical="center"/>
    </xf>
    <xf numFmtId="165" fontId="8" fillId="4" borderId="1" xfId="4" applyFont="1" applyFill="1" applyBorder="1" applyAlignment="1">
      <alignment horizontal="center" vertical="center"/>
    </xf>
    <xf numFmtId="165" fontId="5" fillId="31" borderId="1" xfId="4" applyFont="1" applyFill="1" applyBorder="1" applyAlignment="1">
      <alignment vertical="center"/>
    </xf>
    <xf numFmtId="165" fontId="8" fillId="5" borderId="61" xfId="4" applyFont="1" applyFill="1" applyBorder="1" applyAlignment="1">
      <alignment horizontal="center" vertical="center" wrapText="1"/>
    </xf>
    <xf numFmtId="170" fontId="8" fillId="5" borderId="62" xfId="1" applyNumberFormat="1" applyFont="1" applyFill="1" applyBorder="1" applyAlignment="1">
      <alignment horizontal="center" vertical="center" wrapText="1"/>
    </xf>
    <xf numFmtId="165" fontId="8" fillId="5" borderId="62" xfId="4" applyFont="1" applyFill="1" applyBorder="1" applyAlignment="1">
      <alignment horizontal="center" vertical="center" wrapText="1"/>
    </xf>
    <xf numFmtId="170" fontId="8" fillId="5" borderId="63" xfId="1" applyNumberFormat="1" applyFont="1" applyFill="1" applyBorder="1" applyAlignment="1">
      <alignment horizontal="center" vertical="center" wrapText="1"/>
    </xf>
    <xf numFmtId="165" fontId="7" fillId="32" borderId="58" xfId="4" applyFont="1" applyFill="1" applyBorder="1" applyAlignment="1">
      <alignment horizontal="center" vertical="center" wrapText="1"/>
    </xf>
    <xf numFmtId="10" fontId="7" fillId="32" borderId="58" xfId="2" applyNumberFormat="1" applyFont="1" applyFill="1" applyBorder="1" applyAlignment="1">
      <alignment horizontal="center" vertical="center"/>
    </xf>
    <xf numFmtId="165" fontId="7" fillId="32" borderId="58" xfId="4" applyFont="1" applyFill="1" applyBorder="1" applyAlignment="1">
      <alignment vertical="center"/>
    </xf>
    <xf numFmtId="165" fontId="7" fillId="3" borderId="58" xfId="4" applyFont="1" applyFill="1" applyBorder="1" applyAlignment="1">
      <alignment horizontal="center" vertical="center" wrapText="1"/>
    </xf>
    <xf numFmtId="165" fontId="7" fillId="3" borderId="58" xfId="4" applyFont="1" applyFill="1" applyBorder="1" applyAlignment="1">
      <alignment vertical="center"/>
    </xf>
    <xf numFmtId="10" fontId="7" fillId="3" borderId="58" xfId="2" applyNumberFormat="1" applyFont="1" applyFill="1" applyBorder="1" applyAlignment="1">
      <alignment horizontal="center" vertical="center"/>
    </xf>
    <xf numFmtId="10" fontId="7" fillId="32" borderId="6" xfId="2" applyNumberFormat="1" applyFont="1" applyFill="1" applyBorder="1" applyAlignment="1">
      <alignment horizontal="center" vertical="center"/>
    </xf>
    <xf numFmtId="165" fontId="7" fillId="32" borderId="6" xfId="4" applyFont="1" applyFill="1" applyBorder="1" applyAlignment="1">
      <alignment vertical="center"/>
    </xf>
    <xf numFmtId="165" fontId="7" fillId="3" borderId="6" xfId="4" applyFont="1" applyFill="1" applyBorder="1" applyAlignment="1">
      <alignment vertical="center"/>
    </xf>
    <xf numFmtId="10" fontId="7" fillId="3" borderId="6" xfId="2" applyNumberFormat="1" applyFont="1" applyFill="1" applyBorder="1" applyAlignment="1">
      <alignment horizontal="center" vertical="center"/>
    </xf>
    <xf numFmtId="165" fontId="8" fillId="6" borderId="6" xfId="4" applyFont="1" applyFill="1" applyBorder="1" applyAlignment="1">
      <alignment horizontal="center" vertical="center"/>
    </xf>
    <xf numFmtId="10" fontId="8" fillId="6" borderId="6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/>
    </xf>
    <xf numFmtId="0" fontId="8" fillId="31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0" fontId="8" fillId="5" borderId="4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71" fontId="6" fillId="0" borderId="6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2" borderId="1" xfId="0" applyFont="1" applyFill="1" applyBorder="1" applyAlignment="1">
      <alignment horizontal="center" vertical="center" wrapText="1"/>
    </xf>
    <xf numFmtId="165" fontId="7" fillId="32" borderId="1" xfId="4" applyFont="1" applyFill="1" applyBorder="1" applyAlignment="1">
      <alignment horizontal="center" vertical="center"/>
    </xf>
    <xf numFmtId="10" fontId="7" fillId="32" borderId="1" xfId="2" applyNumberFormat="1" applyFont="1" applyFill="1" applyBorder="1" applyAlignment="1">
      <alignment horizontal="center" vertical="center"/>
    </xf>
    <xf numFmtId="10" fontId="5" fillId="31" borderId="49" xfId="2" applyNumberFormat="1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171" fontId="5" fillId="32" borderId="49" xfId="1" applyNumberFormat="1" applyFont="1" applyFill="1" applyBorder="1" applyAlignment="1">
      <alignment vertical="center"/>
    </xf>
    <xf numFmtId="171" fontId="6" fillId="0" borderId="49" xfId="1" applyNumberFormat="1" applyFont="1" applyFill="1" applyBorder="1" applyAlignment="1">
      <alignment vertical="center"/>
    </xf>
    <xf numFmtId="171" fontId="5" fillId="31" borderId="49" xfId="0" applyNumberFormat="1" applyFont="1" applyFill="1" applyBorder="1"/>
    <xf numFmtId="165" fontId="6" fillId="0" borderId="49" xfId="4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165" fontId="8" fillId="5" borderId="49" xfId="4" applyFont="1" applyFill="1" applyBorder="1" applyAlignment="1">
      <alignment horizontal="center" vertical="center" wrapText="1"/>
    </xf>
    <xf numFmtId="169" fontId="8" fillId="5" borderId="49" xfId="1" applyNumberFormat="1" applyFont="1" applyFill="1" applyBorder="1" applyAlignment="1">
      <alignment horizontal="center" vertical="center" wrapText="1"/>
    </xf>
    <xf numFmtId="0" fontId="38" fillId="3" borderId="0" xfId="0" applyFont="1" applyFill="1"/>
    <xf numFmtId="0" fontId="5" fillId="3" borderId="49" xfId="0" applyFont="1" applyFill="1" applyBorder="1" applyAlignment="1">
      <alignment horizontal="center" vertical="center" wrapText="1"/>
    </xf>
    <xf numFmtId="165" fontId="6" fillId="3" borderId="1" xfId="4" applyFont="1" applyFill="1" applyBorder="1" applyAlignment="1">
      <alignment horizontal="center" vertical="center" wrapText="1"/>
    </xf>
    <xf numFmtId="10" fontId="7" fillId="3" borderId="49" xfId="2" applyNumberFormat="1" applyFont="1" applyFill="1" applyBorder="1" applyAlignment="1">
      <alignment horizontal="center" vertical="center"/>
    </xf>
    <xf numFmtId="9" fontId="7" fillId="3" borderId="49" xfId="2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/>
    </xf>
    <xf numFmtId="165" fontId="8" fillId="7" borderId="49" xfId="4" applyFont="1" applyFill="1" applyBorder="1" applyAlignment="1">
      <alignment horizontal="center" vertical="center" wrapText="1"/>
    </xf>
    <xf numFmtId="10" fontId="8" fillId="7" borderId="49" xfId="2" applyNumberFormat="1" applyFont="1" applyFill="1" applyBorder="1" applyAlignment="1">
      <alignment horizontal="center" vertical="center"/>
    </xf>
    <xf numFmtId="165" fontId="6" fillId="3" borderId="0" xfId="0" applyNumberFormat="1" applyFont="1" applyFill="1"/>
    <xf numFmtId="10" fontId="6" fillId="3" borderId="0" xfId="2" applyNumberFormat="1" applyFont="1" applyFill="1"/>
    <xf numFmtId="9" fontId="6" fillId="3" borderId="0" xfId="2" applyFont="1" applyFill="1"/>
    <xf numFmtId="10" fontId="8" fillId="3" borderId="1" xfId="2" applyNumberFormat="1" applyFont="1" applyFill="1" applyBorder="1" applyAlignment="1">
      <alignment horizontal="center" vertical="center"/>
    </xf>
    <xf numFmtId="10" fontId="8" fillId="33" borderId="1" xfId="2" applyNumberFormat="1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3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165" fontId="8" fillId="5" borderId="59" xfId="4" applyFont="1" applyFill="1" applyBorder="1" applyAlignment="1">
      <alignment horizontal="center" vertical="center" wrapText="1"/>
    </xf>
    <xf numFmtId="165" fontId="8" fillId="5" borderId="60" xfId="4" applyFont="1" applyFill="1" applyBorder="1" applyAlignment="1">
      <alignment horizontal="center" vertical="center" wrapText="1"/>
    </xf>
    <xf numFmtId="165" fontId="8" fillId="6" borderId="6" xfId="4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5" borderId="52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2451"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 2" xfId="119"/>
    <cellStyle name="60% - Énfasis1 3" xfId="120"/>
    <cellStyle name="60% - Énfasis2 2" xfId="121"/>
    <cellStyle name="60% - Énfasis2 3" xfId="122"/>
    <cellStyle name="60% - Énfasis3 2" xfId="123"/>
    <cellStyle name="60% - Énfasis3 3" xfId="124"/>
    <cellStyle name="60% - Énfasis4 2" xfId="125"/>
    <cellStyle name="60% - Énfasis4 3" xfId="126"/>
    <cellStyle name="60% - Énfasis5 2" xfId="127"/>
    <cellStyle name="60% - Énfasis5 3" xfId="128"/>
    <cellStyle name="60% - Énfasis6 2" xfId="129"/>
    <cellStyle name="60% - Énfasis6 3" xfId="130"/>
    <cellStyle name="BodyStyle" xfId="14"/>
    <cellStyle name="Buena 2" xfId="131"/>
    <cellStyle name="Buena 3" xfId="132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 2" xfId="141"/>
    <cellStyle name="Celda de comprobación 3" xfId="142"/>
    <cellStyle name="Celda vinculada 2" xfId="143"/>
    <cellStyle name="Celda vinculada 3" xfId="144"/>
    <cellStyle name="Encabezado 4 2" xfId="145"/>
    <cellStyle name="Encabezado 4 3" xfId="146"/>
    <cellStyle name="Énfasis1 2" xfId="147"/>
    <cellStyle name="Énfasis1 3" xfId="148"/>
    <cellStyle name="Énfasis2 2" xfId="149"/>
    <cellStyle name="Énfasis2 3" xfId="150"/>
    <cellStyle name="Énfasis3 2" xfId="151"/>
    <cellStyle name="Énfasis3 3" xfId="152"/>
    <cellStyle name="Énfasis4 2" xfId="153"/>
    <cellStyle name="Énfasis4 3" xfId="154"/>
    <cellStyle name="Énfasis5 2" xfId="155"/>
    <cellStyle name="Énfasis5 3" xfId="156"/>
    <cellStyle name="Énfasis6 2" xfId="157"/>
    <cellStyle name="Énfasis6 3" xfId="158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10" xfId="17"/>
    <cellStyle name="Millares 10 2" xfId="178"/>
    <cellStyle name="Millares 11" xfId="179"/>
    <cellStyle name="Millares 12" xfId="180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 2" xfId="2049"/>
    <cellStyle name="Texto de advertencia 3" xfId="2050"/>
    <cellStyle name="Texto explicativo 2" xfId="2051"/>
    <cellStyle name="Texto explicativo 3" xfId="2052"/>
    <cellStyle name="Título 1 2" xfId="2053"/>
    <cellStyle name="Título 1 3" xfId="2054"/>
    <cellStyle name="Título 2 2" xfId="2055"/>
    <cellStyle name="Título 2 3" xfId="2056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5" t="s">
        <v>32</v>
      </c>
      <c r="C1" s="145"/>
      <c r="D1" s="145"/>
      <c r="F1" s="145" t="s">
        <v>36</v>
      </c>
      <c r="G1" s="145"/>
      <c r="H1" s="145"/>
      <c r="I1" s="22"/>
    </row>
    <row r="2" spans="2:9" ht="13.5" customHeight="1" x14ac:dyDescent="0.2">
      <c r="B2" s="145" t="s">
        <v>24</v>
      </c>
      <c r="C2" s="145"/>
      <c r="D2" s="145"/>
      <c r="F2" s="145" t="s">
        <v>24</v>
      </c>
      <c r="G2" s="145"/>
      <c r="H2" s="145"/>
    </row>
    <row r="3" spans="2:9" x14ac:dyDescent="0.2">
      <c r="B3" s="145" t="s">
        <v>33</v>
      </c>
      <c r="C3" s="145"/>
      <c r="D3" s="145"/>
      <c r="F3" s="145" t="s">
        <v>29</v>
      </c>
      <c r="G3" s="145"/>
      <c r="H3" s="145"/>
    </row>
    <row r="4" spans="2:9" ht="7.5" customHeight="1" x14ac:dyDescent="0.2">
      <c r="G4" s="5"/>
      <c r="H4" s="6"/>
    </row>
    <row r="5" spans="2:9" ht="55.5" customHeight="1" x14ac:dyDescent="0.2">
      <c r="B5" s="149" t="s">
        <v>0</v>
      </c>
      <c r="C5" s="149"/>
      <c r="D5" s="7" t="s">
        <v>23</v>
      </c>
      <c r="F5" s="149" t="s">
        <v>0</v>
      </c>
      <c r="G5" s="149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50" t="s">
        <v>7</v>
      </c>
      <c r="G9" s="150"/>
      <c r="H9" s="9">
        <f>SUM(H6:H8)</f>
        <v>39190318000</v>
      </c>
    </row>
    <row r="10" spans="2:9" ht="35.25" customHeight="1" x14ac:dyDescent="0.2">
      <c r="B10" s="150" t="s">
        <v>6</v>
      </c>
      <c r="C10" s="150"/>
      <c r="D10" s="9">
        <f>+D9+D8+D7+D6</f>
        <v>41885181893</v>
      </c>
      <c r="E10" s="12"/>
      <c r="F10" s="149" t="s">
        <v>1</v>
      </c>
      <c r="G10" s="149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50" t="s">
        <v>7</v>
      </c>
      <c r="C14" s="150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9" t="s">
        <v>1</v>
      </c>
      <c r="C15" s="149"/>
      <c r="D15" s="10">
        <f>+D10+D14</f>
        <v>64523756893</v>
      </c>
      <c r="E15" s="12"/>
      <c r="F15" s="150" t="s">
        <v>6</v>
      </c>
      <c r="G15" s="150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50" t="s">
        <v>20</v>
      </c>
      <c r="C20" s="150"/>
      <c r="D20" s="9">
        <f>SUM(D16:D19)</f>
        <v>264133043070</v>
      </c>
      <c r="E20" s="12"/>
      <c r="F20" s="150" t="s">
        <v>31</v>
      </c>
      <c r="G20" s="150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9" t="s">
        <v>20</v>
      </c>
      <c r="G21" s="149"/>
      <c r="H21" s="10">
        <f>+H15+H20</f>
        <v>394211564000</v>
      </c>
    </row>
    <row r="22" spans="2:8" ht="26.25" customHeight="1" x14ac:dyDescent="0.2">
      <c r="B22" s="149" t="s">
        <v>8</v>
      </c>
      <c r="C22" s="149"/>
      <c r="D22" s="10">
        <f>+D15+D20</f>
        <v>328656799963</v>
      </c>
      <c r="F22" s="146" t="s">
        <v>8</v>
      </c>
      <c r="G22" s="147"/>
      <c r="H22" s="10">
        <f>+H21+H10</f>
        <v>433401882000</v>
      </c>
    </row>
    <row r="23" spans="2:8" ht="18.75" customHeight="1" x14ac:dyDescent="0.2">
      <c r="B23" s="148" t="s">
        <v>34</v>
      </c>
      <c r="C23" s="148"/>
      <c r="D23" s="148"/>
      <c r="F23" s="148" t="s">
        <v>35</v>
      </c>
      <c r="G23" s="148"/>
      <c r="H23" s="148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zoomScaleSheetLayoutView="90" workbookViewId="0">
      <pane ySplit="5" topLeftCell="A30" activePane="bottomLeft" state="frozen"/>
      <selection activeCell="D35" sqref="D35"/>
      <selection pane="bottomLeft" activeCell="D4" sqref="B1:D1048576"/>
    </sheetView>
  </sheetViews>
  <sheetFormatPr baseColWidth="10" defaultRowHeight="12" x14ac:dyDescent="0.2"/>
  <cols>
    <col min="1" max="1" width="11.42578125" style="23"/>
    <col min="2" max="2" width="12" style="117" customWidth="1"/>
    <col min="3" max="3" width="41" style="24" customWidth="1"/>
    <col min="4" max="4" width="10.42578125" style="25" customWidth="1"/>
    <col min="5" max="5" width="17.85546875" style="23" customWidth="1"/>
    <col min="6" max="6" width="16.140625" style="23" customWidth="1"/>
    <col min="7" max="7" width="10.85546875" style="23" customWidth="1"/>
    <col min="8" max="8" width="15.7109375" style="23" customWidth="1"/>
    <col min="9" max="9" width="10.42578125" style="23" customWidth="1"/>
    <col min="10" max="10" width="16" style="23" customWidth="1"/>
    <col min="11" max="11" width="9.5703125" style="23" customWidth="1"/>
    <col min="12" max="12" width="11.5703125" style="23" customWidth="1"/>
    <col min="13" max="16384" width="11.42578125" style="23"/>
  </cols>
  <sheetData>
    <row r="1" spans="1:12" x14ac:dyDescent="0.2">
      <c r="B1" s="165" t="s">
        <v>50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x14ac:dyDescent="0.2">
      <c r="B2" s="165" t="s">
        <v>51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 x14ac:dyDescent="0.2">
      <c r="B3" s="165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ht="12.75" thickBot="1" x14ac:dyDescent="0.25"/>
    <row r="5" spans="1:12" ht="36" x14ac:dyDescent="0.2">
      <c r="B5" s="166" t="s">
        <v>0</v>
      </c>
      <c r="C5" s="167"/>
      <c r="D5" s="168" t="s">
        <v>79</v>
      </c>
      <c r="E5" s="169"/>
      <c r="F5" s="88" t="s">
        <v>2</v>
      </c>
      <c r="G5" s="89" t="s">
        <v>3</v>
      </c>
      <c r="H5" s="89" t="s">
        <v>4</v>
      </c>
      <c r="I5" s="89" t="s">
        <v>43</v>
      </c>
      <c r="J5" s="90" t="s">
        <v>5</v>
      </c>
      <c r="K5" s="91" t="s">
        <v>48</v>
      </c>
      <c r="L5" s="91" t="s">
        <v>49</v>
      </c>
    </row>
    <row r="6" spans="1:12" s="25" customFormat="1" ht="36" x14ac:dyDescent="0.2">
      <c r="A6" s="151" t="s">
        <v>75</v>
      </c>
      <c r="B6" s="112">
        <v>7563</v>
      </c>
      <c r="C6" s="82" t="s">
        <v>58</v>
      </c>
      <c r="D6" s="107" t="s">
        <v>53</v>
      </c>
      <c r="E6" s="64">
        <v>253585000</v>
      </c>
      <c r="F6" s="64">
        <v>181385974</v>
      </c>
      <c r="G6" s="62">
        <f t="shared" ref="G6:G39" si="0">F6/E6</f>
        <v>0.71528668493798919</v>
      </c>
      <c r="H6" s="64">
        <v>140670112</v>
      </c>
      <c r="I6" s="62">
        <f t="shared" ref="I6:I39" si="1">+H6/E6</f>
        <v>0.55472568172407677</v>
      </c>
      <c r="J6" s="64">
        <v>0</v>
      </c>
      <c r="K6" s="62">
        <f>+J6/E6</f>
        <v>0</v>
      </c>
      <c r="L6" s="62">
        <f t="shared" ref="L6" si="2">+J6/H6</f>
        <v>0</v>
      </c>
    </row>
    <row r="7" spans="1:12" s="25" customFormat="1" ht="24" x14ac:dyDescent="0.2">
      <c r="A7" s="151"/>
      <c r="B7" s="112">
        <v>7568</v>
      </c>
      <c r="C7" s="82" t="s">
        <v>59</v>
      </c>
      <c r="D7" s="107" t="s">
        <v>53</v>
      </c>
      <c r="E7" s="64">
        <v>11994388000</v>
      </c>
      <c r="F7" s="64">
        <v>7614543001</v>
      </c>
      <c r="G7" s="62">
        <f t="shared" si="0"/>
        <v>0.63484214459295463</v>
      </c>
      <c r="H7" s="64">
        <v>3286726845</v>
      </c>
      <c r="I7" s="62">
        <f t="shared" si="1"/>
        <v>0.27402205473092917</v>
      </c>
      <c r="J7" s="64">
        <v>123847701</v>
      </c>
      <c r="K7" s="62">
        <f t="shared" ref="K7:K39" si="3">+J7/E7</f>
        <v>1.0325470628430563E-2</v>
      </c>
      <c r="L7" s="62">
        <f t="shared" ref="L7:L39" si="4">+J7/H7</f>
        <v>3.768116635199114E-2</v>
      </c>
    </row>
    <row r="8" spans="1:12" s="25" customFormat="1" x14ac:dyDescent="0.2">
      <c r="A8" s="151"/>
      <c r="B8" s="157">
        <v>7570</v>
      </c>
      <c r="C8" s="162" t="s">
        <v>60</v>
      </c>
      <c r="D8" s="107" t="s">
        <v>53</v>
      </c>
      <c r="E8" s="64">
        <f>+E9+E10</f>
        <v>17556547000</v>
      </c>
      <c r="F8" s="64">
        <f>+F9+F10</f>
        <v>10695285267</v>
      </c>
      <c r="G8" s="62">
        <f t="shared" si="0"/>
        <v>0.60919070629321359</v>
      </c>
      <c r="H8" s="64">
        <f>+H9+H10</f>
        <v>1453194248</v>
      </c>
      <c r="I8" s="62">
        <f t="shared" si="1"/>
        <v>8.2772213009767809E-2</v>
      </c>
      <c r="J8" s="64">
        <f>+J9+J10</f>
        <v>38692814</v>
      </c>
      <c r="K8" s="62">
        <f t="shared" si="3"/>
        <v>2.2038965862706374E-3</v>
      </c>
      <c r="L8" s="62">
        <f t="shared" si="4"/>
        <v>2.6626044008398801E-2</v>
      </c>
    </row>
    <row r="9" spans="1:12" s="25" customFormat="1" x14ac:dyDescent="0.2">
      <c r="A9" s="152"/>
      <c r="B9" s="164"/>
      <c r="C9" s="163"/>
      <c r="D9" s="108" t="s">
        <v>56</v>
      </c>
      <c r="E9" s="83">
        <v>17441702000</v>
      </c>
      <c r="F9" s="83">
        <v>10580440267</v>
      </c>
      <c r="G9" s="98">
        <f t="shared" si="0"/>
        <v>0.6066174199627995</v>
      </c>
      <c r="H9" s="83">
        <v>1338350133</v>
      </c>
      <c r="I9" s="98">
        <f t="shared" si="1"/>
        <v>7.6732771434806071E-2</v>
      </c>
      <c r="J9" s="83">
        <v>38692814</v>
      </c>
      <c r="K9" s="142">
        <f t="shared" si="3"/>
        <v>2.2184081576442482E-3</v>
      </c>
      <c r="L9" s="142">
        <f t="shared" si="4"/>
        <v>2.8910830615952125E-2</v>
      </c>
    </row>
    <row r="10" spans="1:12" s="25" customFormat="1" x14ac:dyDescent="0.2">
      <c r="A10" s="152"/>
      <c r="B10" s="164"/>
      <c r="C10" s="163"/>
      <c r="D10" s="109" t="s">
        <v>57</v>
      </c>
      <c r="E10" s="92">
        <v>114845000</v>
      </c>
      <c r="F10" s="92">
        <v>114845000</v>
      </c>
      <c r="G10" s="93">
        <f t="shared" si="0"/>
        <v>1</v>
      </c>
      <c r="H10" s="92">
        <v>114844115</v>
      </c>
      <c r="I10" s="93">
        <f t="shared" si="1"/>
        <v>0.9999922939614263</v>
      </c>
      <c r="J10" s="92"/>
      <c r="K10" s="142">
        <f t="shared" si="3"/>
        <v>0</v>
      </c>
      <c r="L10" s="142">
        <f t="shared" si="4"/>
        <v>0</v>
      </c>
    </row>
    <row r="11" spans="1:12" s="25" customFormat="1" ht="24" x14ac:dyDescent="0.2">
      <c r="A11" s="151"/>
      <c r="B11" s="112">
        <v>7574</v>
      </c>
      <c r="C11" s="82" t="s">
        <v>61</v>
      </c>
      <c r="D11" s="107" t="s">
        <v>53</v>
      </c>
      <c r="E11" s="64">
        <v>5374351000</v>
      </c>
      <c r="F11" s="64">
        <v>3826724477</v>
      </c>
      <c r="G11" s="62">
        <f t="shared" si="0"/>
        <v>0.71203471395895057</v>
      </c>
      <c r="H11" s="64">
        <v>1205433077</v>
      </c>
      <c r="I11" s="62">
        <f t="shared" si="1"/>
        <v>0.22429370113712335</v>
      </c>
      <c r="J11" s="64">
        <v>132934060</v>
      </c>
      <c r="K11" s="62">
        <f t="shared" si="3"/>
        <v>2.4734904735474107E-2</v>
      </c>
      <c r="L11" s="62">
        <f t="shared" si="4"/>
        <v>0.11027908768758633</v>
      </c>
    </row>
    <row r="12" spans="1:12" s="25" customFormat="1" x14ac:dyDescent="0.2">
      <c r="A12" s="151"/>
      <c r="B12" s="155" t="s">
        <v>7</v>
      </c>
      <c r="C12" s="155"/>
      <c r="D12" s="110" t="s">
        <v>53</v>
      </c>
      <c r="E12" s="84">
        <f>+E6+E7+E8+E11</f>
        <v>35178871000</v>
      </c>
      <c r="F12" s="84">
        <f>+F6+F7+F8+F11</f>
        <v>22317938719</v>
      </c>
      <c r="G12" s="85">
        <f t="shared" si="0"/>
        <v>0.63441316007554649</v>
      </c>
      <c r="H12" s="84">
        <f>+H6+H7+H8+H11</f>
        <v>6086024282</v>
      </c>
      <c r="I12" s="85">
        <f t="shared" si="1"/>
        <v>0.17300226269342187</v>
      </c>
      <c r="J12" s="84">
        <f>+J6+J7+J8+J11</f>
        <v>295474575</v>
      </c>
      <c r="K12" s="143">
        <f t="shared" si="3"/>
        <v>8.3992057334642718E-3</v>
      </c>
      <c r="L12" s="143">
        <f t="shared" si="4"/>
        <v>4.854968716997965E-2</v>
      </c>
    </row>
    <row r="13" spans="1:12" s="25" customFormat="1" ht="24" x14ac:dyDescent="0.2">
      <c r="A13" s="151"/>
      <c r="B13" s="113">
        <v>7589</v>
      </c>
      <c r="C13" s="104" t="s">
        <v>62</v>
      </c>
      <c r="D13" s="107" t="s">
        <v>53</v>
      </c>
      <c r="E13" s="64">
        <v>17822736000</v>
      </c>
      <c r="F13" s="64">
        <v>12789551055</v>
      </c>
      <c r="G13" s="62">
        <f t="shared" si="0"/>
        <v>0.71759751448935782</v>
      </c>
      <c r="H13" s="64">
        <v>10010615125</v>
      </c>
      <c r="I13" s="62">
        <f t="shared" si="1"/>
        <v>0.56167667663371101</v>
      </c>
      <c r="J13" s="64">
        <v>1078449944</v>
      </c>
      <c r="K13" s="62">
        <f t="shared" si="3"/>
        <v>6.0509786151800714E-2</v>
      </c>
      <c r="L13" s="62">
        <f t="shared" si="4"/>
        <v>0.10773063698221041</v>
      </c>
    </row>
    <row r="14" spans="1:12" s="25" customFormat="1" x14ac:dyDescent="0.2">
      <c r="A14" s="151"/>
      <c r="B14" s="155" t="s">
        <v>39</v>
      </c>
      <c r="C14" s="155"/>
      <c r="D14" s="110" t="s">
        <v>53</v>
      </c>
      <c r="E14" s="86">
        <f>+E13</f>
        <v>17822736000</v>
      </c>
      <c r="F14" s="86">
        <f>+F13</f>
        <v>12789551055</v>
      </c>
      <c r="G14" s="85">
        <f t="shared" si="0"/>
        <v>0.71759751448935782</v>
      </c>
      <c r="H14" s="86">
        <f>+H13</f>
        <v>10010615125</v>
      </c>
      <c r="I14" s="85">
        <f t="shared" si="1"/>
        <v>0.56167667663371101</v>
      </c>
      <c r="J14" s="86">
        <f>+J13</f>
        <v>1078449944</v>
      </c>
      <c r="K14" s="143">
        <f t="shared" si="3"/>
        <v>6.0509786151800714E-2</v>
      </c>
      <c r="L14" s="143">
        <f t="shared" si="4"/>
        <v>0.10773063698221041</v>
      </c>
    </row>
    <row r="15" spans="1:12" s="25" customFormat="1" x14ac:dyDescent="0.2">
      <c r="A15" s="151"/>
      <c r="B15" s="161" t="s">
        <v>1</v>
      </c>
      <c r="C15" s="161"/>
      <c r="D15" s="118" t="s">
        <v>53</v>
      </c>
      <c r="E15" s="119">
        <f>+E12+E14</f>
        <v>53001607000</v>
      </c>
      <c r="F15" s="119">
        <f>+F12+F14</f>
        <v>35107489774</v>
      </c>
      <c r="G15" s="120">
        <f t="shared" si="0"/>
        <v>0.66238538340922382</v>
      </c>
      <c r="H15" s="119">
        <f>+H12+H14</f>
        <v>16096639407</v>
      </c>
      <c r="I15" s="120">
        <f t="shared" si="1"/>
        <v>0.30370096904797622</v>
      </c>
      <c r="J15" s="119">
        <f>+J12+J14</f>
        <v>1373924519</v>
      </c>
      <c r="K15" s="142">
        <f t="shared" si="3"/>
        <v>2.5922318147825217E-2</v>
      </c>
      <c r="L15" s="142">
        <f t="shared" si="4"/>
        <v>8.5354742953520898E-2</v>
      </c>
    </row>
    <row r="16" spans="1:12" s="25" customFormat="1" ht="36" x14ac:dyDescent="0.2">
      <c r="A16" s="151"/>
      <c r="B16" s="114">
        <v>7596</v>
      </c>
      <c r="C16" s="82" t="s">
        <v>63</v>
      </c>
      <c r="D16" s="107" t="s">
        <v>53</v>
      </c>
      <c r="E16" s="64">
        <v>9368843000</v>
      </c>
      <c r="F16" s="64">
        <v>1576542974</v>
      </c>
      <c r="G16" s="62">
        <f t="shared" si="0"/>
        <v>0.16827509800302984</v>
      </c>
      <c r="H16" s="80">
        <v>1231939740</v>
      </c>
      <c r="I16" s="62">
        <f t="shared" si="1"/>
        <v>0.13149326336240238</v>
      </c>
      <c r="J16" s="80">
        <v>29955147</v>
      </c>
      <c r="K16" s="62">
        <f t="shared" si="3"/>
        <v>3.197315506301045E-3</v>
      </c>
      <c r="L16" s="62">
        <f t="shared" si="4"/>
        <v>2.4315432019426535E-2</v>
      </c>
    </row>
    <row r="17" spans="1:12" s="25" customFormat="1" x14ac:dyDescent="0.2">
      <c r="A17" s="151"/>
      <c r="B17" s="162">
        <v>7588</v>
      </c>
      <c r="C17" s="162" t="s">
        <v>64</v>
      </c>
      <c r="D17" s="107" t="s">
        <v>53</v>
      </c>
      <c r="E17" s="64">
        <f>+E18+E19</f>
        <v>10606282000</v>
      </c>
      <c r="F17" s="64">
        <f>+F18+F19</f>
        <v>4922087261</v>
      </c>
      <c r="G17" s="62">
        <f t="shared" si="0"/>
        <v>0.464072825991238</v>
      </c>
      <c r="H17" s="80">
        <f>+H18+H19</f>
        <v>4184063727</v>
      </c>
      <c r="I17" s="62">
        <f t="shared" si="1"/>
        <v>0.39448920243682001</v>
      </c>
      <c r="J17" s="80">
        <f>+J18+J19</f>
        <v>249858890</v>
      </c>
      <c r="K17" s="62">
        <f t="shared" si="3"/>
        <v>2.3557632165541138E-2</v>
      </c>
      <c r="L17" s="62">
        <f t="shared" si="4"/>
        <v>5.9716798381355053E-2</v>
      </c>
    </row>
    <row r="18" spans="1:12" s="25" customFormat="1" x14ac:dyDescent="0.2">
      <c r="A18" s="152"/>
      <c r="B18" s="163"/>
      <c r="C18" s="163"/>
      <c r="D18" s="108" t="s">
        <v>56</v>
      </c>
      <c r="E18" s="83">
        <v>9761282000</v>
      </c>
      <c r="F18" s="99">
        <v>4922087261</v>
      </c>
      <c r="G18" s="98">
        <f t="shared" si="0"/>
        <v>0.50424598541462073</v>
      </c>
      <c r="H18" s="99">
        <v>4184063727</v>
      </c>
      <c r="I18" s="98">
        <f t="shared" si="1"/>
        <v>0.42863875124189632</v>
      </c>
      <c r="J18" s="99">
        <v>249858890</v>
      </c>
      <c r="K18" s="142">
        <f t="shared" si="3"/>
        <v>2.5596933886348126E-2</v>
      </c>
      <c r="L18" s="142">
        <f t="shared" si="4"/>
        <v>5.9716798381355053E-2</v>
      </c>
    </row>
    <row r="19" spans="1:12" s="25" customFormat="1" x14ac:dyDescent="0.2">
      <c r="A19" s="152"/>
      <c r="B19" s="163"/>
      <c r="C19" s="163"/>
      <c r="D19" s="109" t="s">
        <v>57</v>
      </c>
      <c r="E19" s="92">
        <v>845000000</v>
      </c>
      <c r="F19" s="94"/>
      <c r="G19" s="93">
        <f t="shared" si="0"/>
        <v>0</v>
      </c>
      <c r="H19" s="94"/>
      <c r="I19" s="93">
        <f t="shared" si="1"/>
        <v>0</v>
      </c>
      <c r="J19" s="94"/>
      <c r="K19" s="142">
        <f t="shared" si="3"/>
        <v>0</v>
      </c>
      <c r="L19" s="142" t="e">
        <f t="shared" si="4"/>
        <v>#DIV/0!</v>
      </c>
    </row>
    <row r="20" spans="1:12" s="25" customFormat="1" ht="24" x14ac:dyDescent="0.2">
      <c r="A20" s="151"/>
      <c r="B20" s="112">
        <v>7583</v>
      </c>
      <c r="C20" s="82" t="s">
        <v>65</v>
      </c>
      <c r="D20" s="107" t="s">
        <v>53</v>
      </c>
      <c r="E20" s="64">
        <v>5664550000</v>
      </c>
      <c r="F20" s="64">
        <v>3189008384</v>
      </c>
      <c r="G20" s="62">
        <f t="shared" si="0"/>
        <v>0.56297647368281678</v>
      </c>
      <c r="H20" s="80">
        <v>2381763348</v>
      </c>
      <c r="I20" s="62">
        <f t="shared" si="1"/>
        <v>0.4204682363117988</v>
      </c>
      <c r="J20" s="80">
        <v>71073858</v>
      </c>
      <c r="K20" s="62">
        <f t="shared" si="3"/>
        <v>1.2547132252341315E-2</v>
      </c>
      <c r="L20" s="62">
        <f t="shared" si="4"/>
        <v>2.9840856380497126E-2</v>
      </c>
    </row>
    <row r="21" spans="1:12" s="25" customFormat="1" ht="24" x14ac:dyDescent="0.2">
      <c r="A21" s="151"/>
      <c r="B21" s="112">
        <v>7579</v>
      </c>
      <c r="C21" s="82" t="s">
        <v>66</v>
      </c>
      <c r="D21" s="107" t="s">
        <v>53</v>
      </c>
      <c r="E21" s="64">
        <v>12144675000</v>
      </c>
      <c r="F21" s="80">
        <v>6650193044</v>
      </c>
      <c r="G21" s="62">
        <f t="shared" si="0"/>
        <v>0.54758098047086479</v>
      </c>
      <c r="H21" s="80">
        <v>6126740510</v>
      </c>
      <c r="I21" s="62">
        <f t="shared" si="1"/>
        <v>0.50447957726328618</v>
      </c>
      <c r="J21" s="80">
        <v>77025670</v>
      </c>
      <c r="K21" s="62">
        <f t="shared" si="3"/>
        <v>6.3423409848349177E-3</v>
      </c>
      <c r="L21" s="62">
        <f t="shared" si="4"/>
        <v>1.2572047057367539E-2</v>
      </c>
    </row>
    <row r="22" spans="1:12" s="25" customFormat="1" x14ac:dyDescent="0.2">
      <c r="A22" s="151"/>
      <c r="B22" s="155" t="s">
        <v>40</v>
      </c>
      <c r="C22" s="155"/>
      <c r="D22" s="116" t="s">
        <v>53</v>
      </c>
      <c r="E22" s="86">
        <f>+E16+E17+E20+E21</f>
        <v>37784350000</v>
      </c>
      <c r="F22" s="86">
        <f>+F16+F17+F20+F21</f>
        <v>16337831663</v>
      </c>
      <c r="G22" s="85">
        <f t="shared" ref="G22" si="5">F22/E22</f>
        <v>0.43239679028486661</v>
      </c>
      <c r="H22" s="86">
        <f>+H16+H17+H20+H21</f>
        <v>13924507325</v>
      </c>
      <c r="I22" s="85">
        <f t="shared" ref="I22" si="6">+H22/E22</f>
        <v>0.36852578713144463</v>
      </c>
      <c r="J22" s="86">
        <f>+J16+J17+J20+J21</f>
        <v>427913565</v>
      </c>
      <c r="K22" s="143">
        <f t="shared" si="3"/>
        <v>1.1325153535789289E-2</v>
      </c>
      <c r="L22" s="143">
        <f t="shared" si="4"/>
        <v>3.0730966274959391E-2</v>
      </c>
    </row>
    <row r="23" spans="1:12" s="25" customFormat="1" ht="12" customHeight="1" x14ac:dyDescent="0.2">
      <c r="A23" s="151"/>
      <c r="B23" s="112">
        <v>7581</v>
      </c>
      <c r="C23" s="113" t="s">
        <v>67</v>
      </c>
      <c r="D23" s="107" t="s">
        <v>53</v>
      </c>
      <c r="E23" s="64">
        <v>6656503000</v>
      </c>
      <c r="F23" s="80">
        <v>4545932810</v>
      </c>
      <c r="G23" s="62">
        <f t="shared" si="0"/>
        <v>0.68293108408424064</v>
      </c>
      <c r="H23" s="80">
        <v>4365852560</v>
      </c>
      <c r="I23" s="62">
        <f t="shared" si="1"/>
        <v>0.65587780250380723</v>
      </c>
      <c r="J23" s="80">
        <v>230793889</v>
      </c>
      <c r="K23" s="62">
        <f t="shared" si="3"/>
        <v>3.4671942459877203E-2</v>
      </c>
      <c r="L23" s="62">
        <f t="shared" si="4"/>
        <v>5.2863418044515914E-2</v>
      </c>
    </row>
    <row r="24" spans="1:12" x14ac:dyDescent="0.2">
      <c r="A24" s="151"/>
      <c r="B24" s="155" t="str">
        <f>+B12</f>
        <v>SUB. GESTIÓN CORPORATIVA</v>
      </c>
      <c r="C24" s="155"/>
      <c r="D24" s="110" t="s">
        <v>53</v>
      </c>
      <c r="E24" s="86">
        <f>+E23</f>
        <v>6656503000</v>
      </c>
      <c r="F24" s="86">
        <f>+F23</f>
        <v>4545932810</v>
      </c>
      <c r="G24" s="85">
        <f t="shared" si="0"/>
        <v>0.68293108408424064</v>
      </c>
      <c r="H24" s="86">
        <f>+H23</f>
        <v>4365852560</v>
      </c>
      <c r="I24" s="85">
        <f t="shared" si="1"/>
        <v>0.65587780250380723</v>
      </c>
      <c r="J24" s="86">
        <f>+J16+J17+J20+J21+J23</f>
        <v>658707454</v>
      </c>
      <c r="K24" s="143">
        <f t="shared" si="3"/>
        <v>9.8956982968384455E-2</v>
      </c>
      <c r="L24" s="143">
        <f t="shared" si="4"/>
        <v>0.15087716429892448</v>
      </c>
    </row>
    <row r="25" spans="1:12" ht="24" x14ac:dyDescent="0.2">
      <c r="A25" s="151"/>
      <c r="B25" s="113">
        <v>7573</v>
      </c>
      <c r="C25" s="105" t="s">
        <v>68</v>
      </c>
      <c r="D25" s="107" t="s">
        <v>53</v>
      </c>
      <c r="E25" s="64">
        <v>68542871000</v>
      </c>
      <c r="F25" s="80">
        <v>36505657434</v>
      </c>
      <c r="G25" s="62">
        <f t="shared" si="0"/>
        <v>0.5325959782746772</v>
      </c>
      <c r="H25" s="80">
        <v>15076750717</v>
      </c>
      <c r="I25" s="62">
        <f t="shared" si="1"/>
        <v>0.2199608872088244</v>
      </c>
      <c r="J25" s="87">
        <v>7034732</v>
      </c>
      <c r="K25" s="62">
        <f t="shared" si="3"/>
        <v>1.0263258450320822E-4</v>
      </c>
      <c r="L25" s="62">
        <f t="shared" si="4"/>
        <v>4.6659470147423013E-4</v>
      </c>
    </row>
    <row r="26" spans="1:12" ht="36" x14ac:dyDescent="0.2">
      <c r="A26" s="151"/>
      <c r="B26" s="112">
        <v>7576</v>
      </c>
      <c r="C26" s="105" t="s">
        <v>69</v>
      </c>
      <c r="D26" s="107" t="s">
        <v>53</v>
      </c>
      <c r="E26" s="64">
        <v>11061571000</v>
      </c>
      <c r="F26" s="80">
        <v>3605790928</v>
      </c>
      <c r="G26" s="62">
        <f t="shared" si="0"/>
        <v>0.32597457702888677</v>
      </c>
      <c r="H26" s="80">
        <v>2788703460</v>
      </c>
      <c r="I26" s="62">
        <f t="shared" si="1"/>
        <v>0.25210735979545762</v>
      </c>
      <c r="J26" s="80">
        <v>168503430</v>
      </c>
      <c r="K26" s="62">
        <f t="shared" si="3"/>
        <v>1.5233227721451139E-2</v>
      </c>
      <c r="L26" s="62">
        <f t="shared" si="4"/>
        <v>6.0423574043258078E-2</v>
      </c>
    </row>
    <row r="27" spans="1:12" x14ac:dyDescent="0.2">
      <c r="A27" s="151"/>
      <c r="B27" s="157">
        <v>7587</v>
      </c>
      <c r="C27" s="159" t="s">
        <v>70</v>
      </c>
      <c r="D27" s="107" t="s">
        <v>53</v>
      </c>
      <c r="E27" s="64">
        <f>+E28+E29</f>
        <v>67420300000</v>
      </c>
      <c r="F27" s="64">
        <f>+F28+F29</f>
        <v>35810643326</v>
      </c>
      <c r="G27" s="62">
        <f t="shared" si="0"/>
        <v>0.53115520586529574</v>
      </c>
      <c r="H27" s="64">
        <f>+H28+H29</f>
        <v>9449763013</v>
      </c>
      <c r="I27" s="62">
        <f t="shared" si="1"/>
        <v>0.14016198404634805</v>
      </c>
      <c r="J27" s="64">
        <f>+J28+J29</f>
        <v>2091914528</v>
      </c>
      <c r="K27" s="62">
        <f t="shared" si="3"/>
        <v>3.102796231995408E-2</v>
      </c>
      <c r="L27" s="62">
        <f t="shared" si="4"/>
        <v>0.22137216828847051</v>
      </c>
    </row>
    <row r="28" spans="1:12" x14ac:dyDescent="0.2">
      <c r="A28" s="151"/>
      <c r="B28" s="158"/>
      <c r="C28" s="160"/>
      <c r="D28" s="108" t="s">
        <v>56</v>
      </c>
      <c r="E28" s="66">
        <v>56661470000</v>
      </c>
      <c r="F28" s="100">
        <v>28512453376</v>
      </c>
      <c r="G28" s="101">
        <f t="shared" si="0"/>
        <v>0.50320708897951294</v>
      </c>
      <c r="H28" s="100">
        <v>3926849342</v>
      </c>
      <c r="I28" s="101">
        <f t="shared" si="1"/>
        <v>6.9303696886085023E-2</v>
      </c>
      <c r="J28" s="100">
        <v>55483757</v>
      </c>
      <c r="K28" s="142">
        <f t="shared" si="3"/>
        <v>9.7921492329796603E-4</v>
      </c>
      <c r="L28" s="142">
        <f t="shared" si="4"/>
        <v>1.4129331728255543E-2</v>
      </c>
    </row>
    <row r="29" spans="1:12" x14ac:dyDescent="0.2">
      <c r="A29" s="151"/>
      <c r="B29" s="158"/>
      <c r="C29" s="160"/>
      <c r="D29" s="109" t="s">
        <v>57</v>
      </c>
      <c r="E29" s="95">
        <v>10758830000</v>
      </c>
      <c r="F29" s="96">
        <v>7298189950</v>
      </c>
      <c r="G29" s="97">
        <f t="shared" si="0"/>
        <v>0.67834420192530231</v>
      </c>
      <c r="H29" s="96">
        <v>5522913671</v>
      </c>
      <c r="I29" s="97">
        <f t="shared" si="1"/>
        <v>0.51333775800900283</v>
      </c>
      <c r="J29" s="96">
        <v>2036430771</v>
      </c>
      <c r="K29" s="62">
        <f t="shared" si="3"/>
        <v>0.18927994689013583</v>
      </c>
      <c r="L29" s="62">
        <f t="shared" si="4"/>
        <v>0.36872399105077375</v>
      </c>
    </row>
    <row r="30" spans="1:12" x14ac:dyDescent="0.2">
      <c r="A30" s="151"/>
      <c r="B30" s="157">
        <v>7578</v>
      </c>
      <c r="C30" s="159" t="s">
        <v>71</v>
      </c>
      <c r="D30" s="107" t="s">
        <v>53</v>
      </c>
      <c r="E30" s="64">
        <f>+E31+E32</f>
        <v>124538074000</v>
      </c>
      <c r="F30" s="64">
        <f>+F31+F32</f>
        <v>43552865735</v>
      </c>
      <c r="G30" s="62">
        <f t="shared" si="0"/>
        <v>0.34971526647344814</v>
      </c>
      <c r="H30" s="64">
        <f>+H31+H32</f>
        <v>19999947175</v>
      </c>
      <c r="I30" s="62">
        <f t="shared" si="1"/>
        <v>0.16059303418326512</v>
      </c>
      <c r="J30" s="64">
        <f>+J31+J32</f>
        <v>661167261</v>
      </c>
      <c r="K30" s="62">
        <f t="shared" si="3"/>
        <v>5.3089568496137171E-3</v>
      </c>
      <c r="L30" s="62">
        <f t="shared" si="4"/>
        <v>3.3058450365632028E-2</v>
      </c>
    </row>
    <row r="31" spans="1:12" x14ac:dyDescent="0.2">
      <c r="A31" s="151"/>
      <c r="B31" s="158"/>
      <c r="C31" s="160"/>
      <c r="D31" s="108" t="s">
        <v>56</v>
      </c>
      <c r="E31" s="66">
        <v>95643817000</v>
      </c>
      <c r="F31" s="100">
        <v>37478378027</v>
      </c>
      <c r="G31" s="101">
        <f t="shared" si="0"/>
        <v>0.39185364200803485</v>
      </c>
      <c r="H31" s="100">
        <v>18747416021</v>
      </c>
      <c r="I31" s="101">
        <f t="shared" si="1"/>
        <v>0.19601283814300302</v>
      </c>
      <c r="J31" s="100">
        <v>297227183</v>
      </c>
      <c r="K31" s="142">
        <f t="shared" si="3"/>
        <v>3.1076466030208728E-3</v>
      </c>
      <c r="L31" s="142">
        <f t="shared" si="4"/>
        <v>1.5854301343025602E-2</v>
      </c>
    </row>
    <row r="32" spans="1:12" x14ac:dyDescent="0.2">
      <c r="A32" s="151"/>
      <c r="B32" s="158"/>
      <c r="C32" s="160"/>
      <c r="D32" s="109" t="s">
        <v>57</v>
      </c>
      <c r="E32" s="95">
        <v>28894257000</v>
      </c>
      <c r="F32" s="96">
        <v>6074487708</v>
      </c>
      <c r="G32" s="97">
        <f t="shared" si="0"/>
        <v>0.21023166326789439</v>
      </c>
      <c r="H32" s="96">
        <v>1252531154</v>
      </c>
      <c r="I32" s="97">
        <f t="shared" si="1"/>
        <v>4.3348792599165985E-2</v>
      </c>
      <c r="J32" s="96">
        <v>363940078</v>
      </c>
      <c r="K32" s="142">
        <f t="shared" si="3"/>
        <v>1.2595585274956196E-2</v>
      </c>
      <c r="L32" s="142">
        <f t="shared" si="4"/>
        <v>0.29056369323648773</v>
      </c>
    </row>
    <row r="33" spans="1:12" x14ac:dyDescent="0.2">
      <c r="A33" s="151"/>
      <c r="B33" s="155" t="s">
        <v>41</v>
      </c>
      <c r="C33" s="155"/>
      <c r="D33" s="110" t="s">
        <v>53</v>
      </c>
      <c r="E33" s="84">
        <f>+E25+E26+E27+E30</f>
        <v>271562816000</v>
      </c>
      <c r="F33" s="84">
        <f>+F25+F26+F27+F30</f>
        <v>119474957423</v>
      </c>
      <c r="G33" s="85">
        <f t="shared" si="0"/>
        <v>0.43995330134962218</v>
      </c>
      <c r="H33" s="84">
        <f>+H25+H26+H27+H30</f>
        <v>47315164365</v>
      </c>
      <c r="I33" s="85">
        <f t="shared" si="1"/>
        <v>0.17423285360614318</v>
      </c>
      <c r="J33" s="84">
        <f>+J25+J26+J27+J30</f>
        <v>2928619951</v>
      </c>
      <c r="K33" s="143">
        <f t="shared" si="3"/>
        <v>1.0784318685957358E-2</v>
      </c>
      <c r="L33" s="143">
        <f t="shared" si="4"/>
        <v>6.1896011359232651E-2</v>
      </c>
    </row>
    <row r="34" spans="1:12" ht="24" x14ac:dyDescent="0.2">
      <c r="A34" s="151"/>
      <c r="B34" s="112">
        <v>7593</v>
      </c>
      <c r="C34" s="105" t="s">
        <v>72</v>
      </c>
      <c r="D34" s="107" t="s">
        <v>53</v>
      </c>
      <c r="E34" s="64">
        <v>28312045000</v>
      </c>
      <c r="F34" s="64">
        <v>24630032210</v>
      </c>
      <c r="G34" s="62">
        <f t="shared" si="0"/>
        <v>0.86994889313011481</v>
      </c>
      <c r="H34" s="80">
        <v>18540994210</v>
      </c>
      <c r="I34" s="62">
        <f t="shared" si="1"/>
        <v>0.6548800770131582</v>
      </c>
      <c r="J34" s="80">
        <v>810093843</v>
      </c>
      <c r="K34" s="62">
        <f t="shared" si="3"/>
        <v>2.8613045896190119E-2</v>
      </c>
      <c r="L34" s="62">
        <f t="shared" si="4"/>
        <v>4.3692039047349446E-2</v>
      </c>
    </row>
    <row r="35" spans="1:12" ht="24" x14ac:dyDescent="0.2">
      <c r="A35" s="151"/>
      <c r="B35" s="113">
        <v>7653</v>
      </c>
      <c r="C35" s="106" t="s">
        <v>73</v>
      </c>
      <c r="D35" s="107" t="s">
        <v>53</v>
      </c>
      <c r="E35" s="64">
        <v>29647728000</v>
      </c>
      <c r="F35" s="80">
        <v>17673059735</v>
      </c>
      <c r="G35" s="62">
        <f t="shared" si="0"/>
        <v>0.59610165524319436</v>
      </c>
      <c r="H35" s="80">
        <v>7971074184</v>
      </c>
      <c r="I35" s="62">
        <f t="shared" si="1"/>
        <v>0.26885952893253745</v>
      </c>
      <c r="J35" s="80">
        <v>365436169</v>
      </c>
      <c r="K35" s="62">
        <f t="shared" si="3"/>
        <v>1.2325941771996829E-2</v>
      </c>
      <c r="L35" s="62">
        <f t="shared" si="4"/>
        <v>4.5845285160377072E-2</v>
      </c>
    </row>
    <row r="36" spans="1:12" ht="36" x14ac:dyDescent="0.2">
      <c r="A36" s="153"/>
      <c r="B36" s="112">
        <v>7595</v>
      </c>
      <c r="C36" s="105" t="s">
        <v>74</v>
      </c>
      <c r="D36" s="107" t="s">
        <v>53</v>
      </c>
      <c r="E36" s="64">
        <v>3912190000</v>
      </c>
      <c r="F36" s="80">
        <v>2572407084</v>
      </c>
      <c r="G36" s="62">
        <f t="shared" si="0"/>
        <v>0.65753633744782336</v>
      </c>
      <c r="H36" s="80">
        <v>1993602282</v>
      </c>
      <c r="I36" s="62">
        <f t="shared" si="1"/>
        <v>0.5095872853823562</v>
      </c>
      <c r="J36" s="80">
        <v>30945784</v>
      </c>
      <c r="K36" s="62">
        <f t="shared" si="3"/>
        <v>7.910092301243038E-3</v>
      </c>
      <c r="L36" s="62">
        <f t="shared" si="4"/>
        <v>1.5522546437374113E-2</v>
      </c>
    </row>
    <row r="37" spans="1:12" x14ac:dyDescent="0.2">
      <c r="A37" s="153"/>
      <c r="B37" s="155" t="s">
        <v>42</v>
      </c>
      <c r="C37" s="155"/>
      <c r="D37" s="110" t="s">
        <v>53</v>
      </c>
      <c r="E37" s="86">
        <f>+E34+E35+E36</f>
        <v>61871963000</v>
      </c>
      <c r="F37" s="86">
        <f>+F34+F35+F36</f>
        <v>44875499029</v>
      </c>
      <c r="G37" s="85">
        <f t="shared" si="0"/>
        <v>0.72529618995602252</v>
      </c>
      <c r="H37" s="86">
        <f>+H34+H35+H36</f>
        <v>28505670676</v>
      </c>
      <c r="I37" s="85">
        <f t="shared" si="1"/>
        <v>0.46072032135136881</v>
      </c>
      <c r="J37" s="86">
        <f>+J34+J35+J36</f>
        <v>1206475796</v>
      </c>
      <c r="K37" s="143">
        <f t="shared" si="3"/>
        <v>1.9499555816582061E-2</v>
      </c>
      <c r="L37" s="143">
        <f t="shared" si="4"/>
        <v>4.2324062805362356E-2</v>
      </c>
    </row>
    <row r="38" spans="1:12" x14ac:dyDescent="0.2">
      <c r="A38" s="153"/>
      <c r="B38" s="156" t="s">
        <v>20</v>
      </c>
      <c r="C38" s="156"/>
      <c r="D38" s="79" t="s">
        <v>53</v>
      </c>
      <c r="E38" s="61">
        <f>+E37+E33+E24+E22</f>
        <v>377875632000</v>
      </c>
      <c r="F38" s="61">
        <f>+F37+F33+F24+F22</f>
        <v>185234220925</v>
      </c>
      <c r="G38" s="62">
        <f t="shared" si="0"/>
        <v>0.49019890471529531</v>
      </c>
      <c r="H38" s="61">
        <f>+H37+H33+H24+H22</f>
        <v>94111194926</v>
      </c>
      <c r="I38" s="62">
        <f t="shared" si="1"/>
        <v>0.24905335765604489</v>
      </c>
      <c r="J38" s="61">
        <f>+J37+J33+J24</f>
        <v>4793803201</v>
      </c>
      <c r="K38" s="62">
        <f t="shared" si="3"/>
        <v>1.2686193009132698E-2</v>
      </c>
      <c r="L38" s="62">
        <f t="shared" si="4"/>
        <v>5.0937650985829967E-2</v>
      </c>
    </row>
    <row r="39" spans="1:12" x14ac:dyDescent="0.2">
      <c r="A39" s="60"/>
      <c r="B39" s="154" t="s">
        <v>76</v>
      </c>
      <c r="C39" s="154"/>
      <c r="D39" s="154"/>
      <c r="E39" s="102">
        <f>+E15+E38</f>
        <v>430877239000</v>
      </c>
      <c r="F39" s="102">
        <f>+F15+F38</f>
        <v>220341710699</v>
      </c>
      <c r="G39" s="103">
        <f t="shared" si="0"/>
        <v>0.51137932282145915</v>
      </c>
      <c r="H39" s="102">
        <f>+H12+H14+H22+H24+H33+H37</f>
        <v>110207834333</v>
      </c>
      <c r="I39" s="103">
        <f t="shared" si="1"/>
        <v>0.25577548396098965</v>
      </c>
      <c r="J39" s="102">
        <f>+J15+J38</f>
        <v>6167727720</v>
      </c>
      <c r="K39" s="144">
        <f t="shared" si="3"/>
        <v>1.4314350264391663E-2</v>
      </c>
      <c r="L39" s="144">
        <f t="shared" si="4"/>
        <v>5.5964512480699127E-2</v>
      </c>
    </row>
    <row r="40" spans="1:12" x14ac:dyDescent="0.2">
      <c r="B40" s="117" t="s">
        <v>81</v>
      </c>
    </row>
    <row r="41" spans="1:12" x14ac:dyDescent="0.2">
      <c r="J41" s="67"/>
      <c r="K41" s="69"/>
    </row>
    <row r="42" spans="1:12" x14ac:dyDescent="0.2">
      <c r="J42" s="67"/>
      <c r="K42" s="69"/>
    </row>
  </sheetData>
  <autoFilter ref="A5:L39">
    <filterColumn colId="1" showButton="0"/>
    <filterColumn colId="3" showButton="0"/>
  </autoFilter>
  <mergeCells count="23">
    <mergeCell ref="B8:B10"/>
    <mergeCell ref="C8:C10"/>
    <mergeCell ref="B1:L1"/>
    <mergeCell ref="B2:L2"/>
    <mergeCell ref="B3:L3"/>
    <mergeCell ref="B5:C5"/>
    <mergeCell ref="D5:E5"/>
    <mergeCell ref="A6:A38"/>
    <mergeCell ref="B39:D39"/>
    <mergeCell ref="B37:C37"/>
    <mergeCell ref="B38:C38"/>
    <mergeCell ref="B27:B29"/>
    <mergeCell ref="C27:C29"/>
    <mergeCell ref="B30:B32"/>
    <mergeCell ref="C30:C32"/>
    <mergeCell ref="B24:C24"/>
    <mergeCell ref="B33:C33"/>
    <mergeCell ref="B12:C12"/>
    <mergeCell ref="B14:C14"/>
    <mergeCell ref="B22:C22"/>
    <mergeCell ref="B15:C15"/>
    <mergeCell ref="B17:B19"/>
    <mergeCell ref="C17:C1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" zoomScaleNormal="100" zoomScaleSheetLayoutView="85" workbookViewId="0">
      <selection activeCell="G8" sqref="G8"/>
    </sheetView>
  </sheetViews>
  <sheetFormatPr baseColWidth="10" defaultRowHeight="12" x14ac:dyDescent="0.2"/>
  <cols>
    <col min="1" max="1" width="31.28515625" style="26" customWidth="1"/>
    <col min="2" max="2" width="18.140625" style="26" customWidth="1"/>
    <col min="3" max="3" width="16.42578125" style="26" customWidth="1"/>
    <col min="4" max="4" width="14.85546875" style="26" customWidth="1"/>
    <col min="5" max="5" width="18.140625" style="26" customWidth="1"/>
    <col min="6" max="6" width="14.85546875" style="26" customWidth="1"/>
    <col min="7" max="7" width="19.85546875" style="26" customWidth="1"/>
    <col min="8" max="8" width="13.140625" style="26" customWidth="1"/>
    <col min="9" max="16384" width="11.42578125" style="26"/>
  </cols>
  <sheetData>
    <row r="1" spans="1:10" x14ac:dyDescent="0.2">
      <c r="A1" s="177" t="s">
        <v>78</v>
      </c>
      <c r="B1" s="178"/>
      <c r="C1" s="178"/>
      <c r="D1" s="178"/>
      <c r="E1" s="178"/>
      <c r="F1" s="178"/>
      <c r="G1" s="178"/>
      <c r="H1" s="179"/>
    </row>
    <row r="2" spans="1:10" x14ac:dyDescent="0.2">
      <c r="A2" s="180" t="s">
        <v>55</v>
      </c>
      <c r="B2" s="181"/>
      <c r="C2" s="181"/>
      <c r="D2" s="181"/>
      <c r="E2" s="181"/>
      <c r="F2" s="181"/>
      <c r="G2" s="181"/>
      <c r="H2" s="182"/>
    </row>
    <row r="4" spans="1:10" ht="24" x14ac:dyDescent="0.2">
      <c r="A4" s="128" t="s">
        <v>21</v>
      </c>
      <c r="B4" s="128" t="s">
        <v>44</v>
      </c>
      <c r="C4" s="128" t="s">
        <v>2</v>
      </c>
      <c r="D4" s="111" t="s">
        <v>3</v>
      </c>
      <c r="E4" s="128" t="s">
        <v>4</v>
      </c>
      <c r="F4" s="129" t="s">
        <v>43</v>
      </c>
      <c r="G4" s="128" t="s">
        <v>5</v>
      </c>
      <c r="H4" s="111" t="s">
        <v>48</v>
      </c>
      <c r="I4" s="111" t="s">
        <v>49</v>
      </c>
      <c r="J4" s="130"/>
    </row>
    <row r="5" spans="1:10" x14ac:dyDescent="0.2">
      <c r="A5" s="131" t="s">
        <v>37</v>
      </c>
      <c r="B5" s="132">
        <v>56370677000</v>
      </c>
      <c r="C5" s="132">
        <v>9774809257</v>
      </c>
      <c r="D5" s="133">
        <f>+C5/B5</f>
        <v>0.17340237473110354</v>
      </c>
      <c r="E5" s="132">
        <v>9774809257</v>
      </c>
      <c r="F5" s="133">
        <f>+E5/B5</f>
        <v>0.17340237473110354</v>
      </c>
      <c r="G5" s="132">
        <v>9550319529</v>
      </c>
      <c r="H5" s="133">
        <f>+G5/B5</f>
        <v>0.1694199899178078</v>
      </c>
      <c r="I5" s="134">
        <f>+G5/E5</f>
        <v>0.97703385077931448</v>
      </c>
    </row>
    <row r="6" spans="1:10" ht="36" x14ac:dyDescent="0.2">
      <c r="A6" s="135" t="s">
        <v>77</v>
      </c>
      <c r="B6" s="132">
        <v>11736300000</v>
      </c>
      <c r="C6" s="132">
        <v>10646195310</v>
      </c>
      <c r="D6" s="133">
        <f>+C6/B6</f>
        <v>0.9071168349479819</v>
      </c>
      <c r="E6" s="132">
        <v>1935287541</v>
      </c>
      <c r="F6" s="133">
        <f>+E6/B6</f>
        <v>0.16489758620689654</v>
      </c>
      <c r="G6" s="132">
        <v>99252964</v>
      </c>
      <c r="H6" s="133">
        <f>+G6/B6</f>
        <v>8.4569211761798858E-3</v>
      </c>
      <c r="I6" s="134">
        <f>+G6/E6</f>
        <v>5.1285900362234599E-2</v>
      </c>
    </row>
    <row r="7" spans="1:10" x14ac:dyDescent="0.2">
      <c r="A7" s="131" t="s">
        <v>38</v>
      </c>
      <c r="B7" s="132">
        <v>2400000000</v>
      </c>
      <c r="C7" s="132"/>
      <c r="D7" s="133">
        <f>+C7/B7</f>
        <v>0</v>
      </c>
      <c r="E7" s="132"/>
      <c r="F7" s="133">
        <f>+E7/B7</f>
        <v>0</v>
      </c>
      <c r="G7" s="132"/>
      <c r="H7" s="133">
        <f>+G7/B7</f>
        <v>0</v>
      </c>
      <c r="I7" s="134" t="e">
        <f>+G7/E7</f>
        <v>#DIV/0!</v>
      </c>
    </row>
    <row r="8" spans="1:10" ht="36" x14ac:dyDescent="0.2">
      <c r="A8" s="131" t="s">
        <v>46</v>
      </c>
      <c r="B8" s="132">
        <v>2500000000</v>
      </c>
      <c r="C8" s="132">
        <v>2300000000</v>
      </c>
      <c r="D8" s="133">
        <f>+C8/B8</f>
        <v>0.92</v>
      </c>
      <c r="E8" s="132">
        <v>2300000000</v>
      </c>
      <c r="F8" s="133">
        <f>+E8/B8</f>
        <v>0.92</v>
      </c>
      <c r="G8" s="132">
        <v>240651100</v>
      </c>
      <c r="H8" s="133">
        <f>+G8/B8</f>
        <v>9.6260440000000003E-2</v>
      </c>
      <c r="I8" s="134">
        <f>+G8/E8</f>
        <v>0.10463091304347825</v>
      </c>
    </row>
    <row r="9" spans="1:10" s="23" customFormat="1" x14ac:dyDescent="0.2">
      <c r="A9" s="136" t="s">
        <v>22</v>
      </c>
      <c r="B9" s="137">
        <f>SUM(B5:B8)</f>
        <v>73006977000</v>
      </c>
      <c r="C9" s="137">
        <f>SUM(C5:C8)</f>
        <v>22721004567</v>
      </c>
      <c r="D9" s="138">
        <f>+C9/B9</f>
        <v>0.31121689324295676</v>
      </c>
      <c r="E9" s="137">
        <f>SUM(E5:E8)</f>
        <v>14010096798</v>
      </c>
      <c r="F9" s="138">
        <f>+E9/B9</f>
        <v>0.1919007932351452</v>
      </c>
      <c r="G9" s="137">
        <f>SUM(G5:G8)</f>
        <v>9890223593</v>
      </c>
      <c r="H9" s="138">
        <f>+G9/B9</f>
        <v>0.13546956742230268</v>
      </c>
      <c r="I9" s="138">
        <f>+G9/E9</f>
        <v>0.70593542183176572</v>
      </c>
    </row>
    <row r="10" spans="1:10" x14ac:dyDescent="0.2">
      <c r="A10" s="23"/>
      <c r="B10" s="139"/>
      <c r="E10" s="139"/>
    </row>
    <row r="11" spans="1:10" x14ac:dyDescent="0.2">
      <c r="B11" s="139"/>
      <c r="E11" s="139"/>
    </row>
    <row r="12" spans="1:10" x14ac:dyDescent="0.2">
      <c r="E12" s="140"/>
      <c r="G12" s="140"/>
    </row>
    <row r="13" spans="1:10" x14ac:dyDescent="0.2">
      <c r="B13" s="139"/>
    </row>
    <row r="16" spans="1:10" x14ac:dyDescent="0.2">
      <c r="D16" s="141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topLeftCell="A3" zoomScaleNormal="100" zoomScaleSheetLayoutView="85" workbookViewId="0">
      <pane xSplit="2" ySplit="2" topLeftCell="C32" activePane="bottomRight" state="frozen"/>
      <selection activeCell="B4" sqref="B4"/>
      <selection pane="topRight" activeCell="B4" sqref="B4"/>
      <selection pane="bottomLeft" activeCell="B4" sqref="B4"/>
      <selection pane="bottomRight" activeCell="E34" sqref="E34"/>
    </sheetView>
  </sheetViews>
  <sheetFormatPr baseColWidth="10" defaultRowHeight="12" x14ac:dyDescent="0.2"/>
  <cols>
    <col min="1" max="1" width="7.85546875" style="35" customWidth="1"/>
    <col min="2" max="2" width="43" style="42" customWidth="1"/>
    <col min="3" max="3" width="15.42578125" style="36" customWidth="1"/>
    <col min="4" max="4" width="15.7109375" style="36" customWidth="1"/>
    <col min="5" max="5" width="9.85546875" style="28" customWidth="1"/>
    <col min="6" max="6" width="13.42578125" style="30" bestFit="1" customWidth="1"/>
    <col min="7" max="7" width="11.42578125" style="30"/>
    <col min="8" max="22" width="11.42578125" style="26"/>
    <col min="23" max="16384" width="11.42578125" style="13"/>
  </cols>
  <sheetData>
    <row r="1" spans="1:22" ht="12.75" x14ac:dyDescent="0.2">
      <c r="A1" s="171" t="s">
        <v>24</v>
      </c>
      <c r="B1" s="171"/>
      <c r="C1" s="171"/>
      <c r="D1" s="171"/>
      <c r="E1" s="171"/>
    </row>
    <row r="2" spans="1:22" ht="12.75" x14ac:dyDescent="0.2">
      <c r="A2" s="171" t="s">
        <v>54</v>
      </c>
      <c r="B2" s="171"/>
      <c r="C2" s="171"/>
      <c r="D2" s="171"/>
      <c r="E2" s="171"/>
    </row>
    <row r="3" spans="1:22" x14ac:dyDescent="0.2">
      <c r="A3" s="29"/>
      <c r="B3" s="40"/>
      <c r="C3" s="33"/>
      <c r="D3" s="33"/>
      <c r="E3" s="27"/>
    </row>
    <row r="4" spans="1:22" x14ac:dyDescent="0.2">
      <c r="A4" s="172" t="s">
        <v>0</v>
      </c>
      <c r="B4" s="173"/>
      <c r="C4" s="43" t="s">
        <v>80</v>
      </c>
      <c r="D4" s="43" t="s">
        <v>5</v>
      </c>
      <c r="E4" s="44" t="s">
        <v>45</v>
      </c>
    </row>
    <row r="5" spans="1:22" ht="24" x14ac:dyDescent="0.2">
      <c r="A5" s="46">
        <v>7544</v>
      </c>
      <c r="B5" s="47" t="s">
        <v>47</v>
      </c>
      <c r="C5" s="73">
        <v>276504983</v>
      </c>
      <c r="D5" s="73">
        <v>241858477</v>
      </c>
      <c r="E5" s="48">
        <f>+D5/C5</f>
        <v>0.87469843897894595</v>
      </c>
      <c r="F5" s="77"/>
    </row>
    <row r="6" spans="1:22" x14ac:dyDescent="0.2">
      <c r="A6" s="82">
        <v>7589</v>
      </c>
      <c r="B6" s="72" t="s">
        <v>62</v>
      </c>
      <c r="C6" s="73">
        <v>334917836</v>
      </c>
      <c r="D6" s="73">
        <v>255593347</v>
      </c>
      <c r="E6" s="48">
        <f>+D6/C6</f>
        <v>0.76315239000887369</v>
      </c>
      <c r="F6" s="77"/>
    </row>
    <row r="7" spans="1:22" x14ac:dyDescent="0.2">
      <c r="A7" s="174" t="s">
        <v>39</v>
      </c>
      <c r="B7" s="175"/>
      <c r="C7" s="45">
        <f>+C5+C6</f>
        <v>611422819</v>
      </c>
      <c r="D7" s="45">
        <f>+D5+D6</f>
        <v>497451824</v>
      </c>
      <c r="E7" s="49">
        <f>+D7/C7</f>
        <v>0.8135970862415588</v>
      </c>
    </row>
    <row r="8" spans="1:22" x14ac:dyDescent="0.2">
      <c r="A8" s="46">
        <v>6094</v>
      </c>
      <c r="B8" s="50" t="s">
        <v>11</v>
      </c>
      <c r="C8" s="73">
        <v>881368983</v>
      </c>
      <c r="D8" s="73">
        <v>469638314</v>
      </c>
      <c r="E8" s="48">
        <f>D8/C8</f>
        <v>0.53285096600682169</v>
      </c>
    </row>
    <row r="9" spans="1:22" ht="24" x14ac:dyDescent="0.2">
      <c r="A9" s="46">
        <v>967</v>
      </c>
      <c r="B9" s="47" t="s">
        <v>10</v>
      </c>
      <c r="C9" s="73">
        <v>313670678</v>
      </c>
      <c r="D9" s="73">
        <v>247933009</v>
      </c>
      <c r="E9" s="48">
        <f t="shared" ref="E9:E13" si="0">D9/C9</f>
        <v>0.79042456432602859</v>
      </c>
    </row>
    <row r="10" spans="1:22" ht="36" x14ac:dyDescent="0.2">
      <c r="A10" s="81">
        <v>7563</v>
      </c>
      <c r="B10" s="82" t="s">
        <v>58</v>
      </c>
      <c r="C10" s="73">
        <v>43569606</v>
      </c>
      <c r="D10" s="73">
        <v>17123063</v>
      </c>
      <c r="E10" s="48">
        <f t="shared" si="0"/>
        <v>0.39300477034380343</v>
      </c>
    </row>
    <row r="11" spans="1:22" ht="24" x14ac:dyDescent="0.2">
      <c r="A11" s="81">
        <v>7568</v>
      </c>
      <c r="B11" s="82" t="s">
        <v>59</v>
      </c>
      <c r="C11" s="73">
        <v>1974721159</v>
      </c>
      <c r="D11" s="73">
        <v>613532815</v>
      </c>
      <c r="E11" s="48">
        <f t="shared" si="0"/>
        <v>0.31069339192713841</v>
      </c>
    </row>
    <row r="12" spans="1:22" ht="36" x14ac:dyDescent="0.2">
      <c r="A12" s="81">
        <v>7570</v>
      </c>
      <c r="B12" s="82" t="s">
        <v>60</v>
      </c>
      <c r="C12" s="73">
        <v>3987105506</v>
      </c>
      <c r="D12" s="73">
        <v>2886849378</v>
      </c>
      <c r="E12" s="48">
        <f t="shared" si="0"/>
        <v>0.72404639748201338</v>
      </c>
    </row>
    <row r="13" spans="1:22" ht="24" x14ac:dyDescent="0.2">
      <c r="A13" s="81">
        <v>7574</v>
      </c>
      <c r="B13" s="82" t="s">
        <v>61</v>
      </c>
      <c r="C13" s="73">
        <v>277983877</v>
      </c>
      <c r="D13" s="73">
        <v>52789140</v>
      </c>
      <c r="E13" s="48">
        <f t="shared" si="0"/>
        <v>0.18990000632302859</v>
      </c>
    </row>
    <row r="14" spans="1:22" x14ac:dyDescent="0.2">
      <c r="A14" s="174" t="s">
        <v>7</v>
      </c>
      <c r="B14" s="175"/>
      <c r="C14" s="59">
        <f>SUM(C8:C13)</f>
        <v>7478419809</v>
      </c>
      <c r="D14" s="59">
        <f>SUM(D8:D13)</f>
        <v>4287865719</v>
      </c>
      <c r="E14" s="58">
        <f>+D14/C14</f>
        <v>0.57336520662289014</v>
      </c>
      <c r="F14" s="77"/>
    </row>
    <row r="15" spans="1:22" s="14" customFormat="1" x14ac:dyDescent="0.2">
      <c r="A15" s="151" t="s">
        <v>26</v>
      </c>
      <c r="B15" s="151"/>
      <c r="C15" s="56">
        <f>+C14+C7</f>
        <v>8089842628</v>
      </c>
      <c r="D15" s="56">
        <f>+D14+D7</f>
        <v>4785317543</v>
      </c>
      <c r="E15" s="57">
        <f>+D15/C15</f>
        <v>0.5915217097595189</v>
      </c>
      <c r="F15" s="31"/>
      <c r="G15" s="3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</row>
    <row r="16" spans="1:22" s="14" customFormat="1" ht="24" x14ac:dyDescent="0.2">
      <c r="A16" s="51">
        <v>339</v>
      </c>
      <c r="B16" s="52" t="s">
        <v>18</v>
      </c>
      <c r="C16" s="74">
        <v>698945658</v>
      </c>
      <c r="D16" s="74">
        <v>419085516</v>
      </c>
      <c r="E16" s="48">
        <f>D16/C16</f>
        <v>0.59959670856128278</v>
      </c>
      <c r="F16" s="31"/>
      <c r="G16" s="31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</row>
    <row r="17" spans="1:22" s="14" customFormat="1" x14ac:dyDescent="0.2">
      <c r="A17" s="46">
        <v>1004</v>
      </c>
      <c r="B17" s="47" t="s">
        <v>9</v>
      </c>
      <c r="C17" s="74">
        <v>109673404</v>
      </c>
      <c r="D17" s="74">
        <v>89755740</v>
      </c>
      <c r="E17" s="48">
        <f t="shared" ref="E17:E22" si="1">D17/C17</f>
        <v>0.81839112060386121</v>
      </c>
      <c r="F17" s="31"/>
      <c r="G17" s="31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s="14" customFormat="1" ht="24" x14ac:dyDescent="0.2">
      <c r="A18" s="46">
        <v>1183</v>
      </c>
      <c r="B18" s="47" t="s">
        <v>25</v>
      </c>
      <c r="C18" s="74">
        <v>31440523</v>
      </c>
      <c r="D18" s="74">
        <v>17510000</v>
      </c>
      <c r="E18" s="48">
        <f t="shared" si="1"/>
        <v>0.55692457787677385</v>
      </c>
      <c r="F18" s="31">
        <v>169498203</v>
      </c>
      <c r="G18" s="31">
        <v>162000001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2" s="14" customFormat="1" ht="36" x14ac:dyDescent="0.2">
      <c r="A19" s="105">
        <v>7596</v>
      </c>
      <c r="B19" s="82" t="s">
        <v>63</v>
      </c>
      <c r="C19" s="115">
        <v>2535450621</v>
      </c>
      <c r="D19" s="115">
        <v>1520788561</v>
      </c>
      <c r="E19" s="48">
        <f t="shared" si="1"/>
        <v>0.59980997003214764</v>
      </c>
      <c r="F19" s="31"/>
      <c r="G19" s="31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2" s="14" customFormat="1" ht="24" x14ac:dyDescent="0.2">
      <c r="A20" s="82">
        <v>7588</v>
      </c>
      <c r="B20" s="82" t="s">
        <v>64</v>
      </c>
      <c r="C20" s="115">
        <v>1043800109</v>
      </c>
      <c r="D20" s="115">
        <v>233519997</v>
      </c>
      <c r="E20" s="48">
        <f t="shared" si="1"/>
        <v>0.22372099311593385</v>
      </c>
      <c r="F20" s="31"/>
      <c r="G20" s="31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</row>
    <row r="21" spans="1:22" s="14" customFormat="1" ht="24" x14ac:dyDescent="0.2">
      <c r="A21" s="81">
        <v>7583</v>
      </c>
      <c r="B21" s="82" t="s">
        <v>65</v>
      </c>
      <c r="C21" s="115">
        <v>232980802</v>
      </c>
      <c r="D21" s="115">
        <v>96278546</v>
      </c>
      <c r="E21" s="48">
        <f t="shared" si="1"/>
        <v>0.41324669317603258</v>
      </c>
      <c r="F21" s="31"/>
      <c r="G21" s="31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</row>
    <row r="22" spans="1:22" s="14" customFormat="1" ht="24" x14ac:dyDescent="0.2">
      <c r="A22" s="81">
        <v>7579</v>
      </c>
      <c r="B22" s="82" t="s">
        <v>66</v>
      </c>
      <c r="C22" s="115">
        <v>1257407020</v>
      </c>
      <c r="D22" s="115">
        <v>563820945</v>
      </c>
      <c r="E22" s="48">
        <f t="shared" si="1"/>
        <v>0.44839971149516883</v>
      </c>
      <c r="F22" s="31"/>
      <c r="G22" s="31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</row>
    <row r="23" spans="1:22" s="14" customFormat="1" x14ac:dyDescent="0.2">
      <c r="A23" s="174" t="s">
        <v>40</v>
      </c>
      <c r="B23" s="175"/>
      <c r="C23" s="123">
        <f>SUM(C16:C22)</f>
        <v>5909698137</v>
      </c>
      <c r="D23" s="123">
        <f>SUM(D16:D22)</f>
        <v>2940759305</v>
      </c>
      <c r="E23" s="58">
        <f>D23/C23</f>
        <v>0.49761582348651862</v>
      </c>
      <c r="F23" s="31"/>
      <c r="G23" s="3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</row>
    <row r="24" spans="1:22" s="14" customFormat="1" ht="36" x14ac:dyDescent="0.2">
      <c r="A24" s="81">
        <v>7581</v>
      </c>
      <c r="B24" s="82" t="s">
        <v>67</v>
      </c>
      <c r="C24" s="124">
        <v>1403823839</v>
      </c>
      <c r="D24" s="124">
        <v>764010185</v>
      </c>
      <c r="E24" s="48">
        <f t="shared" ref="E24:E26" si="2">D24/C24</f>
        <v>0.54423508404319099</v>
      </c>
      <c r="F24" s="31"/>
      <c r="G24" s="31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spans="1:22" s="14" customFormat="1" x14ac:dyDescent="0.2">
      <c r="A25" s="127">
        <v>585</v>
      </c>
      <c r="B25" s="122" t="s">
        <v>16</v>
      </c>
      <c r="C25" s="124">
        <v>54623220</v>
      </c>
      <c r="D25" s="124">
        <v>29102220</v>
      </c>
      <c r="E25" s="48">
        <f t="shared" si="2"/>
        <v>0.53278111396581895</v>
      </c>
      <c r="F25" s="31"/>
      <c r="G25" s="31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1:22" s="14" customFormat="1" x14ac:dyDescent="0.2">
      <c r="A26" s="174" t="s">
        <v>7</v>
      </c>
      <c r="B26" s="175"/>
      <c r="C26" s="125">
        <f>SUM(C24:C25)</f>
        <v>1458447059</v>
      </c>
      <c r="D26" s="125">
        <f>SUM(D24:D25)</f>
        <v>793112405</v>
      </c>
      <c r="E26" s="121">
        <f t="shared" si="2"/>
        <v>0.54380609848382577</v>
      </c>
      <c r="F26" s="78"/>
      <c r="G26" s="31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1:22" ht="24" x14ac:dyDescent="0.2">
      <c r="A27" s="46">
        <v>6219</v>
      </c>
      <c r="B27" s="53" t="s">
        <v>12</v>
      </c>
      <c r="C27" s="126">
        <v>195326258</v>
      </c>
      <c r="D27" s="126">
        <v>142690164</v>
      </c>
      <c r="E27" s="48">
        <f t="shared" ref="E27:E39" si="3">D27/C27</f>
        <v>0.73052218099626931</v>
      </c>
      <c r="F27" s="30">
        <v>0</v>
      </c>
      <c r="G27" s="30">
        <v>0</v>
      </c>
    </row>
    <row r="28" spans="1:22" x14ac:dyDescent="0.2">
      <c r="A28" s="46">
        <v>1032</v>
      </c>
      <c r="B28" s="53" t="s">
        <v>15</v>
      </c>
      <c r="C28" s="75">
        <v>4217943239</v>
      </c>
      <c r="D28" s="75">
        <v>2495296033</v>
      </c>
      <c r="E28" s="48">
        <f t="shared" si="3"/>
        <v>0.59159070940736291</v>
      </c>
    </row>
    <row r="29" spans="1:22" ht="24" x14ac:dyDescent="0.2">
      <c r="A29" s="82">
        <v>7573</v>
      </c>
      <c r="B29" s="105" t="s">
        <v>68</v>
      </c>
      <c r="C29" s="75">
        <v>2897169919</v>
      </c>
      <c r="D29" s="75">
        <v>893335886</v>
      </c>
      <c r="E29" s="48">
        <f t="shared" si="3"/>
        <v>0.30834777074737396</v>
      </c>
    </row>
    <row r="30" spans="1:22" ht="36" x14ac:dyDescent="0.2">
      <c r="A30" s="81">
        <v>7576</v>
      </c>
      <c r="B30" s="105" t="s">
        <v>69</v>
      </c>
      <c r="C30" s="75">
        <v>296839440</v>
      </c>
      <c r="D30" s="75">
        <v>0</v>
      </c>
      <c r="E30" s="48">
        <f t="shared" si="3"/>
        <v>0</v>
      </c>
    </row>
    <row r="31" spans="1:22" ht="36" x14ac:dyDescent="0.2">
      <c r="A31" s="81">
        <v>7587</v>
      </c>
      <c r="B31" s="105" t="s">
        <v>70</v>
      </c>
      <c r="C31" s="75">
        <v>10183604205</v>
      </c>
      <c r="D31" s="75">
        <v>6148979446</v>
      </c>
      <c r="E31" s="48">
        <f t="shared" si="3"/>
        <v>0.60381170774301518</v>
      </c>
    </row>
    <row r="32" spans="1:22" ht="24" x14ac:dyDescent="0.2">
      <c r="A32" s="81">
        <v>7578</v>
      </c>
      <c r="B32" s="105" t="s">
        <v>71</v>
      </c>
      <c r="C32" s="75">
        <v>36273991470</v>
      </c>
      <c r="D32" s="75">
        <v>6861750280</v>
      </c>
      <c r="E32" s="48">
        <f t="shared" si="3"/>
        <v>0.18916446748560697</v>
      </c>
    </row>
    <row r="33" spans="1:22" x14ac:dyDescent="0.2">
      <c r="A33" s="174" t="s">
        <v>41</v>
      </c>
      <c r="B33" s="175"/>
      <c r="C33" s="68">
        <f>SUM(C27:C32)</f>
        <v>54064874531</v>
      </c>
      <c r="D33" s="68">
        <f>SUM(D27:D32)</f>
        <v>16542051809</v>
      </c>
      <c r="E33" s="65">
        <f t="shared" si="3"/>
        <v>0.30596671041037987</v>
      </c>
    </row>
    <row r="34" spans="1:22" ht="24" x14ac:dyDescent="0.2">
      <c r="A34" s="46">
        <v>7545</v>
      </c>
      <c r="B34" s="53" t="s">
        <v>52</v>
      </c>
      <c r="C34" s="75">
        <v>1009608330</v>
      </c>
      <c r="D34" s="75">
        <v>824572625</v>
      </c>
      <c r="E34" s="48">
        <f t="shared" si="3"/>
        <v>0.81672525919036343</v>
      </c>
    </row>
    <row r="35" spans="1:22" x14ac:dyDescent="0.2">
      <c r="A35" s="46">
        <v>1044</v>
      </c>
      <c r="B35" s="53" t="s">
        <v>13</v>
      </c>
      <c r="C35" s="75">
        <v>2586129270</v>
      </c>
      <c r="D35" s="75">
        <v>1481933391</v>
      </c>
      <c r="E35" s="48">
        <f t="shared" si="3"/>
        <v>0.57303144440262266</v>
      </c>
      <c r="F35" s="30">
        <v>289591620.25</v>
      </c>
      <c r="G35" s="30">
        <v>261220532</v>
      </c>
    </row>
    <row r="36" spans="1:22" ht="24" x14ac:dyDescent="0.2">
      <c r="A36" s="81">
        <v>7593</v>
      </c>
      <c r="B36" s="105" t="s">
        <v>72</v>
      </c>
      <c r="C36" s="75">
        <v>3411487183</v>
      </c>
      <c r="D36" s="75">
        <v>2635941064</v>
      </c>
      <c r="E36" s="48">
        <f t="shared" si="3"/>
        <v>0.77266626623583012</v>
      </c>
    </row>
    <row r="37" spans="1:22" ht="24" x14ac:dyDescent="0.2">
      <c r="A37" s="82">
        <v>7653</v>
      </c>
      <c r="B37" s="106" t="s">
        <v>73</v>
      </c>
      <c r="C37" s="75">
        <v>3821364936</v>
      </c>
      <c r="D37" s="75">
        <v>1595736752</v>
      </c>
      <c r="E37" s="48">
        <f t="shared" si="3"/>
        <v>0.41758292618614218</v>
      </c>
    </row>
    <row r="38" spans="1:22" ht="36" x14ac:dyDescent="0.2">
      <c r="A38" s="81">
        <v>7595</v>
      </c>
      <c r="B38" s="105" t="s">
        <v>74</v>
      </c>
      <c r="C38" s="75">
        <v>1141900763</v>
      </c>
      <c r="D38" s="75">
        <v>557196638</v>
      </c>
      <c r="E38" s="48">
        <f t="shared" si="3"/>
        <v>0.48795539512219416</v>
      </c>
    </row>
    <row r="39" spans="1:22" x14ac:dyDescent="0.2">
      <c r="A39" s="174" t="s">
        <v>42</v>
      </c>
      <c r="B39" s="175"/>
      <c r="C39" s="54">
        <f>SUM(C34:C38)</f>
        <v>11970490482</v>
      </c>
      <c r="D39" s="54">
        <f>SUM(D34:D38)</f>
        <v>7095380470</v>
      </c>
      <c r="E39" s="48">
        <f t="shared" si="3"/>
        <v>0.59273932681950736</v>
      </c>
      <c r="F39" s="76"/>
    </row>
    <row r="40" spans="1:22" x14ac:dyDescent="0.2">
      <c r="A40" s="176" t="s">
        <v>27</v>
      </c>
      <c r="B40" s="176"/>
      <c r="C40" s="56">
        <f>+C23+C33+C39+C26</f>
        <v>73403510209</v>
      </c>
      <c r="D40" s="56">
        <f>+D23+D33+D39+D26</f>
        <v>27371303989</v>
      </c>
      <c r="E40" s="57">
        <f>D40/C40</f>
        <v>0.37288821625922741</v>
      </c>
    </row>
    <row r="41" spans="1:22" s="39" customFormat="1" x14ac:dyDescent="0.2">
      <c r="A41" s="37"/>
      <c r="B41" s="41"/>
      <c r="C41" s="26"/>
      <c r="D41" s="26"/>
      <c r="E41" s="29"/>
      <c r="F41" s="38"/>
      <c r="G41" s="38"/>
    </row>
    <row r="42" spans="1:22" s="15" customFormat="1" x14ac:dyDescent="0.2">
      <c r="A42" s="170" t="s">
        <v>28</v>
      </c>
      <c r="B42" s="170"/>
      <c r="C42" s="55">
        <f>+C40+C15</f>
        <v>81493352837</v>
      </c>
      <c r="D42" s="55">
        <f>+D40+D15</f>
        <v>32156621532</v>
      </c>
      <c r="E42" s="63">
        <f>+D42/C42</f>
        <v>0.3945919564300967</v>
      </c>
      <c r="F42" s="32"/>
      <c r="G42" s="32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 x14ac:dyDescent="0.2">
      <c r="A43" s="34"/>
    </row>
    <row r="44" spans="1:22" s="26" customFormat="1" x14ac:dyDescent="0.2">
      <c r="A44" s="29"/>
      <c r="B44" s="40"/>
      <c r="C44" s="33"/>
      <c r="D44" s="33"/>
      <c r="E44" s="27"/>
      <c r="F44" s="30"/>
      <c r="G44" s="30"/>
    </row>
    <row r="45" spans="1:22" s="26" customFormat="1" x14ac:dyDescent="0.2">
      <c r="A45" s="29"/>
      <c r="B45" s="40"/>
      <c r="C45" s="33"/>
      <c r="D45" s="33"/>
      <c r="E45" s="27"/>
      <c r="F45" s="30"/>
      <c r="G45" s="30"/>
    </row>
    <row r="46" spans="1:22" s="26" customFormat="1" x14ac:dyDescent="0.2">
      <c r="A46" s="29"/>
      <c r="B46" s="40"/>
      <c r="C46" s="33"/>
      <c r="D46" s="33"/>
      <c r="E46" s="27"/>
      <c r="F46" s="30"/>
      <c r="G46" s="30"/>
    </row>
    <row r="47" spans="1:22" s="26" customFormat="1" x14ac:dyDescent="0.2">
      <c r="A47" s="29"/>
      <c r="B47" s="40"/>
      <c r="C47" s="33"/>
      <c r="D47" s="33"/>
      <c r="E47" s="27"/>
      <c r="F47" s="30"/>
      <c r="G47" s="30"/>
    </row>
    <row r="48" spans="1:22" s="26" customFormat="1" x14ac:dyDescent="0.2">
      <c r="A48" s="29"/>
      <c r="B48" s="40"/>
      <c r="C48" s="33"/>
      <c r="D48" s="33"/>
      <c r="E48" s="27"/>
      <c r="F48" s="30"/>
      <c r="G48" s="30"/>
    </row>
    <row r="49" spans="1:7" s="26" customFormat="1" x14ac:dyDescent="0.2">
      <c r="A49" s="29"/>
      <c r="B49" s="40"/>
      <c r="C49" s="33"/>
      <c r="D49" s="33"/>
      <c r="E49" s="27"/>
      <c r="F49" s="30"/>
      <c r="G49" s="30"/>
    </row>
    <row r="50" spans="1:7" s="26" customFormat="1" x14ac:dyDescent="0.2">
      <c r="A50" s="29"/>
      <c r="B50" s="40"/>
      <c r="C50" s="33"/>
      <c r="D50" s="33"/>
      <c r="E50" s="27"/>
      <c r="F50" s="30"/>
      <c r="G50" s="30"/>
    </row>
    <row r="51" spans="1:7" s="26" customFormat="1" x14ac:dyDescent="0.2">
      <c r="A51" s="29"/>
      <c r="B51" s="40"/>
      <c r="C51" s="33"/>
      <c r="D51" s="33"/>
      <c r="E51" s="27"/>
      <c r="F51" s="30"/>
      <c r="G51" s="30"/>
    </row>
    <row r="52" spans="1:7" s="26" customFormat="1" x14ac:dyDescent="0.2">
      <c r="A52" s="29"/>
      <c r="B52" s="40"/>
      <c r="C52" s="33"/>
      <c r="D52" s="33"/>
      <c r="E52" s="27"/>
      <c r="F52" s="30"/>
      <c r="G52" s="30"/>
    </row>
    <row r="53" spans="1:7" s="26" customFormat="1" x14ac:dyDescent="0.2">
      <c r="A53" s="29"/>
      <c r="B53" s="40"/>
      <c r="C53" s="33"/>
      <c r="D53" s="33"/>
      <c r="E53" s="27"/>
      <c r="F53" s="30"/>
      <c r="G53" s="30"/>
    </row>
    <row r="54" spans="1:7" s="26" customFormat="1" x14ac:dyDescent="0.2">
      <c r="A54" s="29"/>
      <c r="B54" s="40"/>
      <c r="C54" s="33"/>
      <c r="D54" s="33"/>
      <c r="E54" s="27"/>
      <c r="F54" s="30"/>
      <c r="G54" s="30"/>
    </row>
    <row r="55" spans="1:7" s="26" customFormat="1" x14ac:dyDescent="0.2">
      <c r="A55" s="29"/>
      <c r="B55" s="40"/>
      <c r="C55" s="33"/>
      <c r="D55" s="33"/>
      <c r="E55" s="27"/>
      <c r="F55" s="30"/>
      <c r="G55" s="30"/>
    </row>
    <row r="56" spans="1:7" s="26" customFormat="1" x14ac:dyDescent="0.2">
      <c r="A56" s="29"/>
      <c r="B56" s="40"/>
      <c r="C56" s="33"/>
      <c r="D56" s="33"/>
      <c r="E56" s="27"/>
      <c r="F56" s="30"/>
      <c r="G56" s="30"/>
    </row>
    <row r="57" spans="1:7" s="26" customFormat="1" x14ac:dyDescent="0.2">
      <c r="A57" s="29"/>
      <c r="B57" s="40"/>
      <c r="C57" s="33"/>
      <c r="D57" s="33"/>
      <c r="E57" s="27"/>
      <c r="F57" s="30"/>
      <c r="G57" s="30"/>
    </row>
    <row r="58" spans="1:7" s="26" customFormat="1" x14ac:dyDescent="0.2">
      <c r="A58" s="29"/>
      <c r="B58" s="40"/>
      <c r="C58" s="33"/>
      <c r="D58" s="33"/>
      <c r="E58" s="27"/>
      <c r="F58" s="30"/>
      <c r="G58" s="30"/>
    </row>
    <row r="59" spans="1:7" s="26" customFormat="1" x14ac:dyDescent="0.2">
      <c r="A59" s="29"/>
      <c r="B59" s="40"/>
      <c r="C59" s="33"/>
      <c r="D59" s="33"/>
      <c r="E59" s="27"/>
      <c r="F59" s="30"/>
      <c r="G59" s="30"/>
    </row>
    <row r="60" spans="1:7" s="26" customFormat="1" x14ac:dyDescent="0.2">
      <c r="A60" s="29"/>
      <c r="B60" s="40"/>
      <c r="C60" s="33"/>
      <c r="D60" s="33"/>
      <c r="E60" s="27"/>
      <c r="F60" s="30"/>
      <c r="G60" s="30"/>
    </row>
    <row r="61" spans="1:7" s="26" customFormat="1" x14ac:dyDescent="0.2">
      <c r="A61" s="29"/>
      <c r="B61" s="40"/>
      <c r="C61" s="33"/>
      <c r="D61" s="33"/>
      <c r="E61" s="27"/>
      <c r="F61" s="30"/>
      <c r="G61" s="30"/>
    </row>
    <row r="62" spans="1:7" s="26" customFormat="1" x14ac:dyDescent="0.2">
      <c r="A62" s="29"/>
      <c r="B62" s="40"/>
      <c r="C62" s="33"/>
      <c r="D62" s="33"/>
      <c r="E62" s="27"/>
      <c r="F62" s="30"/>
      <c r="G62" s="30"/>
    </row>
    <row r="63" spans="1:7" s="26" customFormat="1" x14ac:dyDescent="0.2">
      <c r="A63" s="29"/>
      <c r="B63" s="40"/>
      <c r="C63" s="33"/>
      <c r="D63" s="33"/>
      <c r="E63" s="27"/>
      <c r="F63" s="30"/>
      <c r="G63" s="30"/>
    </row>
    <row r="64" spans="1:7" s="26" customFormat="1" x14ac:dyDescent="0.2">
      <c r="A64" s="29"/>
      <c r="B64" s="40"/>
      <c r="C64" s="33"/>
      <c r="D64" s="33"/>
      <c r="E64" s="27"/>
      <c r="F64" s="30"/>
      <c r="G64" s="30"/>
    </row>
    <row r="65" spans="1:7" s="26" customFormat="1" x14ac:dyDescent="0.2">
      <c r="A65" s="29"/>
      <c r="B65" s="40"/>
      <c r="C65" s="33"/>
      <c r="D65" s="33"/>
      <c r="E65" s="27"/>
      <c r="F65" s="30"/>
      <c r="G65" s="30"/>
    </row>
    <row r="66" spans="1:7" s="26" customFormat="1" x14ac:dyDescent="0.2">
      <c r="A66" s="29"/>
      <c r="B66" s="40"/>
      <c r="C66" s="33"/>
      <c r="D66" s="33"/>
      <c r="E66" s="27"/>
      <c r="F66" s="30"/>
      <c r="G66" s="30"/>
    </row>
    <row r="67" spans="1:7" s="26" customFormat="1" x14ac:dyDescent="0.2">
      <c r="A67" s="29"/>
      <c r="B67" s="40"/>
      <c r="C67" s="33"/>
      <c r="D67" s="33"/>
      <c r="E67" s="27"/>
      <c r="F67" s="30"/>
      <c r="G67" s="30"/>
    </row>
    <row r="68" spans="1:7" s="26" customFormat="1" x14ac:dyDescent="0.2">
      <c r="A68" s="29"/>
      <c r="B68" s="40"/>
      <c r="C68" s="33"/>
      <c r="D68" s="33"/>
      <c r="E68" s="27"/>
      <c r="F68" s="30"/>
      <c r="G68" s="30"/>
    </row>
    <row r="69" spans="1:7" s="26" customFormat="1" x14ac:dyDescent="0.2">
      <c r="A69" s="29"/>
      <c r="B69" s="40"/>
      <c r="C69" s="33"/>
      <c r="D69" s="33"/>
      <c r="E69" s="27"/>
      <c r="F69" s="30"/>
      <c r="G69" s="30"/>
    </row>
    <row r="70" spans="1:7" s="26" customFormat="1" x14ac:dyDescent="0.2">
      <c r="A70" s="29"/>
      <c r="B70" s="40"/>
      <c r="C70" s="33"/>
      <c r="D70" s="33"/>
      <c r="E70" s="27"/>
      <c r="F70" s="30"/>
      <c r="G70" s="30"/>
    </row>
    <row r="71" spans="1:7" s="26" customFormat="1" x14ac:dyDescent="0.2">
      <c r="A71" s="29"/>
      <c r="B71" s="40"/>
      <c r="C71" s="33"/>
      <c r="D71" s="33"/>
      <c r="E71" s="27"/>
      <c r="F71" s="30"/>
      <c r="G71" s="30"/>
    </row>
    <row r="72" spans="1:7" s="26" customFormat="1" x14ac:dyDescent="0.2">
      <c r="A72" s="29"/>
      <c r="B72" s="40"/>
      <c r="C72" s="33"/>
      <c r="D72" s="33"/>
      <c r="E72" s="27"/>
      <c r="F72" s="30"/>
      <c r="G72" s="30"/>
    </row>
    <row r="73" spans="1:7" s="26" customFormat="1" x14ac:dyDescent="0.2">
      <c r="A73" s="29"/>
      <c r="B73" s="40"/>
      <c r="C73" s="33"/>
      <c r="D73" s="33"/>
      <c r="E73" s="27"/>
      <c r="F73" s="30"/>
      <c r="G73" s="30"/>
    </row>
    <row r="74" spans="1:7" s="26" customFormat="1" x14ac:dyDescent="0.2">
      <c r="A74" s="29"/>
      <c r="B74" s="40"/>
      <c r="C74" s="33"/>
      <c r="D74" s="33"/>
      <c r="E74" s="27"/>
      <c r="F74" s="30"/>
      <c r="G74" s="30"/>
    </row>
    <row r="75" spans="1:7" s="26" customFormat="1" x14ac:dyDescent="0.2">
      <c r="A75" s="29"/>
      <c r="B75" s="40"/>
      <c r="C75" s="33"/>
      <c r="D75" s="33"/>
      <c r="E75" s="27"/>
      <c r="F75" s="30"/>
      <c r="G75" s="30"/>
    </row>
    <row r="76" spans="1:7" s="26" customFormat="1" x14ac:dyDescent="0.2">
      <c r="A76" s="29"/>
      <c r="B76" s="40"/>
      <c r="C76" s="33"/>
      <c r="D76" s="33"/>
      <c r="E76" s="27"/>
      <c r="F76" s="30"/>
      <c r="G76" s="30"/>
    </row>
    <row r="77" spans="1:7" s="26" customFormat="1" x14ac:dyDescent="0.2">
      <c r="A77" s="29"/>
      <c r="B77" s="40"/>
      <c r="C77" s="33"/>
      <c r="D77" s="33"/>
      <c r="E77" s="27"/>
      <c r="F77" s="30"/>
      <c r="G77" s="30"/>
    </row>
    <row r="78" spans="1:7" s="26" customFormat="1" x14ac:dyDescent="0.2">
      <c r="A78" s="29"/>
      <c r="B78" s="40"/>
      <c r="C78" s="33"/>
      <c r="D78" s="33"/>
      <c r="E78" s="27"/>
      <c r="F78" s="30"/>
      <c r="G78" s="30"/>
    </row>
    <row r="79" spans="1:7" s="26" customFormat="1" x14ac:dyDescent="0.2">
      <c r="A79" s="29"/>
      <c r="B79" s="40"/>
      <c r="C79" s="33"/>
      <c r="D79" s="33"/>
      <c r="E79" s="27"/>
      <c r="F79" s="30"/>
      <c r="G79" s="30"/>
    </row>
    <row r="80" spans="1:7" s="26" customFormat="1" x14ac:dyDescent="0.2">
      <c r="A80" s="29"/>
      <c r="B80" s="40"/>
      <c r="C80" s="33"/>
      <c r="D80" s="33"/>
      <c r="E80" s="27"/>
      <c r="F80" s="30"/>
      <c r="G80" s="30"/>
    </row>
    <row r="81" spans="1:7" s="26" customFormat="1" x14ac:dyDescent="0.2">
      <c r="A81" s="29"/>
      <c r="B81" s="40"/>
      <c r="C81" s="33"/>
      <c r="D81" s="33"/>
      <c r="E81" s="27"/>
      <c r="F81" s="30"/>
      <c r="G81" s="30"/>
    </row>
    <row r="82" spans="1:7" s="26" customFormat="1" x14ac:dyDescent="0.2">
      <c r="A82" s="29"/>
      <c r="B82" s="40"/>
      <c r="C82" s="33"/>
      <c r="D82" s="33"/>
      <c r="E82" s="27"/>
      <c r="F82" s="30"/>
      <c r="G82" s="30"/>
    </row>
    <row r="83" spans="1:7" s="26" customFormat="1" x14ac:dyDescent="0.2">
      <c r="A83" s="29"/>
      <c r="B83" s="40"/>
      <c r="C83" s="33"/>
      <c r="D83" s="33"/>
      <c r="E83" s="27"/>
      <c r="F83" s="30"/>
      <c r="G83" s="30"/>
    </row>
    <row r="84" spans="1:7" s="26" customFormat="1" x14ac:dyDescent="0.2">
      <c r="A84" s="29"/>
      <c r="B84" s="40"/>
      <c r="C84" s="33"/>
      <c r="D84" s="33"/>
      <c r="E84" s="27"/>
      <c r="F84" s="30"/>
      <c r="G84" s="30"/>
    </row>
    <row r="85" spans="1:7" s="26" customFormat="1" x14ac:dyDescent="0.2">
      <c r="A85" s="29"/>
      <c r="B85" s="40"/>
      <c r="C85" s="33"/>
      <c r="D85" s="33"/>
      <c r="E85" s="27"/>
      <c r="F85" s="30"/>
      <c r="G85" s="30"/>
    </row>
    <row r="86" spans="1:7" s="26" customFormat="1" x14ac:dyDescent="0.2">
      <c r="A86" s="29"/>
      <c r="B86" s="40"/>
      <c r="C86" s="33"/>
      <c r="D86" s="33"/>
      <c r="E86" s="27"/>
      <c r="F86" s="30"/>
      <c r="G86" s="30"/>
    </row>
    <row r="87" spans="1:7" s="26" customFormat="1" x14ac:dyDescent="0.2">
      <c r="A87" s="29"/>
      <c r="B87" s="40"/>
      <c r="C87" s="33"/>
      <c r="D87" s="33"/>
      <c r="E87" s="27"/>
      <c r="F87" s="30"/>
      <c r="G87" s="30"/>
    </row>
    <row r="88" spans="1:7" s="26" customFormat="1" x14ac:dyDescent="0.2">
      <c r="A88" s="29"/>
      <c r="B88" s="40"/>
      <c r="C88" s="33"/>
      <c r="D88" s="33"/>
      <c r="E88" s="27"/>
      <c r="F88" s="30"/>
      <c r="G88" s="30"/>
    </row>
    <row r="89" spans="1:7" s="26" customFormat="1" x14ac:dyDescent="0.2">
      <c r="A89" s="29"/>
      <c r="B89" s="40"/>
      <c r="C89" s="33"/>
      <c r="D89" s="33"/>
      <c r="E89" s="27"/>
      <c r="F89" s="30"/>
      <c r="G89" s="30"/>
    </row>
    <row r="90" spans="1:7" s="26" customFormat="1" x14ac:dyDescent="0.2">
      <c r="A90" s="29"/>
      <c r="B90" s="40"/>
      <c r="C90" s="33"/>
      <c r="D90" s="33"/>
      <c r="E90" s="27"/>
      <c r="F90" s="30"/>
      <c r="G90" s="30"/>
    </row>
    <row r="91" spans="1:7" s="26" customFormat="1" x14ac:dyDescent="0.2">
      <c r="A91" s="29"/>
      <c r="B91" s="40"/>
      <c r="C91" s="33"/>
      <c r="D91" s="33"/>
      <c r="E91" s="27"/>
      <c r="F91" s="30"/>
      <c r="G91" s="30"/>
    </row>
    <row r="92" spans="1:7" s="26" customFormat="1" x14ac:dyDescent="0.2">
      <c r="A92" s="29"/>
      <c r="B92" s="40"/>
      <c r="C92" s="33"/>
      <c r="D92" s="33"/>
      <c r="E92" s="27"/>
      <c r="F92" s="30"/>
      <c r="G92" s="30"/>
    </row>
    <row r="93" spans="1:7" s="26" customFormat="1" x14ac:dyDescent="0.2">
      <c r="A93" s="29"/>
      <c r="B93" s="40"/>
      <c r="C93" s="33"/>
      <c r="D93" s="33"/>
      <c r="E93" s="27"/>
      <c r="F93" s="30"/>
      <c r="G93" s="30"/>
    </row>
    <row r="94" spans="1:7" s="26" customFormat="1" x14ac:dyDescent="0.2">
      <c r="A94" s="29"/>
      <c r="B94" s="40"/>
      <c r="C94" s="33"/>
      <c r="D94" s="33"/>
      <c r="E94" s="27"/>
      <c r="F94" s="30"/>
      <c r="G94" s="30"/>
    </row>
    <row r="95" spans="1:7" s="26" customFormat="1" x14ac:dyDescent="0.2">
      <c r="A95" s="29"/>
      <c r="B95" s="40"/>
      <c r="C95" s="33"/>
      <c r="D95" s="33"/>
      <c r="E95" s="27"/>
      <c r="F95" s="30"/>
      <c r="G95" s="30"/>
    </row>
    <row r="96" spans="1:7" s="26" customFormat="1" x14ac:dyDescent="0.2">
      <c r="A96" s="29"/>
      <c r="B96" s="40"/>
      <c r="C96" s="33"/>
      <c r="D96" s="33"/>
      <c r="E96" s="27"/>
      <c r="F96" s="30"/>
      <c r="G96" s="30"/>
    </row>
    <row r="97" spans="1:7" s="26" customFormat="1" x14ac:dyDescent="0.2">
      <c r="A97" s="29"/>
      <c r="B97" s="40"/>
      <c r="C97" s="33"/>
      <c r="D97" s="33"/>
      <c r="E97" s="27"/>
      <c r="F97" s="30"/>
      <c r="G97" s="30"/>
    </row>
    <row r="98" spans="1:7" s="26" customFormat="1" x14ac:dyDescent="0.2">
      <c r="A98" s="29"/>
      <c r="B98" s="40"/>
      <c r="C98" s="33"/>
      <c r="D98" s="33"/>
      <c r="E98" s="27"/>
      <c r="F98" s="30"/>
      <c r="G98" s="30"/>
    </row>
    <row r="99" spans="1:7" s="26" customFormat="1" x14ac:dyDescent="0.2">
      <c r="A99" s="29"/>
      <c r="B99" s="40"/>
      <c r="C99" s="33"/>
      <c r="D99" s="33"/>
      <c r="E99" s="27"/>
      <c r="F99" s="30"/>
      <c r="G99" s="30"/>
    </row>
    <row r="100" spans="1:7" s="26" customFormat="1" x14ac:dyDescent="0.2">
      <c r="A100" s="29"/>
      <c r="B100" s="40"/>
      <c r="C100" s="33"/>
      <c r="D100" s="33"/>
      <c r="E100" s="27"/>
      <c r="F100" s="30"/>
      <c r="G100" s="30"/>
    </row>
    <row r="101" spans="1:7" s="26" customFormat="1" x14ac:dyDescent="0.2">
      <c r="A101" s="29"/>
      <c r="B101" s="40"/>
      <c r="C101" s="33"/>
      <c r="D101" s="33"/>
      <c r="E101" s="27"/>
      <c r="F101" s="30"/>
      <c r="G101" s="30"/>
    </row>
    <row r="102" spans="1:7" s="26" customFormat="1" x14ac:dyDescent="0.2">
      <c r="A102" s="29"/>
      <c r="B102" s="40"/>
      <c r="C102" s="33"/>
      <c r="D102" s="33"/>
      <c r="E102" s="27"/>
      <c r="F102" s="30"/>
      <c r="G102" s="30"/>
    </row>
    <row r="103" spans="1:7" s="26" customFormat="1" x14ac:dyDescent="0.2">
      <c r="A103" s="29"/>
      <c r="B103" s="40"/>
      <c r="C103" s="33"/>
      <c r="D103" s="33"/>
      <c r="E103" s="27"/>
      <c r="F103" s="30"/>
      <c r="G103" s="30"/>
    </row>
    <row r="104" spans="1:7" s="26" customFormat="1" x14ac:dyDescent="0.2">
      <c r="A104" s="29"/>
      <c r="B104" s="40"/>
      <c r="C104" s="33"/>
      <c r="D104" s="33"/>
      <c r="E104" s="27"/>
      <c r="F104" s="30"/>
      <c r="G104" s="30"/>
    </row>
    <row r="105" spans="1:7" s="26" customFormat="1" x14ac:dyDescent="0.2">
      <c r="A105" s="29"/>
      <c r="B105" s="40"/>
      <c r="C105" s="33"/>
      <c r="D105" s="33"/>
      <c r="E105" s="27"/>
      <c r="F105" s="30"/>
      <c r="G105" s="30"/>
    </row>
    <row r="106" spans="1:7" s="26" customFormat="1" x14ac:dyDescent="0.2">
      <c r="A106" s="29"/>
      <c r="B106" s="40"/>
      <c r="C106" s="33"/>
      <c r="D106" s="33"/>
      <c r="E106" s="27"/>
      <c r="F106" s="30"/>
      <c r="G106" s="30"/>
    </row>
    <row r="107" spans="1:7" s="26" customFormat="1" x14ac:dyDescent="0.2">
      <c r="A107" s="29"/>
      <c r="B107" s="40"/>
      <c r="C107" s="33"/>
      <c r="D107" s="33"/>
      <c r="E107" s="27"/>
      <c r="F107" s="30"/>
      <c r="G107" s="30"/>
    </row>
    <row r="108" spans="1:7" s="26" customFormat="1" x14ac:dyDescent="0.2">
      <c r="A108" s="29"/>
      <c r="B108" s="40"/>
      <c r="C108" s="33"/>
      <c r="D108" s="33"/>
      <c r="E108" s="27"/>
      <c r="F108" s="30"/>
      <c r="G108" s="30"/>
    </row>
    <row r="109" spans="1:7" s="26" customFormat="1" x14ac:dyDescent="0.2">
      <c r="A109" s="29"/>
      <c r="B109" s="40"/>
      <c r="C109" s="33"/>
      <c r="D109" s="33"/>
      <c r="E109" s="27"/>
      <c r="F109" s="30"/>
      <c r="G109" s="30"/>
    </row>
    <row r="110" spans="1:7" s="26" customFormat="1" x14ac:dyDescent="0.2">
      <c r="A110" s="29"/>
      <c r="B110" s="40"/>
      <c r="C110" s="33"/>
      <c r="D110" s="33"/>
      <c r="E110" s="27"/>
      <c r="F110" s="30"/>
      <c r="G110" s="30"/>
    </row>
    <row r="111" spans="1:7" s="26" customFormat="1" x14ac:dyDescent="0.2">
      <c r="A111" s="29"/>
      <c r="B111" s="40"/>
      <c r="C111" s="33"/>
      <c r="D111" s="33"/>
      <c r="E111" s="27"/>
      <c r="F111" s="30"/>
      <c r="G111" s="30"/>
    </row>
    <row r="112" spans="1:7" s="26" customFormat="1" x14ac:dyDescent="0.2">
      <c r="A112" s="29"/>
      <c r="B112" s="40"/>
      <c r="C112" s="33"/>
      <c r="D112" s="33"/>
      <c r="E112" s="27"/>
      <c r="F112" s="30"/>
      <c r="G112" s="30"/>
    </row>
    <row r="113" spans="1:7" s="26" customFormat="1" x14ac:dyDescent="0.2">
      <c r="A113" s="29"/>
      <c r="B113" s="40"/>
      <c r="C113" s="33"/>
      <c r="D113" s="33"/>
      <c r="E113" s="27"/>
      <c r="F113" s="30"/>
      <c r="G113" s="30"/>
    </row>
    <row r="114" spans="1:7" s="26" customFormat="1" x14ac:dyDescent="0.2">
      <c r="A114" s="29"/>
      <c r="B114" s="40"/>
      <c r="C114" s="33"/>
      <c r="D114" s="33"/>
      <c r="E114" s="27"/>
      <c r="F114" s="30"/>
      <c r="G114" s="30"/>
    </row>
    <row r="115" spans="1:7" s="26" customFormat="1" x14ac:dyDescent="0.2">
      <c r="A115" s="29"/>
      <c r="B115" s="40"/>
      <c r="C115" s="33"/>
      <c r="D115" s="33"/>
      <c r="E115" s="27"/>
      <c r="F115" s="30"/>
      <c r="G115" s="30"/>
    </row>
    <row r="116" spans="1:7" s="26" customFormat="1" x14ac:dyDescent="0.2">
      <c r="A116" s="29"/>
      <c r="B116" s="40"/>
      <c r="C116" s="33"/>
      <c r="D116" s="33"/>
      <c r="E116" s="27"/>
      <c r="F116" s="30"/>
      <c r="G116" s="30"/>
    </row>
    <row r="117" spans="1:7" s="26" customFormat="1" x14ac:dyDescent="0.2">
      <c r="A117" s="29"/>
      <c r="B117" s="40"/>
      <c r="C117" s="33"/>
      <c r="D117" s="33"/>
      <c r="E117" s="27"/>
      <c r="F117" s="30"/>
      <c r="G117" s="30"/>
    </row>
    <row r="118" spans="1:7" s="26" customFormat="1" x14ac:dyDescent="0.2">
      <c r="A118" s="29"/>
      <c r="B118" s="40"/>
      <c r="C118" s="33"/>
      <c r="D118" s="33"/>
      <c r="E118" s="27"/>
      <c r="F118" s="30"/>
      <c r="G118" s="30"/>
    </row>
    <row r="119" spans="1:7" s="26" customFormat="1" x14ac:dyDescent="0.2">
      <c r="A119" s="29"/>
      <c r="B119" s="40"/>
      <c r="C119" s="33"/>
      <c r="D119" s="33"/>
      <c r="E119" s="27"/>
      <c r="F119" s="30"/>
      <c r="G119" s="30"/>
    </row>
    <row r="120" spans="1:7" s="26" customFormat="1" x14ac:dyDescent="0.2">
      <c r="A120" s="29"/>
      <c r="B120" s="40"/>
      <c r="C120" s="33"/>
      <c r="D120" s="33"/>
      <c r="E120" s="27"/>
      <c r="F120" s="30"/>
      <c r="G120" s="30"/>
    </row>
    <row r="121" spans="1:7" s="26" customFormat="1" x14ac:dyDescent="0.2">
      <c r="A121" s="29"/>
      <c r="B121" s="40"/>
      <c r="C121" s="33"/>
      <c r="D121" s="33"/>
      <c r="E121" s="27"/>
      <c r="F121" s="30"/>
      <c r="G121" s="30"/>
    </row>
    <row r="122" spans="1:7" s="26" customFormat="1" x14ac:dyDescent="0.2">
      <c r="A122" s="29"/>
      <c r="B122" s="40"/>
      <c r="C122" s="33"/>
      <c r="D122" s="33"/>
      <c r="E122" s="27"/>
      <c r="F122" s="30"/>
      <c r="G122" s="30"/>
    </row>
    <row r="123" spans="1:7" s="26" customFormat="1" x14ac:dyDescent="0.2">
      <c r="A123" s="29"/>
      <c r="B123" s="40"/>
      <c r="C123" s="33"/>
      <c r="D123" s="33"/>
      <c r="E123" s="27"/>
      <c r="F123" s="30"/>
      <c r="G123" s="30"/>
    </row>
    <row r="124" spans="1:7" s="26" customFormat="1" x14ac:dyDescent="0.2">
      <c r="A124" s="29"/>
      <c r="B124" s="40"/>
      <c r="C124" s="33"/>
      <c r="D124" s="33"/>
      <c r="E124" s="27"/>
      <c r="F124" s="30"/>
      <c r="G124" s="30"/>
    </row>
    <row r="125" spans="1:7" s="26" customFormat="1" x14ac:dyDescent="0.2">
      <c r="A125" s="29"/>
      <c r="B125" s="40"/>
      <c r="C125" s="33"/>
      <c r="D125" s="33"/>
      <c r="E125" s="27"/>
      <c r="F125" s="30"/>
      <c r="G125" s="30"/>
    </row>
    <row r="126" spans="1:7" s="26" customFormat="1" x14ac:dyDescent="0.2">
      <c r="A126" s="29"/>
      <c r="B126" s="40"/>
      <c r="C126" s="33"/>
      <c r="D126" s="33"/>
      <c r="E126" s="27"/>
      <c r="F126" s="30"/>
      <c r="G126" s="30"/>
    </row>
    <row r="127" spans="1:7" s="26" customFormat="1" x14ac:dyDescent="0.2">
      <c r="A127" s="29"/>
      <c r="B127" s="40"/>
      <c r="C127" s="33"/>
      <c r="D127" s="33"/>
      <c r="E127" s="27"/>
      <c r="F127" s="30"/>
      <c r="G127" s="30"/>
    </row>
    <row r="128" spans="1:7" s="26" customFormat="1" x14ac:dyDescent="0.2">
      <c r="A128" s="29"/>
      <c r="B128" s="40"/>
      <c r="C128" s="33"/>
      <c r="D128" s="33"/>
      <c r="E128" s="27"/>
      <c r="F128" s="30"/>
      <c r="G128" s="30"/>
    </row>
    <row r="129" spans="1:7" s="26" customFormat="1" x14ac:dyDescent="0.2">
      <c r="A129" s="29"/>
      <c r="B129" s="40"/>
      <c r="C129" s="33"/>
      <c r="D129" s="33"/>
      <c r="E129" s="27"/>
      <c r="F129" s="30"/>
      <c r="G129" s="30"/>
    </row>
    <row r="130" spans="1:7" s="26" customFormat="1" x14ac:dyDescent="0.2">
      <c r="A130" s="29"/>
      <c r="B130" s="40"/>
      <c r="C130" s="33"/>
      <c r="D130" s="33"/>
      <c r="E130" s="27"/>
      <c r="F130" s="30"/>
      <c r="G130" s="30"/>
    </row>
    <row r="131" spans="1:7" s="26" customFormat="1" x14ac:dyDescent="0.2">
      <c r="A131" s="29"/>
      <c r="B131" s="40"/>
      <c r="C131" s="33"/>
      <c r="D131" s="33"/>
      <c r="E131" s="27"/>
      <c r="F131" s="30"/>
      <c r="G131" s="30"/>
    </row>
    <row r="132" spans="1:7" s="26" customFormat="1" x14ac:dyDescent="0.2">
      <c r="A132" s="29"/>
      <c r="B132" s="40"/>
      <c r="C132" s="33"/>
      <c r="D132" s="33"/>
      <c r="E132" s="27"/>
      <c r="F132" s="30"/>
      <c r="G132" s="30"/>
    </row>
    <row r="133" spans="1:7" s="26" customFormat="1" x14ac:dyDescent="0.2">
      <c r="A133" s="29"/>
      <c r="B133" s="40"/>
      <c r="C133" s="33"/>
      <c r="D133" s="33"/>
      <c r="E133" s="27"/>
      <c r="F133" s="30"/>
      <c r="G133" s="30"/>
    </row>
    <row r="134" spans="1:7" s="26" customFormat="1" x14ac:dyDescent="0.2">
      <c r="A134" s="29"/>
      <c r="B134" s="40"/>
      <c r="C134" s="33"/>
      <c r="D134" s="33"/>
      <c r="E134" s="27"/>
      <c r="F134" s="30"/>
      <c r="G134" s="30"/>
    </row>
    <row r="135" spans="1:7" s="26" customFormat="1" x14ac:dyDescent="0.2">
      <c r="A135" s="29"/>
      <c r="B135" s="40"/>
      <c r="C135" s="33"/>
      <c r="D135" s="33"/>
      <c r="E135" s="27"/>
      <c r="F135" s="30"/>
      <c r="G135" s="30"/>
    </row>
    <row r="136" spans="1:7" s="26" customFormat="1" x14ac:dyDescent="0.2">
      <c r="A136" s="29"/>
      <c r="B136" s="40"/>
      <c r="C136" s="33"/>
      <c r="D136" s="33"/>
      <c r="E136" s="27"/>
      <c r="F136" s="30"/>
      <c r="G136" s="30"/>
    </row>
    <row r="137" spans="1:7" s="26" customFormat="1" x14ac:dyDescent="0.2">
      <c r="A137" s="29"/>
      <c r="B137" s="40"/>
      <c r="C137" s="33"/>
      <c r="D137" s="33"/>
      <c r="E137" s="27"/>
      <c r="F137" s="30"/>
      <c r="G137" s="30"/>
    </row>
    <row r="138" spans="1:7" s="26" customFormat="1" x14ac:dyDescent="0.2">
      <c r="A138" s="29"/>
      <c r="B138" s="40"/>
      <c r="C138" s="33"/>
      <c r="D138" s="33"/>
      <c r="E138" s="27"/>
      <c r="F138" s="30"/>
      <c r="G138" s="30"/>
    </row>
    <row r="139" spans="1:7" s="26" customFormat="1" x14ac:dyDescent="0.2">
      <c r="A139" s="29"/>
      <c r="B139" s="40"/>
      <c r="C139" s="33"/>
      <c r="D139" s="33"/>
      <c r="E139" s="27"/>
      <c r="F139" s="30"/>
      <c r="G139" s="30"/>
    </row>
    <row r="140" spans="1:7" s="26" customFormat="1" x14ac:dyDescent="0.2">
      <c r="A140" s="29"/>
      <c r="B140" s="40"/>
      <c r="C140" s="33"/>
      <c r="D140" s="33"/>
      <c r="E140" s="27"/>
      <c r="F140" s="30"/>
      <c r="G140" s="30"/>
    </row>
    <row r="141" spans="1:7" s="26" customFormat="1" x14ac:dyDescent="0.2">
      <c r="A141" s="29"/>
      <c r="B141" s="40"/>
      <c r="C141" s="33"/>
      <c r="D141" s="33"/>
      <c r="E141" s="27"/>
      <c r="F141" s="30"/>
      <c r="G141" s="30"/>
    </row>
    <row r="142" spans="1:7" s="26" customFormat="1" x14ac:dyDescent="0.2">
      <c r="A142" s="29"/>
      <c r="B142" s="40"/>
      <c r="C142" s="33"/>
      <c r="D142" s="33"/>
      <c r="E142" s="27"/>
      <c r="F142" s="30"/>
      <c r="G142" s="30"/>
    </row>
    <row r="143" spans="1:7" s="26" customFormat="1" x14ac:dyDescent="0.2">
      <c r="A143" s="29"/>
      <c r="B143" s="40"/>
      <c r="C143" s="33"/>
      <c r="D143" s="33"/>
      <c r="E143" s="27"/>
      <c r="F143" s="30"/>
      <c r="G143" s="30"/>
    </row>
    <row r="144" spans="1:7" s="26" customFormat="1" x14ac:dyDescent="0.2">
      <c r="A144" s="29"/>
      <c r="B144" s="40"/>
      <c r="C144" s="33"/>
      <c r="D144" s="33"/>
      <c r="E144" s="27"/>
      <c r="F144" s="30"/>
      <c r="G144" s="30"/>
    </row>
    <row r="145" spans="1:7" s="26" customFormat="1" x14ac:dyDescent="0.2">
      <c r="A145" s="29"/>
      <c r="B145" s="40"/>
      <c r="C145" s="33"/>
      <c r="D145" s="33"/>
      <c r="E145" s="27"/>
      <c r="F145" s="30"/>
      <c r="G145" s="30"/>
    </row>
    <row r="146" spans="1:7" s="26" customFormat="1" x14ac:dyDescent="0.2">
      <c r="A146" s="29"/>
      <c r="B146" s="40"/>
      <c r="C146" s="33"/>
      <c r="D146" s="33"/>
      <c r="E146" s="27"/>
      <c r="F146" s="30"/>
      <c r="G146" s="30"/>
    </row>
    <row r="147" spans="1:7" s="26" customFormat="1" x14ac:dyDescent="0.2">
      <c r="A147" s="29"/>
      <c r="B147" s="40"/>
      <c r="C147" s="33"/>
      <c r="D147" s="33"/>
      <c r="E147" s="27"/>
      <c r="F147" s="30"/>
      <c r="G147" s="30"/>
    </row>
    <row r="148" spans="1:7" s="26" customFormat="1" x14ac:dyDescent="0.2">
      <c r="A148" s="29"/>
      <c r="B148" s="40"/>
      <c r="C148" s="33"/>
      <c r="D148" s="33"/>
      <c r="E148" s="27"/>
      <c r="F148" s="30"/>
      <c r="G148" s="30"/>
    </row>
    <row r="149" spans="1:7" s="26" customFormat="1" x14ac:dyDescent="0.2">
      <c r="A149" s="29"/>
      <c r="B149" s="40"/>
      <c r="C149" s="33"/>
      <c r="D149" s="33"/>
      <c r="E149" s="27"/>
      <c r="F149" s="30"/>
      <c r="G149" s="30"/>
    </row>
    <row r="150" spans="1:7" s="26" customFormat="1" x14ac:dyDescent="0.2">
      <c r="A150" s="29"/>
      <c r="B150" s="40"/>
      <c r="C150" s="33"/>
      <c r="D150" s="33"/>
      <c r="E150" s="27"/>
      <c r="F150" s="30"/>
      <c r="G150" s="30"/>
    </row>
    <row r="151" spans="1:7" s="26" customFormat="1" x14ac:dyDescent="0.2">
      <c r="A151" s="29"/>
      <c r="B151" s="40"/>
      <c r="C151" s="33"/>
      <c r="D151" s="33"/>
      <c r="E151" s="27"/>
      <c r="F151" s="30"/>
      <c r="G151" s="30"/>
    </row>
    <row r="152" spans="1:7" s="26" customFormat="1" x14ac:dyDescent="0.2">
      <c r="A152" s="29"/>
      <c r="B152" s="40"/>
      <c r="C152" s="33"/>
      <c r="D152" s="33"/>
      <c r="E152" s="27"/>
      <c r="F152" s="30"/>
      <c r="G152" s="30"/>
    </row>
    <row r="153" spans="1:7" s="26" customFormat="1" x14ac:dyDescent="0.2">
      <c r="A153" s="29"/>
      <c r="B153" s="40"/>
      <c r="C153" s="33"/>
      <c r="D153" s="33"/>
      <c r="E153" s="27"/>
      <c r="F153" s="30"/>
      <c r="G153" s="30"/>
    </row>
    <row r="154" spans="1:7" s="26" customFormat="1" x14ac:dyDescent="0.2">
      <c r="A154" s="29"/>
      <c r="B154" s="40"/>
      <c r="C154" s="33"/>
      <c r="D154" s="33"/>
      <c r="E154" s="27"/>
      <c r="F154" s="30"/>
      <c r="G154" s="30"/>
    </row>
    <row r="155" spans="1:7" s="26" customFormat="1" x14ac:dyDescent="0.2">
      <c r="A155" s="29"/>
      <c r="B155" s="40"/>
      <c r="C155" s="33"/>
      <c r="D155" s="33"/>
      <c r="E155" s="27"/>
      <c r="F155" s="30"/>
      <c r="G155" s="30"/>
    </row>
    <row r="156" spans="1:7" s="26" customFormat="1" x14ac:dyDescent="0.2">
      <c r="A156" s="29"/>
      <c r="B156" s="40"/>
      <c r="C156" s="33"/>
      <c r="D156" s="33"/>
      <c r="E156" s="27"/>
      <c r="F156" s="30"/>
      <c r="G156" s="30"/>
    </row>
    <row r="157" spans="1:7" s="26" customFormat="1" x14ac:dyDescent="0.2">
      <c r="A157" s="29"/>
      <c r="B157" s="40"/>
      <c r="C157" s="33"/>
      <c r="D157" s="33"/>
      <c r="E157" s="27"/>
      <c r="F157" s="30"/>
      <c r="G157" s="30"/>
    </row>
    <row r="158" spans="1:7" s="26" customFormat="1" x14ac:dyDescent="0.2">
      <c r="A158" s="29"/>
      <c r="B158" s="40"/>
      <c r="C158" s="33"/>
      <c r="D158" s="33"/>
      <c r="E158" s="27"/>
      <c r="F158" s="30"/>
      <c r="G158" s="30"/>
    </row>
    <row r="159" spans="1:7" s="26" customFormat="1" x14ac:dyDescent="0.2">
      <c r="A159" s="29"/>
      <c r="B159" s="40"/>
      <c r="C159" s="33"/>
      <c r="D159" s="33"/>
      <c r="E159" s="27"/>
      <c r="F159" s="30"/>
      <c r="G159" s="30"/>
    </row>
    <row r="160" spans="1:7" s="26" customFormat="1" x14ac:dyDescent="0.2">
      <c r="A160" s="29"/>
      <c r="B160" s="40"/>
      <c r="C160" s="33"/>
      <c r="D160" s="33"/>
      <c r="E160" s="27"/>
      <c r="F160" s="30"/>
      <c r="G160" s="30"/>
    </row>
    <row r="161" spans="1:7" s="26" customFormat="1" x14ac:dyDescent="0.2">
      <c r="A161" s="29"/>
      <c r="B161" s="40"/>
      <c r="C161" s="33"/>
      <c r="D161" s="33"/>
      <c r="E161" s="27"/>
      <c r="F161" s="30"/>
      <c r="G161" s="30"/>
    </row>
    <row r="162" spans="1:7" s="26" customFormat="1" x14ac:dyDescent="0.2">
      <c r="A162" s="29"/>
      <c r="B162" s="40"/>
      <c r="C162" s="33"/>
      <c r="D162" s="33"/>
      <c r="E162" s="27"/>
      <c r="F162" s="30"/>
      <c r="G162" s="30"/>
    </row>
    <row r="163" spans="1:7" s="26" customFormat="1" x14ac:dyDescent="0.2">
      <c r="A163" s="29"/>
      <c r="B163" s="40"/>
      <c r="C163" s="33"/>
      <c r="D163" s="33"/>
      <c r="E163" s="27"/>
      <c r="F163" s="30"/>
      <c r="G163" s="30"/>
    </row>
    <row r="164" spans="1:7" s="26" customFormat="1" x14ac:dyDescent="0.2">
      <c r="A164" s="29"/>
      <c r="B164" s="40"/>
      <c r="C164" s="33"/>
      <c r="D164" s="33"/>
      <c r="E164" s="27"/>
      <c r="F164" s="30"/>
      <c r="G164" s="30"/>
    </row>
    <row r="165" spans="1:7" s="26" customFormat="1" x14ac:dyDescent="0.2">
      <c r="A165" s="29"/>
      <c r="B165" s="40"/>
      <c r="C165" s="33"/>
      <c r="D165" s="33"/>
      <c r="E165" s="27"/>
      <c r="F165" s="30"/>
      <c r="G165" s="30"/>
    </row>
    <row r="166" spans="1:7" s="26" customFormat="1" x14ac:dyDescent="0.2">
      <c r="A166" s="29"/>
      <c r="B166" s="40"/>
      <c r="C166" s="33"/>
      <c r="D166" s="33"/>
      <c r="E166" s="27"/>
      <c r="F166" s="30"/>
      <c r="G166" s="30"/>
    </row>
    <row r="167" spans="1:7" s="26" customFormat="1" x14ac:dyDescent="0.2">
      <c r="A167" s="29"/>
      <c r="B167" s="40"/>
      <c r="C167" s="33"/>
      <c r="D167" s="33"/>
      <c r="E167" s="27"/>
      <c r="F167" s="30"/>
      <c r="G167" s="30"/>
    </row>
    <row r="168" spans="1:7" s="26" customFormat="1" x14ac:dyDescent="0.2">
      <c r="A168" s="29"/>
      <c r="B168" s="40"/>
      <c r="C168" s="33"/>
      <c r="D168" s="33"/>
      <c r="E168" s="27"/>
      <c r="F168" s="30"/>
      <c r="G168" s="30"/>
    </row>
    <row r="169" spans="1:7" s="26" customFormat="1" x14ac:dyDescent="0.2">
      <c r="A169" s="29"/>
      <c r="B169" s="40"/>
      <c r="C169" s="33"/>
      <c r="D169" s="33"/>
      <c r="E169" s="27"/>
      <c r="F169" s="30"/>
      <c r="G169" s="30"/>
    </row>
    <row r="170" spans="1:7" s="26" customFormat="1" x14ac:dyDescent="0.2">
      <c r="A170" s="29"/>
      <c r="B170" s="40"/>
      <c r="C170" s="33"/>
      <c r="D170" s="33"/>
      <c r="E170" s="27"/>
      <c r="F170" s="30"/>
      <c r="G170" s="30"/>
    </row>
    <row r="171" spans="1:7" s="26" customFormat="1" x14ac:dyDescent="0.2">
      <c r="A171" s="29"/>
      <c r="B171" s="40"/>
      <c r="C171" s="33"/>
      <c r="D171" s="33"/>
      <c r="E171" s="27"/>
      <c r="F171" s="30"/>
      <c r="G171" s="30"/>
    </row>
    <row r="172" spans="1:7" s="26" customFormat="1" x14ac:dyDescent="0.2">
      <c r="A172" s="29"/>
      <c r="B172" s="40"/>
      <c r="C172" s="33"/>
      <c r="D172" s="33"/>
      <c r="E172" s="27"/>
      <c r="F172" s="30"/>
      <c r="G172" s="30"/>
    </row>
    <row r="173" spans="1:7" s="26" customFormat="1" x14ac:dyDescent="0.2">
      <c r="A173" s="29"/>
      <c r="B173" s="40"/>
      <c r="C173" s="33"/>
      <c r="D173" s="33"/>
      <c r="E173" s="27"/>
      <c r="F173" s="30"/>
      <c r="G173" s="30"/>
    </row>
    <row r="174" spans="1:7" s="26" customFormat="1" x14ac:dyDescent="0.2">
      <c r="A174" s="29"/>
      <c r="B174" s="40"/>
      <c r="C174" s="33"/>
      <c r="D174" s="33"/>
      <c r="E174" s="27"/>
      <c r="F174" s="30"/>
      <c r="G174" s="30"/>
    </row>
    <row r="175" spans="1:7" s="26" customFormat="1" x14ac:dyDescent="0.2">
      <c r="A175" s="29"/>
      <c r="B175" s="40"/>
      <c r="C175" s="33"/>
      <c r="D175" s="33"/>
      <c r="E175" s="27"/>
      <c r="F175" s="30"/>
      <c r="G175" s="30"/>
    </row>
    <row r="176" spans="1:7" s="26" customFormat="1" x14ac:dyDescent="0.2">
      <c r="A176" s="29"/>
      <c r="B176" s="40"/>
      <c r="C176" s="33"/>
      <c r="D176" s="33"/>
      <c r="E176" s="27"/>
      <c r="F176" s="30"/>
      <c r="G176" s="30"/>
    </row>
    <row r="177" spans="1:7" s="26" customFormat="1" x14ac:dyDescent="0.2">
      <c r="A177" s="29"/>
      <c r="B177" s="40"/>
      <c r="C177" s="33"/>
      <c r="D177" s="33"/>
      <c r="E177" s="27"/>
      <c r="F177" s="30"/>
      <c r="G177" s="30"/>
    </row>
    <row r="178" spans="1:7" s="26" customFormat="1" x14ac:dyDescent="0.2">
      <c r="A178" s="29"/>
      <c r="B178" s="40"/>
      <c r="C178" s="33"/>
      <c r="D178" s="33"/>
      <c r="E178" s="27"/>
      <c r="F178" s="30"/>
      <c r="G178" s="30"/>
    </row>
    <row r="179" spans="1:7" s="26" customFormat="1" x14ac:dyDescent="0.2">
      <c r="A179" s="29"/>
      <c r="B179" s="40"/>
      <c r="C179" s="33"/>
      <c r="D179" s="33"/>
      <c r="E179" s="27"/>
      <c r="F179" s="30"/>
      <c r="G179" s="30"/>
    </row>
    <row r="180" spans="1:7" s="26" customFormat="1" x14ac:dyDescent="0.2">
      <c r="A180" s="29"/>
      <c r="B180" s="40"/>
      <c r="C180" s="33"/>
      <c r="D180" s="33"/>
      <c r="E180" s="27"/>
      <c r="F180" s="30"/>
      <c r="G180" s="30"/>
    </row>
    <row r="181" spans="1:7" s="26" customFormat="1" x14ac:dyDescent="0.2">
      <c r="A181" s="29"/>
      <c r="B181" s="40"/>
      <c r="C181" s="33"/>
      <c r="D181" s="33"/>
      <c r="E181" s="27"/>
      <c r="F181" s="30"/>
      <c r="G181" s="30"/>
    </row>
    <row r="182" spans="1:7" s="26" customFormat="1" x14ac:dyDescent="0.2">
      <c r="A182" s="29"/>
      <c r="B182" s="40"/>
      <c r="C182" s="33"/>
      <c r="D182" s="33"/>
      <c r="E182" s="27"/>
      <c r="F182" s="30"/>
      <c r="G182" s="30"/>
    </row>
    <row r="183" spans="1:7" s="26" customFormat="1" x14ac:dyDescent="0.2">
      <c r="A183" s="29"/>
      <c r="B183" s="40"/>
      <c r="C183" s="33"/>
      <c r="D183" s="33"/>
      <c r="E183" s="27"/>
      <c r="F183" s="30"/>
      <c r="G183" s="30"/>
    </row>
    <row r="184" spans="1:7" s="26" customFormat="1" x14ac:dyDescent="0.2">
      <c r="A184" s="29"/>
      <c r="B184" s="40"/>
      <c r="C184" s="33"/>
      <c r="D184" s="33"/>
      <c r="E184" s="27"/>
      <c r="F184" s="30"/>
      <c r="G184" s="30"/>
    </row>
    <row r="185" spans="1:7" s="26" customFormat="1" x14ac:dyDescent="0.2">
      <c r="A185" s="29"/>
      <c r="B185" s="40"/>
      <c r="C185" s="33"/>
      <c r="D185" s="33"/>
      <c r="E185" s="27"/>
      <c r="F185" s="30"/>
      <c r="G185" s="30"/>
    </row>
    <row r="186" spans="1:7" s="26" customFormat="1" x14ac:dyDescent="0.2">
      <c r="A186" s="29"/>
      <c r="B186" s="40"/>
      <c r="C186" s="33"/>
      <c r="D186" s="33"/>
      <c r="E186" s="27"/>
      <c r="F186" s="30"/>
      <c r="G186" s="30"/>
    </row>
    <row r="187" spans="1:7" s="26" customFormat="1" x14ac:dyDescent="0.2">
      <c r="A187" s="29"/>
      <c r="B187" s="40"/>
      <c r="C187" s="33"/>
      <c r="D187" s="33"/>
      <c r="E187" s="27"/>
      <c r="F187" s="30"/>
      <c r="G187" s="30"/>
    </row>
    <row r="188" spans="1:7" s="26" customFormat="1" x14ac:dyDescent="0.2">
      <c r="A188" s="29"/>
      <c r="B188" s="40"/>
      <c r="C188" s="33"/>
      <c r="D188" s="33"/>
      <c r="E188" s="27"/>
      <c r="F188" s="30"/>
      <c r="G188" s="30"/>
    </row>
    <row r="189" spans="1:7" s="26" customFormat="1" x14ac:dyDescent="0.2">
      <c r="A189" s="29"/>
      <c r="B189" s="40"/>
      <c r="C189" s="33"/>
      <c r="D189" s="33"/>
      <c r="E189" s="27"/>
      <c r="F189" s="30"/>
      <c r="G189" s="30"/>
    </row>
    <row r="190" spans="1:7" s="26" customFormat="1" x14ac:dyDescent="0.2">
      <c r="A190" s="29"/>
      <c r="B190" s="40"/>
      <c r="C190" s="33"/>
      <c r="D190" s="33"/>
      <c r="E190" s="27"/>
      <c r="F190" s="30"/>
      <c r="G190" s="30"/>
    </row>
    <row r="191" spans="1:7" s="26" customFormat="1" x14ac:dyDescent="0.2">
      <c r="A191" s="29"/>
      <c r="B191" s="40"/>
      <c r="C191" s="33"/>
      <c r="D191" s="33"/>
      <c r="E191" s="27"/>
      <c r="F191" s="30"/>
      <c r="G191" s="30"/>
    </row>
    <row r="192" spans="1:7" s="26" customFormat="1" x14ac:dyDescent="0.2">
      <c r="A192" s="29"/>
      <c r="B192" s="40"/>
      <c r="C192" s="33"/>
      <c r="D192" s="33"/>
      <c r="E192" s="27"/>
      <c r="F192" s="30"/>
      <c r="G192" s="30"/>
    </row>
    <row r="193" spans="1:7" s="26" customFormat="1" x14ac:dyDescent="0.2">
      <c r="A193" s="29"/>
      <c r="B193" s="40"/>
      <c r="C193" s="33"/>
      <c r="D193" s="33"/>
      <c r="E193" s="27"/>
      <c r="F193" s="30"/>
      <c r="G193" s="30"/>
    </row>
    <row r="194" spans="1:7" s="26" customFormat="1" x14ac:dyDescent="0.2">
      <c r="A194" s="29"/>
      <c r="B194" s="40"/>
      <c r="C194" s="33"/>
      <c r="D194" s="33"/>
      <c r="E194" s="27"/>
      <c r="F194" s="30"/>
      <c r="G194" s="30"/>
    </row>
    <row r="195" spans="1:7" s="26" customFormat="1" x14ac:dyDescent="0.2">
      <c r="A195" s="29"/>
      <c r="B195" s="40"/>
      <c r="C195" s="33"/>
      <c r="D195" s="33"/>
      <c r="E195" s="27"/>
      <c r="F195" s="30"/>
      <c r="G195" s="30"/>
    </row>
    <row r="196" spans="1:7" s="26" customFormat="1" x14ac:dyDescent="0.2">
      <c r="A196" s="29"/>
      <c r="B196" s="40"/>
      <c r="C196" s="33"/>
      <c r="D196" s="33"/>
      <c r="E196" s="27"/>
      <c r="F196" s="30"/>
      <c r="G196" s="30"/>
    </row>
    <row r="197" spans="1:7" s="26" customFormat="1" x14ac:dyDescent="0.2">
      <c r="A197" s="29"/>
      <c r="B197" s="40"/>
      <c r="C197" s="33"/>
      <c r="D197" s="33"/>
      <c r="E197" s="27"/>
      <c r="F197" s="30"/>
      <c r="G197" s="30"/>
    </row>
    <row r="198" spans="1:7" s="26" customFormat="1" x14ac:dyDescent="0.2">
      <c r="A198" s="29"/>
      <c r="B198" s="40"/>
      <c r="C198" s="33"/>
      <c r="D198" s="33"/>
      <c r="E198" s="27"/>
      <c r="F198" s="30"/>
      <c r="G198" s="30"/>
    </row>
    <row r="199" spans="1:7" s="26" customFormat="1" x14ac:dyDescent="0.2">
      <c r="A199" s="29"/>
      <c r="B199" s="40"/>
      <c r="C199" s="33"/>
      <c r="D199" s="33"/>
      <c r="E199" s="27"/>
      <c r="F199" s="30"/>
      <c r="G199" s="30"/>
    </row>
    <row r="200" spans="1:7" s="26" customFormat="1" x14ac:dyDescent="0.2">
      <c r="A200" s="29"/>
      <c r="B200" s="40"/>
      <c r="C200" s="33"/>
      <c r="D200" s="33"/>
      <c r="E200" s="27"/>
      <c r="F200" s="30"/>
      <c r="G200" s="30"/>
    </row>
    <row r="201" spans="1:7" s="26" customFormat="1" x14ac:dyDescent="0.2">
      <c r="A201" s="29"/>
      <c r="B201" s="40"/>
      <c r="C201" s="33"/>
      <c r="D201" s="33"/>
      <c r="E201" s="27"/>
      <c r="F201" s="30"/>
      <c r="G201" s="30"/>
    </row>
    <row r="202" spans="1:7" s="26" customFormat="1" x14ac:dyDescent="0.2">
      <c r="A202" s="29"/>
      <c r="B202" s="40"/>
      <c r="C202" s="33"/>
      <c r="D202" s="33"/>
      <c r="E202" s="27"/>
      <c r="F202" s="30"/>
      <c r="G202" s="30"/>
    </row>
    <row r="203" spans="1:7" s="26" customFormat="1" x14ac:dyDescent="0.2">
      <c r="A203" s="29"/>
      <c r="B203" s="40"/>
      <c r="C203" s="33"/>
      <c r="D203" s="33"/>
      <c r="E203" s="27"/>
      <c r="F203" s="30"/>
      <c r="G203" s="30"/>
    </row>
    <row r="204" spans="1:7" s="26" customFormat="1" x14ac:dyDescent="0.2">
      <c r="A204" s="29"/>
      <c r="B204" s="40"/>
      <c r="C204" s="33"/>
      <c r="D204" s="33"/>
      <c r="E204" s="27"/>
      <c r="F204" s="30"/>
      <c r="G204" s="30"/>
    </row>
    <row r="205" spans="1:7" s="26" customFormat="1" x14ac:dyDescent="0.2">
      <c r="A205" s="29"/>
      <c r="B205" s="40"/>
      <c r="C205" s="33"/>
      <c r="D205" s="33"/>
      <c r="E205" s="27"/>
      <c r="F205" s="30"/>
      <c r="G205" s="30"/>
    </row>
    <row r="206" spans="1:7" s="26" customFormat="1" x14ac:dyDescent="0.2">
      <c r="A206" s="29"/>
      <c r="B206" s="40"/>
      <c r="C206" s="33"/>
      <c r="D206" s="33"/>
      <c r="E206" s="27"/>
      <c r="F206" s="30"/>
      <c r="G206" s="30"/>
    </row>
    <row r="207" spans="1:7" s="26" customFormat="1" x14ac:dyDescent="0.2">
      <c r="A207" s="29"/>
      <c r="B207" s="40"/>
      <c r="C207" s="33"/>
      <c r="D207" s="33"/>
      <c r="E207" s="27"/>
      <c r="F207" s="30"/>
      <c r="G207" s="30"/>
    </row>
    <row r="208" spans="1:7" s="26" customFormat="1" x14ac:dyDescent="0.2">
      <c r="A208" s="29"/>
      <c r="B208" s="40"/>
      <c r="C208" s="33"/>
      <c r="D208" s="33"/>
      <c r="E208" s="27"/>
      <c r="F208" s="30"/>
      <c r="G208" s="30"/>
    </row>
    <row r="209" spans="1:7" s="26" customFormat="1" x14ac:dyDescent="0.2">
      <c r="A209" s="29"/>
      <c r="B209" s="40"/>
      <c r="C209" s="33"/>
      <c r="D209" s="33"/>
      <c r="E209" s="27"/>
      <c r="F209" s="30"/>
      <c r="G209" s="30"/>
    </row>
    <row r="210" spans="1:7" s="26" customFormat="1" x14ac:dyDescent="0.2">
      <c r="A210" s="29"/>
      <c r="B210" s="40"/>
      <c r="C210" s="33"/>
      <c r="D210" s="33"/>
      <c r="E210" s="27"/>
      <c r="F210" s="30"/>
      <c r="G210" s="30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33:B33"/>
    <mergeCell ref="A39:B39"/>
    <mergeCell ref="A40:B40"/>
    <mergeCell ref="A26:B26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 </vt:lpstr>
      <vt:lpstr>RESUMEN RESERVAS </vt:lpstr>
      <vt:lpstr>'EJECUCION BMT  CONCEJO'!Área_de_impresión</vt:lpstr>
      <vt:lpstr>'EJECUCION TOTAL'!Área_de_impresión</vt:lpstr>
      <vt:lpstr>'RESUMEN RESERVAS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2021-04-08T14:18:56Z</dcterms:modified>
</cp:coreProperties>
</file>