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hidePivotFieldList="1"/>
  <mc:AlternateContent xmlns:mc="http://schemas.openxmlformats.org/markup-compatibility/2006">
    <mc:Choice Requires="x15">
      <x15ac:absPath xmlns:x15ac="http://schemas.microsoft.com/office/spreadsheetml/2010/11/ac" url="C:\Users\syste\Desktop\RIESGOS\"/>
    </mc:Choice>
  </mc:AlternateContent>
  <xr:revisionPtr revIDLastSave="0" documentId="13_ncr:1_{4D3E3E5A-E29C-44CC-9C24-DC5701C052D8}" xr6:coauthVersionLast="47" xr6:coauthVersionMax="47" xr10:uidLastSave="{00000000-0000-0000-0000-000000000000}"/>
  <bookViews>
    <workbookView xWindow="-120" yWindow="-120" windowWidth="20730" windowHeight="11160" firstSheet="2" activeTab="2" xr2:uid="{00000000-000D-0000-FFFF-FFFF00000000}"/>
  </bookViews>
  <sheets>
    <sheet name="Hoja3" sheetId="3" state="hidden" r:id="rId1"/>
    <sheet name="Hoja2" sheetId="2" state="hidden" r:id="rId2"/>
    <sheet name="MONITOREO"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2" hidden="1">MONITOREO!$A$5:$BU$174</definedName>
  </definedNames>
  <calcPr calcId="181029"/>
  <pivotCaches>
    <pivotCache cacheId="0" r:id="rId2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45" i="1" l="1"/>
  <c r="S46" i="1" l="1"/>
  <c r="V46" i="1"/>
  <c r="M48" i="1" l="1"/>
  <c r="N48" i="1" s="1"/>
  <c r="O48" i="1" s="1"/>
  <c r="J48" i="1"/>
  <c r="M47" i="1"/>
  <c r="N47" i="1" s="1"/>
  <c r="O47" i="1" s="1"/>
  <c r="J47" i="1"/>
  <c r="P46" i="1" l="1"/>
  <c r="P48" i="1"/>
  <c r="K48" i="1"/>
  <c r="K47"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9" i="1"/>
  <c r="Z148" i="1"/>
  <c r="Z147" i="1"/>
  <c r="Z146" i="1"/>
  <c r="Z144" i="1"/>
  <c r="Z143" i="1"/>
  <c r="Z142" i="1"/>
  <c r="Z141" i="1" l="1"/>
  <c r="Z140" i="1"/>
  <c r="Z139" i="1"/>
  <c r="Z138" i="1"/>
  <c r="Z136" i="1"/>
  <c r="Z135" i="1"/>
  <c r="Z134" i="1"/>
  <c r="Z133" i="1"/>
  <c r="Z132" i="1"/>
  <c r="Z131" i="1"/>
  <c r="Z130" i="1"/>
  <c r="Z129" i="1"/>
  <c r="Z128" i="1"/>
  <c r="Z127" i="1"/>
  <c r="Z126" i="1"/>
  <c r="Z125" i="1"/>
  <c r="Z124" i="1"/>
  <c r="Z123" i="1"/>
  <c r="Z122" i="1"/>
  <c r="Z121" i="1" l="1"/>
  <c r="Z120" i="1"/>
  <c r="Z119" i="1"/>
  <c r="Z113" i="1" l="1"/>
  <c r="Z112" i="1"/>
  <c r="Z111" i="1"/>
  <c r="Z110" i="1"/>
  <c r="Z109" i="1"/>
  <c r="Z108" i="1"/>
  <c r="Z107" i="1"/>
  <c r="Z106" i="1"/>
  <c r="Z105" i="1"/>
  <c r="Z104" i="1"/>
  <c r="Z103" i="1"/>
  <c r="Z102" i="1"/>
  <c r="Z101" i="1"/>
  <c r="Z100" i="1"/>
  <c r="Z99" i="1"/>
  <c r="Z98" i="1"/>
  <c r="Z97" i="1" l="1"/>
  <c r="Z96" i="1"/>
  <c r="Z95" i="1"/>
  <c r="Z94" i="1"/>
  <c r="Z93" i="1"/>
  <c r="Z92" i="1"/>
  <c r="Z91" i="1"/>
  <c r="Z90" i="1"/>
  <c r="Z89" i="1"/>
  <c r="Z88" i="1"/>
  <c r="Z87" i="1"/>
  <c r="Z86" i="1"/>
  <c r="Z85" i="1"/>
  <c r="Z84" i="1"/>
  <c r="Z83" i="1"/>
  <c r="Z82" i="1" l="1"/>
  <c r="Z81" i="1"/>
  <c r="Z79" i="1"/>
  <c r="Z78" i="1"/>
  <c r="Z77" i="1"/>
  <c r="Z76" i="1" l="1"/>
  <c r="Z75" i="1"/>
  <c r="Z74" i="1"/>
  <c r="Z73" i="1"/>
  <c r="Z72" i="1"/>
  <c r="Z71" i="1"/>
  <c r="Z70" i="1"/>
  <c r="Z69" i="1" l="1"/>
  <c r="Z68" i="1"/>
  <c r="Z67" i="1"/>
  <c r="Z66" i="1"/>
  <c r="Z65" i="1"/>
  <c r="Z64" i="1"/>
  <c r="Z63" i="1"/>
  <c r="Z62" i="1"/>
  <c r="Z61" i="1"/>
  <c r="Z60" i="1"/>
  <c r="Z59" i="1"/>
  <c r="Z58" i="1" l="1"/>
  <c r="Z57" i="1"/>
  <c r="Z56" i="1"/>
  <c r="Z55" i="1"/>
  <c r="Z54" i="1"/>
  <c r="Z53" i="1"/>
  <c r="Z52" i="1"/>
  <c r="Z51" i="1"/>
  <c r="Z50" i="1" l="1"/>
  <c r="Z49" i="1"/>
  <c r="V48" i="1" l="1"/>
  <c r="S48" i="1"/>
  <c r="V47" i="1"/>
  <c r="S47" i="1"/>
  <c r="J46" i="1"/>
  <c r="K46" i="1" l="1"/>
  <c r="Z46" i="1" s="1"/>
  <c r="AA46" i="1" l="1"/>
  <c r="AB46" i="1"/>
  <c r="M46" i="1"/>
  <c r="N46" i="1" s="1"/>
  <c r="Z47" i="1"/>
  <c r="O46" i="1" l="1"/>
  <c r="AD46" i="1" s="1"/>
  <c r="AC46" i="1" s="1"/>
  <c r="AE46" i="1" s="1"/>
  <c r="AB47" i="1"/>
  <c r="Z48" i="1" s="1"/>
  <c r="AA47" i="1"/>
  <c r="AD47" i="1" l="1"/>
  <c r="AB48" i="1"/>
  <c r="AA48" i="1"/>
  <c r="AC47" i="1" l="1"/>
  <c r="AE47" i="1" s="1"/>
  <c r="AD48" i="1"/>
  <c r="AC48" i="1" s="1"/>
  <c r="AE48" i="1" s="1"/>
  <c r="Z38" i="1" l="1"/>
  <c r="Z37" i="1"/>
  <c r="Z36" i="1"/>
  <c r="Z35" i="1"/>
  <c r="Z34" i="1"/>
  <c r="Z33" i="1" l="1"/>
  <c r="Z32" i="1"/>
  <c r="Z31" i="1"/>
  <c r="Z30" i="1"/>
  <c r="Z29" i="1"/>
  <c r="Z28" i="1"/>
  <c r="Z26" i="1" l="1"/>
  <c r="Z25" i="1"/>
  <c r="Z24" i="1"/>
  <c r="Z23" i="1"/>
  <c r="Z22" i="1"/>
  <c r="Z21" i="1"/>
  <c r="Z20" i="1"/>
  <c r="Z19" i="1"/>
  <c r="Z18" i="1"/>
  <c r="Z17" i="1"/>
  <c r="Z16" i="1"/>
  <c r="Z15" i="1"/>
  <c r="Z14" i="1"/>
  <c r="Z13" i="1"/>
  <c r="Z12" i="1" l="1"/>
  <c r="Z11" i="1"/>
  <c r="Z10" i="1"/>
  <c r="Z9" i="1"/>
  <c r="Z8" i="1"/>
  <c r="Z7" i="1"/>
  <c r="Z6" i="1"/>
</calcChain>
</file>

<file path=xl/sharedStrings.xml><?xml version="1.0" encoding="utf-8"?>
<sst xmlns="http://schemas.openxmlformats.org/spreadsheetml/2006/main" count="4419" uniqueCount="913">
  <si>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</si>
  <si>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</si>
  <si>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</si>
  <si>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</si>
  <si>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</si>
  <si>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</si>
  <si>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</si>
  <si>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</si>
  <si>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</si>
  <si>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</si>
  <si>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</si>
  <si>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</si>
  <si>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</si>
  <si>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</si>
  <si>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</si>
  <si>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</si>
  <si>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</si>
  <si>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</si>
  <si>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</si>
  <si>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</si>
  <si>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</si>
  <si>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</si>
  <si>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Plan de Acción</t>
  </si>
  <si>
    <t>Responsable</t>
  </si>
  <si>
    <t>Fecha Implementación</t>
  </si>
  <si>
    <t>Fecha Seguimiento</t>
  </si>
  <si>
    <t>Seguimiento</t>
  </si>
  <si>
    <t>Estado</t>
  </si>
  <si>
    <t>Tipo</t>
  </si>
  <si>
    <t>Implementación</t>
  </si>
  <si>
    <t>Calificación</t>
  </si>
  <si>
    <t>Documentación</t>
  </si>
  <si>
    <t>Frecuencia</t>
  </si>
  <si>
    <t>Evidencia</t>
  </si>
  <si>
    <t>Reputacional</t>
  </si>
  <si>
    <t>Investigaciones de tipo administrativo</t>
  </si>
  <si>
    <t>Elaboración de estudios y conceptos, de transporte público, privado, no motorizado, estudios de tránsito e infraestructura, fuera de los requisitos técnicos y procedimentales.</t>
  </si>
  <si>
    <t>Posibilidad de afectación reputacional por investigaciones de entes de control debido a la elaboración de estudios y conceptos, de transporte público, privado, no motorizado, estudios de tránsito e infraestructura, fuera de los requisitos técnicos y procedimentales.</t>
  </si>
  <si>
    <t>Ejecucion y Administracion de procesos</t>
  </si>
  <si>
    <t>Baja</t>
  </si>
  <si>
    <t xml:space="preserve">     El riesgo afecta la imagen de la entidad con algunos usuarios de relevancia frente al logro de los objetivos</t>
  </si>
  <si>
    <t>Moderado</t>
  </si>
  <si>
    <t>Probabilidad</t>
  </si>
  <si>
    <t>Preventivo</t>
  </si>
  <si>
    <t>Manual</t>
  </si>
  <si>
    <t>40%</t>
  </si>
  <si>
    <t>Documentado</t>
  </si>
  <si>
    <t>Continua</t>
  </si>
  <si>
    <t>Con Registro</t>
  </si>
  <si>
    <t>Reducir (mitigar)</t>
  </si>
  <si>
    <t>El profesional del equipo técnico realizará una (1) socialización del Procedimiento                  PM01-PR01, a los profesionales que participan directamente dejando como evidencia la presentación y listado de asistencia.</t>
  </si>
  <si>
    <t>Un profesional delegado</t>
  </si>
  <si>
    <t>Detectivo</t>
  </si>
  <si>
    <t>30%</t>
  </si>
  <si>
    <t>Sin Documentar</t>
  </si>
  <si>
    <t>Aleatoria</t>
  </si>
  <si>
    <t>Sin Registro</t>
  </si>
  <si>
    <t>Muy Baja</t>
  </si>
  <si>
    <t>Investigaciones de los entes de control</t>
  </si>
  <si>
    <t>Emisión de conceptos de estudios de tránsito, revisión y seguimiento planes estratégicos de seguridad vial, planes integrales de movilidad sostenible, fuera  de los requerimientos normativos y  procedimentales.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</si>
  <si>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</si>
  <si>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Alta</t>
  </si>
  <si>
    <t>Alto</t>
  </si>
  <si>
    <t>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t>
  </si>
  <si>
    <t>Media</t>
  </si>
  <si>
    <t>El profesional del equipo técnico realizará una (1) socialización de los procedimientos e instructivos PM01-PR02, PM01-PR03, PM01-PR04, PM01-PR08; PM01-IN01;  a los profesionales que participan directamente en la emisión de los conceptos, dejando como evidencia la presentación y listado de asistencia.</t>
  </si>
  <si>
    <t>El profesional del equipo técnico realizará una revisión aleatoria semestralmente a los conceptos emitidos verificando que cumplan con lo establecido en los procedimientos e instructivos PM01-PR02, PM01-PR03, PM01-PR04, PM01-PR08; PM01-IN01, dejando como registro acta de reunión.</t>
  </si>
  <si>
    <t>Investigaciones de los de entes de control</t>
  </si>
  <si>
    <t xml:space="preserve">
Elaboración de informe de auditoria de seguridad vial, fuera  de los requisitos técnicos y procedimentales.</t>
  </si>
  <si>
    <t>Posibilidad de afectación reputacional por investigaciones de los entes de control debido a la elaboración de informe de auditoria de seguridad vial, fuera  de los requisitos técnicos y procedimentales.</t>
  </si>
  <si>
    <t xml:space="preserve">
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t>
  </si>
  <si>
    <t>El profesional del equipo técnico realizará una (1) socialización del procedimiento PM01-PR06, a los profesionales que participan directamente en la elaboración de auditorías de seguridad vial, dejando como evidencia la presentación y listado de asistencia.</t>
  </si>
  <si>
    <t>El profesional del equipo técnico realiza una revisión aleatoria semestralmente al informe de auditoría de seguridad vial, verificando que cumplan con lo establecido en el procedimiento PM01-PR06, dejando como registro acta de reunión.</t>
  </si>
  <si>
    <t>Formulación de planes, programas o proyectos de la Subsecretaria de Política de Movilidad, fuera de los requisitos para una movilidad  sostenible y ambiental.</t>
  </si>
  <si>
    <t>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t>
  </si>
  <si>
    <t>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t>
  </si>
  <si>
    <t>PLANEACIÓN DE TRANSPORTE E INFRAESTRUCTURA</t>
  </si>
  <si>
    <t>Económico</t>
  </si>
  <si>
    <t xml:space="preserve">multa y sanción del ente regulador </t>
  </si>
  <si>
    <t xml:space="preserve">manejo de inventarios  de la entidad fuera de los lineamientos procedimientales y normativos </t>
  </si>
  <si>
    <t xml:space="preserve">Posibilidad de afectación económica por multa y sanción del ente regulador debido al manejo de iventarios de la entidad fuera de los lineamientos procedimientales y normativos  </t>
  </si>
  <si>
    <t xml:space="preserve">     Entre 10 y 50 SMLMV </t>
  </si>
  <si>
    <t>Menor</t>
  </si>
  <si>
    <t>El tecnico, profesional , contratista efectua mensualmente la actualizacion  de  la carpeta compartida de los  movimientos de ingresos, traslados y egresos  de almacen dejando como evidencia los soportes respectivos.</t>
  </si>
  <si>
    <t>Aceptar</t>
  </si>
  <si>
    <t xml:space="preserve">El profesional universitario efectua las actualizaciones de los procedimientos, cuando se identifique la necesidad  socializacion y publicacion final avalado por el profesional especializado del area de almacen ejando como evidencia la socializacion publicada en la intranet </t>
  </si>
  <si>
    <t>Bajo</t>
  </si>
  <si>
    <t xml:space="preserve">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t>
  </si>
  <si>
    <t>investigaciones de entes reguladores, quejas o requerimientos de servidores y usuarios</t>
  </si>
  <si>
    <t xml:space="preserve"> realización de mantenimientos preventivos y correctivos en la infraestructura fuera de los tiempos y requerimientos normativos y procedimentales</t>
  </si>
  <si>
    <t>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t>
  </si>
  <si>
    <t>El profesional del proceso identifica las necesidades y verfica semestralmente  el cumplimiento del cronograma definido a través de la matriz de necesidades de infraestructura, dejando como evidencia el seguimiento semestral</t>
  </si>
  <si>
    <t>El Subdirector Administrativo deberá realizar un contrato de prestación de servicios de mantenimiento preventivo y correctivo con empresas que cuenten con capacidad técnica y experiencia suficiente en este tipo de actividades, dejando establecidos los requisitos en los pliegos de condiciones de los procesos de selección</t>
  </si>
  <si>
    <t>El Subdirector Administrativo debe contratar una firma interventora experta que realice el seguimiento técnico, jurídico, ambiental y financiero a las actividades a realizar por el contratista de mantenimiento locativo, quien presenta mensualmente  como registro los informes de ejecución y gestión</t>
  </si>
  <si>
    <t xml:space="preserve">Mala aplicación de la normatividad ambiental </t>
  </si>
  <si>
    <t>Implementación del sistema de gestión ambiental fuera de los requerimientos normativos y procedimentales</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</si>
  <si>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</si>
  <si>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El profesional del proceso verifica mensualmente  el cumplimiento las actividades definidas a través del Plan de Acción, la Matriz de Identificación de Aspectos y Valoración de Impactos Ambientales, y el cronograma de comunicaciones, dejando como evidencia las acta de seguimiento.</t>
  </si>
  <si>
    <t>Profesional   
equipo ambiental</t>
  </si>
  <si>
    <t>El Jefe de área verifica el cumplimiento de las actividades programadas del Sistema de Gestión Ambiental adelantas por los profesionales del equipo técnico, mediante reuniones de seguimiento, dejando como evidencia las actas correpondiente.</t>
  </si>
  <si>
    <t>perdida de imagen de usuarios internos, externos y directivos de la SDM</t>
  </si>
  <si>
    <t xml:space="preserve"> prestación de los servicios generales y administrativos fuera de las necesidades requeridas.</t>
  </si>
  <si>
    <t>Posibilidad de afectación reputacional  por perdida de imagen de usuarios internos, externos y directivos de la SDM, por la prestación de los servicios generales y administrativos fuera de las necesidades requeridas.</t>
  </si>
  <si>
    <t>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t>
  </si>
  <si>
    <t>En el segundo trimestre se implementara el  tablero de control con semaforos de alerta para identficar las fechas de los vencimientos de los contratos y el flujo del proceso de los documentos en caso de adiciones, prorrogas y suscripcion de nuevos contratos</t>
  </si>
  <si>
    <t>Abogados de la 
Subidrección Administrativa 
y lideres de proceso</t>
  </si>
  <si>
    <t>Abril de 2021</t>
  </si>
  <si>
    <t>sanciones del archivo distrital y quejas de ususarios internos y externos</t>
  </si>
  <si>
    <t xml:space="preserve"> ejecución del sistema de gestión documental fuera de los requerimiento normativos y procedimientales </t>
  </si>
  <si>
    <t xml:space="preserve">posibilidad de afectación reputacional por sanciones del archivo distrital y quejas de ususarios internos y externos debido a la ejecución del sistema de gestión documental fuera de los requerimiento normativos y procedimientales </t>
  </si>
  <si>
    <t xml:space="preserve">     El riesgo afecta la imagen de de la entidad con efecto publicitario sostenido a nivel de sector administrativo, nivel departamental o municipal</t>
  </si>
  <si>
    <t>Mayor</t>
  </si>
  <si>
    <t xml:space="preserve">El profesional debe asegurar la actualización y/o creación mensual de los instrumentos archivísticos de la Entidad dejando como evidencia cronograma e instrumentos actualizados </t>
  </si>
  <si>
    <t xml:space="preserve">Profesionales de Gestión Documental de la Subdirección Administrativa </t>
  </si>
  <si>
    <t xml:space="preserve">El profesional del área deberá presentar los avances de la gestión documental en dos sesiones de Comité Interno de Archivo en el año, dejando como evidencia acta del comité </t>
  </si>
  <si>
    <t>El profesional del proceso verifica trimestralmente el cumplimiento de las transferencias documentales  y las actividades contenidas en el PINAR  dejando como evidencia las actas de transferencias primarias- suscritas.</t>
  </si>
  <si>
    <t>El supervisor del contrato hace segimiento mensual de los documentos del proceso, las sanciones y/o consecuencias del incumplimiento de alguna o algunas de las obligaciones contractuales asumidas por el contratista del contrato de almacenamiento y custodia, así como del arrendamiento de la bodega dejando como evidencia  actas de seguimiento al contrato y compromisos allí pactados.</t>
  </si>
  <si>
    <t>Correctivo</t>
  </si>
  <si>
    <t>25%</t>
  </si>
  <si>
    <t xml:space="preserve">Supervisor del contrato;
 apoyo a la supervision 
</t>
  </si>
  <si>
    <t>El Subdirector administrativio hará seguimiento mensual al plan de contingencia para garantizar la continuidad del Sistema de Información Orfeo en caso de indisponibilidad</t>
  </si>
  <si>
    <t>GESTION ADMINISTRATIVA</t>
  </si>
  <si>
    <t>GESTIÓN COMUNICACIONES Y CULTURA PARA LA MOVILIDAD</t>
  </si>
  <si>
    <t>incremento de las solicitudes por parte de la ciudadanía y entes de control  frente al diseño, desarrollo y evaluación de estrategias efectivas de cultura para la movilidad que conlleven a la disminución de incidentes viales</t>
  </si>
  <si>
    <t>ejecución  de propuestas  fuera de los lineanimiento y politicas dadas a nivel distrital e institucionales.</t>
  </si>
  <si>
    <t>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t>
  </si>
  <si>
    <t>Realizar 1 mesa  de trabajo para revisar metodologias de diseño de intervención y de considerarse necesario, actualizarla</t>
  </si>
  <si>
    <t>OACCM</t>
  </si>
  <si>
    <t xml:space="preserve">Efectuar dos (2) reuniones de seguimiento frente al desarrollo y evaluación de las estrategias de Cultura para la Movilidad  </t>
  </si>
  <si>
    <t>30/06/2021
15/11/2021</t>
  </si>
  <si>
    <t xml:space="preserve">aumento de reclamos por parte de la ciudadania, posibles investigaciones de tipo administrativas y disciplinarios por entes de control </t>
  </si>
  <si>
    <t xml:space="preserve"> implementación del manual y el plan  de comunicaciones fuera de los requerimientos técnicos y procedimientales para la divulgación de las piezas de comunicación. </t>
  </si>
  <si>
    <t>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t>
  </si>
  <si>
    <t>Realizar dos (2) retroalimentación al equipo de profesionales de la Oficina, frente a los lineamientos de comunicación y cultura para la movilidad tanto internos (institucionales) y externos (Alcaldía Mayor)</t>
  </si>
  <si>
    <t>OACCM
Dependencia Técnica</t>
  </si>
  <si>
    <t>GESTIÓN CONTRAVENCIONAL Y DEL TRANSPORTE PÚBLICO</t>
  </si>
  <si>
    <t xml:space="preserve">investigaciones disciplinarias, administrativas y/o legales por entes de control </t>
  </si>
  <si>
    <t>tratamiento de las solicitudes allegadas al proceso fuera de los lineamientos establecidos por la normatividad vigente.</t>
  </si>
  <si>
    <t>Posibilidad de afectación reputacional por investigaciones disciplinarias, administrativas y/o legales por entes de control debido al tratamiento de las solicitudes allegadas al proceso fuera de los lineamientos establecidos por la normatividad vigente.</t>
  </si>
  <si>
    <t>Usuarios, productos y practicas , organizacionales</t>
  </si>
  <si>
    <t>Muy Alta</t>
  </si>
  <si>
    <t>El Equipo Operativo del proceso realiza semanalmente la verificación de los requerimientos allegados al proceso a través del informe de google drive generado por la DAC dejando como evidencia los correos electronicos enviados a los Profesionales</t>
  </si>
  <si>
    <t>Equipo Operativo</t>
  </si>
  <si>
    <t xml:space="preserve">gestión de notificaciones  de las decisiones tomadas  fuera de los lineamientos establecidos por la normatividad vigente. </t>
  </si>
  <si>
    <t>Posibilidad de afectación reputacional por investigaciones disciplinarias, administrativas y/o legales por entes de control debido a la gestión de notificaciones  de las decisiones tomadas fuera de los lineamientos establecidos por la normatividad vigente.</t>
  </si>
  <si>
    <t>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t>
  </si>
  <si>
    <t>decisiones falladas fuera de los tiempos establecidos por la normatividad vigente.</t>
  </si>
  <si>
    <t>Posibilidad de afectación reputacional por investigaciones disciplinarias, administrativas y/o legales por entes de control debido a las decisiones falladas fuera de los tiempos establecidos por la normatividad vigente.</t>
  </si>
  <si>
    <t>El Profesional responsable verifica mensualmente las bases de datos y/o informes de SICON para realizar el seguimiento de los procesos y asi evitar la caducidad dejando evidencia en la base de datos</t>
  </si>
  <si>
    <t>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t>
  </si>
  <si>
    <t>Auxiliar Administrativo</t>
  </si>
  <si>
    <t>GESTIÓN CONTROL DISCIPLINARIO</t>
  </si>
  <si>
    <t xml:space="preserve">perdidad de imagen y credibilidad por parte de los usuarios internos </t>
  </si>
  <si>
    <t>realización de trámite, investigación y fallo de  proceso(s) disicplinario(s) en primera instancia fuera los requerimientos normativos y procedimentales</t>
  </si>
  <si>
    <t>Posibilidad de afectación reputacional por perdida de imagen y credibilidad por parte de los usuarios internos debido a la realización de trámite, investigaciiones y fallos de  proceso(s) disicplinario(s) en primera instancia, fuera los requerimientos normativos y procedimentales</t>
  </si>
  <si>
    <t xml:space="preserve">     El riesgo afecta la imagen de la entidad internamente, de conocimiento general, nivel interno, de junta dircetiva y accionistas y/o de provedores</t>
  </si>
  <si>
    <t>Los profesionales del proceso realizan  2 socializaciónes al mes (capacitaciones y piezas comunicativas),  en temas generales del derecho disciplinarios (deberes, derechos, prohbiciones) dirigida a los servidores públicos de la entidad, dejando como registro lista de asistencia.</t>
  </si>
  <si>
    <t>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t>
  </si>
  <si>
    <t>GESTIÓN CONTROL Y EVALUACIÓN A LA GESTIÓN</t>
  </si>
  <si>
    <t>sanciones administrativas por entes gubernamentales</t>
  </si>
  <si>
    <t>presentación de informes de Ley,como producto de seguimientos fuera la normatividad vigente.</t>
  </si>
  <si>
    <t>Posibilidad de afectación reputacional por sanciones administrativas por entes gubernamentales debido a la presentación de informes de Ley,como producto de seguimientos fuera la normatividad vigente.</t>
  </si>
  <si>
    <t>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t>
  </si>
  <si>
    <t>Jefe de la Oficina de Control Interno presenta en el CICI las fechas establecidas para la presentación de  los informes de ley , con el fin de tomar acciones necesarias para cumplir con los lineamientos normativos.</t>
  </si>
  <si>
    <t>GESTIÓN DE TRÁNSITO Y CONTROL DEL TRÁNSITO Y TRANSPORTE</t>
  </si>
  <si>
    <t>perdida de credibilidad y confianza de la ciudadanía</t>
  </si>
  <si>
    <t>ejecución de actividades de control en vía fuera de los requisitos técnicos y normativos en control de tránsito y transporte.</t>
  </si>
  <si>
    <t>Posibilidad de afectación reputacional por perdida de credibilidad y confianza de la ciudadanía debido a la ejecución de actividades de control en vía fuera de los requisitos técnicos y normativos en control de tránsito y transporte.</t>
  </si>
  <si>
    <t>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t>
  </si>
  <si>
    <t>Realizar seguimiento mensual a los operativos en vía que no se acompañen por parte de los funcionarios de la Subdirección de Control de Tránsito y Transporte.</t>
  </si>
  <si>
    <t>Profesional, Técnico operativo y Auxiliar de la SCTT</t>
  </si>
  <si>
    <t>perdida de credibilidad y confianza de la comunidad educativa</t>
  </si>
  <si>
    <t xml:space="preserve"> implementación de la operación del programa niñas y niños primero  fuera de lo establecido en procedimientos, protocolos, acuerdos y cronogramas</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</si>
  <si>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</si>
  <si>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El profesional universitario realiza seguimiento al de inicio de la operación por parte del monitor de la caravana de acompañamiento registrando el formato registro asistencias-inasistencias equipo Ciempiés.</t>
  </si>
  <si>
    <t>Realizar una jornada de sensibilización y socialización al personal del proyecto Ciempies sobre seguridad vial de estudiantes, importancia de los acompañamientos, proposito del proyecto, gestión de la entidad y obligaciones contractuales.</t>
  </si>
  <si>
    <t>Profesionales Especializados y Universitarios designados por el proyecto Ciempies y Subdirector de Gestión en Vía.</t>
  </si>
  <si>
    <t>El lider de zona realiza visitas periodicas a las rutas de confianza acompañadas por los guias escolares, donde verifica la implementación de los protocolos y establecen medidas para mejorar la experiencia de viaje, dejando registro en el formato seguimiento ruta de confianza.</t>
  </si>
  <si>
    <t>Realizar una jornada de sensibilización o socialización de los protocolos establecidos por el proyecto Al Colegio en Bici  al personal que participa en la operación del mismo.</t>
  </si>
  <si>
    <t>Lider operativo ACB</t>
  </si>
  <si>
    <t>implementación de acciones de gestión en vía fuera de las condiciones de programación</t>
  </si>
  <si>
    <t>Posibilidad de afectación reputacional por perdida de credibilidad y confianza de la ciudadanía debido a la implementación de acciones de gestión en vía fuera de las condiciones de programación.</t>
  </si>
  <si>
    <t>El Subdirector de Gestión en Vía  y el Lider Operativo realiza la priorización del personal disponible conforme a las actividades de gestión en vía programadas mediante al formato de programación semanal de recurso humano.</t>
  </si>
  <si>
    <t>Reducir (compartir)</t>
  </si>
  <si>
    <t>Formular el manual de seguimiento operativo donde se identifiquen las acciones y personal necesarias para la priorización y desarrollo de actividades de gestión en vía.</t>
  </si>
  <si>
    <t>Lider operativo GOGEV</t>
  </si>
  <si>
    <t>implementación de medidas de gestión de tránsito sin  personal y dispositivos de señalización temporales necesarios para la intervención.</t>
  </si>
  <si>
    <t>Posibilidad de afectación reputacional por perdida de credibilidad y confianza de la ciudadanía debido a la implementación de medidas de gestión de tránsito fuera de los requsiistos de  personal y dispositivos de señalización temporales necesarios para la intervención.</t>
  </si>
  <si>
    <t>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t>
  </si>
  <si>
    <t>perdida de credibilidad y confianza de la ciudadania</t>
  </si>
  <si>
    <t>autorizacion de PMT fuera de los requisitos  establecidos, generando condiciones de inseguridad a los diferentes actores viales.</t>
  </si>
  <si>
    <t>Posibilidad de afectación reputacional por perdida de credibilidad y confianza de la ciudadania debido a la autorizacion de PMT fuera de los requisitos  establecidos, generando condiciones de inseguridad a los diferentes actores viales.</t>
  </si>
  <si>
    <t xml:space="preserve">Los profesionales encargados de revisar la aprobación o no del PMT verificaran el cumplimiento de la totalidad  de requisitos establecidos previo a la plublicación, dejando como registro final el reporte de obra COOS y COI, conforme a la demanda o solicitudes recibidas. </t>
  </si>
  <si>
    <t>Realizar una jornada de socialización con lista de chequeo, donde se  refrescan los conceptos y requisitos para la aprobación de PMT.</t>
  </si>
  <si>
    <t>Profesionales designados SPMT</t>
  </si>
  <si>
    <t>Intervención de entes de control a causa de las inconformidades presentadas por la ciudadanía.</t>
  </si>
  <si>
    <t>Realizar la operación del Sistema Inteligente de Tránsporte fuera de los estandares y normatividad establecida.</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</si>
  <si>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</si>
  <si>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t>
  </si>
  <si>
    <t>Realizar  dos  revisiones y/o actualización de la normatividad aplicable en temas relacionados con la operación del SIT.</t>
  </si>
  <si>
    <t>Profesional designado Dirección de Gestión de Tránsito y Control de Tránsito y Transporte</t>
  </si>
  <si>
    <t>reducción de la velocidad promedio de desplazamiento en la ciudad</t>
  </si>
  <si>
    <t>Realizar la operación del CGT fuera de los estandares definidos en los procedimientos, protocolos y los recursos necesarios.</t>
  </si>
  <si>
    <t>Posibilidad de afectación reputacional por la reducción de la velocidad promedio de desplazamiento en la ciudad debido a realizar la operación del CGT fuera de los estandares definidos en los procedimientos, protocolos y recursos necesarios.</t>
  </si>
  <si>
    <t>El coordinador operativo del CGT realiza diariamente seguimiento a la implementación de los procedimientos y protocolos por parte del personal que gestiona los incidentes y eventos, los cuales se registran en la bitacora de operación.</t>
  </si>
  <si>
    <t>Realizar dos jornadas de socialización y sensibilización de los procedimientos y protocolos de la operación del CGT.</t>
  </si>
  <si>
    <t>Coordinadores del CGT.</t>
  </si>
  <si>
    <t>entre el 31/03/2021 y 29/10/2021</t>
  </si>
  <si>
    <t>El riesgo afecta la imagen de la entidad con algunos usuarios de relevancia frente al logro de los objetivos</t>
  </si>
  <si>
    <t>GESTIÓN FINANCIERA</t>
  </si>
  <si>
    <t>requerimientos de los usuarios e incumplimiento del procedimiento en terminos procedimentales</t>
  </si>
  <si>
    <t>Realización del proceso de devolucion  o Compensación de Pagos en Exceso y Pagos de lo no Debido por Conceptos no Tributarios  y de lo no debido por inconsistencias y desactualizacion del sistema SICON fuera de los terminos procedimentales.</t>
  </si>
  <si>
    <t>Posibilidad de afectación reputacional por requerimientos de los usuarios e investigaciones  administrativas,legales por entes de control por la realizacion del proceso de devoluciones fuera de los terminos procedimentales.</t>
  </si>
  <si>
    <t>Equipo técnico del proceso</t>
  </si>
  <si>
    <t>junio de 2021/octubre de 2021</t>
  </si>
  <si>
    <t>Requerimientos de los usuarios e incumplimiento en terminos procedimentales  por el no pago a tiempo</t>
  </si>
  <si>
    <t>Realización del proceso de pagos con incumplmiento de los requistos establecido fuera de   los terminos procedimentales.</t>
  </si>
  <si>
    <t>Posibilidad de afectación reputacional por requerimientos de los usuarios  e investigaciones administrativas, legales pon entes de control, debido a realización del proceso de pagos fuera de los requsitos  establecidos en los  terminos procedimentales.</t>
  </si>
  <si>
    <t>Automático</t>
  </si>
  <si>
    <t>50%</t>
  </si>
  <si>
    <t>Requerimientos internos e incumplimiento en terminos procedimentales por la afectacion de la contratacion de la Entidad</t>
  </si>
  <si>
    <t>realización del proceso de expedicion de certificados de disponibilidad presupuestal  fuera de los requisitos  procedimentales.</t>
  </si>
  <si>
    <t>Posibilidad de afectación reputacional por requerimientos internos  e investigaciones administrativas, debido a realización del proceso de expedicion de certificados de disponibilidad presupuestal  fuera de los requisitos  procedimentales.</t>
  </si>
  <si>
    <t>Requerimientos internos e incumplimiento en terminos procedimentales  por la afectacion de la contratacion de la Entidad.</t>
  </si>
  <si>
    <t>realización del proceso de expedicion de  certificados de registros  presupuestales fuera de los requisitos establecidos en los terminos procedimentales.</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</si>
  <si>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</si>
  <si>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Requerimientos internos  y externo e incumplimiento en terminos procedimentales por la afectacion de la  informacion contable de la Entidad</t>
  </si>
  <si>
    <t>entrega de estados contables fuera  de las fechas establecidas y de los terminos procedimientales</t>
  </si>
  <si>
    <t>Posibilidad de afectación reputacional por requerimientos internos externo   e investigaciones administrativas, disciplinarias ,fiscales y penales debido a la entrega de estados contables fuera  de las fechas establecidas y de los terminos procedimientales</t>
  </si>
  <si>
    <t>GESTIÓN INGENIERÍA DE TRÁNSITO</t>
  </si>
  <si>
    <t>implementación de señalización  fuera de los intereses y necesidades de la ciudad.</t>
  </si>
  <si>
    <t>Posibilidad de afectación reputacional por perdida de credibilidad y confianza de la ciudadanía debido a la implementación de señalización  fuera de los intereses y necesidades de la ciudad.</t>
  </si>
  <si>
    <t>El profesional designado realiza visita de inspección donde se verifican las condiciones de movilidad e infraestructura del sector requerido, el cual se identifica en la respuesta con el respectivo registro fotografico cada vez que se requiera atender una solicitud.</t>
  </si>
  <si>
    <t>Realizar una jornada de socialización del procedimiento de atención de solicitudes en materia de señalización al personal encargado atender y revisar las solicitudes allegadas a la subdirección.</t>
  </si>
  <si>
    <t>Profesional  designado de la Subdirección de Señalización.</t>
  </si>
  <si>
    <t>El profesional designado realiza validación técnica donde se adelanta la consulta de antecedentes, se verifica la propuesta contenida en los diseños de señalización de la entidad y se emite el concepto pertinente mediante oficio de respuesta cada vez que se requiera.</t>
  </si>
  <si>
    <t>El supervisor de zona, el coordinador de área y el Subdirector de Señalización realizan la revisión y validación del oficio de respuesta elaborado por el profesional designado cada vez que se requiera atender una solicitud.</t>
  </si>
  <si>
    <t>Perdida de credibilidad y confianza de la ciudadania</t>
  </si>
  <si>
    <t>aprobación de la georreferenciación de los proyectos de señalización fuera del cumplimiento de la totalidad de los requisitos</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</si>
  <si>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</si>
  <si>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El Profesional a cargo realiza la consolidación semestral de la información geografica de la entidad la cual se registra en una base de datos, identifica los errores al ralizar el cruce de la informacion entre bases y planos al no ser concordante.</t>
  </si>
  <si>
    <t xml:space="preserve">Realizar una jornada de sensibilización al grupo SIG de la DIT, referente al proceso de solicitud de georreferenciación de proyectos de señalización. </t>
  </si>
  <si>
    <t>Profesional  a cargo de liderar el proceso</t>
  </si>
  <si>
    <t>funcionalidad y estabilidad del sistema en las intersecciones semaforizadas de la ciudad fuera de los parametros de servicio y efectividad.</t>
  </si>
  <si>
    <t>Posibilidad de afectación reputacional por perdida de credibilidad y confianza de la ciudadanía debido a la funcionalidad y estabilidad del sistema en las intersecciones semaforizadas de la ciudad fuera de los parametros de servicio y efectividad.</t>
  </si>
  <si>
    <t xml:space="preserve">El responsable técnico verifica, controla y realiza seguimiento diario a la operación del sistema semaforico el cual se registra en las bitacoras de la central. </t>
  </si>
  <si>
    <t>Realizar seguimiento trimestral a la operación del sistema semaforico,  e identificar las fallas recurrentes con el fin de generar acciones especificas en ellas.</t>
  </si>
  <si>
    <t>Técnico responsable de semaforización</t>
  </si>
  <si>
    <t>trimestral</t>
  </si>
  <si>
    <t xml:space="preserve">El responsable técnico prioriza y coordina las acciones para la atención y solución de las fallas generadas al sistema de semaforización por siniestros  o daños de algún o varios componentes el cual se registra en las bitacoras de la central, cada vez que se requiera. </t>
  </si>
  <si>
    <t>El responsable técnico determina el plan de acción para los programas de mantenimiento preventivo, los cuales estan definidos en los ANS de los contratos suscritos por la SDM para tal fin.</t>
  </si>
  <si>
    <t>GESTIÓN INTELIGENCIA PARA LA MOVILIDAD</t>
  </si>
  <si>
    <t>Aumento de quejas por parte de usuarios y posibles investigaciones por entes de control</t>
  </si>
  <si>
    <t>Generación de estudios fuera de los requerimientos normativos, técnicos y procedimientales.</t>
  </si>
  <si>
    <t>Posibilidad de afectación reputacional por aumento de quejas y posibles investigaciones de entes de control debido a la generación de estudios fuera de los requerimientos normativos, técnicos y procedimientales.</t>
  </si>
  <si>
    <t>DIM</t>
  </si>
  <si>
    <t>Generación de modelos fuera de los requerimientos normativos, técnicos y procedimentales.</t>
  </si>
  <si>
    <t>Posibilidad de afectación reputacional por aumento de quejas debido a la generación de Modelos fuera de los requerimientos, normativos, técnicos y procedimientales.</t>
  </si>
  <si>
    <t>Generación y/o actualización de indicadores fuera de los requerimientos normativos, técnicos y procedimentales.</t>
  </si>
  <si>
    <t>Posibilidad de afectación reputacional por aumento de quejas y posibles investigaciones de entes de control  debido a la generación y/o actualización de Indicadores fuera de los requerimientos normativos, técnicos y procedimientales.</t>
  </si>
  <si>
    <t>GESTIÓN JÚRIDICA</t>
  </si>
  <si>
    <t>investigaciones administrativas, fiscales y judiciales</t>
  </si>
  <si>
    <t>expedición de actos administrativos fuera de los requisitos legales y procedimentales establecidos en la normatividad.</t>
  </si>
  <si>
    <t>Posibilidad de afectación reputacional por investigaciones administrativas, fiscales y judiciales,asi como,requerimientos de los usuarios debido a la expedición de actos administrativos fuera de los requisitos legales y procedimentales establecidos en la normatividad.</t>
  </si>
  <si>
    <t>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t>
  </si>
  <si>
    <t>Mesas de trabajo semestral  con los profesionales de la Direccion de Normatividad y conceptos a fin
de reducir la
posibilidad de expedicion de actos administrativos sin el cumplimiento de los requisitos normativos.</t>
  </si>
  <si>
    <t xml:space="preserve">Direccion de Normatividad y conceptos </t>
  </si>
  <si>
    <t>El profesional de la Direcciòn de Nomatividad y conceptos realiza permanentemente la publicacion de  los acto administrativo para observaciones, opiniones o sugerencias,en la pagina web de la entidad donde queda el registro correspondiente de la Publicacion.</t>
  </si>
  <si>
    <t>El profesional del area efectuara cada vez que se requiera las actualizaciones  al instructivo de Normatividad y Conceptos en la intranet, quedando el registro de las actualizaciones en el control de cambios del documento.</t>
  </si>
  <si>
    <t>Económico y Reputacional</t>
  </si>
  <si>
    <t>sancion del ente correspondiente</t>
  </si>
  <si>
    <t xml:space="preserve">inadecuada gestion del proceso administrativo y de defensa </t>
  </si>
  <si>
    <t>Posibilidad de afectacion ecomica y reputacional por sancion del ente correspondiente, debido a la gestion del proceso administrativo y de defensa fuera de los terminos legales establecidos.</t>
  </si>
  <si>
    <t xml:space="preserve">     Afectación menor a 10 SMLMV .</t>
  </si>
  <si>
    <t>Leve</t>
  </si>
  <si>
    <t>El profesional de la Direccion de Representacion judicial permanentemente  analiza,evalua y realiza seguimiento a la gestion de defensa y los procesos activos,a traves de bases de datos y registros de procesos en el sistema Siprojweb.</t>
  </si>
  <si>
    <t xml:space="preserve">Realizar seguimiento mensual a la contestación oportuna de las demandas </t>
  </si>
  <si>
    <t>Dirección de representación</t>
  </si>
  <si>
    <t>mensual</t>
  </si>
  <si>
    <t>El comité de conciliacion de la Direccion de Representacion Judicial realizaran seguimiento trimestral  a las politicas de prevencion del daño antijurico a traves de los informes que presenta las areas .</t>
  </si>
  <si>
    <t xml:space="preserve">El jefe area realiza seguimiento permanente a la gestion adecuada de los procesos a cargo de los profesionales de la Direccion de respresentacion Judicial </t>
  </si>
  <si>
    <t>perdida de imagen institucional ante la comunidad</t>
  </si>
  <si>
    <t>consecusión de contratos sin el lleno de los requisitos contemplados en la norma</t>
  </si>
  <si>
    <t>Posibilidad de afectación reputacional por  perdida de imagen institucional ante la comunidad, debido a la consecusión de contratos sin el lleno de los requisitos contemplados en la norma.</t>
  </si>
  <si>
    <t>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t>
  </si>
  <si>
    <t>Automatizar el proceso                                                                                                                                                                                                                                                                                                                  de revisión que realiza                                                                                                                                                                                                                                                                                                                      el profesional designado,                                                                                                                                                                                                                                                                                                                     de los documentos allegados                                                                                                                                                                                                                                                                                                            por los enlaces de cada área,                                                                                                                                                                                                                                                                                                            a fin de reducir la posibilidad de error humano                                                                                                                                                                                                                                                                            y elevar la productividad del proceso.</t>
  </si>
  <si>
    <t>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t>
  </si>
  <si>
    <t xml:space="preserve">multa y sancion del ente regulador </t>
  </si>
  <si>
    <t>debido a adquisición de bienes y servicios sin identificar la necesidad real.</t>
  </si>
  <si>
    <t>Posibilidad de afectación económica  y reputacional por multa y sanción del ente regulador,  debido a adquisición de bienes y servicios sin identificar la necesidad real</t>
  </si>
  <si>
    <t>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t>
  </si>
  <si>
    <t>Mesas de trabajo semestral con los profesionales de la Direccion de contratacion en la etapa precontractual,a fin
de reducir la
posibilidad de error
en los procesos contractuales  y elevar la
productividad de los mismos.</t>
  </si>
  <si>
    <t>DIRECCION DE CONTRATACIÓN</t>
  </si>
  <si>
    <t>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t>
  </si>
  <si>
    <t>liquidacion de contratos fuera de los terminos normativos.</t>
  </si>
  <si>
    <t>Posibilidad de afectación económica y reputacional por multa y sancion del ente regulador,debido a la liquidacion de contratos fuera de los terminos normativos.</t>
  </si>
  <si>
    <t xml:space="preserve">     Entre 100 y 500 SMLMV </t>
  </si>
  <si>
    <t>El jefe de area hara seguimiento permanente a los procesos que requieran liquidcion y remitira   mediante circular o memorando a los ordenadores del gasto solicitud  para el envio de los documentos necesarios para tal fin en los terminos estabecidos por el proceso.</t>
  </si>
  <si>
    <t>Seguimiento a los procesos que se hace necesario liquidar, para efectuar el requerimiento a las áreas responsables</t>
  </si>
  <si>
    <t>El jefe de area  realiza seguimiento PERMANENTE al profesional designado por la direccion para el estudio y apoyo de la liquidación del contrato , atraves de una alerta que se remite por correo electronico.</t>
  </si>
  <si>
    <t>inicio del proceso administrativo sancionatorio  fuera de los terminos establecidos por la norma  o sin el acompañamiento en el desarrollo del proceso.</t>
  </si>
  <si>
    <t>Posible afectación económica y reputacional por multa y sancion del ente regulador, debido al inicio del proceso administrativo sancionatorio  fuera de los terminos establecidos por la norma  o sin el acompañamiento en el desarrollo del proceso.</t>
  </si>
  <si>
    <t xml:space="preserve">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
</t>
  </si>
  <si>
    <t>Socializacion  semestral a los ordenadores del gasto sobre los linemainetos del proceso sancionatorio, a fin de reducir el a fin
de reducir la
posibilidad de error en los vencimientos de terminos.</t>
  </si>
  <si>
    <t>requerimientos,quejas y/o reclamos de ciudadanos</t>
  </si>
  <si>
    <t>respuestas fuera de los  terminos establecidos.</t>
  </si>
  <si>
    <t>Posibilidad de afectacion reputacional por posibles requerimientos,quejas y/o reclamos de ciudadanos  debido a respuestas a solicitudes fuera de los  terminos establecidos.</t>
  </si>
  <si>
    <t>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t>
  </si>
  <si>
    <t>Socializar trimestralmente a los profesionales de la DGC encargados de la atencion al publico , a fin de reducir la posibilidad de error a la hora de brindar informacion erronea acerca del tramite a realizar.</t>
  </si>
  <si>
    <t>DGC</t>
  </si>
  <si>
    <t>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t>
  </si>
  <si>
    <t>DIRECCIONAMIENTO ESTRATEGICO</t>
  </si>
  <si>
    <t>Investigaciones de tipo administrativas y disciplinarios por entes de control, y requerimientos de las áreas de la entidad.</t>
  </si>
  <si>
    <t>Debido a la formulación, construcción y seguimiento de los Planes Operativos Anuales fuera de los lineamientos establecidos en los procedimientos internos, de orden distrital y/o nacional.</t>
  </si>
  <si>
    <t>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t>
  </si>
  <si>
    <t>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t>
  </si>
  <si>
    <t>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t>
  </si>
  <si>
    <t>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t>
  </si>
  <si>
    <t>Los profesionales generan trismetralemente los informes de  los reportes preliminares de inversión, gestión, territorialización y actividades, con el find e remitir a la áreas para su revisión y validación previo al cierre del sistema SEGPLAN</t>
  </si>
  <si>
    <t>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t>
  </si>
  <si>
    <t>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t>
  </si>
  <si>
    <t xml:space="preserve"> posibles investigaciones de entes de control y aumento de requerimientos por la secretaria de hacienda y usuarios internos</t>
  </si>
  <si>
    <t xml:space="preserve">Debido a la asignación, programación (anteproyecto de presupuesto) y seguimiento a la ejecución presupuestal, fuera de los requerimientos definidos en la circular conjunta de las secretaria Distrital de Hacienda y Planeación, al igual que de los procedimientos internos. </t>
  </si>
  <si>
    <t xml:space="preserve">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t>
  </si>
  <si>
    <t>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t>
  </si>
  <si>
    <t xml:space="preserve">Socialización circula de los lineamientos  de cierre y ejecución pptal a las diferentes enlaces de cada una de las subsecretarias. </t>
  </si>
  <si>
    <t>Profesional OAPI</t>
  </si>
  <si>
    <t xml:space="preserve">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t>
  </si>
  <si>
    <t xml:space="preserve">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t>
  </si>
  <si>
    <t xml:space="preserve">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t>
  </si>
  <si>
    <t>procesos disciplinarios de entes de control ante los requerimientos de las partes interesadas</t>
  </si>
  <si>
    <t>formulación, implementación, monitorero y seguimiento del Plan Anticorrupción y de Atención al Ciudadano fuera de los liineamientos normativos y procedimientales.</t>
  </si>
  <si>
    <t>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t>
  </si>
  <si>
    <t>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t>
  </si>
  <si>
    <t>Una socialización al año sobre temas relacionados con el PAAC, dirigido al equipo técnico de la entidad</t>
  </si>
  <si>
    <t>Agosto</t>
  </si>
  <si>
    <t>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t>
  </si>
  <si>
    <t xml:space="preserve">El profesional del proceso realiza verificación mensual a las solicitudes de ajuste por parte de los responsables de las actividades del PAAC, dejando como registro la nueva versión del PAAC y un excel de las actividades de los componentes </t>
  </si>
  <si>
    <t>El profesional del proceso realiza monitoreo cuatrimestralmente al mapa de riesgos de corrucpión dejando como registro la matriz publicada con el respectivo reporte .</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</si>
  <si>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</si>
  <si>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     El riesgo afecta la imagen de alguna área de la organización</t>
  </si>
  <si>
    <t>GESTIÓN SEGURIDAD VIAL</t>
  </si>
  <si>
    <t>Posible aumento en el número de víctimas fatales por siniestros viales, posibles investigaciones y sanciones de los entes de control y aumento de requerimientos por parte de los usuarios.</t>
  </si>
  <si>
    <t>Ejecución de las acciones del  Plan Distrital de Seguridad Vial y del Motociclista que se encuentre sin los requerimientos normativos establecidos</t>
  </si>
  <si>
    <t>El jefe de la Oficina de seguridad vial realiza trimestralmente a través de la Comisión Intersectorial de Seguridad Vial, el plan de acción del PDSV dejando registro el acta de reunión.</t>
  </si>
  <si>
    <t xml:space="preserve">Comité Institucional de Seguridad Vial </t>
  </si>
  <si>
    <t xml:space="preserve">Oficina de Seguridad Vial </t>
  </si>
  <si>
    <t>El jefe de la Oficina de seguridad vial en conjunto con su equipo de trabajo realiza trimestralmente el seguimiento al reporte con evidencia de las actividades desarrolladas por las diferentes dependencias de la SDM, para cumplir con las acciones establecidas en el PDSVM</t>
  </si>
  <si>
    <t>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t>
  </si>
  <si>
    <t>GESTIÓN SOCIAL</t>
  </si>
  <si>
    <t>por investigación disicplinaria de entes de control y aumento de quejas y reclamos</t>
  </si>
  <si>
    <t xml:space="preserve">debido a la implementación de PIP fuera de los requerimientos normativos y procedimentales </t>
  </si>
  <si>
    <t xml:space="preserve">Posibilidad de afectación reputacional por investigación disicplinaria de entes de control y aumento de quejas y reclamos de los grupos de valor debido a la implementación de PIP  fuera de los requerimientos normativos y procedimentales </t>
  </si>
  <si>
    <t>realizar  2 retroalimentación al equipo de trabajo los temas relacionados con el cuplimiento PIP</t>
  </si>
  <si>
    <t>Equipo
 técnico
del proceso</t>
  </si>
  <si>
    <t>Primer y
 segundo semestre</t>
  </si>
  <si>
    <t>por investigación disicplinaria de entes de control y aumento de quejas y reclamos de los grupos de valor</t>
  </si>
  <si>
    <t xml:space="preserve">debido al realización de la rendición de cuentas en la 20 localidades de Bogotá fuera los lineamientos de la veeduria distrital y acciones relacionadas en el componente 3 del PAAC. </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</si>
  <si>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</si>
  <si>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 xml:space="preserve">los profesionales realizan el cronograma teniendo en cuenta que esta sea permanentemente durante todo el añoa través de un archivo de excel, dejando este como registro </t>
  </si>
  <si>
    <t>Publicar los informes de resultado y los documentos anexos al cumplimiento de rendición de cuentas de manera continua en la pagína web de la entidad, dirigida a toda la ciudadania.</t>
  </si>
  <si>
    <t>Porfesionales del 
queipo de 
rendición de cuentas</t>
  </si>
  <si>
    <t>PERMANENTE</t>
  </si>
  <si>
    <t>Los profesionales presentan a la ciudadania un informe preliminar con el fin de que la ciudadania conozca la gestión relaizada en cada localidad previo a la realización de la rendición de cuentas, dejando como registro el informe preliminar</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</si>
  <si>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</si>
  <si>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</si>
  <si>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 xml:space="preserve">requerimiento de los usuarios e investigaciones administrativas por entes de control  </t>
  </si>
  <si>
    <t xml:space="preserve">debido a realización de nombramientos fuera  de los requisitos establecidos en el  manual de funciones y los procedimientos </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</si>
  <si>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</si>
  <si>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SEMESTRAL</t>
  </si>
  <si>
    <t xml:space="preserve">requerimiento de los usuarios internos e investigaciones administrativas y legales por entes de control </t>
  </si>
  <si>
    <t>debido a la implementación del SGSST fuera de los requerimientos normativos.</t>
  </si>
  <si>
    <t>Posibilidad de afectación económico y reputacional por requerimiento de los usuarios internos e investigaciones administrativas y legales por entes de control debido a la implementación del SGSST fuera de los requerimientos normativos.</t>
  </si>
  <si>
    <t xml:space="preserve">     Mayor a 500 SMLMV </t>
  </si>
  <si>
    <t>Catastrófico</t>
  </si>
  <si>
    <t>Extremo</t>
  </si>
  <si>
    <t>PROFESIONAL DE DTH (SST)</t>
  </si>
  <si>
    <t>MENSUAL</t>
  </si>
  <si>
    <t>requerimiento de los usuarios internos e investigaciones administrativas por entes de control</t>
  </si>
  <si>
    <t>debido al cumplimiento del plan institucional de capacitación fuera de la normatividad vigente</t>
  </si>
  <si>
    <t>Posibilidad de afectación reputacional por requerimiento de los usuarios internos e investigaciones administrativas por entes de control debido al cumplimiento del plan institucional de capacitación fuera de la normatividad vigente</t>
  </si>
  <si>
    <t xml:space="preserve">requerimiento de los usuarios internos e investigaciones administrativas por entes de control </t>
  </si>
  <si>
    <t>debido al cumplimiento del plan de Bienestar e incentivos fuera de la normatividad vigente</t>
  </si>
  <si>
    <t>Posibilidad de afectación reputacional por requerimiento de los usuarios internos e investigaciones administrativas por entes de control debido al cumplimiento del plan de Bienestar e incentivos fuera de la normatividad vigente</t>
  </si>
  <si>
    <t>GESTION DE TALENTO HUMANO</t>
  </si>
  <si>
    <t>GESTIÓN TIC´S</t>
  </si>
  <si>
    <t xml:space="preserve">Disminución en la evaluación por debajo del 97% de cumplimiento de los NS y aumento de quejas de usuarios. </t>
  </si>
  <si>
    <t xml:space="preserve">Debido a la realización de atención de necesidades de servicios tecnológicos fuera de los tiempos requeridos. </t>
  </si>
  <si>
    <t xml:space="preserve">Posibilidad de afectación reputacional por disminución en la evaluación por debajo del 97% de cumplimiento de los NS y aumento de quejas de usuarios debido a la realización de atención de necesidades de servicios tecnológicos fuera de los tiempos requeridos. </t>
  </si>
  <si>
    <t>La Herramienta tecnológica ARANDA recepciona constantemente todas las solicitudes o requerimientos tecnológicos generando un ticket a corde al orden de llegada de la solicitud.</t>
  </si>
  <si>
    <t>Realizar Dos (2) socializaciones en temas de Aranda al equipo de la OTIC</t>
  </si>
  <si>
    <t>EquipoTecnico de la OTIC</t>
  </si>
  <si>
    <t xml:space="preserve">
Mayo / Septiembre 
</t>
  </si>
  <si>
    <t xml:space="preserve">
El profesional del operador tecnológico asigna constantemente la solicitud acorde a la categoría definida para la atención de las solicitudes, mediante correo electrónico, llamadas telefónica, dejando la trazabilidad de la ejecución en la Herramienta Aranda.
</t>
  </si>
  <si>
    <t>La Herramienta tecnológica Aranda genera constantemente la solicitud de calificación de niéveles de servicio (Mediante la encuesta de satisfacción) dejando la trazabilidad de la ejecución en la Herramienta Aranda.</t>
  </si>
  <si>
    <t>Aumento de requerimientos de los usuarios internos solicitantes de asesoría en adquisición y cambios tecnológicos .</t>
  </si>
  <si>
    <t xml:space="preserve">Debido a la gestión del control de cambios fuera de los lineamientos procedimentales.  </t>
  </si>
  <si>
    <t xml:space="preserve">
Posibilidad de afectación reputacional por aumento de requerimientos de los usuarios internos solicitantes de asesoría en adquisición y cambios tecnológicos debido a la gestión del control de cambios fuera de los lineamientos procedimentales.  
</t>
  </si>
  <si>
    <t>Fallas Tecnologicas</t>
  </si>
  <si>
    <t>El profesional de la OTIC realiza la Reunión semanal denominada (Comité de Cambios) donde se evalúa el seguimiento a cualquier tipo de cambio en la Infraestructura tecnológica de la entidad.</t>
  </si>
  <si>
    <t xml:space="preserve">
Realizar Un (1) Seguimiento anual a los cambios que ha tenido la Plataforma tecnológica de la entidad.
</t>
  </si>
  <si>
    <t xml:space="preserve">
Diciembre
</t>
  </si>
  <si>
    <t xml:space="preserve">
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
</t>
  </si>
  <si>
    <t>Aumento de requerimientos de los usuarios internos solicitando verificaciones en su infraestructura TI y aumento de quejas.</t>
  </si>
  <si>
    <t xml:space="preserve">Debido a la gestión de Mantenimientos Preventivos fuera de los tiempos establecidos. 
</t>
  </si>
  <si>
    <t>La Auxiliar de la OTIC recibe la solicitud o requerimiento esporádico vía correo electrónico o memorando por parte de la dependencia  solicitando la realización del Concepto Técnico frente adquisición o Desarrollo de Software.</t>
  </si>
  <si>
    <t>Realizar Dos (2) socializaciones en temas de Concepto Técnicos emitidos al equipo de la OTIC</t>
  </si>
  <si>
    <t xml:space="preserve">
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
</t>
  </si>
  <si>
    <t>Aumento de requermientos de los usuarios internos solicitando verificaciones  en su infraestructura TI y aumento de quejas</t>
  </si>
  <si>
    <t xml:space="preserve">Debido a la gestion de Mantenimientos Preventivos fuera de los tiempos establesidos. 
</t>
  </si>
  <si>
    <t>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t>
  </si>
  <si>
    <t>Realizar Dos (2) Seguimientos a la ejecución semestral de los Mantenimientos Preventivos a la Infraestructura TI de la entidad.</t>
  </si>
  <si>
    <t xml:space="preserve">
Junio / Diciembre 
</t>
  </si>
  <si>
    <t>El profesional de la OTIC realiza el seguimiento Constante a la ejecución del cronograma de mantenimientos preventivos a la infraestructura TI de la entidad por medio de actas y verificaciones a los mantenimientos ejecutados en el periodo establecido.</t>
  </si>
  <si>
    <t>Aumento de requerimientos de los usuarios internos y externos solicitando la atención a sus necesidades y aumento de quejas.</t>
  </si>
  <si>
    <t xml:space="preserve">Debido a la gestiona del plan de continuidad fuera de los lineamientos técnicos.
</t>
  </si>
  <si>
    <t xml:space="preserve">
El profesional de la OTIC y el Operador Tecnológico realizan el seguimiento constante al uso de los servicios brindados por la Suite de Google y el manejo de información en el Drive de los Usuarios de la entidad.  
</t>
  </si>
  <si>
    <t>Realizar Dos (2) Seguimientos a la gestión de los servicios de las Herramientas VPN, Suite Google y Custodia de Backup frente a los usuarios  la entidad.</t>
  </si>
  <si>
    <t xml:space="preserve">El profesional de la OTIC y el Operador Tecnológico realiza el seguimiento constante a la utilización de la herramienta VPN (Virtual Private Network) frente a su utilización y funcionamiento por usuario de la entidad.  </t>
  </si>
  <si>
    <t>El profesional de la OTIC y el Operador Tecnológico realiza el seguimiento constante a la ejecución de los envíos de las cintas de Backup, respaldos,  y custodias por el proveedor establecido de la  entidad.</t>
  </si>
  <si>
    <t>Aumento de Incidentes de seguridad en la plataforma tecnológica y requerimientos de los usuarios internos.</t>
  </si>
  <si>
    <t xml:space="preserve">Debido a la gestión del Subsistema de Gestión de Seguridad de la Información fuera de los lineamientos procedimentales. 
</t>
  </si>
  <si>
    <t>El Jefe de la OTIC realiza la solicitud de Bases de Datos Personales Nuevas de manera Anual vía correo Electrónico a los directivos de todas las dependencias de la entidad.</t>
  </si>
  <si>
    <t>Realizar Dos (2) Seguimientos a la gestión realizada frente a tema de las vulnerabilidades informáticas encontradas y sus controles y plan de Trabajo establecido.</t>
  </si>
  <si>
    <t xml:space="preserve">
El Jefe de la OTIC realiza el cargue de las Bases de Datos Personales nuevas de la entidad en la plataforma de la Súper Intendencia de Industria y Comercio (SIC) en el primer semestre del año 2021 dando cumplimiento a la norma vigente. 
</t>
  </si>
  <si>
    <t xml:space="preserve">El profesional de la OTIC realiza el seguimiento a la ejecución de los procesos de contratación relacionados con seguridad de la Información. </t>
  </si>
  <si>
    <t xml:space="preserve">
El profesional de la OTIC realiza el seguimiento constante a los controles establecidos frente a las vulnerabilidades informáticas encontradas y su plan de Trabajo establecido.
</t>
  </si>
  <si>
    <t>GESTIÓN DE TRAMITES Y SERVICIOS PARA LA CIUDADANÍA</t>
  </si>
  <si>
    <t xml:space="preserve">pérdida de confianza por parte de la ciudadania al igual de posibles investigaciones por entes de control </t>
  </si>
  <si>
    <t>prestación de tramites y servicios fuera de los requermientos normativos, legales y del ciudadano</t>
  </si>
  <si>
    <t>Posibilidad de afectación reputacional por pérdida de confianza por parte de la ciudadania al igual de posibles investigaciones por entes de control debido a prestación de tramites y servicios fuera de los requermientos normativos, legales y del ciudadano</t>
  </si>
  <si>
    <t>Equipo 
servicios-DAC</t>
  </si>
  <si>
    <t>30/06/2021 y 
30/11/2021</t>
  </si>
  <si>
    <t>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t>
  </si>
  <si>
    <t>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t>
  </si>
  <si>
    <t xml:space="preserve"> pérdida de confianza por parte de la ciudadanía, así como la posible cancelación  de la certificación bajo la norma NTC ISO 9001:2015</t>
  </si>
  <si>
    <t xml:space="preserve"> Prestación del servicio de cursos pedagógicos por infracción a las normas de tránsito, sin el cumplimiento de los requisitos legales y lineamientos internos y externos.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</si>
  <si>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</si>
  <si>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Equipo  cursos
 pedagógicos-DAC </t>
  </si>
  <si>
    <t>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t>
  </si>
  <si>
    <t xml:space="preserve">pérdida de la imagen institucional por parte de la ciudadanía </t>
  </si>
  <si>
    <t xml:space="preserve"> ejecución de la política de racionalización (estrategias tecnológicas de simplificación, estandarización, eliminación y automatización), fuera de los lineamientos normativos para su efectividad en la prestación de trámites y servicios </t>
  </si>
  <si>
    <t xml:space="preserve">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t>
  </si>
  <si>
    <t>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t>
  </si>
  <si>
    <t>Equipo Racionalización
 de trámites</t>
  </si>
  <si>
    <t>pérdida de la imagen institucional por parte de la ciudadanía</t>
  </si>
  <si>
    <t>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</si>
  <si>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t>
  </si>
  <si>
    <t xml:space="preserve">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t>
  </si>
  <si>
    <t>Equipo 1730-DAC</t>
  </si>
  <si>
    <t>PROCESO</t>
  </si>
  <si>
    <t>Etiquetas de fila</t>
  </si>
  <si>
    <t>(en blanco)</t>
  </si>
  <si>
    <t>Total general</t>
  </si>
  <si>
    <t>Cuenta de No. Control</t>
  </si>
  <si>
    <t>No orden</t>
  </si>
  <si>
    <t>Riesgos 62</t>
  </si>
  <si>
    <t>controles 155</t>
  </si>
  <si>
    <t>FECHA DE EJECUCIÓN DEL CONTROL</t>
  </si>
  <si>
    <t>REPORTE DE AVANCE DE LOS CONTROLES</t>
  </si>
  <si>
    <t>ESTADO DEL 
CONTROL</t>
  </si>
  <si>
    <t>CUMPLIDO</t>
  </si>
  <si>
    <t>INCUMPLIDO</t>
  </si>
  <si>
    <t>EN PROCESO</t>
  </si>
  <si>
    <t>FINALIZADO</t>
  </si>
  <si>
    <t>EN CURSO</t>
  </si>
  <si>
    <t>INFORMACIÓN DEL RIESGO</t>
  </si>
  <si>
    <t>Posibilidad de afectación reputacional por perdida de imagen con los usuaros internos por la prestacion de los servicios públicos  para el correcto funcionamiento de la entidad  fuera de los procedimientos establecidos.</t>
  </si>
  <si>
    <t>El profesional del áreas realiza el seguimiento mensual  de la asignación presupuestal para amparar el pago de los servicios públicos, dejando como evidencia el PAA y los CDPs</t>
  </si>
  <si>
    <t>baja</t>
  </si>
  <si>
    <t>Elaborar el anteproyecto con las necesidades requeridas para amparar el pago de los servicios públicos.</t>
  </si>
  <si>
    <t>Profesional de área</t>
  </si>
  <si>
    <t>Octubre</t>
  </si>
  <si>
    <t>Profesional
 OAPI</t>
  </si>
  <si>
    <t>Trimestralmente</t>
  </si>
  <si>
    <t>%2</t>
  </si>
  <si>
    <t>31/06/2021</t>
  </si>
  <si>
    <t>SEGUIMIENTO A CONTROLES CORTE AGOSTO 2021</t>
  </si>
  <si>
    <t>SEGUIMIENTO A LAS ACCIONES CORTE AGOSTO 2021</t>
  </si>
  <si>
    <t xml:space="preserve">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t>
  </si>
  <si>
    <t xml:space="preserve">El profesional del equipo técnico realiza revisión aleatoria semestralmente a los  estudios y/o conceptos elaborados verificando que cumplan con lo establecido en el procedimiento, dejando como registro acta de reunión.
</t>
  </si>
  <si>
    <t>El ordenador del gasto realiza la revisión y aprobación de las propuestas de modificación al Plan Anual de Adquisiciones (PAA) realizadas por los gerentes de proyecto en el marco de cumplimiento de las metas de los proyectos de inversión, dejando como evidencia las solicitudes de modificación enviadas por memorando a la Oficina Asesora de Planeación Institucional.</t>
  </si>
  <si>
    <t xml:space="preserve">El tecnico, profesional , contratista efectua mensualmente la actualizacion  de  la carpeta compartida de los  movimientos de ingresos, traslados y egresos  de almacen dejando como evidencia los soportes respectivos, para el caso de  los  ingresos se de contar con factura , o soporte contable idóneo ,  contrato, certificado de recibido a satisfacción , lo anterior con el fin de cumplir con  los lineamientos procedimientales y normativos para el  manejo de iventarios de la entidad acorde a la  normatividad existente </t>
  </si>
  <si>
    <t xml:space="preserve">El profesional universitario efectua las actualizaciones de los procedimientos, cuando se identifique la necesidad  socializacion y publicacion final avalado por el profesional especializado del area de almacen dejando como evidencia la socializacion publicada en la intranet , con el fin de establecer claramente los lineamientos definidos para  el manejo de  inventario  de bienes acorde con  la normatividad vigente </t>
  </si>
  <si>
    <t>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con el proposito de  cumplir con lo solicitado en la resolucion No. 001 de 2019 , por la cual se expide el Manual de Procedimientos Administrativos y Contables, para el manejo y control de los bienes en las Entidades de Gobierno Distritales y de esta manera cumplir  los lineamientos  procedimentales  y normativos.</t>
  </si>
  <si>
    <t>Teniendo en cuenta que la política de tratamient es aceptar y el nivel de riesgo residual es bajo, no se generan acciones adicionales</t>
  </si>
  <si>
    <t>El profesional del proceso identifica las necesidades a través de la matriz de necesidades de infraestructura y realiza seguimiento semestral con el objetivo de verificar el cumplimiento del cronograma definido para la ejecución de las actividades, dejando como evidencia el seguimiento a través del diligenciamiento del formato PA01-PR13-F01</t>
  </si>
  <si>
    <t>El Subdirector Administrativo contrata durante cada vigencia la prestación de servicios de mantenimiento preventivo y correctivo con empresas que cuenten con capacidad técnica y experiencia suficiente en este tipo de actividades con el fin de atender las necesidades de mantenimiento y mejoras locativas de la infraestructura física dejando como evidencia la copia del contrato, acta de inicio e informes de ejecución mensual.</t>
  </si>
  <si>
    <t>El Subdirector Administrativo contrata una firma interventora experta con el objetivo que realice el seguimiento técnico, jurídico, ambiental y financiero a las actividades a realizar por el contratista de mantenimiento locativo, quien presenta mensualmente  como evidencia los informes de ejecución y gestión</t>
  </si>
  <si>
    <t>El profesional del proceso mensualmente ejecuta las actividades establecidas en el Plan de Acción PIGA, Planes de Mejoramiento por Proceso, PACA, PAA , con el objetivo de generar la información necesaria para elaborar los informes requeridos del SGA, dejando como evidencia las actividades que se realicen en el cada periodo.</t>
  </si>
  <si>
    <t>El profesional del proceso  trimestralmente presenta los resultados de avance de la ejecución de los planes institucionales a la Subdirectora Administrativa, con el fin de determinar las acciones que requiren de priorización para su cumplimiento, a través de las reuniónes de seguimiento, dejando como evidencia la presentación.</t>
  </si>
  <si>
    <t xml:space="preserve">
El profesional realiza o actualiza el plan de trabajo de acuerdo a las necesidades de los instrumentos de forma cuatrimestral, con el proposito de que estos sean actualizados en la vigencia, dejando como evidencia el documento correspondiente.</t>
  </si>
  <si>
    <t xml:space="preserve">El profesional del área deberá presentar los avances de la gestión documental en una sesión semestral de Comité Interno de Archivo, con el fin de realizar seguimiento a las actividades ejecutadas, dejando como evidencia acta del comité </t>
  </si>
  <si>
    <t xml:space="preserve">El profesional del proceso elabora y/o actualiza el plan de tranferencias primarias de la entidad según las necesidades de las dependencias de manera cuatrimestral, con el fin de centralizar la información de la entidad y de acuerdo a las TRD por tiempos, dejando como evidencia el plan de transferencias  
</t>
  </si>
  <si>
    <t xml:space="preserve">El Subdirector Administrativo y el apoyo a la supervisión hara seguimiento mensual al cumplimiento de las obligaciones generales y especificas  asumidas por el contratista de almacenamiento y custodia, así como del arrendamiento de la bodega con el objeto de dar cumplimiento al servicio convenido, dejando como evidencia los informes de supervisión </t>
  </si>
  <si>
    <t xml:space="preserve">El Subdirector Administrativo hará seguimiento al soporte funcional de manera mensual, dejando como evidencia informe de los casos atendidos durante el correspondiente mes, para garantizar la continuidad del Sistema de Información Orfeo </t>
  </si>
  <si>
    <t xml:space="preserve">El proceso verifica trimestralmente el cumplimiento de las transferencias documentales y las actividades contenidas en el PINAR, dejando como evidencia las actas de transferencias primarias suscritas </t>
  </si>
  <si>
    <t xml:space="preserve">Elaborar actas de los arreglos locativos realizados en la bodega de acuerdo a las necesidades surgidas en el desarrollo del contrato  </t>
  </si>
  <si>
    <t xml:space="preserve">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y/o informes 
</t>
  </si>
  <si>
    <t>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y/o listados de asistencia y/o imagenes (pantallazos) de las reuniones o mesas de trabajo.</t>
  </si>
  <si>
    <t>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y/o listados de asistencia y/o imagenes (pantallazos) de las reuniones o mesas de trabajo y/o mensajes de texto- whatsapp-hangouts y/o imagenes (pantallazos) de las reuniones o mesas de trabajo.</t>
  </si>
  <si>
    <t xml:space="preserve">El Jefe de la Oficina  valida de manera permanente el diseño, desarrollo y evaluación de las estrategias de cultura para la moviliad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</si>
  <si>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 xml:space="preserve">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y/o actas de reunión y/o informes y/o listados de asistencia y/o imagenes (pantallazos) de las reuniones o mesas de trabajo y/o mensajes de texto- whatsapp-hangouts y/o imagenes (pantallazos) de las reuniones o mesas de trabajo. </t>
  </si>
  <si>
    <t xml:space="preserve">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y/o actas de reunión y/o informes y/o listados de asistencia y/o imagenes (pantallazos) de las reuniones o mesas de trabajo y/o mensajes de texto- whatsapp-hangouts y/o imagenes (pantallazos) de las reuniones o mesas de trabajo. </t>
  </si>
  <si>
    <t>El Equipo Operativo del proceso realiza semestralmente la socialización del Manual de Gestión de PQRS a los colaboradores del Proceso con el fin de informar la importancia de dar cumplimiento a este documento y la normatividad vigente dejando como evidencia el listado de asistencia de la actividad</t>
  </si>
  <si>
    <t>El Profesional Universitario realizara mensualmente mesas de trabajo de seguimiento de las actividades de notificacion del grupo de trabajo dejando como evidencia las acta de reunión y/o listado de asistencia.</t>
  </si>
  <si>
    <t>Profesional Universitario</t>
  </si>
  <si>
    <t>El Auxiliar Administrativo entrega periodiocamente el reparto de las actuaciones y actos administrativos de con el fin de dar cumplimiento a los términos procesales dejando como evidencia las planillas de reparto.</t>
  </si>
  <si>
    <t xml:space="preserve">Auxiliar Administrativo </t>
  </si>
  <si>
    <t>Profesional realizara seguimiento mensual a la base de datos de las actuaciones y actos administrativos con el fin de evitar la caducidad dejando como evidencia la base de datos</t>
  </si>
  <si>
    <t>Profesional Universitario / Especializado</t>
  </si>
  <si>
    <t>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</si>
  <si>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El Auxiliar Administrativo realizara periodicamente el reparto de los expedientes a las Autoridades de Tránsito por medio del Formato Entrega de expedientes - Abogados con el fin de evitar  la pérdida de los expedientes, tener la trazabilidad de los documentos y realizar el seguimiento continuo de los mismos dejando como evidencia el registro en dicho formato</t>
  </si>
  <si>
    <t>La Autoridad de Tránsito realiza máximo dentro de los tres (3) días siguientes, la entrega de los expedientes de los procesos gestionados al Grupo de la Secretaria Común, dejando como evidencia el Formato Entrega de expedientes - Abogados (Continuaciones) o el Formato Entrega de Expedientes Salidas y Audiencias (Apertura)</t>
  </si>
  <si>
    <t>El Auxiliar Administrativo realizara permanentemente el registro en la base de datos de los expedientes entregados por las Autoridades de Tránsito con el fin de evitar la pérdida de los expedientes, tener la trazabilidad de los documentos y realizar el seguimiento continuo de los mismos dejando como evidencia el registro en la base de datos de los respectivos procesos contravencionales</t>
  </si>
  <si>
    <t>El Auxiliar Administrativo realiza periodicamente el reparto de los expedientes entregados a los Abogados por medio de la planilla de entrega con el fin de realizar un control y trazabilidad de los procesos dejando como evidencia el registro en la planilla de entrega respectiva.</t>
  </si>
  <si>
    <t>Posibilidad de afectacion reputacional por investigaciones  juridicas, disciplinarias, fiscales y penales debido a la  pérdida de cualquier pieza procesal de un expediente requerido para el fallo de segunda instancia o la pérdida total o parcial de expedientes de los Procesos Contravencionales ocasionando el entorpecimiento del proceso administrativo generando la nulidad y/o caducidad del mismo.</t>
  </si>
  <si>
    <t>Posibilidad de afectacion reputacional por investigaciones  juridicas, disciplinarias, fiscales y penales debido a la falta de registro de la información de los procesos contravencionales en SICON generando reprocesos, tutelas y obstruyendo el debido proceso al ciudadano.</t>
  </si>
  <si>
    <t>La Autoridad de Tránsito verifica diariamente el cargue a SICON de los procesos contravencionales aperturados validando el número de expediente de cada una de las Audiencias de su conocimiento dejando como evidencia el registro en google drive.</t>
  </si>
  <si>
    <t>EL Auxiliar Administrativo verificara mensualmente la información registrada con el fin de validar que se registren los procesos en SICON dejando como evidencia la Base de Datos de Google Drive Vs. el Formato Entrega de Expedientes Salidas y Audiencias (Apertura)</t>
  </si>
  <si>
    <t>Posibilidad de afectacion reputacional por investigaciones  juridicas, disciplinarias, fiscales y penales debido a la pérdida de licencias de conducción custodiadas por la Subdirección de Contravenciones generando reprocesos, demanda y detrimento patrimonial.</t>
  </si>
  <si>
    <t xml:space="preserve">El Profesional Especializado del Grupo de la Secretaria Común realiza periodicamente el control de las licencias de conducción que se encuentran en custodia de la Subdirección de Contravenciones dejando como evidencia el registro en la Base de Datos </t>
  </si>
  <si>
    <t>El Equipo Operativo realizara semestralmente la validación del registro en la base de datos de las licencias de conducción retenidas Vs. el documento físico con el fin de evitar la pérdida de las licencias retenidas dejando como evidencia el acta de reunión y listado de asistencia.</t>
  </si>
  <si>
    <t>Posibilidad de afectacion reputacional por investigaciones  juridicas, disciplinarias, fiscales y penales por no subir las sanciones al RUNT generando que la SDM no tenga sustento para negarle el trámite de expedición de otra licencia de conducción al ciudadano.</t>
  </si>
  <si>
    <t>El Auxiliar Administrativo del Grupo de la Secretaria Común recibirá diariamente los expedientes con el pantallazo de la sanción cargada en el RUNT dejando como evidencia Formato Entrega de expedientes - Abogados (Continuaciones) o el Formato Entrega de Expedientes Salidas y Audiencias (Apertura)</t>
  </si>
  <si>
    <t xml:space="preserve">El Profesional realizará trimestral y aleatoreamente la validación de las sanciones subidas al RUNT de acuerdo al informe generado desde SICON con el fin de evitar que queden sanciones sin cargue a dicha plataforma dejando como evidencia las observaciones en el archivo de excel. </t>
  </si>
  <si>
    <t>Profesional Universitario del Grupo de la Secretaria Común</t>
  </si>
  <si>
    <t>Posibilidad de afectacion reputacional por investigaciones  juridicas, disciplinarias, fiscales y penales debido a que los abogados no firman  la resolución de fallo del recurso de apelación lo cual genera falla en la responsabilidad.</t>
  </si>
  <si>
    <t>El Auxiliar Administrativo realiza periodicamente la revisión de la firma en cada uno de los actos administrativos realizando la devolucion de los que no se encuentran dejando como evidencia el registro en la planilla de reparto</t>
  </si>
  <si>
    <t>Los profesionales dan la aplicación de la norma disciplinaria vigente, que hasta el mes de marzo la Ley 734 de 2002, teniendo en cuenta que el 29 de junio se publicó Ley 2094 que adicona por nueve meses mas la entrda en vigencia de la ley 1952 de 2019 Código General Disciplinario, cuyas decisiones quedán registradas en la base de datos que contiene la información.</t>
  </si>
  <si>
    <t>Realizar la actualización y socialización del procedimiento de medidas integrales PM02-PR08, reforzando los controles y acciones para la implementación y seguimiento de las mismas.</t>
  </si>
  <si>
    <t>Profesionales Especializados rol de gerente y enlace de calidad del proceso.</t>
  </si>
  <si>
    <t>EL profesional Especializado  del proceso verifica permanentemente que las devoluciones cargadas en la carpeta compartida STORAGE_ADMIN cumplan con los requisitos establecidos  en el procedimiento dejando como registro la verificacion mediante-orden de devolucion.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cd que entregan mensualmente.</t>
  </si>
  <si>
    <t>El profesional especializado del proceso y  el técnico verifican permanente que las devoluciones registradas  en los  sistema SICON  y  BOGDATA  cumplan con los requisitos  establecidos en el procedimiento dejando registrada la verificación en los aplicativos y los soportes apotados por el ciudadano en la Carpeta compartida storage-admin.</t>
  </si>
  <si>
    <t>Efectuar 2 socializaciones de los procedimientos PA03-PR11 Devolucion y o Compensacion de pagos en Exceso y pagos de lo debido por conceptos no tributarios y PA03-PR12 Devolucion y/o compensacion de pagos en exceso y pagos de lo no debido, a los funcionarios de la Subdireccion Financiera</t>
  </si>
  <si>
    <t>El tecnico del proceso verifica permanentemente que los documentos cargados en la  ventanilla vitual cumplan con los requisitos establecidos en el procedimiento dejando registrado la verificación mediante una plantila numerada en el sistema de radicación del aplicativo SICAPITAL</t>
  </si>
  <si>
    <t>El profesional del proceso realiza la causación permanentemente del pago de contratitas y proveedores a través del aplicativo SICAPITAL, generando una plantilla de causación</t>
  </si>
  <si>
    <t xml:space="preserve">El profesional del proceso realiza la revision permenentemente de los documentos radicados por contratista y provedores para que cumplan con los requistos establecidos en el procedimiento dejando registrada la verificacion  en  el Drive, el enlace de dicho Drive estará relacionado en un archivo Word, dado que la información por su confidencialidad no puede ser cargada directamente en la carpeta  dispuesta por la OAPI </t>
  </si>
  <si>
    <t>Efectuar 2 socializaciones del Procedimiento PA03-PR09-Tramite Ordenes de Pago y Relacion de Autorizacion, a los funcionarios de la Subdirección Financiera</t>
  </si>
  <si>
    <t>El profesional Especializado  del proceso verifica permanentemente el contenido de la solicitud de CDP efectuada por los ordenadores del gasto, para que cumpla con los requisitos establecidos en el procedimiento dejando registrada la verificacion mediante la expedición del CDP</t>
  </si>
  <si>
    <t xml:space="preserve">El responsable de presupuesto verifica permanentemente los certificados de  disponibilidad expedidos, para que cumplam con los requisitos  establecidos en el procedimiento dejando como registro los CDP firmados  los cuales  descarga en una carpeta compartida Drive, para disposicion de los solicitandes. El enlace Drive estará relacionado en un archivo Word, dado que la información por su confidencialidad no puede ser cargada directamente en la carpeta dispuesta por la OAPI </t>
  </si>
  <si>
    <t xml:space="preserve"> Efectuar 2 socializaciones del Procedimiento PA03-PR08 Expedicion y Anulacion de Certificados de Disponibilidad Presupuestal </t>
  </si>
  <si>
    <t>El profesional Especializado  del proceso verifica permanentemente, los contratos, actos adminitrativo, para que cumpla con los requisitos establecidos en el procedimiento dejando registrada la verificacion mediante la expedicion del CRP en el aplicativo BOGDATA</t>
  </si>
  <si>
    <t xml:space="preserve">El responsable de presupuesto verifica permanentemente los certificados de  registros  presupuestal expedidos, para que cumplam con los requisitos establecidos en el procedimiento dejando como registro los CRP firmados los cuales  descarga en una carpeta compartida Drive, para disposicion de los solicitantes, el enlace Drive estará relacionado en un archivo Word, dado que la información por su confidencialidad no puede ser cargada directamente en la carpeta dispuesta por la OAPI </t>
  </si>
  <si>
    <t xml:space="preserve"> Efectuar 2 Socializaciones del Procedimiento PA03-PR010 Expedicion y Anulacion de Certificados de Registro Presupuestal </t>
  </si>
  <si>
    <t>El profesional  del proceso verifica  permanentemente la informacion registrada,  para que cumpla con los requisitos establecidos en el procedimiento dejando registrada la verificacion mediante los formatos anexos firmados en el campo de revision</t>
  </si>
  <si>
    <t>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t>
  </si>
  <si>
    <t>El Lider del proceso de la DIM en conjunto con su equipo profesional, verifica constantemente (a solicitud) la viabilidad a través de la solicitud de estudios, con el fin de evaluar la pertinencia del desarrollo de los mismos y dejando registro mediante respuesta en caso de ser No viable por correo electrónico, correspondencia y/o whatsapp, y en los casos de ser viable se asigna el profesional para la elaboración del estudio.</t>
  </si>
  <si>
    <t xml:space="preserve">El Lider del proceso de la DIM, verifica constantemente a través de la versión preliminar del estudio el cumplimiento de los requerimientos normativos, técnicos y procedimentales requeridos, con el fin de garantizar los requisitos establecidos, lo cual se evidencia con el documento del estudio versión final firmado. </t>
  </si>
  <si>
    <t>Los profesionales de la DIM realizarán socialización del PE04-PR01  PROCEDIMIENTO ESTUDIOS PARA LA FORMULACIÓN E IMPLEMENTACIÓN DE MEDIDAS ESTRATÉGICAS PARA LA MOVILIDAD a los profesionales de Estudio de la DIM, una vez al año y en cada actualización del mismo, dejando como registro el listado de asistencia.</t>
  </si>
  <si>
    <t xml:space="preserve">El Lider del proceso de la DIM y/o el asesor del despacho (en caso en que aplique) realizan constantemente revisión a los resultados preliminares de los Modelos, con el fin de verificar el cumplimiento de los aspectos técnicos requeridos, dejando como evidencia las actas de las mesas de trabajo y/o correo electrónico con las observaciones. </t>
  </si>
  <si>
    <t xml:space="preserve">Los profesionales ecargados de construir y/o revisar Modelos de tránsito y transporte de la DIM, realizan la validación y calibración del escenario base, con el fin de que los resultados e indicadores arrojados por los Modelos reflejen las condiciones base de la ciudad, dejando como evidencia el documento asociado a este análisis.  </t>
  </si>
  <si>
    <t>Los profesionales de la DIM realizarán socialización del PE04-PR03 PROCEDIMIENTO GENERACIÓN Y/O REVISIÓN DE MODELOS PARA LA TOMA DE DECISIONES RELACIONADAS CON LA MOVILIDAD  a los profesionales de Modelación de la DIM una vez al año y en cada actualización del mismo, dejando como registro el listado de asistencia.</t>
  </si>
  <si>
    <t>Los profesionales  de la DIM revisan y analizan constantemente (a solicitud) los criterios e información relacionada con los indicadores a generar y/o actualizar a través de la solicitud de indicadores, dando claridad sobre los criterios relacionados,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t>
  </si>
  <si>
    <t xml:space="preserve">El Lider del proceso de la DIM verifica constantemente a través de la propuesta de los indicadores generados y/o actualizados el cumplimiento de los requerimientos técnicos y procedimentales requeridos, con el fin de aprobar el producto previamente solicitado, lo cual se evidencia en la respuesta remisoria (Oficio  y/o correo eléctronico). </t>
  </si>
  <si>
    <t>Los profesionales de la DIM realizarán socialización del  PE04-PR02 PROCEDIMIENTO GENERACIÓN Y/O ACTUALIZACIÓN Y REPORTE DE INDICADORES DE MOVILIDAD a los profesionales de Indicadores de la DIM una vez al año y en cada actualización del mismo, dejando como registro el listado de asistencia.</t>
  </si>
  <si>
    <t>Los profesionales del proceso asesoran permanetemente bajo soicitud de los procesos en la elaboración de los documentos del Sistema Integrado de Gestión, dejando como registro los correos electronicos con las observaciones realizadas a los documentos solicitados.</t>
  </si>
  <si>
    <t>Los profesionales del proceso realizan la verificación de las solicitudes en cuanto a viabilidad de creación, actualización o eliminación de documentos del sistema, garantizando su trazabilidad mediante la asiganción de  codificación y versión de los documentos, dejando como registro la actualización del formato de control de infomración documentada PE01-PR04-F07.</t>
  </si>
  <si>
    <t>Los profesionales del proceso realizan permanentemente el registro de la información del documento elaborado en la carpeta compartidad de la OAPI y realiza publicación en Intranet para consulta de documentos vigentes, dejando como registro la imagen de la solicitud a mesa de servicios realizada por correo electronico .</t>
  </si>
  <si>
    <t>La jefe de la Oficina Asesora de Planeación Institucional realiza trimestralmente la solicitud de seguimiento al plan de adecuación y sostenibilidad, con el fin de  garantizar el reporte en los tiempos establecidos, dejando como registro el correo de solicitud.</t>
  </si>
  <si>
    <t>El profesional de la OAPI dispone trimestralmente el drive compartido  para el cargue de las evidencias, con el proposito de garantizar los resgistros de las actividades realizadas, dejando como evidencia el link  del drive dispuesto para cada reporte, el link sera reportado en un archivo word.</t>
  </si>
  <si>
    <t>Los profesionales designados de la OAPI, realizan trimestralmente la verificación  del cargue y el excel de reporte, remitido por los lideres de política, con el fin de llevar la trazabilidad en el avance de la implementación de las políticas, dejando como registro el Plan de adecuación publicado.</t>
  </si>
  <si>
    <t>El jefe  de la OAPI  realizará  anualmente (mes de marzo)  el reporte en el Formulario Único de  Reporte de Avance a la Gestión FURAG, con el propósito de medir el indice de desempeño institucional, dejando como registro el reporte en la herramienta FURAG.</t>
  </si>
  <si>
    <t xml:space="preserve">Los líderes de los procesos documentaran el seguimiento preriodico por autocontrol a las acciones planteadas en los planes de mejoramiento, con el propósito de velar por su oportuno cumplimiento, dejando como evidencia el correo de reporte de autocontrol a la OCI  </t>
  </si>
  <si>
    <t>Posibilidad de afectación reputacional por posible disminución en el índice de desempeño institucional por la implementación de las políticas del Modelo Integrado de Planeación y Gestión MIPG fuera de los términos y lineamientos establecidos.</t>
  </si>
  <si>
    <t>La jefe de la OAPI realiza por lo menos una vez al año la presentación en el Comité Istitucional de Gestión y Desempeño de los avances en las acciones definidas en el plan de adecuación y sostenibilidad</t>
  </si>
  <si>
    <t>Jefe OAPI</t>
  </si>
  <si>
    <t>1 vez al año</t>
  </si>
  <si>
    <t>El jefe de la OAPI, remite mensualmente un correo recordatorio al equipo técnico lideres de política  con los compromisos pendientes, dejando como registro correo electronico</t>
  </si>
  <si>
    <t>Mensual</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</si>
  <si>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</si>
  <si>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Los Centros Locales de Movilidad convocan una vez cada seis meses a los ciudadanos que conforman el directorio de agremiaciones y otros grupos de interés y bases de datos que maneja el Centro Local, con el fin de garantizar la vinculación de todos los actores mencionados anteriormente, dejando como registro los correos de convocatoria.</t>
  </si>
  <si>
    <t>El equipo del Centros Locales de Movilidad a través de los gestores y orientadores, realizan una vez cada seis meses la verificación de la asistencia a la reunión con la ciudadanía con base a los correos de convocatoria a reunión, con el fin de identificar las inasistencias por parte de la ciudadanía convocada.  listado asistencia.</t>
  </si>
  <si>
    <t>El equipo del Centros Locales de Movilidad a través de los gestores y orientadores, realizarán la retroalimentación a la comunidad una vez cada seis meses, a los ciudadanos que no asistieron al espacio de reunión con ciudadanía convocado por el Centro Local de Movilidad, con el fin de identificar los ciudadanos que no asisten al espacio de participación. Esta acción se da a conocer a través del acta generada (Formato acta de reunión código: pa01-m01-f03) la cual será enviada al correo electrónico del ciudadano.</t>
  </si>
  <si>
    <t xml:space="preserve"> El equipo del Centros Locales de Movilidad a través de los gestores y orientadores, verifican que no se tenga discriminación en el momento de la realización de las reuniones con la ciudadanía, convocando a los integrantes del directorio de agremiaciones y el directorio de ciudadanos y aplicando el formato de asistencia (pm06-pr04-f03 listado de asistencia a procesos de participación) el cual contiene información con enfoque, con el fin de adoptar medidas de inclusion, acciones afirmativas y acciones razonables en la participación ciudadana.</t>
  </si>
  <si>
    <t>Los profesionales realizan seguimiento a las solicitudes de la ciudadanía, corroborando las respuestas a cada una de las peticiones.</t>
  </si>
  <si>
    <t>El profesional  del área de la DTH cada vez que se presenta el evento revisa los requisitos establecidos en el Manual de Funciones y Competencias Laborales vigente y verifica la lista chequeo en la cual se establece la documentación requerida para el ingreso, mediante los formatos PA02-PR01-F02 y PA02-PR01-F03</t>
  </si>
  <si>
    <t xml:space="preserve">El profesional del área de la DTH cada vez que se presenta el evento envía la solicitud y se hace seguimiento para la publicación del acto administrativo de nombramiento en la Imprenta Distrital y en la página web de la Entidad </t>
  </si>
  <si>
    <t xml:space="preserve">El profesional del área de la DTH cada vez que ingresa un nuevo funcionario a la planta de personal, solicita la verificación de títulos de educación formal y las certificaciones laborales ante las instituciones competentes y se evidencia en el oficio de la solicitud realizada </t>
  </si>
  <si>
    <t xml:space="preserve">El profesional del área de la DTH realizará seguimiento semestral a que el Formato Unico de Hoja de Vida sea presentado a traves del Aplicativo Sideap para dar cumplimiento a la normatividad </t>
  </si>
  <si>
    <t>Profesional de la Dirección de Talento Humano</t>
  </si>
  <si>
    <t xml:space="preserve">El profesional del área de la DTH realizará seguimiento periódico a las respuestas recibidas conforme a los oficios solicitantes, y en caso de requerirse realizar reiteración de las solicitudes, y se registra en base de datos de seguimiento de verificación </t>
  </si>
  <si>
    <t xml:space="preserve">El profesional del área de la DTH cada vez que se presenta el evento verifica la normatividad relacionada con requisitos legales en Seguridad y Salud en el Trabajo descritos en la matriz que envía la Dirección de Normatividad y Conceptos, a fin de actualizar dicha matriz </t>
  </si>
  <si>
    <t xml:space="preserve">El profesional del área de la DTH cada vez que se presenta el evento envía un correo electronico al grupo de SST con la nueva normatividad de los requisitos legales en Seguridad y Salud en el Trabajo identificada mediante la matriz remitida por la Dirección de Normatividad y Conceptos </t>
  </si>
  <si>
    <t xml:space="preserve">El profesional del área de la DTH realiza seguimiento mensual mediante la matriz de indicadores SST,  al cumplimiento del plan de trabajo, cumplimiento de la normatividad legal, y disminución de enfermedad y accidentalidad laboral </t>
  </si>
  <si>
    <t xml:space="preserve">El profesional del área de la DTH realiza seguimiento anual a los terceros designados mediante la solicitud para que realicen la evaluación de cumplimiento de la normatividad vigente en materia de SST en la Secretaria Distrital de Movilidad </t>
  </si>
  <si>
    <t xml:space="preserve">El profesional del área de la DTH realizará una reunión mensual con el equipo SST para socializar la nueva normatividad en materia SST  </t>
  </si>
  <si>
    <t>El profesional del área de la DTH socializa anualmente  el resultado de la evaluación del cumplimiento de la normatividad vigente en materia de SST al interior de la Entidad</t>
  </si>
  <si>
    <t>ANUALMENTE</t>
  </si>
  <si>
    <t>El profesional del área de la DTH realiza de manera semestral el seguimiento de las capacitaciones con intensidad horaria igual o superior a 4 horas, valida que el ejecutor responsable haya realizado la aplicación de la encuesta pretest y postest, y allegue las respectivas evidencias (registros asistencia, presentación y el informe de los resultados de la encuesta)</t>
  </si>
  <si>
    <t xml:space="preserve">El profesional del área de la DTH realiza de manera semestral el seguimiento de las capacitaciones, charlas o talleres interinstitucionales, de acuerdo con los reportes enviados por la entidad competente aplica la encuesta de satisfacción a través de google forms </t>
  </si>
  <si>
    <t xml:space="preserve">El profesional del área de la DTH en coordinación de la OAPI, define dos indicadores para hacer seguimiento al plan institucional de capacitación, los cuales se aplican de manera semestral </t>
  </si>
  <si>
    <t xml:space="preserve">El profesional del área de la DTH solicita para la ejecución del PIC, los cronogramas, las actividades de capacitación a desarrollar en la vigencia y el reporte de las evidencias de la capacitación </t>
  </si>
  <si>
    <t xml:space="preserve">EQUIPO DE DTH (PIC)
</t>
  </si>
  <si>
    <t xml:space="preserve">El profesional del área de la DTH estructura matriz consolidada de las capacitaciones reportadas por cada uno de los responsables, que cuente con información detallada de la capacitación (Nombre asistente, cedula, dependencia cargo, tipo de vinculación, sexo, nombre de la capacitación, charla, socialización, taller, seminario, fecha, intensidad horaria, tipo capacitación -interistitucional, contrato, autogestión, tematica que apunta a la ejecución del PIC, etc) </t>
  </si>
  <si>
    <t>EQUIPO DE DTH (PIC)</t>
  </si>
  <si>
    <t>El profesional del área de la DTH establece anualmente un cronograma para el cumplimiento de las actividades establecidas en el plan de bienestar e incentivos, el cual se puede evidenciar en el plan publicado en la intranet</t>
  </si>
  <si>
    <t>El profesional del área de la DTH realiza 2 seguimientos semestrales al cumplimiento del cronograma establecido en el plan de bienestar e incentivos</t>
  </si>
  <si>
    <t>PROFESIONAL DE DTH</t>
  </si>
  <si>
    <t xml:space="preserve">
Posibilidad de afectación reputacional por aumento de requerimientos de los usuarios internos solicitando sustitución en elementos de la infraestructura TI  debido a la  gestión de conceptos tecnicos fuera de los lineamientos técnicos. 
</t>
  </si>
  <si>
    <t xml:space="preserve">
Posibilidad de afectación reputacional  por aumento de requermientos de los usuarios internos solicitando verificaciones  en su infraestructura TI y aumento de quejas debido a la gestion de Mantenimientos Preventivos fuera de los tiempos establesidos.
</t>
  </si>
  <si>
    <t xml:space="preserve">
Posibilidad de afectación reputaciones por aumento de requerimientos de los usuarios internos y externos solicitando la atención a sus necesidades y aumento de quejas debido a la gestiona del plan de continuidad fuera de los lineamientos técnicos.
</t>
  </si>
  <si>
    <t xml:space="preserve">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</si>
  <si>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
La Herramienta tecnológica Aranda genera la solicitud de calificación de niéveles de servicio (Mediante la encuesta de satisfacción) dejando la trazabilidad de la ejecución en la Herramienta Aranda.
</t>
  </si>
  <si>
    <t xml:space="preserve">
El profesional de la OTIC realiza el seguimiento constante a la gestión de las políticas de Seguridad de la Información de la entidad generando un acta de seguimiento mensual.</t>
  </si>
  <si>
    <t>El profesional de la DAC líder de los puntos de atención, verifica Trimestralmente  los protocolos de atención al ciudadano, a través de la implemetación de la matriz de cumplimiento de los atributos del manual de servicio a la ciudadanía, dejando como registro informe de resultados del monitoreo del manual de servicio al ciudadano.</t>
  </si>
  <si>
    <t>el supervisor de cada orientador que hace presencia en los puntos de atención, verifica Trimestralmente la prestación eficiente y oportuna  de los trámitesy servicios  a través de las quejas y reclamos interpuestas por los ciudadanos, con el fin de realizar el tratamiento adecuado acorde con los lineamientos establecidos en el manual del servicio a la ciudadanía, dejando registro  acta de reunión</t>
  </si>
  <si>
    <t>El profesional de la DAC, líder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el informe publicado acorde al procedimiento.</t>
  </si>
  <si>
    <t>El profesional de la DAC, líder del equipo técnico de gestión y desempeño,   realiza seguimiento bimestral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actas de reunión y los reportes trimestrales  a la OAPI.</t>
  </si>
  <si>
    <t>El profesional de la DAC líder de los puntos de atención, realiza la gestión pertinente sobre  2 sensibilizaciones sobre  las temáticas de Cultura de Servicio a la ciudadanía y  ética y valores del servidor público, dirigida  al personal que hace presencia en los diferentes puntos de contacto, dejando como registro listados de asistencia.</t>
  </si>
  <si>
    <t>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acta y matriz  de seguimiento.</t>
  </si>
  <si>
    <t>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acta  y  matriz de seguimiento del cumpliento de la norma ISO 9001-2015.</t>
  </si>
  <si>
    <t>El profesional de la DAC, líder de cursos pedagógicos,  aplica trimestralmente la evaluación de aprendizaje a los asistentes a los Cursos pedagógicos, conforme con lo establecido en el Formato PM04-PR01-F15, dejando como registro el informe de medición del índice de aprendizaje PM04-PR01-F08.</t>
  </si>
  <si>
    <t>El profesional de la DAC, líder de cursos pedagógicos,  verifica trimestralmente la aplicación de los mecanismos de medición, para conocer la satisfacción de los ciudadanos en la prestación del servicio ofrecido en el desarrollo del curso pedagógico,  acorde con los lineamientos establecidos en el procedimiento PM04-PR01-Cursos Pedagógicos y PM04-PR07-Retroalimentación con el Ciudadano, dejando como registro informe de satisfacción.</t>
  </si>
  <si>
    <t>El profesional de la DAC, líder de cursos pedagógicos, realiza la gestión pertinente sobre  2 socializaciones  del procedimiento de cursos pedagógicos, dirigida  al personal que hace presencia en los diferentes puntos de contacto, dejando como registro listados de asistencia.</t>
  </si>
  <si>
    <t>El profesional de la DAC líder de racionalización de trámites,  análiza bimestralmente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a las acciones propuestas en la estrategia de racionalización de trámites.</t>
  </si>
  <si>
    <t>El profesional de la DAC líder de racionalización de trámites, realiza la gestión pertinente sobre  2 socializaciones de la Política de Racionalización de trámites y servicios, para su apropiación por parte de los Servidores que hacen presencia en los puntos de contacto dispuesto por la Secretaría Distrital de Movilidad,dirigida  al personal que hace presencia en los diferentes puntos de contacto,  dejando como registro listados de asistencia.</t>
  </si>
  <si>
    <t xml:space="preserve">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mensual con la identificación de estos vehículos. </t>
  </si>
  <si>
    <t>El profesional de la DAC líder de la aplicación de la Ley 1730, realiza la gestión pertinente sobre 2 socializaciones de la aplicación de la Ley 1730 y el procedimiento de enajenación de los vehículos declarados en abandono,dirigida  a los colaboradores de la DAC,  dejando como registro listados de asistencia.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</si>
  <si>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</si>
  <si>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El profesional de la DAC, líder del equipo técnico de gestión y desempeño, evalúa trimestralmente la calidad (coherencia, calidez y claridad) de las respuestas emitidas por la dependencia por medio de PM04-M02-F03 Matriz de Evaluación de calidad de las respuestas emitidas a las peticiones ciudadanas, teniendo en cuenta los lineamientos dispuestos en el PM04-M02 Manual de Gestión de PQRSD,  dejando como registro el informe publicado.</t>
  </si>
  <si>
    <t xml:space="preserve">El profesional de la DAC, líder del equipo de PQRSD,  realiza  seguimiento mensual de las peticiones trasladadas por competencia, consolida  y reporta en la intranet los informes de PQRSD en el Tablero de Control, del mes inmediatamente anterior,  los cuales se pueden consultar clasificado por dependencia, tipo documental y asunto, con las novedades  que se presenten en la atención de los requerimientos asignados a las diferentes dependencias, dejando como evidencia informe publicado.
</t>
  </si>
  <si>
    <t>El profesional de la DAC, líder del equipo de PQRSD, remite mensualmente memorando a los directivos de la entidad con copia a la Oficina de Control Disciplinario, informando el estado de las peticiones atendidas fuera de términos, así como las vencidas sin respuesta y trasladadas por competencias posterior a los 5 días, dejando como registro memorando remitido.</t>
  </si>
  <si>
    <t>El profesional de la DAC, líder del equipo de PQRSD,  publica mensualmente en la página web de la Entidad, los informes de PQRSD, de acuerdo con lo establecido en la Ley de Transparencia 1712 de 2014 y demás normas concordantes, dejando como registro los informes publicados y su respectiva trazabilidad(correos de solicitud de publicación).</t>
  </si>
  <si>
    <t>El profesional de la DAC, líder del equipo de PQRSD, evalúa mensualmente la satisfacción del ciudadano con la claridad en las respuestas emitidas en la Dirección de Atención al Ciudadano por medio de encuesta telefónica, dejando como resgistro informe resultado de encuesta de satisfacción con la claridad en las respuestas.</t>
  </si>
  <si>
    <t>El profesional de la DAC, líder del equipo técnico de gestión y desempeño, realiza mesa de trabajo semestral con las diferentes dependencias para analizar las causas de los temas más reiterados del informe  de quejas y reclamos tanto del sistema de gestión documental  como el de Bogotá Te Escucha,   dejando como evidencia acta de reunión y/o listados de asistencia.</t>
  </si>
  <si>
    <t>El profesional de la DAC líder del equipo de PQRSD, realiza la gestión pertinente sobre 2 socializaciones del Manual de Gestión de PQRSD, dirigida al equipo de PQRSD  de cada dependencia,  dejando como registro listados de asistencia.</t>
  </si>
  <si>
    <t>Equipo PQRSD</t>
  </si>
  <si>
    <t>01 de mayo del 2021 -
31 de agosto del 2021</t>
  </si>
  <si>
    <t>Las quejas se evalúan dentro del término estipulado en la Ley 734-2002,  se hace seguimiento en cada una de las etapas y términos del proceso disciplinario, para el impulso procesal requerido de las quejas.. Evidencia base de datos de la OCD y actas de reunión mensual 
\\Storage_admin\Control-Disciplinario\OCD 2021\ACTAS DE REUNION 2021.</t>
  </si>
  <si>
    <r>
      <t xml:space="preserve">
</t>
    </r>
    <r>
      <rPr>
        <sz val="10"/>
        <color theme="1"/>
        <rFont val="Calibri"/>
        <family val="2"/>
        <scheme val="minor"/>
      </rPr>
      <t xml:space="preserve">PIEZAS COMUNICATICAS DESDE EL 01 DE MAYO AL 31 DE AGOSTO DEL 2021 OCD 
Se encuentran cargadas en la siguiente direccion URL: </t>
    </r>
    <r>
      <rPr>
        <sz val="10"/>
        <color theme="3"/>
        <rFont val="Calibri"/>
        <family val="2"/>
        <scheme val="minor"/>
      </rPr>
      <t>https://drive.google.com/drive/folders/1dJavVwPLWb6wkFqHkbia9y8xTH7TZKIL</t>
    </r>
    <r>
      <rPr>
        <sz val="10"/>
        <color theme="1"/>
        <rFont val="Calibri"/>
        <family val="2"/>
        <scheme val="minor"/>
      </rPr>
      <t xml:space="preserve"> 
SOCIALIZACIONES OCD DE MAYO A AGOSTO DEL 2021 
Se encuentran cargadas en la siguiente direccio
\\Storage_admin\Control-Disciplinario\OCD 2021\SENSIBILIZACIONES AREAS SDM 2021 mayo
\\Storage_admin\Control-Disciplinario\OCD 2021\SENSIBILIZACIONES AREAS SDM 2021 junio
\\Storage_admin\Control-Disciplinario\OCD 2021\SENSIBILIZACIONES AREAS SDM 2021 julio
\\Storage_admin\Control-Disciplinario\OCD 2021\SENSIBILIZACIONES AREAS SDM 2021 agosto </t>
    </r>
  </si>
  <si>
    <r>
      <t xml:space="preserve">
</t>
    </r>
    <r>
      <rPr>
        <sz val="10"/>
        <color theme="1"/>
        <rFont val="Calibri"/>
        <family val="2"/>
        <scheme val="minor"/>
      </rPr>
      <t>En las reuniones mensuales se hace seguimiento a los procesos disciplinarios, adicional a ello, se alimenta la base de datos de la OCD cada vez que llega una queja o informe, así mismo, se diligencia la información de cada una de las decisiones que se toman dentro del proceso. Evidencia actas de Reparto y base de datos de la OCD carpeta compartida para la OCD \\Storage_admin\Control-Disciplinario\OCD 2021\ACTAS DE REPARTO 2021.</t>
    </r>
  </si>
  <si>
    <t>N/A</t>
  </si>
  <si>
    <t>Durante el periodo de seguimiento no se requirió de la verificación de formulación de nuevos proyectos de inversión</t>
  </si>
  <si>
    <t>10/07/2021 al 26/07/2021</t>
  </si>
  <si>
    <t>Se realizó la validación de la completitud, calidad, coherencia y suficiencia de la información al reporte de seguimiento de los POA's de inversión y gestión presentados por la equipos de proyectos de inversión y dependencias, de las actividades y tareas programadas durante la vigencias, del segundo trimestre de 2021. Se adjunta evidencia de la validación y retroalimentación.</t>
  </si>
  <si>
    <t>05/05/2021, 06/05/2021
13/05/2021
17/08/2021, 19/08/2021,  20/08/2021,
23/08/2021 y 
24/08/2021</t>
  </si>
  <si>
    <t>Se realizaron las mesas de seguimiento del primer trimestre y del segundo trimestre, en las cuales se presentaron los avances de los proyectos, observaciones al reporte y las alertas correpondientes.
Adicionalmente se enviaron los correos con las alertas identificadas a cada Subsecretario, para el primer y segundo semestre</t>
  </si>
  <si>
    <t xml:space="preserve"> 15/07/2021</t>
  </si>
  <si>
    <t>Se remitió por correo electrónico el informe preliminar con el seguimiento físico y presupuestal de los proyectos del PDD 2020-2024 UNCSAB con corte a 30 de junio de 2021, para la validación respectiva por las equipos de proyectos responsables de los proyectos de inversión de la entidad, para el periodo se solicitaron aclaraciones de la información. Se adjuntan correos electrónicos</t>
  </si>
  <si>
    <t>Los profesionales de la OAPI, realizaron los seguimientos mensuales al reporte en SPI de los equipos de los proyectos de inversión, y se remitireron por correo electronico las alertas respectivas al evidenciar incosistencias. Se adjuntan los correos.</t>
  </si>
  <si>
    <t>mayo, junio, julio y agosto</t>
  </si>
  <si>
    <r>
      <rPr>
        <u/>
        <sz val="11"/>
        <color theme="1"/>
        <rFont val="Arial Narrow"/>
        <family val="2"/>
      </rPr>
      <t>S</t>
    </r>
    <r>
      <rPr>
        <sz val="11"/>
        <color theme="1"/>
        <rFont val="Arial Narrow"/>
        <family val="2"/>
      </rPr>
      <t>e remitió por correo electrónico el informe preliminar con el seguimiento físico y presupuestal de los proyectos del PDD 2020-2024 UNCSAB con corte a 30 de junio de 2021, para la validación respectiva por las equipos de proyectos responsables de los proyectos de inversión de la entidad, para el periodo se solicitaron aclaraciones de la información. Se adjuntan correos electrónicos</t>
    </r>
  </si>
  <si>
    <t>MAYO
JUNIO 
JULIO
AGOSTO</t>
  </si>
  <si>
    <t xml:space="preserve">DIATT, SC y TP  - Semanalmente con el Informe de la DAC se realiza el respectivo filtro del archivo en google drive y se envían las alertas a los responsables de dar respuesta a las solicitudes de PQRS para que se realice la gestión correspondiente de dar respuesta al ciudadano en los tiempos determinados evitando el vencimiento de los mismos. De esta manera el proceso ha evitado y reducido la cantidad de reportes de PQRS vencidas durante el periodo reportado. </t>
  </si>
  <si>
    <r>
      <rPr>
        <b/>
        <sz val="11"/>
        <color theme="1"/>
        <rFont val="Arial Narrow"/>
        <family val="2"/>
      </rPr>
      <t>SC -</t>
    </r>
    <r>
      <rPr>
        <sz val="11"/>
        <color theme="1"/>
        <rFont val="Arial Narrow"/>
        <family val="2"/>
      </rPr>
      <t xml:space="preserve"> El 18/05/2021 Se realizo una capacitación con el Grupo de PQRS / Revocatorias con apoyo de la Subdreccion Administrativa para definir el procedimiento de la remisión de revocatorias, adicionalmente se reforzaron los lineamientos que han sido establecidos en el Manual de PQRS con relación a la respuesta oportuna para el ciudadano segun los términos establecidos, tambien se reforzo el tema de los radicados que se vencen en otras dependencias y que no son trasladados oportunamente. 
El 26/07/2021 la DAC realizó una socialización del Manual de PQRS donde se extendio la invitación a los Abogados y Autoridades del Grupo de PQRS de la SC. 
</t>
    </r>
    <r>
      <rPr>
        <b/>
        <sz val="11"/>
        <color theme="1"/>
        <rFont val="Arial Narrow"/>
        <family val="2"/>
      </rPr>
      <t xml:space="preserve">TP- </t>
    </r>
    <r>
      <rPr>
        <sz val="11"/>
        <color theme="1"/>
        <rFont val="Arial Narrow"/>
        <family val="2"/>
      </rPr>
      <t xml:space="preserve">Se ha realizado la respectividad socialización del manual de gestión de PQRS a funcionarios y colaboradores de la Subdirección de Control e Investigaciones al Transporte Público.
</t>
    </r>
    <r>
      <rPr>
        <b/>
        <sz val="11"/>
        <color theme="1"/>
        <rFont val="Arial Narrow"/>
        <family val="2"/>
      </rPr>
      <t>DIATT</t>
    </r>
    <r>
      <rPr>
        <sz val="11"/>
        <color theme="1"/>
        <rFont val="Arial Narrow"/>
        <family val="2"/>
      </rPr>
      <t>- El 17/06/2021 Se realizo la respectividad socialización del manual de gestión de PQRS a funcionarios y colaboradores de la Dirección de investigaciones administrativas al transito y transporte.</t>
    </r>
  </si>
  <si>
    <t>TP: Se realiza seguimiento a los actos administrativos que deban ser notificados para realizar la gestión dentro de terminos.
DIATT: El profesional encargada de recibir el reparto de notificaciones realiza constantemente la revision de las fechas de caducidad de los expediente para evitar la notificación fuera de terminos.
SC - Se esta realizando el seguimiento de cada proceso y de ahí se van sacando las notificaciones esto de manera semanal. Así mismo se asigno a un abogado para que realizara seguimiento a la notificacion de cada proceso contravencional.</t>
  </si>
  <si>
    <r>
      <rPr>
        <b/>
        <sz val="11"/>
        <color theme="1"/>
        <rFont val="Arial Narrow"/>
        <family val="2"/>
      </rPr>
      <t xml:space="preserve">TP: </t>
    </r>
    <r>
      <rPr>
        <sz val="11"/>
        <color theme="1"/>
        <rFont val="Arial Narrow"/>
        <family val="2"/>
      </rPr>
      <t xml:space="preserve">Se ha adelantado mesa de trabajo con los funcionarios o colaboradores encargados de la notifiación de los actos para realizar el seguimiento correspondiente, con base a estas se han remitido correo con la información que se trabajo en estas y el personal que asiste.
</t>
    </r>
    <r>
      <rPr>
        <b/>
        <sz val="11"/>
        <color theme="1"/>
        <rFont val="Arial Narrow"/>
        <family val="2"/>
      </rPr>
      <t xml:space="preserve">DIATT: </t>
    </r>
    <r>
      <rPr>
        <sz val="11"/>
        <color theme="1"/>
        <rFont val="Arial Narrow"/>
        <family val="2"/>
      </rPr>
      <t xml:space="preserve">Mensulamente se realizan reuniones de seguimiento con el grupo de notificaciones y se deja evidencia en las respectivas actas.
</t>
    </r>
    <r>
      <rPr>
        <b/>
        <sz val="11"/>
        <color theme="1"/>
        <rFont val="Arial Narrow"/>
        <family val="2"/>
      </rPr>
      <t>SC -</t>
    </r>
    <r>
      <rPr>
        <sz val="11"/>
        <color theme="1"/>
        <rFont val="Arial Narrow"/>
        <family val="2"/>
      </rPr>
      <t xml:space="preserve"> El profesional universitario del grupo de secretaría común de la Subdirección de Contravenciones, realiza continuamente seguimiento a las actuaciones que deben ser notificadas por el grupo, mediante reuniones de seguimiento, correos electrónicos, revisión de bases de datos. 
A partir del 01/09/2021 Angie Beltran quien estaba a cargo del seguimiento del grupo de notificaciones y revocatorias, por Jeanny Cardozo por lo que presenta el informe de las actividades realizadas y entrega del cargo
Actividades realizadas de notificacion de PQRS:
Se solicito a ORFEO  un informe con el fin de poder determinar cuantos derechos de petición se han enviado desde el 7 de diciembre de 2020 para poder realizar un seguimiento a la notificación de los mismos. en dicho informe se especifica el numero de radicado de salida, fecha en que se realizo la respuesta, abogado responsable y autoridad competente.
Por otra parte,  se realizo  otro informe generado por la herramienta ORFEO, el cual no se pudo de manera masiva si no que se hizo abogado por abogado, con el fin de poder determinar por que medio se envío la respuesta del derecho de petición , y si este fue recibido por el ciudadano.
Se creo una base de datos donde se unificara esta información y se realizara actualización de la misma mensualmente para poder llevar un registro de las entregas y publicaciones web de los mismos 
En este momento hay 27.931 registros, su ultima actualización fue el 21 de agosto.</t>
    </r>
  </si>
  <si>
    <r>
      <rPr>
        <b/>
        <sz val="11"/>
        <color theme="1"/>
        <rFont val="Arial Narrow"/>
        <family val="2"/>
      </rPr>
      <t xml:space="preserve">SC </t>
    </r>
    <r>
      <rPr>
        <sz val="11"/>
        <color theme="1"/>
        <rFont val="Arial Narrow"/>
        <family val="2"/>
      </rPr>
      <t xml:space="preserve">- En la BASE_DE_DATOS_PROCESO_CONTRAVENCIONAL se adiciono la columna "TIEMPO RESTANTE PARA LA CADUCIDAD", esta columna es una ayuda para poder realizar el seguimiento y así realizar el reparto oportuno de los procesos para su respectiva gestión evitando la caducidad de los mismos y dando tramite oportuno y en el menor tiempo posible. Adicionalmente, se hace control de la devolución de los expedientes con el fin de evitar que estos queden mucho tiempo en custodia de los Profesionales. 
</t>
    </r>
    <r>
      <rPr>
        <b/>
        <sz val="11"/>
        <color theme="1"/>
        <rFont val="Arial Narrow"/>
        <family val="2"/>
      </rPr>
      <t>TP:</t>
    </r>
    <r>
      <rPr>
        <sz val="11"/>
        <color theme="1"/>
        <rFont val="Arial Narrow"/>
        <family val="2"/>
      </rPr>
      <t xml:space="preserve"> Se realiza seguimiento a los expedientes activos y fallados (Investigaciones administrativas y desvinculaciones administrativas).</t>
    </r>
    <r>
      <rPr>
        <b/>
        <sz val="11"/>
        <color theme="1"/>
        <rFont val="Arial Narrow"/>
        <family val="2"/>
      </rPr>
      <t xml:space="preserve">
DIATT:</t>
    </r>
    <r>
      <rPr>
        <sz val="11"/>
        <color theme="1"/>
        <rFont val="Arial Narrow"/>
        <family val="2"/>
      </rPr>
      <t xml:space="preserve"> El profesional encargado de realizar seguimientos a la base de datos de segunda instancia, realiza segumiento diario y envia alertas de caducidad cada tres dias a los abogados que tiene los expedientes en custodia. </t>
    </r>
  </si>
  <si>
    <r>
      <rPr>
        <b/>
        <sz val="11"/>
        <color theme="1"/>
        <rFont val="Arial Narrow"/>
        <family val="2"/>
      </rPr>
      <t>SC</t>
    </r>
    <r>
      <rPr>
        <sz val="11"/>
        <color theme="1"/>
        <rFont val="Arial Narrow"/>
        <family val="2"/>
      </rPr>
      <t xml:space="preserve"> - La SC verifica que las actuaciones que se encuentran en cada expediente estén registradas en el sistema SICON, esto se hace en el momento en que los abogados o autoridades realizan la entrega de los expedientes a los auxiliares del grupo de secretaría común, quienes verifican en comparativo las actuaciones de cada expediente Vs. las registradas en el sistema SICON, dejando las correspondientes obsevaciones en las planillas del formato F2, rechazando la recepción del expediente que no se encuentre debidamente ajustado. 
Por lo anterior, al ya estar el expediente asignado a una autoridad en la base de datos, al tener la seguridad que los expedientes se encuentran recibidos con todas las formalidades, registrar el rechazo del expediente en la base de datos se hace dispendioso e innecesario, dado el alto volumen de expedientes que diariamente se entregan en reparto y son devueltos a la secretaría común. Por esta razón el registro de rechazo solamente se esta realizando en la planilla.
</t>
    </r>
    <r>
      <rPr>
        <b/>
        <sz val="11"/>
        <color theme="1"/>
        <rFont val="Arial Narrow"/>
        <family val="2"/>
      </rPr>
      <t>TP:</t>
    </r>
    <r>
      <rPr>
        <sz val="11"/>
        <color theme="1"/>
        <rFont val="Arial Narrow"/>
        <family val="2"/>
      </rPr>
      <t xml:space="preserve"> Se realiza consolidación de actos administrativos y actualización de base datos.
</t>
    </r>
    <r>
      <rPr>
        <b/>
        <sz val="11"/>
        <color theme="1"/>
        <rFont val="Arial Narrow"/>
        <family val="2"/>
      </rPr>
      <t>DIATT:</t>
    </r>
    <r>
      <rPr>
        <sz val="11"/>
        <color theme="1"/>
        <rFont val="Arial Narrow"/>
        <family val="2"/>
      </rPr>
      <t xml:space="preserve"> La DATT verifica que las actuaciones que se encuentran en cada expediente estén registradas en el sistema SICON, esto se hace en el momento en que los abogados realizan la entrega de los expedientes a los auxiliares, quienes verifican en comparativo las actuaciones de cada expediente Vs. las registradas en el sistema SICON.
</t>
    </r>
  </si>
  <si>
    <r>
      <rPr>
        <b/>
        <sz val="11"/>
        <color theme="1"/>
        <rFont val="Arial Narrow"/>
        <family val="2"/>
      </rPr>
      <t>SC -</t>
    </r>
    <r>
      <rPr>
        <sz val="11"/>
        <color theme="1"/>
        <rFont val="Arial Narrow"/>
        <family val="2"/>
      </rPr>
      <t xml:space="preserve"> Las planillas de reparto sirven para mantener el seguimiento de los expedientes, conocimiento de la custodia y trazabilidad de la gestión de los procesos contravencionales que se aperturan en el Centro de Servicios de la Movilidad. 
</t>
    </r>
    <r>
      <rPr>
        <b/>
        <sz val="11"/>
        <color theme="1"/>
        <rFont val="Arial Narrow"/>
        <family val="2"/>
      </rPr>
      <t xml:space="preserve">TP: </t>
    </r>
    <r>
      <rPr>
        <sz val="11"/>
        <color theme="1"/>
        <rFont val="Arial Narrow"/>
        <family val="2"/>
      </rPr>
      <t xml:space="preserve">Se adelanta el reparto a los abogados mensualmente y se verifica el cumplimiento de los mismos en la base de datos de la SCITP 
</t>
    </r>
    <r>
      <rPr>
        <b/>
        <sz val="11"/>
        <color theme="1"/>
        <rFont val="Arial Narrow"/>
        <family val="2"/>
      </rPr>
      <t>DIATT:</t>
    </r>
    <r>
      <rPr>
        <sz val="11"/>
        <color theme="1"/>
        <rFont val="Arial Narrow"/>
        <family val="2"/>
      </rPr>
      <t xml:space="preserve"> Se adelanta el reparto tanto de revisión como de sustanciación a los abogados mensualmente y se deja como evidencia las planillas de reparto.</t>
    </r>
  </si>
  <si>
    <r>
      <rPr>
        <b/>
        <sz val="11"/>
        <color theme="1"/>
        <rFont val="Arial Narrow"/>
        <family val="2"/>
      </rPr>
      <t xml:space="preserve">SC </t>
    </r>
    <r>
      <rPr>
        <sz val="11"/>
        <color theme="1"/>
        <rFont val="Arial Narrow"/>
        <family val="2"/>
      </rPr>
      <t xml:space="preserve">- En la BASE_DE_DATOS_PROCESO_CONTRAVENCIONAL se adiciono la columna "TIEMPO RESTANTE PARA LA CADUCIDAD", esta columna es una ayuda para poder realizar el seguimiento y así realizar el reparto oportuno de los procesos para su respectiva gestión evitando la caducidad de los mismos y dando tramite oportuno y en el menor tiempo posible. 
</t>
    </r>
    <r>
      <rPr>
        <b/>
        <sz val="11"/>
        <color theme="1"/>
        <rFont val="Arial Narrow"/>
        <family val="2"/>
      </rPr>
      <t>TP:</t>
    </r>
    <r>
      <rPr>
        <sz val="11"/>
        <color theme="1"/>
        <rFont val="Arial Narrow"/>
        <family val="2"/>
      </rPr>
      <t xml:space="preserve"> Se adelanta el seguimiento a  la base de datos para dar prioridad a los expedientes con menor tiempo en el cumplimiento de los terminos. 
</t>
    </r>
    <r>
      <rPr>
        <b/>
        <sz val="11"/>
        <color theme="1"/>
        <rFont val="Arial Narrow"/>
        <family val="2"/>
      </rPr>
      <t xml:space="preserve">DIATT: </t>
    </r>
    <r>
      <rPr>
        <sz val="11"/>
        <color theme="1"/>
        <rFont val="Arial Narrow"/>
        <family val="2"/>
      </rPr>
      <t xml:space="preserve">El profesional encargado de realizar seguimientos a la base de datos de segunda instancia, realiza segumiento diario y envia alertas de caducidad cada tres dias a los abogados que tiene los expedientes en custodia. </t>
    </r>
  </si>
  <si>
    <t>AGOSTO</t>
  </si>
  <si>
    <t xml:space="preserve">SC - El seguimiento al control se inicio desde agosto 2021 de acuerdo a los controles y fechas establecidos.
Semanalmente se realiza revisión de la base de datos del proceso contravencional, donde se registran los expedientes con audiencias de continuación, a de verificar que los expedientes se encuentren asignados en reparto y presenten movimientos con el objeto de que se emita decisión de fondo. En este ejercicio, se han evidenciado expedientes que no presentan movimientos, o que no se han entregado al grupo de la secretaría común, para ello se remiten diariamente correos que reflejan este control. 
TP: </t>
  </si>
  <si>
    <r>
      <rPr>
        <b/>
        <sz val="11"/>
        <color theme="1"/>
        <rFont val="Arial Narrow"/>
        <family val="2"/>
      </rPr>
      <t xml:space="preserve">SC </t>
    </r>
    <r>
      <rPr>
        <sz val="11"/>
        <color theme="1"/>
        <rFont val="Arial Narrow"/>
        <family val="2"/>
      </rPr>
      <t xml:space="preserve">- El seguimiento al control se inicio desde agosto 2021 de acuerdo a los controles y fechas establecidos.
Con el formato que se hace la entrega de los expdientes se realiza el seguimiento para que las Autoridades hagan la respectiva devolución en los terminos establecidos por el Grupo de la Secretaria Común, esto con el fin de validar la gestion realizada a cada uno de los procesos contravencionales aperturados. </t>
    </r>
  </si>
  <si>
    <r>
      <rPr>
        <b/>
        <sz val="11"/>
        <color theme="1"/>
        <rFont val="Arial Narrow"/>
        <family val="2"/>
      </rPr>
      <t xml:space="preserve">DIATT </t>
    </r>
    <r>
      <rPr>
        <sz val="11"/>
        <color theme="1"/>
        <rFont val="Arial Narrow"/>
        <family val="2"/>
      </rPr>
      <t>- El seguimiento al control se inicio desde agosto 2021 de acuerdo a los controles y fechas establecidos.
El Auxiliar Administrativo realiza mensualmente el reparto de los expedientes entregados a los Abogados por medio de la planilla de entrega con el fin de realizar un control y trazabilidad de los procesos dejando como evidencia el registro en la planilla de entrega respectiva.</t>
    </r>
  </si>
  <si>
    <t xml:space="preserve">SC - Se inicia seguimiento al plan de acción a partir del mes de agosto. 
Se realiza el reparto de los expedientes para poder adelantar los procesos contravencionales en oportunidad con el fin de evitar la caducidad, este formato sirve para poder realizar el control y seguimiento de la custodia de los expedientes y su trazabilidad. </t>
  </si>
  <si>
    <t xml:space="preserve">SC - Se inicia seguimiento al plan de acción a partir del mes de agosto. 
Diariamente se realiza el registro y actualización de la información de la BD con el fin de hacer seguimiento a los procesos que continuan con la respectiva audiencia o se genera fallo. Con esta actividad se realiza el control de las fechas de caducidad de cada uno de los procesos cuando estos tienen audiencias de continuación. </t>
  </si>
  <si>
    <t xml:space="preserve">SC - El seguimiento al control se inicio desde agosto 2021 de acuerdo a los controles y fechas establecidos.
Actualmente existen 2 BD  en google "Control Audiencias Virtuales" y "Agendamiento Presencial"; con esa información se cruza con la BD del Grupo de Secretaria Común con e l fin de validar que los procesos estan cargados en SICON. </t>
  </si>
  <si>
    <t xml:space="preserve">SC - El seguimiento al control se inicio desde agosto 2021 de acuerdo a los controles y fechas establecidos.
El auxiliar administrativo de la secretaría común de la Subdirección de Contravenciones, que recibe los expedientes de sala 4, al recibir el expediente con la planilla del formato f1, revisa que las actuaciones entregadas y relacionadas en la formato F1, se encuentren registradas en sistema SICON.
En el evento que los documentos no se encuentren registrados en SICON, el AUXILIAR ADMINISTRATIVO se dirigen al correspondiente abogado para que realice el cargue de la actuación en el SICON. Es de indicar que en la mayoría de los casos esto se subsana de inmediato. Aquí no procede la anotación en el sistema por cuanto no se hace devolución del expediente.  Por esta razón para el mes de agosto no hay registros de devolución de expedientes por el no cargue de la información. </t>
  </si>
  <si>
    <t xml:space="preserve">SC - El grupo de la secretaría común, a través de los auxiliares administrativos recibe los comparendos realizados por infracción "F", (embriaguez), que generan la retención de las licencias de conducción en vía. Se recibe los documentos y el auxiliar administrativo registra la información en la base de datos del proceso contravencional, donde se encuentra un espacio definido para el registro de la información y el detalle del número del documento.   </t>
  </si>
  <si>
    <t>SC - Se inicia seguimiento al plan de acción a partir del mes de agosto. 
Para el mes de agosto no se programo la validación de la retención de las licencias de conducción sin embargo durante el 2° semestre del 2021 se realizará.</t>
  </si>
  <si>
    <t xml:space="preserve">SC - El seguimiento al control se inicio desde agosto 2021 de acuerdo a los controles y fechas establecidos.
Teniendo en cuenta que se esta trabajando con un alto volumen de procesos contravencionales, el Auxiliar Administrativo esta recibiendo los procesos que deben tener sanciones que se deben cargar al RUNT, si hay casos que no presenten este pantallazo se devuelve el proceso a la Autoridad de Tránsito, no se recibe el expediente para que este sea cargado inmediatamente al RUNT y así proceder a recibirlo de manera completa. Posteriormente, al ya estar el expediente completo se procede a registrar toda la información en la BD  BASE_DE_DATOS_PROCESO_CONTRAVENCIONAL </t>
  </si>
  <si>
    <t>SC - Se inicia seguimiento al plan de acción a partir del mes de agosto. 
Los expedientes que quedan en firme en primera instancia respecto de los cuales no se interpone recurso de apelación, son objeto de revisión por el auxiliar administrativo  que los recibe a través de los formatos F1 y F2 como primer filtro, donde en caso de no presentar registro en el RUNT, se procede al rechazo del recibo del expediente. 
Posteriormente, se realiza una segunda revisión por el auxiliar administrativo que diligencia base de datos, quien con comitante con el registro de la información verifica aleatoreamente y directamente en la página WEB del RUNT, el registro de la sanción, dejando las anotaciones pertinentes en la base de datos de procesos de contravencionales y solicitando los ajustes pertinentes. 
En un archivo en excel se adjunta el resumen de las sanciones subidas al RUNT en el mes de agosto.</t>
  </si>
  <si>
    <r>
      <t xml:space="preserve">DIATT </t>
    </r>
    <r>
      <rPr>
        <sz val="11"/>
        <color theme="1"/>
        <rFont val="Arial Narrow"/>
        <family val="2"/>
      </rPr>
      <t>- El seguimiento al control se inicio desde agosto 2021 de acuerdo a los controles y fechas establecidos.</t>
    </r>
    <r>
      <rPr>
        <b/>
        <sz val="11"/>
        <color theme="1"/>
        <rFont val="Arial Narrow"/>
        <family val="2"/>
      </rPr>
      <t xml:space="preserve">
</t>
    </r>
    <r>
      <rPr>
        <sz val="11"/>
        <color theme="1"/>
        <rFont val="Arial Narrow"/>
        <family val="2"/>
      </rPr>
      <t xml:space="preserve">El Auxiliar Administrativo realiza mensualmente la revisión de la firma en cada uno de los actos administrativos realizando la devolucion de los que no se encuentran dejando como evidencia el registro en la planilla de reparto
</t>
    </r>
    <r>
      <rPr>
        <b/>
        <sz val="11"/>
        <color theme="1"/>
        <rFont val="Arial Narrow"/>
        <family val="2"/>
      </rPr>
      <t>SC -</t>
    </r>
    <r>
      <rPr>
        <sz val="11"/>
        <color theme="1"/>
        <rFont val="Arial Narrow"/>
        <family val="2"/>
      </rPr>
      <t xml:space="preserve"> El seguimiento al control se inicio desde agosto 2021 de acuerdo a los controles y fechas establecidos.
En la recepción diaria de los expedientes, los auxiliares administrativos encargados de realizar esta actividad, revisan además del registro de las actuaciones en el SICON y de las sanciones relacionadas con licencias de conducción en el RUNT, que las actuaciones administrativas se encuentren debidamente firmadas. Esta falencia es subsanada en el momento de la entrega de los expedientes en secretaría común, o en algunos casos cuando no se encuentra presente quien dejó de firmar, se rechaza la recepción del expediente como se observa en la planilla de la pág. 276 del archivo adjunto (evidencia).</t>
    </r>
  </si>
  <si>
    <t>Se emita la Circular Interna 14 de 2021 "Presupuesto de inversion- Guia de ejecución, seguimiento y cierre presupuestal 2021 y programación presupuestal vigencia 2022</t>
  </si>
  <si>
    <t>DESDE EL 13-08-2021</t>
  </si>
  <si>
    <t xml:space="preserve">Desde el 13 de agosto se  verifica y consolida el anteproyecto remitido por las areas en el   el formato PE01-PR06-F01 PLANEACIÓN, ELABORACIÓN Y SEGUIMIENTO DEL P.A.A.  de acuerdo a  lineamientos establecidos en el procedimiento  PE01-PR03 PROCEDIMIENTO ANTEPROYECTO PRESUPUESTO, dejando como registro correos y el plan anual de adquisicones. Esta actividad va hasta el mes de diciembre. </t>
  </si>
  <si>
    <t>Se realiza  seguimiento mensual a la ejecución  presupuestal y contractual del Plan Anual de Adquisiciones   y  se publica el PAA mensualmente en la pagina web.</t>
  </si>
  <si>
    <t xml:space="preserve"> Se realiza actualizacion, seguimiento y verificación permanente al P.A.A de acuerdo a las solicitudes realizadas por las areas  a traves de memorandos internos y solicitudes  de CDP. Dejando como registro el correo con su respectiva viabilidad y actualización realizada al P.A.A </t>
  </si>
  <si>
    <t>Se envia por correo a las areas  la Circular Interna 14 de 2021 "Presupuesto de inversion- Guia de ejecución, seguimiento y cierre presupuestal 2021 y programación presupuestal vigencia 2022</t>
  </si>
  <si>
    <t>Dentro del periodo, los profesionales han revisado la pertinencia y coherencia de los documentos  del Sistema Integrado de Gestión, remitiendo las observaciones de forma oportuna a los referentes de cada proceso o equipo técnico con el fin de garantizr la articulación permanente.</t>
  </si>
  <si>
    <t>Con el fin de llevar un control adecuado de las versiones vigentes de los documentos elaborados, se alimenta permanentemente la matriz con base en la información de la actualización documental</t>
  </si>
  <si>
    <t>Una vez los documentos revisados y firmados son recibidos por el profesional asigando, los mismos son remitidos a mesa de servicios para su publicación y consutla respectiva en el Intranet</t>
  </si>
  <si>
    <t>7 de julio de 2021</t>
  </si>
  <si>
    <t>Como segunda línea de defensa la jefe de la Oficina Asesora de planeación Intitucional realizó la solicitud para que los lideres de política remitieran los avances frnete alas acciones plantenadas para la vigencia 2021}</t>
  </si>
  <si>
    <t>Para facilitar el cargue de evidencias, los profesionales de la OAPI facilitan esta tarea por medio de un drive compartido en google apps</t>
  </si>
  <si>
    <t>La informaicón consolidada y validada es dispuesta en la página web e intranet de la Entidad</t>
  </si>
  <si>
    <t>Conforme a las fechas establecidas por el Departamento Administrativo de la Función Pública y con base en la información reportada por los lideres de políticas se consolidaa la información y se reporta en el aplicativo FURAG</t>
  </si>
  <si>
    <t>agosto</t>
  </si>
  <si>
    <t>Mayo - Agosto 2021</t>
  </si>
  <si>
    <t>Durante el periodo reportado no se presentaron solicitudes de estudios que fueran consideradas No viables</t>
  </si>
  <si>
    <r>
      <t xml:space="preserve">Durante el periodo reportado se realizaron los estudios </t>
    </r>
    <r>
      <rPr>
        <b/>
        <sz val="11"/>
        <color theme="1"/>
        <rFont val="Arial Narrow"/>
        <family val="2"/>
      </rPr>
      <t>DIM-T-003-2021  "</t>
    </r>
    <r>
      <rPr>
        <sz val="11"/>
        <color theme="1"/>
        <rFont val="Arial Narrow"/>
        <family val="2"/>
      </rPr>
      <t xml:space="preserve">Aplicación del Modelo de 4 Etapas para la Priorización de Proyectos de Infraestructura Vial en la Localidad de Bosa, </t>
    </r>
    <r>
      <rPr>
        <b/>
        <sz val="11"/>
        <color theme="1"/>
        <rFont val="Arial Narrow"/>
        <family val="2"/>
      </rPr>
      <t>DIM-F-004-2021</t>
    </r>
    <r>
      <rPr>
        <sz val="11"/>
        <color theme="1"/>
        <rFont val="Arial Narrow"/>
        <family val="2"/>
      </rPr>
      <t xml:space="preserve"> "Proyección de ingresos Secretaría Distrital de Movilidad (Periodo 2021-2032)"  y</t>
    </r>
    <r>
      <rPr>
        <b/>
        <sz val="11"/>
        <color theme="1"/>
        <rFont val="Arial Narrow"/>
        <family val="2"/>
      </rPr>
      <t xml:space="preserve"> DIM-T-005-2021</t>
    </r>
    <r>
      <rPr>
        <sz val="11"/>
        <color theme="1"/>
        <rFont val="Arial Narrow"/>
        <family val="2"/>
      </rPr>
      <t xml:space="preserve"> "Estudio de Estimación de Demanda Cabe Santa Fé" los cuales se adjuntan. </t>
    </r>
  </si>
  <si>
    <t>La socialización del procedimiento PE04-PR01  PROCEDIMIENTO ESTUDIOS PARA LA FORMULACIÓN E IMPLEMENTACIÓN DE MEDIDAS ESTRATÉGICAS PARA LA MOVILIDAD a los profesionales de Estudios de la DIM se realizó el 22 de junio de 2021. Se adjunta listado de asistencia.</t>
  </si>
  <si>
    <t xml:space="preserve">Durante el periodo reportado se realizó revisión a los resultados preliminares de los Modelos mediante mesas de trabajo, se adjuntan Actas. </t>
  </si>
  <si>
    <t>Durante el periodo reportado se realizaron las validaciones y calibraciones de los escenarios base de los modelos desarrollados, con el fin de revisar que lo que se esta presentando de resultados en el Modelo reflejen lo que esta ocurriendo en terreno, se adjunta soportes de los análisis realizados.</t>
  </si>
  <si>
    <t>La socialización del procedimiento PE04-PR03 PROCEDIMIENTO GENERACIÓN Y/O REVISIÓN DE MODELOS PARA LA TOMA DE DECISIONES RELACIONADAS CON LA MOVILIDAD a los profesionales de Modelos de la DIM se realizó el 29 de junio de 2021. Se adjunta listado de asistencia.</t>
  </si>
  <si>
    <t xml:space="preserve">Durante el periodo reportado No se realizaron solicitudes de aclaración para los indicadores generados y/o actualizados. </t>
  </si>
  <si>
    <r>
      <t xml:space="preserve">Durante el periodo reportado se envío respuesta a la solicitudes de la Oficina Asesora de Planeación Institucional, Asesor del Despacho y la Secretaría Distrital de Planeación, respecto a la actualización de los Indicadores de Gasto en Transporte Público, Acuerdo 067,  Tableros de Control Alcaldesa, Encuesta de Movilidad y Estratégicos de Ciudad.
</t>
    </r>
    <r>
      <rPr>
        <b/>
        <sz val="11"/>
        <rFont val="Arial Narrow"/>
        <family val="2"/>
      </rPr>
      <t xml:space="preserve">Nota: </t>
    </r>
    <r>
      <rPr>
        <sz val="11"/>
        <rFont val="Arial Narrow"/>
        <family val="2"/>
      </rPr>
      <t>Durante el periodo de reporte No hubo generación de Indicadores nuevos.</t>
    </r>
  </si>
  <si>
    <t>La socialización del procedimiento PE04-PR02 PROCEDIMIENTO GENERACIÓN Y/O ACTUALIZACIÓN Y REPORTE DE INDICADORES DE MOVILIDAD a los profesionales de Indicadores de la DIM se realizó el 01 de julio de 2021. Se adjunta listado de asistencia.</t>
  </si>
  <si>
    <t>Mayo, Junio, Julio y Agosto 2021</t>
  </si>
  <si>
    <r>
      <t xml:space="preserve">Durante este período, se realizó el informe de resultados del monitoreo al cumplimiento del PM04-MN01 Manual de Servicio al Ciudadano para el segundo trimestre de 2020.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Informe de Resultados I y II trimestre 2021.
</t>
    </r>
    <r>
      <rPr>
        <b/>
        <sz val="11"/>
        <color theme="1"/>
        <rFont val="Arial Narrow"/>
        <family val="2"/>
      </rPr>
      <t>2.</t>
    </r>
    <r>
      <rPr>
        <sz val="11"/>
        <color theme="1"/>
        <rFont val="Arial Narrow"/>
        <family val="2"/>
      </rPr>
      <t xml:space="preserve"> Matriz de cumplimiento I </t>
    </r>
    <r>
      <rPr>
        <b/>
        <sz val="11"/>
        <color theme="1"/>
        <rFont val="Arial Narrow"/>
        <family val="2"/>
      </rPr>
      <t>y</t>
    </r>
    <r>
      <rPr>
        <sz val="11"/>
        <color theme="1"/>
        <rFont val="Arial Narrow"/>
        <family val="2"/>
      </rPr>
      <t xml:space="preserve"> II trimestres 2021.
</t>
    </r>
    <r>
      <rPr>
        <b/>
        <sz val="11"/>
        <color theme="1"/>
        <rFont val="Arial Narrow"/>
        <family val="2"/>
      </rPr>
      <t xml:space="preserve">3. </t>
    </r>
    <r>
      <rPr>
        <sz val="11"/>
        <color theme="1"/>
        <rFont val="Arial Narrow"/>
        <family val="2"/>
      </rPr>
      <t xml:space="preserve">Tabulación de resultados.
Cabe destacar que, en el mes agosto, se está realizando el monitoreo al cumplimiento del Manual de Servicio al Ciudadano correspondiente al 3er  trimestre 2021
</t>
    </r>
  </si>
  <si>
    <r>
      <t xml:space="preserve">Durante el periodo reportado, los supervisores de los orientadores de servicio y del equipo de cursos pedagógicos realiza el análisis de las quejas y reclamos del segundo trimestre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Acta análisis quejas y reclamos Servicio segundo trimestre 2021
</t>
    </r>
    <r>
      <rPr>
        <b/>
        <sz val="11"/>
        <color theme="1"/>
        <rFont val="Arial Narrow"/>
        <family val="2"/>
      </rPr>
      <t>2.</t>
    </r>
    <r>
      <rPr>
        <sz val="11"/>
        <color theme="1"/>
        <rFont val="Arial Narrow"/>
        <family val="2"/>
      </rPr>
      <t xml:space="preserve"> Acta análisis quejas y reclamos Cursos pedagógicos segundo trimestre 2021
</t>
    </r>
  </si>
  <si>
    <t xml:space="preserve">Durante el periodo reportado, se aplicaron y tabularon las encuestas de satisfacción durante el 1er y 2do  trimestre de 2021, como resultado se publicó en la intranet el informe de satisfacción del  1er y 2do trimestre 2021.
Cabe destacar que, en el mes agosto,se están aplicando las encuestas de satisfacción correspondientes al tercer trimestre para su reporte en octubre 2021.
</t>
  </si>
  <si>
    <r>
      <t xml:space="preserve">Durante el periodo reportado, se realizó el seguimiento mensual a los Planes Operativos Anuales </t>
    </r>
    <r>
      <rPr>
        <b/>
        <sz val="11"/>
        <color theme="1"/>
        <rFont val="Arial Narrow"/>
        <family val="2"/>
      </rPr>
      <t>(</t>
    </r>
    <r>
      <rPr>
        <sz val="11"/>
        <color theme="1"/>
        <rFont val="Arial Narrow"/>
        <family val="2"/>
      </rPr>
      <t>POA</t>
    </r>
    <r>
      <rPr>
        <b/>
        <sz val="11"/>
        <color theme="1"/>
        <rFont val="Arial Narrow"/>
        <family val="2"/>
      </rPr>
      <t>)</t>
    </r>
    <r>
      <rPr>
        <sz val="11"/>
        <color theme="1"/>
        <rFont val="Arial Narrow"/>
        <family val="2"/>
      </rPr>
      <t xml:space="preserve"> de Gestión y de los proyectos de inversión.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Actas de seguimiento POA, s Cursos pedagógicos del primer cuatrimestre.
</t>
    </r>
    <r>
      <rPr>
        <b/>
        <sz val="11"/>
        <color theme="1"/>
        <rFont val="Arial Narrow"/>
        <family val="2"/>
      </rPr>
      <t>2.</t>
    </r>
    <r>
      <rPr>
        <sz val="11"/>
        <color theme="1"/>
        <rFont val="Arial Narrow"/>
        <family val="2"/>
      </rPr>
      <t xml:space="preserve"> Actas POAs Contratación y presupuesto.
</t>
    </r>
    <r>
      <rPr>
        <b/>
        <sz val="11"/>
        <color theme="1"/>
        <rFont val="Arial Narrow"/>
        <family val="2"/>
      </rPr>
      <t>3.</t>
    </r>
    <r>
      <rPr>
        <sz val="11"/>
        <color theme="1"/>
        <rFont val="Arial Narrow"/>
        <family val="2"/>
      </rPr>
      <t xml:space="preserve">Reporte POAS  2do trimestre 2021. 
Lo anterior, se refleja el POA de inversión y Gestión de la DAC cargado en la intranet de la entidad:
</t>
    </r>
  </si>
  <si>
    <t xml:space="preserve">Durante el mes de agosto de 2021, fueron radicadas de manera escrita las cifras relacionadas en el anexo respecto a los grupos protegidos, respecto al  trámite de inscripción de vehículos exceptuados.
Con relación al total de solicitudes realizadas por escrito y mediante el aplicativo SIMUR, fueron activadas 226 placas por la categoría Vehículos utilizados por personas con Discapacidad en el mes de agosto de 2021. 
Se adjunta reporte actual de los vehículos inscritos con la discriminación por tipo de excepción a corte 01/09/2021.
</t>
  </si>
  <si>
    <t xml:space="preserve">Durante el período reportado, se hizo seguimiento correspondiente al mes de mayo, junio, julio y agosto de 2021, a las obligaciones dde los contratos de concesión, tanto del SIM como de Gy P. Así mismo se hizo seguimiento a las interventorías de estos contratos de concesión, lo anterior   acorde con los lineamientos establecidos y adoptados por la entidad. </t>
  </si>
  <si>
    <t>Enero, febrero 2021</t>
  </si>
  <si>
    <t>Con la finalidad de reforzar los objetivos misionales de la Subsecretaría de Servicio al Ciudadano y coadyuvar a las herramientas para la prevención de la corrupción, fueron convocados trescientos (300) servidores públicos de la Dirección de Atención al Ciudadano y de la Subdirección de Contravenciones, quienes en el desarrollo de sus obligaciones están identificados como procesos críticos por la constante interacción con la ciudadanía. Esta charla fue liderada por la Subsecretaría Corporativa y programada en siete (7) sesiones los días 26 y 27 de enero de 2021 y el 02, 05, 09, 10 y 13 de febrero de 2021, con una asistencia del 62% frente a lo convocado:</t>
  </si>
  <si>
    <t xml:space="preserve"> Julio y Agosto 2021</t>
  </si>
  <si>
    <r>
      <t xml:space="preserve">El 29 de julio 2021 se realizó el seguimiento al plan de acción para el cumplimiento de los requisitos de la Resolución No. 20203040011355 de 2021.
</t>
    </r>
    <r>
      <rPr>
        <b/>
        <sz val="11"/>
        <color theme="1"/>
        <rFont val="Arial Narrow"/>
        <family val="2"/>
      </rPr>
      <t xml:space="preserve">
Se anexa acta y matriz de seguimiento.</t>
    </r>
    <r>
      <rPr>
        <sz val="11"/>
        <color theme="1"/>
        <rFont val="Arial Narrow"/>
        <family val="2"/>
      </rPr>
      <t xml:space="preserve">
</t>
    </r>
  </si>
  <si>
    <r>
      <t xml:space="preserve">El 23 de julio 2021 se realizó el seguimiento al plan de acción para el cumplimiento de los requisitos de norma ISO 9001:2015.
</t>
    </r>
    <r>
      <rPr>
        <b/>
        <sz val="11"/>
        <color theme="1"/>
        <rFont val="Arial Narrow"/>
        <family val="2"/>
      </rPr>
      <t xml:space="preserve">
Se anexa acta y matriz de seguimiento.</t>
    </r>
    <r>
      <rPr>
        <sz val="11"/>
        <color theme="1"/>
        <rFont val="Arial Narrow"/>
        <family val="2"/>
      </rPr>
      <t xml:space="preserve">
</t>
    </r>
  </si>
  <si>
    <r>
      <t xml:space="preserve">En los  meses  de mayo y junio, se realizó la aplicación de la evaluación de aprendizaje en los asistentes al curso pedagógico por infracción a las normas de tránsito del segundo trimestre 2021.
En julio, se realizó el informe de aprendizaje del segundo trimestre 2021.
</t>
    </r>
    <r>
      <rPr>
        <b/>
        <sz val="11"/>
        <color theme="1"/>
        <rFont val="Arial Narrow"/>
        <family val="2"/>
      </rPr>
      <t>Se anexa:</t>
    </r>
    <r>
      <rPr>
        <sz val="11"/>
        <color theme="1"/>
        <rFont val="Arial Narrow"/>
        <family val="2"/>
      </rPr>
      <t xml:space="preserve">
</t>
    </r>
    <r>
      <rPr>
        <b/>
        <sz val="11"/>
        <color theme="1"/>
        <rFont val="Arial Narrow"/>
        <family val="2"/>
      </rPr>
      <t>1.</t>
    </r>
    <r>
      <rPr>
        <sz val="11"/>
        <color theme="1"/>
        <rFont val="Arial Narrow"/>
        <family val="2"/>
      </rPr>
      <t xml:space="preserve"> Informe de aprendizaje segundo trimestre 2021
</t>
    </r>
    <r>
      <rPr>
        <b/>
        <sz val="11"/>
        <color theme="1"/>
        <rFont val="Arial Narrow"/>
        <family val="2"/>
      </rPr>
      <t xml:space="preserve">2. </t>
    </r>
    <r>
      <rPr>
        <sz val="11"/>
        <color theme="1"/>
        <rFont val="Arial Narrow"/>
        <family val="2"/>
      </rPr>
      <t>Tabulación de resultados
En agosto, se  actualizó el formato PM04-PR01-F15 Preguntas y respuestas para evaluación de aprendizaje en el desarrollo del  curso pedagógico por infracción a las normas de tránsito a la versión 4.0 para su aplicación en el  3er trimestre 2021.</t>
    </r>
  </si>
  <si>
    <r>
      <t xml:space="preserve">En mayo y junio, se realizó la aplicación de la encuesta de satisfacción en los asistentes al curso pedagógico por infracción a las normas de tránsito del segundo trimestre 2021.
En julio, se realizó el informe de satisfacción del segundo trimestre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Informe de satisfacción segundo trimestre 2021
</t>
    </r>
    <r>
      <rPr>
        <b/>
        <sz val="11"/>
        <color theme="1"/>
        <rFont val="Arial Narrow"/>
        <family val="2"/>
      </rPr>
      <t xml:space="preserve">2. </t>
    </r>
    <r>
      <rPr>
        <sz val="11"/>
        <color theme="1"/>
        <rFont val="Arial Narrow"/>
        <family val="2"/>
      </rPr>
      <t>Tabulación de resultados.
En agosto, se actualizó el formato PM04-PR01-F04 Encuesta de satisfacción al Ciudadano a la versión 10.0 para su aplicación en el tercer trimestre 2021.</t>
    </r>
  </si>
  <si>
    <t>Cabe destacar que, la Dirección de Atención al Ciudadano, a partir del mes de julio,  inició con el desarrollo e implementación de las actividades  propuestas en el l Plan Distrital de Seguridad Vial y del motociclista (PDSVM), acorde con los dispuesto en el Decreto 813 de 2017. Por tanto se pretende enviar el informe correspondiente al 3er trimestre del 2021.</t>
  </si>
  <si>
    <t>Julio, Agosto 2021</t>
  </si>
  <si>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la actualización y socialización  documental del proceso de gestión de trámites y servicios a la ciudadanía, que se adelantó con cada uno de los líderes del
proceso y el apoyo de la OAPI desde el mes de julio y el mes de agosto de la
presente vigencia, obteniendo como resulatdo la actualización del PM04-
Procedimiento de cursospedagógicos por infracción a lasnormas de tránsito</t>
  </si>
  <si>
    <r>
      <t xml:space="preserve">Duranre este período, se hizo la respectiva revisión por los dueños de los trámites de la información publicada en la Guía de Trámites y servicio y generación del certificado de confiabilidad.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Certificado de confiabilidad mes enero 2021
</t>
    </r>
    <r>
      <rPr>
        <b/>
        <sz val="11"/>
        <color theme="1"/>
        <rFont val="Arial Narrow"/>
        <family val="2"/>
      </rPr>
      <t>2.</t>
    </r>
    <r>
      <rPr>
        <sz val="11"/>
        <color theme="1"/>
        <rFont val="Arial Narrow"/>
        <family val="2"/>
      </rPr>
      <t xml:space="preserve"> Certificado de confiabilidad mes febrero 2021
</t>
    </r>
    <r>
      <rPr>
        <b/>
        <sz val="11"/>
        <color theme="1"/>
        <rFont val="Arial Narrow"/>
        <family val="2"/>
      </rPr>
      <t>3.</t>
    </r>
    <r>
      <rPr>
        <sz val="11"/>
        <color theme="1"/>
        <rFont val="Arial Narrow"/>
        <family val="2"/>
      </rPr>
      <t xml:space="preserve"> Certificado de confiabilidad mes marzo 2021
</t>
    </r>
    <r>
      <rPr>
        <b/>
        <sz val="11"/>
        <color theme="1"/>
        <rFont val="Arial Narrow"/>
        <family val="2"/>
      </rPr>
      <t xml:space="preserve">4. </t>
    </r>
    <r>
      <rPr>
        <sz val="11"/>
        <color theme="1"/>
        <rFont val="Arial Narrow"/>
        <family val="2"/>
      </rPr>
      <t xml:space="preserve">Certificado de confiabilidad mes abril 2021
</t>
    </r>
    <r>
      <rPr>
        <b/>
        <sz val="11"/>
        <color theme="1"/>
        <rFont val="Arial Narrow"/>
        <family val="2"/>
      </rPr>
      <t>5.</t>
    </r>
    <r>
      <rPr>
        <sz val="11"/>
        <color theme="1"/>
        <rFont val="Arial Narrow"/>
        <family val="2"/>
      </rPr>
      <t xml:space="preserve"> Certificado de confiabilidad mes mayo 2021
</t>
    </r>
    <r>
      <rPr>
        <b/>
        <sz val="11"/>
        <color theme="1"/>
        <rFont val="Arial Narrow"/>
        <family val="2"/>
      </rPr>
      <t>6.</t>
    </r>
    <r>
      <rPr>
        <sz val="11"/>
        <color theme="1"/>
        <rFont val="Arial Narrow"/>
        <family val="2"/>
      </rPr>
      <t xml:space="preserve"> Certificado de confiabilidad mes junio 2021
</t>
    </r>
    <r>
      <rPr>
        <b/>
        <sz val="11"/>
        <color theme="1"/>
        <rFont val="Arial Narrow"/>
        <family val="2"/>
      </rPr>
      <t xml:space="preserve">7. </t>
    </r>
    <r>
      <rPr>
        <sz val="11"/>
        <color theme="1"/>
        <rFont val="Arial Narrow"/>
        <family val="2"/>
      </rPr>
      <t xml:space="preserve">Certificado de confiabilidad mes julio 2021
</t>
    </r>
    <r>
      <rPr>
        <b/>
        <sz val="11"/>
        <color theme="1"/>
        <rFont val="Arial Narrow"/>
        <family val="2"/>
      </rPr>
      <t xml:space="preserve">8. </t>
    </r>
    <r>
      <rPr>
        <sz val="11"/>
        <color theme="1"/>
        <rFont val="Arial Narrow"/>
        <family val="2"/>
      </rPr>
      <t xml:space="preserve">Certificado de confiabilidad mes agosto 2021
</t>
    </r>
  </si>
  <si>
    <r>
      <t xml:space="preserve">Duranre este período, se hizo  seguimiento trimestral a la implementación de la estrategia de racionalización.
</t>
    </r>
    <r>
      <rPr>
        <b/>
        <sz val="11"/>
        <color theme="1"/>
        <rFont val="Arial Narrow"/>
        <family val="2"/>
      </rPr>
      <t>Se anexa:</t>
    </r>
    <r>
      <rPr>
        <sz val="11"/>
        <color theme="1"/>
        <rFont val="Arial Narrow"/>
        <family val="2"/>
      </rPr>
      <t xml:space="preserve">
</t>
    </r>
    <r>
      <rPr>
        <b/>
        <sz val="11"/>
        <color theme="1"/>
        <rFont val="Arial Narrow"/>
        <family val="2"/>
      </rPr>
      <t>1.</t>
    </r>
    <r>
      <rPr>
        <sz val="11"/>
        <color theme="1"/>
        <rFont val="Arial Narrow"/>
        <family val="2"/>
      </rPr>
      <t xml:space="preserve"> Acta seguimiento mes julio
</t>
    </r>
  </si>
  <si>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una socialización de la Política de Racionalización de trámites y servicios, con la finalidad dque sea apropiada  por parte de los Servidores que hacen presencia en los puntos de contacto dispuesto por la Secretaría Distrital de Movilidad</t>
  </si>
  <si>
    <t>Mayo, Junio y Julio   2021</t>
  </si>
  <si>
    <t xml:space="preserve">Dando cumplimiento al procedimiento PM04-PR03 se anexa el listado final de los vehículos susceptibles de aplicación Ley 1730 de 2014 correspondiente del 2do trimestre 2021.
Se anexa correo de remisión de la base de vehículos correspondiente al mes de junio 2021
</t>
  </si>
  <si>
    <t>Dando cumplimiento al procedimiento PM04-PR02 se anexa la base de vehículos remanentes que han salido de los patios y los valores facturados de los meses de mayo, junio y julio 2021.</t>
  </si>
  <si>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una socialización de la aplicación de la Ley 1730 y el procedimiento de enajenación de los vehículos declarados en abandono,dirigida  a los colaboradores de la DAC.</t>
  </si>
  <si>
    <r>
      <t xml:space="preserve">Durante los meses de julio y agosto las dependencias evaluaron y remitieron los resultados.
El 31 de agosto se consolidaron los resultados entregados por las dependencias, se elaboró y se remitió el informe de calidad de las respuestas emitidas del segundo trimestre 2021 para su publicación en la página web de la entidad.
</t>
    </r>
    <r>
      <rPr>
        <b/>
        <sz val="11"/>
        <color theme="1"/>
        <rFont val="Arial Narrow"/>
        <family val="2"/>
      </rPr>
      <t xml:space="preserve">
Link de informes página web :</t>
    </r>
    <r>
      <rPr>
        <sz val="11"/>
        <color theme="1"/>
        <rFont val="Arial Narrow"/>
        <family val="2"/>
      </rPr>
      <t xml:space="preserve">
</t>
    </r>
    <r>
      <rPr>
        <b/>
        <sz val="11"/>
        <color rgb="FF0070C0"/>
        <rFont val="Arial Narrow"/>
        <family val="2"/>
      </rPr>
      <t>https://www.movilidadbogota.gov.co/web/informacion_pqrs</t>
    </r>
    <r>
      <rPr>
        <sz val="11"/>
        <color theme="1"/>
        <rFont val="Arial Narrow"/>
        <family val="2"/>
      </rPr>
      <t xml:space="preserve">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Resultados evaluación de calidad II trimestre 2021
</t>
    </r>
    <r>
      <rPr>
        <b/>
        <sz val="11"/>
        <color theme="1"/>
        <rFont val="Arial Narrow"/>
        <family val="2"/>
      </rPr>
      <t>2</t>
    </r>
    <r>
      <rPr>
        <sz val="11"/>
        <color theme="1"/>
        <rFont val="Arial Narrow"/>
        <family val="2"/>
      </rPr>
      <t>. Informe de calidad de las respuestas emitidas a peticiones ciudadanas segundo trimestre 2021.</t>
    </r>
  </si>
  <si>
    <t>Julio y Agosto 2021</t>
  </si>
  <si>
    <r>
      <t xml:space="preserve">Durante el período reportado, se realizó el informe de traslados por competencia del I semestre 2021.
</t>
    </r>
    <r>
      <rPr>
        <b/>
        <sz val="11"/>
        <color theme="1"/>
        <rFont val="Arial Narrow"/>
        <family val="2"/>
      </rPr>
      <t xml:space="preserve">Se anexa:
1. </t>
    </r>
    <r>
      <rPr>
        <sz val="11"/>
        <color theme="1"/>
        <rFont val="Arial Narrow"/>
        <family val="2"/>
      </rPr>
      <t xml:space="preserve">Informe de gestión PQRSD I semestre 2021- traslados
</t>
    </r>
  </si>
  <si>
    <r>
      <t xml:space="preserve">Durante el período reportado, se remitió memorando a los directivos informando la gestión de PQRSD de la vigencia, con las peticiones atendidas de forma oportuna, fuera de términos, vencidas y pendientes por gestionar.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memorando 20214100184063 remitido del mes de agosto.
</t>
    </r>
  </si>
  <si>
    <r>
      <t xml:space="preserve">
Durante el período reportado, se realizó la publicación del Informe de PQRSD del mes de julio, se carga evidencias en el drive.
</t>
    </r>
    <r>
      <rPr>
        <b/>
        <sz val="11"/>
        <color theme="1"/>
        <rFont val="Arial Narrow"/>
        <family val="2"/>
      </rPr>
      <t>Link de informes página web:</t>
    </r>
    <r>
      <rPr>
        <sz val="11"/>
        <color theme="1"/>
        <rFont val="Arial Narrow"/>
        <family val="2"/>
      </rPr>
      <t xml:space="preserve">
</t>
    </r>
    <r>
      <rPr>
        <b/>
        <sz val="11"/>
        <color rgb="FF0070C0"/>
        <rFont val="Arial Narrow"/>
        <family val="2"/>
      </rPr>
      <t>https://www.movilidadbogota.gov.co/web/informacion_pqrs</t>
    </r>
    <r>
      <rPr>
        <sz val="11"/>
        <color theme="1"/>
        <rFont val="Arial Narrow"/>
        <family val="2"/>
      </rPr>
      <t xml:space="preserve">
</t>
    </r>
  </si>
  <si>
    <r>
      <t xml:space="preserve">Durante el mes de julio, se aplicó la encuesta telefónica durante el mes de julio de las respuestas emitidas en junio 2021.
En agosto, se elaboró el informe de encuesta telefónica del mes de julio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Análisis llamadas mes julio 2021.
</t>
    </r>
    <r>
      <rPr>
        <b/>
        <sz val="11"/>
        <color theme="1"/>
        <rFont val="Arial Narrow"/>
        <family val="2"/>
      </rPr>
      <t>2.</t>
    </r>
    <r>
      <rPr>
        <sz val="11"/>
        <color theme="1"/>
        <rFont val="Arial Narrow"/>
        <family val="2"/>
      </rPr>
      <t xml:space="preserve"> Informe encuesta telefónica mes julio 2021.
</t>
    </r>
  </si>
  <si>
    <r>
      <t xml:space="preserve">Durante el período reportado, se realizó mesa de trabajo con las dependencias, para analizar los temas más reiterativos de PQRSD del I semestre 2021.
</t>
    </r>
    <r>
      <rPr>
        <b/>
        <sz val="11"/>
        <color theme="1"/>
        <rFont val="Arial Narrow"/>
        <family val="2"/>
      </rPr>
      <t>Se anexa:</t>
    </r>
    <r>
      <rPr>
        <sz val="11"/>
        <color theme="1"/>
        <rFont val="Arial Narrow"/>
        <family val="2"/>
      </rPr>
      <t xml:space="preserve">
</t>
    </r>
    <r>
      <rPr>
        <b/>
        <sz val="11"/>
        <color theme="1"/>
        <rFont val="Arial Narrow"/>
        <family val="2"/>
      </rPr>
      <t xml:space="preserve">1. </t>
    </r>
    <r>
      <rPr>
        <sz val="11"/>
        <color theme="1"/>
        <rFont val="Arial Narrow"/>
        <family val="2"/>
      </rPr>
      <t xml:space="preserve">Acta seguimiento temas más reiterativos.
</t>
    </r>
    <r>
      <rPr>
        <b/>
        <sz val="11"/>
        <color theme="1"/>
        <rFont val="Arial Narrow"/>
        <family val="2"/>
      </rPr>
      <t>2.</t>
    </r>
    <r>
      <rPr>
        <sz val="11"/>
        <color theme="1"/>
        <rFont val="Arial Narrow"/>
        <family val="2"/>
      </rPr>
      <t xml:space="preserve"> Presentación asuntos más reiterativos PQRSD.
</t>
    </r>
    <r>
      <rPr>
        <b/>
        <sz val="11"/>
        <color theme="1"/>
        <rFont val="Arial Narrow"/>
        <family val="2"/>
      </rPr>
      <t>3.</t>
    </r>
    <r>
      <rPr>
        <sz val="11"/>
        <color theme="1"/>
        <rFont val="Arial Narrow"/>
        <family val="2"/>
      </rPr>
      <t xml:space="preserve"> Informe I semestre 2021.
</t>
    </r>
  </si>
  <si>
    <t>Es oportuno mencionar el compromiso
de la Dirección de Atención al Ciudadano con el diseño e implementación de estrategias para el cumplimiento, mantenimiento y mejora de los atributos de
calidad de las políticas de gestión ydesempeño institucional y demás temáticas
relacionadas con el modelo integrado de planeación y gestión (MIPG).
Por consiguiente,durante este período, se hizo una socialización  del Manual de Gestión de PQRSD, dirigida al equipo de PQRSD  de cada dependencia de la SDM.</t>
  </si>
  <si>
    <t xml:space="preserve">Avances del control 1: En la sesión No 32 de la Comisión Intersectorial de Seguridad Vial, realizada el 16 de julio de 2021, contó con la asistencia y participación de delegados y profesionales de apoyo de las entidades que conforman la CISV, se realizó presentación de cifras de siniestralidad del primer semestre de 2021, se comunicaron los avances del Plan Distrital de Seguridad Vial y del Motociclista 2017-2026 y se aprobó el Reporte II Trimestre de 2021-PDSV, se presentó el reporte de Indicadores del PDSV - Gestión año 2020 y se presentaron los avances en gestión para el Proyecto de Decreto Modificatorio del Decreto 185 de 2012 “Por medio de la cual se crea la Comisión Intersectorial de Seguridad Vial”. </t>
  </si>
  <si>
    <t>11, 24,26/05/2021
2/06/2021
10/06/2021
15/06/2021
16/06/2021
18/06/2021
24,25,29/06/2021 
1,6,8,9,15,16,19/07/2021
22/07/2021
27/07/2021
3/08/2021
23/08/2021
26 y 27/08/2021</t>
  </si>
  <si>
    <t>Avances del control 2: La Oficina de Seguridad Vial, mediante correos electrónicos del 11, 24 y 26 de mayo; 2, 10, 15, 16, 18, 24, 25 y 29 de junio; 1, 6, 8, 9, 15, 16, 19, 22 y 27 de julio; 3, 23, 26 y 27 de agosto de 2021; solicita a las diferentes dependencias de la SDM e instituciones de la Comisión Intersectorial de Seguridad Vial CISV, información requerida para el seguimiento frente a las acciones del PDSV 2017-2026.
Mediante las sesiones de la Comisión Intersectorial de Seguridad Vial, se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del II trimestre 2021-PDSV, presentado ante la Comisión Intersectorial de Seguridad Vial del 16 de julio de 2021.</t>
  </si>
  <si>
    <t>Avances del control 3: En la sesión No 32 de la Comisión Intersectorial de Seguridad Vial, realizada el 16 de julio de 2021, contó con la asistencia y participación de delegados y profesionales de apoyo de las entidades que conforman la CISV, se realizó presentación de cifras de siniestralidad del primer semestre de 2021, se comunicaron los avances del Plan Distrital de Seguridad Vial y del Motociclista 2017-2026 y se aprobó el Reporte II Trimestre de 2021-PDSV, se presentó el reporte de Indicadores del PDSV - Gestión año 2020 y se presentaron los avances en gestión para el Proyecto de Decreto Modificatorio del Decreto 185 de 2012 “Por medio de la cual se crea la Comisión Intersectorial de Seguridad Vial”.</t>
  </si>
  <si>
    <t>19/05/2021
22/06/2021
13/07/2021
19/08/2021</t>
  </si>
  <si>
    <t>En cumplimiento de la Resolución No 444 de 2019, el Comité Institucional de Seguridad Vial articula y ejecuta acciones y estrategias para la correcta implementación, evaluación y seguimiento del Plan Distrital de Seguridad Vial, en la Secretaría Distrital de Movilidad. (Se anexan las actas y presentaciones de los meses de mayo, junio, julio y agosto de 2021)</t>
  </si>
  <si>
    <t>Mayo_Agosto</t>
  </si>
  <si>
    <t xml:space="preserve">Aprobación de los estudio y conceptos con firma y visto bueno, cumpliendo los establecido en el procedimiento PM01-PR01
se realizaron los documentos  DPM-ET-001-2021 Documento técnico de soporte “Por medio del cual se definen los requisitos para el ingreso de vehículos al servicio público de transporte individual de pasajeros en la ciudad de Bogotá por reposición
STPRI-ET-001-2021,  Documento técnico de soporte (DTS) para la implementación de horarios no convencionales de cargue y descargue y STPRI-ET-002-2021 Análisis de los componentes del Permiso Especial de Acceso a Área con Restricción Vehicular con cobro diferenciado"
Los estudios se realizan de acuerdo a las necesidades de la administración  </t>
  </si>
  <si>
    <t>Se realizo revisión  de los conceptos emitidos verificando el cumplimiento de los puntos de control y actividades del procedimientos
PM01-PR01,  dejando como registro acta de reunión.</t>
  </si>
  <si>
    <t>Se realizo socialización del Procedimiento PM01-PR01 e instructivos  a los profesionales que participan directamente dejando como evidencia la presentación y listado de asistencia.</t>
  </si>
  <si>
    <t xml:space="preserve">Conceptos firmados de los documentos con los requisitos establecidos en los procedimientos e instructivos relacionados con los procedimientos PM01-PR02, PM01-PR03, PM01-PR04, PM01-PR08; PM01-IN01 </t>
  </si>
  <si>
    <t>Abril</t>
  </si>
  <si>
    <t>Se realizo revisión aleatoria de los conceptos emitidos verificando el cumplimiento de los puntos de control y actividades de los procedimientos
PM01-PR02, PM01-PR03, PM01-PR04, PM01-PR08; PM01-IN01, dejando como registro acta de reunión.</t>
  </si>
  <si>
    <t>25/08/2021
26/08/2021</t>
  </si>
  <si>
    <t>Se realizo socialización de los procedimientos e instructivos PM01-PR02, PM01-PR03, PM01-PR04, PM01-PR08; PM01-IN01;  a los profesionales que participan directamente en la emisión de los conceptos, dejando como evidencia la presentación y listado de asistencia.</t>
  </si>
  <si>
    <t>Durante este II cuatrimestre no se realizaron auditorias seguridad vial cumpliendo los requisitos establecidos en el procedimiento PM01-PR06
Para la vigencia la unica auditoria programada  se reporto en  el mes de abril
cumpliendo los requisitos establecidos en el procedimiento PM01-PR06</t>
  </si>
  <si>
    <t>Se realizo revisión al inforeme de auditoria, verificando lo establecido en el rpocedimeinto PM01-PR06 y dejando como evidencia acta de la revisión</t>
  </si>
  <si>
    <t>Se realizo socialización del procedimiento PM01-PR06, a los profesionales que participan directamente en la elaboración de auditorías de seguridad vial, dejando como evidencia la presentación y listado de asistencia.</t>
  </si>
  <si>
    <t>Mayo_Junio</t>
  </si>
  <si>
    <t xml:space="preserve">Con el fin de contribuir a los propósitos del Plan Distrital de Desarrollo "un nuevo contrato social y ambiental para la Bogotá del siglo XXI" y con el objetivo de aportar a una movilidad sostenible y ambiental, la Subsecretaría de Política de Movilidad ha establecido los proyectos de inversión 7588 "Fortalecimiento de una movilidad sostenible y accesible para Bogotá y su Región" y 7583 "Implementación del sistema de transporte de bajas y cero emisiones para Bogotá D.C." Respecto al primer semestre del año, el proyecto 7588 avanzó en un 14,4% (promedio avance metas proyecto) respecto al 30,3% programado para la vigencia (promedio programación metas proyecto) y alcanzó una ejecución de $5.179.053.851 sobre $9.834.734.141. Por su parte, el proyecto 7583 avanzó en un 17,79% (promedio avance metas proyecto) respecto al 31,5% programado para la vigencia (promedio programación metas proyecto) y alcanzó una ejecución de $3.304.931.486 sobre $$5.664.550.000.
</t>
  </si>
  <si>
    <t>mayo - agosto 2021</t>
  </si>
  <si>
    <t>Durante el cuatrimestre se proyectó y revisó los memorandos de modificaciones al PAA con el fin de dar cumplimiento a las objetivos de cada unas de las metas de los proyectos de inversión 7583 y 7588. En los memorandos se establece la naturaleza de la modificación a realizar y su respectiva justificación.</t>
  </si>
  <si>
    <t>Mayo, junio, julio y agosto</t>
  </si>
  <si>
    <t xml:space="preserve">La Directora de la DNC realizó la revisión de los proyectos de los actos administrativos, elaborados por cada uno de los profesionales de la dirección, los mismos fueron publicados y actualizados en la matriz de cumplimiento legal. (Se anexa, las revisiones realizadas a través de  correos electrónicos por parte de la jefe de la dirección y la matriz de cumplimiento actualizada). </t>
  </si>
  <si>
    <r>
      <t>Se realizó la publicación de los actos Administrativos, en la plataforma LegalBog con el objetivo de ser observados por la ciudadania.</t>
    </r>
    <r>
      <rPr>
        <sz val="11"/>
        <color rgb="FFFF0000"/>
        <rFont val="Arial Narrow"/>
        <family val="2"/>
      </rPr>
      <t xml:space="preserve">   </t>
    </r>
    <r>
      <rPr>
        <sz val="11"/>
        <rFont val="Arial Narrow"/>
        <family val="2"/>
      </rPr>
      <t xml:space="preserve">         </t>
    </r>
  </si>
  <si>
    <r>
      <t xml:space="preserve">Se realizaron  ajuste  al instructivo de Normatividad y Conceptos, el cual consitio en: </t>
    </r>
    <r>
      <rPr>
        <i/>
        <sz val="11"/>
        <color theme="1"/>
        <rFont val="Arial Narrow"/>
        <family val="2"/>
      </rPr>
      <t xml:space="preserve">"Incorporación de lineamiento para la implementación obligatoria de
las bases de datos publicada en el proceso en el SIGD.
Adicionalmente, se ajusta el presente instructivo atendiendo las
nuevas disposiciones expedidas en la materia, como es, Decreto
Distrital 438 de 2019, 069 de 2021 y Directiva 004 de 2021 de la
Secretaría Jurídica Distrital", </t>
    </r>
    <r>
      <rPr>
        <sz val="11"/>
        <color theme="1"/>
        <rFont val="Arial Narrow"/>
        <family val="2"/>
      </rPr>
      <t xml:space="preserve">el mismo se encuentra actualizado y publicado en la intranet. </t>
    </r>
  </si>
  <si>
    <t xml:space="preserve">En cumpimiento de la presente acción, se realizo mesa de trabajo con todos los profesionales de la DNC con el objetivo de realizar el proyecto de decreto que unifica la restricición vehicular en el Distrito Capital. De la misma, salio un acta, la cual cuenta con el visto bueno de cada uno de los asistente. </t>
  </si>
  <si>
    <t xml:space="preserve">Se realizó seguimiento a la gestión de defensa y procesos activos a tráves de bases de datos y registros de procesos en el sistema Siproweb, para lo cual se adjunta auditorias realizadas a Siproweb para los meses de mayo, junio, julio y agosto y la base de datos de los procesos actualizada. </t>
  </si>
  <si>
    <t>Dicho seguimiento se tiene agendado para la sesión No. 23 del Comité de Conciliación, para lo cual se adjunta constancia de convocatoria, donde se evidencia la citación al Director de Gestión de Cobro y a la Subdirectora de Contravenciones, encargados de presentar dicho informe. </t>
  </si>
  <si>
    <t xml:space="preserve">Se ha realizado seguimiento a la gestión adecuada de los procesos,  lo cual se evidencia en las actas de segumiento a la gestión del mes de julio y del mes de agosto. De igual manera, se llevaron a cabo seguimientos en los meses de mayo y junio de las cuales se adjunta pantallazo de citación. </t>
  </si>
  <si>
    <t xml:space="preserve">Mayo, junio, julio y agosto </t>
  </si>
  <si>
    <t xml:space="preserve">Se realizó seguimiento a la contestación de demandas, para lo cual, se adjunta: 1. Seguimiento mensual a la contestación oportuna de las demandas durante los meses de mayo, junio, julio y agosto de 2021. 2.  Correos electrónicos remitidos a los abogados que llevan procesos judiciales durante los meses de mayo, junio, julio y agosto de 2021. </t>
  </si>
  <si>
    <t>Mediante el Sistema de Gestión Contractual y la plataforma SECOP, se realiza de manera permanente la labor de observar los documentos contractuales según la lista de chequeo y los requisitos habilitantes que desde los estudios previos se indican para cada proceso contractual.</t>
  </si>
  <si>
    <t xml:space="preserve">Mediante el Sistema de Gestión Contractual y la plataforma SECOP, se realiza de manera permanente la labor de verificar los documentos contractuales según la lista de chequeo y los requisitos habilitantes que desde los estudios previos se indican para cada proceso contractual. </t>
  </si>
  <si>
    <t>Mediante el Sistema de Gestión Contractual y la platafroma SECOP se realiza la labor de observar los documentos contractuales según la lista de chequeo y los requisitos habilitantes que desde los estudios previos se indican para cada proceso contractual.</t>
  </si>
  <si>
    <t xml:space="preserve">Mediante el Sistema de Gestión Contractual y la plataforma SECOP se realiza de manera permanente la labor de observar los documentos contractuales según la lista de chequeo y los requisitos habilitantes que desde los estudios previos se indican para cada proceso contractual. </t>
  </si>
  <si>
    <t xml:space="preserve">Mediante el Sistema de Gestión Contractual y la plataforma SECOP se realiza de manera permanente la labor de verificar la información registrada en los documentos contractuales según la lista de chequeo y los requisitos habilitantes que desde los estudios previos se indican para cada proceso contractual. Las que no cumplen con los requisitos ser devuelven con observaciones a traves de correo electronico. </t>
  </si>
  <si>
    <t>Se efectuaron las mesas de trabajos que el ordenador del gasto consideró pertienetes, realizando el acompañamiento según la solcitud y prioridad que cada área dispuso pertiente</t>
  </si>
  <si>
    <t xml:space="preserve">Se efectuaron las verificaciones de los documentos allegados para la liquidación, realizando el acompañamiento necesario para la correcta consecusión de los procesos de liquidación y cierre contractual y, se remito a los ordenadores del gasto memorandos con los terminos de radicación para las liquidaciones contractuales y sobre las alertas de liquidaciones. </t>
  </si>
  <si>
    <t xml:space="preserve">Se realizo el seguimiento permanente a los profesionales  que adelantan los tramites de liquidacion de contratos y se generaron las alertas correspondientes para un efectivo cumplimiento. </t>
  </si>
  <si>
    <t xml:space="preserve">Se efectuaron los seguimientos a las áreas, realizando el acompañamiento necesario para la correcta consecusión de la gestión de cierre contractual. </t>
  </si>
  <si>
    <t>Se efectuaron los acompañamientos a las diferentes áreas, realizando la verificación necesaria  para la correcta consecusión de la gestión del procedimiento sancionatorio.</t>
  </si>
  <si>
    <t>Se efectuó el acompañamiento de las áreas, realizando el seguimiento necesario para la correcta consecusión de los procesos sancionatorios contractuales.</t>
  </si>
  <si>
    <t>En cumplimiento con la accion propuesta para este control, El profesional de la Direccion de Gestion de Cobro  ha realizado verificación en fisico y digitalmente atraves de la base de datos donde se evidencia la gestion de desembargos realizados por la DGC y el cumplimiento de los requisitos establecidos en el manual de cobro coactivo, se aporta como evidencia la gestion realizada de desembargos efectuada por la DGC durante los periodos referidos.</t>
  </si>
  <si>
    <t>En cumplimiento con la accion propuesta para este control,El profesional de la Direccion de Gestion de Cobro para brindar y orientar a la ciudadania de manera eficiente y eficaz,  realiza la verificacion de la cartera reportada en ETB SICON y a su vez, la registra en una base de datos la cual se aporta como evidencia de gestion.</t>
  </si>
  <si>
    <t>Se ha socializado de forma trimestral a los profesionales de la DGC encargados de la atencion al publico, en temas esenciales para la correcta gestion de cobro como: (PAAC, MIPG , Codigo de Integridad Politica Antisoborno, Control Documental, importancia de tiempos de respuesta en derechos de peticion).  Dichas socializaciones, se han realizado con el objetivo, que al momento de brindar informacion esta sea acorde al tramite a realizar por el ciudadano y de esta manera, se reduzca la probabilidad de  error en la informacion brindada.</t>
  </si>
  <si>
    <t xml:space="preserve">La profesional  del área de la DTH durante los meses de mayo, junio, julio y agosto, revisa los requisitos establecidos en el Manual de Funciones y Competencias Laborales vigente y verifica la lista chequeo en la cual se establece la documentación requerida para el ingreso, mediante los formatos PA02-PR01-F02 y PA02-PR01-F03, para los candidatos que ingresaron en los mese mencionados </t>
  </si>
  <si>
    <t xml:space="preserve">Se realizó la solicitud de publicación de la Resolución de nombramiento en la Imprenta Distrital y en la página web de la Entidad, cada vez que ocurrio un nombramiento. </t>
  </si>
  <si>
    <t>MAYO, JUNIO, JULIO Y AGOSTO DE 2021</t>
  </si>
  <si>
    <t>Se realizó 34 solicitudes de verificación de títulos académicos ante las entidades competentes de una totalidad de los 20 ingresos y se ha recibido respuesta de 21 solicitudes.</t>
  </si>
  <si>
    <t>Durante los  procesos de provisión que adelanta la entidad se da aplicación  a los formatos PA02-PR01-F02 y PA02-PR01-F03 y se revisa los requisitos establecidos en el Manual de Funciones y Competencias Laborales vigente.</t>
  </si>
  <si>
    <t>Se realizó el seguimiento a las solicitudes Vs la respuestas evidenciado que la entidades nos estaban dando respuesta en el tiempo oportuno</t>
  </si>
  <si>
    <t xml:space="preserve">La profesional encargada de DTH para seguimiento y control de los requisitos legales del SST verifica la forma de cumplimiento de estos requisitos y mediante reuniones y correos envia a normatividad y conceptos para actualizacion del normograma. </t>
  </si>
  <si>
    <t xml:space="preserve">Cada vez que sale normatividad aplicable al sistema de sst el profesional de la DTH encargado  envia un correo  a sst@movilidadbogota.gov.co informando de la misma. El cual puede ser consultado por todos los colaboradores del equipo. </t>
  </si>
  <si>
    <t xml:space="preserve">Se continua con la revision mensual del cumplimiento de los requisitos legales y se pasan los registros a la matriz de indicadores la cual tambien se reporta en el modulo en linea de l SIDEAP </t>
  </si>
  <si>
    <t xml:space="preserve">Se realizo la evaluacion del cumplimiento de los requisitos legales aplicables al sistema con el intermediario de seguros. </t>
  </si>
  <si>
    <t>24 de septiembre 2021</t>
  </si>
  <si>
    <t xml:space="preserve">Las reuniones se vienen programando y ejecutando de manera mensual para la socializacion de la normatividad legal aplicable en sst y se continuara realizando verificacion, control, y seguimiento para los meses faltantes del año en curso.  </t>
  </si>
  <si>
    <t>30 de Septiembre2021</t>
  </si>
  <si>
    <t xml:space="preserve">Verificar que el profesional de la DTH socialice con todo el equipo de sst el informe de evaluacion del cumplimiento de requisitos legales y el plan de mejoramiento de acuerdo a los resultados </t>
  </si>
  <si>
    <t>Julio</t>
  </si>
  <si>
    <t xml:space="preserve">Se efectuó reporte con información capacitaciónes evaluaciones pre y pos test, reportado por la despendencias que realizaron capacitaciones por autogestión. con información corte a julio.
Se continúa consolidando las capacitaciones reportadas en los meses de agosto así como las que ya habían realizado en meses anteriores pero que las reportan despues de la fecha. Soporte; Documento  Matriz consolidada de capacitaciones </t>
  </si>
  <si>
    <t xml:space="preserve">Se efectuó reporte con información de registros de asistencia reportadas por las entidades  que realizaron capacitaciones por apoyo interistitucional. con información corte a julio.
 Soporte; Documento Informe,  Matriz consolidada de capacitaciones </t>
  </si>
  <si>
    <t>Se aplicaron los indicadores semestralmente tomando la información tantode capacitación por autogestión como las capaciaciones interistitucionales. Soporte, se adjuntan informes</t>
  </si>
  <si>
    <t>De acuerdo con el memorando enviado en el mes de abril a las dependencias, se contó con la respuesta de 7 dependencias (OAPI, OCD, OSV,SA, SS, GM) quienes enviaron programación y reporte capacitaciones realizadas, las cuales fueron registradas en la matriz de consolidación de capacitaciones.
Se apoyó logisticamente a la OGS, en la convocatoria para dos capacitaciones: Enfoque diferencial para la movilidad incluyente y accesible y Enfoque de Género en las Políticas Públicas. 
Se realizó mesas de trabajo con la OAPI, con el fin de establecer un formato para estructuración del cronograma, y fomato para presentación de informes de las capacitaciones, el cual fué enviado a los lideres de calidad.
Se continua recibiendo reportes de capacitones efetuadas por la Dependencias las cuales se consolidan en la matriz de capacitación</t>
  </si>
  <si>
    <t>Se envió a las entidades públicas  que realizaron capacitaciones, para que envíen el reporte de asistencia del II y III trimestre. Como acciones previas, se solicitó a la Oficina Asesora de Comunicaciones y Cultura para la Movilidad, la aprovación del los correos de socilización. Una vez aprobados se socializan a la población objetivo dependiendo de la orientación de la misma. Una vez se cuenta con los reportes, se registra la información en la matriz de consolidado capacitaciones. Soportes: Pantallazos relación solicitudes efectuadas a la OACM, correos de socialización de las capacitaciones, correos solicitud entidades y socializaciones realizadas .Matriz consolidada de capacitaciones..</t>
  </si>
  <si>
    <t>Se llevan a cabo reuniones semanales con el fin de verificar la ejecución del coronograma de Bienestar, adicionalmente se lleva el control de la ejecución de los planes de Talento Humano de manera mensual.</t>
  </si>
  <si>
    <t xml:space="preserve">Para llevar a cabo la  revisión  de las estrategias de intervención, se diseñó una lista de chequeo con la cual el profesional responsable del proceso o el delegado, realizará la verificación de la intervención pedagógica y contrastará si se desarrolla de acuerdo a los lineamientos y diseño de la metodología. Desde junio de 2021, el equipo estructurador perteneciente a pedagogía y educación vial, revisa que el diseño de las metodologias estén acorde con los lineamientos pedagógicos. </t>
  </si>
  <si>
    <t xml:space="preserve">Para el desarroll del control y para una mejor verificacón, el equipo de pedagogía estructuró una lista de chequeo, dando inicio al seguimiento de las intervenciones pedagógicas.
Durante el seguimineto efectuado, se evidenció que en el desarrollo de las capacitaciones se cumple con la metodología acordada en: tiempos, diligenciamiento de formatos de asistencia y herramientas didácticas. </t>
  </si>
  <si>
    <t xml:space="preserve">El proceso de medición de impacto de las acciones pedagógicas evidencia los propósitos y el cumplimiento de los lineamientos establecidos en la materia por parte de la OACCM, esta acción permite establecer una secuencia explícita de la lógica causal, y evidenciar los cambios en las percepciones, prácticas y conocimientos en relación a la seguridad vial, el uso de la infraestructura y la cultura para la movilidad.
El instrumento de medición impacto consta de un formulario virtual con prueba de entrada (PRETEST) y prueba de salida (POSTEST).  Para el análisis de los datos recolectados se emplea la estadística descriptiva e inferencial, enfatizando en medidas de tendencia como la Moda, para encontrar las variables más frecuentes que influyen en las personas que son capacitadas.
</t>
  </si>
  <si>
    <t xml:space="preserve">El jefe de la Oficina revisó y validó cada una de las etapas de las diferes estrategias que hacen parte de Cultura Ciudadana, en su componente pedagógico.  En el marco de las acciones formativas de la Oficina Asesora de Comunicaciones y Cultura para la Movilidad (OACCM) a través del equipo de pedagogía, se plantea la estrategia en cultura para la movilidad “taller de conciencia plena expertos por vida”: el módulo está dirigido a operadores del SITP con énfasis en la interacción, conflicto vial y prácticas de auto y mutuo cuidado en relación a los ciclistas de la ciudad de Bogotá, y con el objetivo de disminuir la siniestralidad vial entre estos actores viales. De igual manera,  validó la implementación de las acciones desarrolladas en cumplimiento de los lineamientos dados para ellos.  Ahora bien , frente a la eveluación como se logra evidenciar en la acción No 2 del Plan Acción, se contó con la participación del jefe de la oficina, quien fortaleció el proceso con sus observaciones, culminando con la validadción de la propuesta y resultados de medición. </t>
  </si>
  <si>
    <t xml:space="preserve">En el mes de junio  se valida la información presentada por el equipo de pedagogía donde se evidenció que el 27 de mayo los pedagogogos adelantaron la mesa de trabajo frente a la revisión de metodologias. y reación de contenidos pedagógicos en cultura ciudadana y educación vial en los 17 módulos dirigidos a empresas e instituciones educativas por medio de una lista de chequeo y verificación.
La evidencia  se presento como cumplida en el seguimiento por autocontrol con corte a junio 30
Paln de Acción Cumplido. </t>
  </si>
  <si>
    <t xml:space="preserve">Durante el mes de junio se implementaron mesas de trabajo para el seguimiento tanto del desarrollo de las estrategias de cultura ciudadana como de la evaluación. Las mesas de trabajo se efectuaron con los diferentes grupos que hacen parte de la OACCM y que le aportan al cumplimiento de la estrategia, como son las acciones pedagógicas, el diseño e implementación de campañas y todo el componente de comunicación tanto interna como externa, incluyendo redes. Para la evaluacion, se buscó fortalecer los procesos de medición, monitoreo y evaluación en las etapas de diseño, implementación y evaluación de las acciones de comunicación y Cultura para la Movilidad implementadas por la Secretaría Distrital de Movilidad. </t>
  </si>
  <si>
    <t xml:space="preserve">A través de este control, también se da cumplimiento al Manual de Comunicaciones y Cultura que establece: 
1. Los líderes de los procesos o jefes de las dependencias, serán los únicos responsables de las solicitudes realizadas a la Oficina Asesora de Comunicaciones y Cultura para la Movilidad frente a contenidos de comunicación interna.
2. Todas las publicaciones frente a los medios de comunicación, deben contar con la aprobación de la Oficina Asesora de Comunicaciones y Cultura para la Movilidad.
3. La Oficina Asesora de Comunicaciones y Cultura para la Movilidad dará los lineamientos frente al estilo, contenido, canales de comunicación y estrategia de difusión.
</t>
  </si>
  <si>
    <t>En la OACCM hay un profesional, quien lidera las acciones de comunicaciones anivel externo, de igual manera, también hay un profesional encargado de la comunicación interna. En cumplimiento de los lineamientos frente a las publicaciones, es responsabilidad de estos profesionales verificar que la información técnica remitida por dependencia interesada en una publicación, corresponda a la descrita en los boletines tanto de prensa como en los boletines internos ya que son boletines oficiales de la Entidad, que informan de manera puntual frente a una novedad relacionada con los programas,
proyectos y compromisos de la SDM. El diseño de los comunicados debe cumplir con los lineamientos dados por la Alcaldía Mayor de Bogotá.</t>
  </si>
  <si>
    <t xml:space="preserve">De manera periódica (cada 15 días) el equipo de comunicaciones y cultura para la movilidad, realiza mesas de trabajo con el fin de abordar temas relevantes, entre ellos los lineamientos de comunicación y cultura para la movilidad tanto internos (institucionales) y externos
Establecer lineamientos frente a comunicaciones y cultura para la movilidad que brinden a los funcionarios y contratistas, herramientas para el desarrollo de acciones operativas, técnicas y pedagógicas encaminadas al fortalecimiento de la institucionalidad.
Comunicación Interna. El papel de la comunicación en los temas estratégicos de la Secretaría es fundamental para lograr el cumplimiento de los objetivos propuestos. La comunicación interna permite generar acciones de participación, información e interacción con los principales clientes internos como son los colaboradores y entre las diferentes áreas, así como el relacionamiento de la Secretaría con las entidades del sector, del distrito y entes de control.
Comunicación Externa: Este proceso se considera esencial para brindar información oficial bajo estándares de eficacia, calidad y oportunidad, generando articulación de manera estratégica entre la entidad y los medios de comunicación como en prensa, radio, televisión, redes sociales, entre otros.
</t>
  </si>
  <si>
    <t>Se crea la carpeta compartida  de almacen en el repositorio  interno para cada uno de los meses de la vigencia y a su vez se crean las subcarpetas destinadas para incluir los soportes documentales para los movimientos de ingresos, traslados, egresos por entrega de pedido y egresos por bajas, actas de comite de inventario, resoluciones de bajas y certificaciones de bienes, tomas fisicas, entre otros. Los documentos aportados en las solicitudes de las  areas de la entidad para la gestion de ingresos, traslados y egresos son actualizados mensualmente en cada corte en la carpeta compartidad de almacen destinada para tal fin  por el personal de almacen para ser revisados con los comprobantes generados por el sistema de informacion de gestion de inventarios SAE/SAI  conjuntamente con la subdireccion financiera para dar aprobacion. Estan incluidos los soportes de Julio a agosto 2021.</t>
  </si>
  <si>
    <t xml:space="preserve">Para los meses de julio y agosto no se realizó actualizaciones en loe formatos de entrega de bienes y tampoco en los procedimientos </t>
  </si>
  <si>
    <t>Se realizo la verificacion y/o conciliacion de los saldos por cada rubro y/o catalogo de bienes entre el informe mensual de cierre contable y el reporte de inventarios generado por el sistema de informacion.Informe mensual de conciliacion contable de julio a agosto 2021.</t>
  </si>
  <si>
    <t>Se adjunta Matriz de necesidades de infraestructura para la vigencia 2021 reportada. Formato PA01-PR13-F01</t>
  </si>
  <si>
    <t>Se continua con el Contrato de obra 2020-2013. Mantenimiento de la Infraestructura fisica de la SDM. Evidencias:  informes de ejecución del periodo</t>
  </si>
  <si>
    <t>Se continua con el Contrato de interventoría de mantenimiento 2020-2026.Evidencias: informes de ejecución del periodo</t>
  </si>
  <si>
    <t>Durante este periodo se elaboraron los respectivos informes relacionados con el seguimiento del Plan Institucional de Gestión Ambiental - PIGA y el Plan de Acción Cuatrienal Ambiental - PACA correspondiente al primer semestre de 2021, dando cumplimiento a la normatividad ambiental. Así mismo, se realizó la solicitud de cierre de las acciones programadas en el PMP y las cuales tenía fecha de terminación este periodo.</t>
  </si>
  <si>
    <t>22/07/2021
26/08/2021</t>
  </si>
  <si>
    <t>En este periodo se continuo con el seguimiento al desempeño del  Sistema de Gestión Ambiental, por parte de la Subdirectora Administrativa en conjunto con el equipo técnico del SGA.</t>
  </si>
  <si>
    <t xml:space="preserve"> Se ejecutaron actividades de divulgación de piezas comunicativas relacionadas con los programas de gestión ambiental y seguimiento al PAA de los contratos del SGA.</t>
  </si>
  <si>
    <t>Se diseña tablero de control para seguimiento de los procesos de contratación.</t>
  </si>
  <si>
    <t xml:space="preserve">Se remite estructura del tablero de control, con el seguimiento a los contratos de servicios </t>
  </si>
  <si>
    <t>Se realizo actualizacion de las TRD en compañía de las diferentes dependencias, conformando mesas de trabajo y asi lograr sacar el producto adelante, evidencia de ello se encuentra en la carpeta con el nombre de "TRD_567_2020"; en donde se encontrara varios documentos que soportan la actividad</t>
  </si>
  <si>
    <t>Para este periodo no se citó reunión de comité de archivo dado que esta programada para el mes de septiembre.</t>
  </si>
  <si>
    <t>* Durante estos dos meses se realizaron dos transferencias al archivo central, las evidencias se encuentran en la carpeta compartida bajo los nombres de "Acta de transferencia N° 8 y 9", acompañados cada uno por evidencia fotografica e inventario</t>
  </si>
  <si>
    <t xml:space="preserve">Se realiza seguimiento de informes y registro de las actividades de los meses de julio y agosto 2021 </t>
  </si>
  <si>
    <t>Se evidencia el seguimiento y control de las actividades referentes a la aplicación Orfeo dejando como constancia documentos en las carpeta denominados "Actividades desarrolladas grupo Orfeo Julio y Agosto" respectivamente en archivos independientes.</t>
  </si>
  <si>
    <t>Durante estos dos meses se realizaron dos transferencias al archivo central, las evidencias se encuentran en la carpeta compartida bajo los nombres de "Acta de transferencia N° 8 y 9", acompañados cada uno por evidencia fotografica e inventario</t>
  </si>
  <si>
    <t>De acuerdo a las actividades enmarcadas como arreglos locativos se carga en la carpeta las evidencias de dichas actividades nombradas como "Acta de reunion, Certificado de fumigacion y Remisiones Julio</t>
  </si>
  <si>
    <t xml:space="preserve">Gestionar mensualmente con la Subdirección Financiera el tramite para pago de los diferentes servicios públicos de la entidad. </t>
  </si>
  <si>
    <t xml:space="preserve">Se elabora anteproyecto y se envio a planeacione para su aprobacion </t>
  </si>
  <si>
    <t>Mayo, Junio, Julio y Agosto de 2021</t>
  </si>
  <si>
    <t>Se realizaron los comités semanales  para la programación de operativos entre la SCTT y la SETRA. Se cuenta con 10 actas de reunión.</t>
  </si>
  <si>
    <t>Se realizó el seguimiento a las fallas que se presentaron justificadas e injustificadas, con el proposito de evitar se presenten inconvenientes en la operación del programa.</t>
  </si>
  <si>
    <t>Se realizaron las visitas a las diferentes rutas de confianza en las diferentes zonas, validando la implementación de los los protocolos y medidas en las mismas.</t>
  </si>
  <si>
    <t>Se realizó la programación del personal necesario para el desarrollo de las jornadas de gestión en vía en la ciudad.</t>
  </si>
  <si>
    <t>Se llevaron a cabo las reuniones para la programación de la implementación de medidas integrales, ciclorutas temporales y orden de operación.</t>
  </si>
  <si>
    <t>Se realizó la verificación de 12.275 PMT en el periodo comprendido entre el 01 mayo y 30 de agosto de 2021, para corroborar el cumplimiento de los requisitos establecidos en los procedimientos, con el fin de mitigar el impacto generado a las condiciones de movilidad por la ejecución de obras.</t>
  </si>
  <si>
    <t>Se realizó el seguimiento al envio de la correspondencia para la notificación de las ordenes de comparendo de los meses correspondiente.</t>
  </si>
  <si>
    <t>se ha realizado el seguimiento diario a la operación del CGT, así como la implementación de los protocolos para la atención de los incidentes y eventos que se presentan en la ciudad.</t>
  </si>
  <si>
    <t>En esta evidencia se incluye únicamente  el informe del mes de Julio dado que hubo cambio desde el pasado 8 de Julio del operador de los dispositivos de apoyo en vía y a la fecha no se han culminado las actividades de ajustes en el software para poder realizar el seguimiento.</t>
  </si>
  <si>
    <t>Se realizaron socializaciones en seguridad vial, protocolo covid, acoso laboral  y conservación auditiva.</t>
  </si>
  <si>
    <t>Cada vez que ingresa personal nuevo, se le realiza la jornada de capacitación correspondiente para afianzar los conocimientos en la operación del programa.</t>
  </si>
  <si>
    <t>Se esta realizando la actualización del procedimiento y protocolo para la operación del Grupo Operativo de Gestión en Vía. Su publicación se realizará en el mes de septiembre.</t>
  </si>
  <si>
    <t>Se esta realizando la revisión de los componentes del procedimiento para la implementación de medidas integrales de movilidad.</t>
  </si>
  <si>
    <t>23 de abril de 2021</t>
  </si>
  <si>
    <t xml:space="preserve">Se realizó socialización sobre procedimientos y código de integridad con los colaboradores y colaboradoras de la SPMT </t>
  </si>
  <si>
    <t xml:space="preserve">Se ha realizado revisiones periodicas al la normatividad aplicable en los Sistemas automaticos y semiautomaticos , e sigue manteniendo la sentencia de la Corte Constitucional C-038-20, por lo cual desde la operación de la parte técnica de los dispositivos se están explorando opciones técnicas y revisiones con Registraduría para poder realizar cotejos biométricos que permitan la identificación de los conductores de los vehículos que son detectados cometiendo una presunta infracción de tránsito. </t>
  </si>
  <si>
    <t>Actualmente se esta desarrollando la actualización del procedimiento y protocolo para la atención de los incidentes y eventos que se presentan en la ciudad.</t>
  </si>
  <si>
    <t xml:space="preserve">Se reallizaron 587  visitas de verificacion de señalizacion en el periodo, para un acumulado de 1127
</t>
  </si>
  <si>
    <t xml:space="preserve">Se realiza la consolidación y cruce  de la información geografica, sin novedades   
</t>
  </si>
  <si>
    <t>Se realizó la verificación, control y seguimiento a la operación del sistema, para lo cual se diligenciaron las bitacoras del mantenimiento preventivo y correctivo del sistema de semaforización inteligente durante el periodo.</t>
  </si>
  <si>
    <t>Se realizó la priorización de las actividades para el mantenimiento tanto preventivo como correctivo al sistema semaforico de la ciudad.</t>
  </si>
  <si>
    <t>Se realizó la programación de los mantenimiento preventivos, con el proposito de garantizar la disponibilidad semaforica de la ciudad.</t>
  </si>
  <si>
    <t>19-03-2021</t>
  </si>
  <si>
    <t xml:space="preserve">El area realiza la acción contemplada y realiza la entrega de las evidencias </t>
  </si>
  <si>
    <t>Se realiza seguimiento a las fallas presentadas en los diferentes meses mediante la ejecución mensual de los informes de ejecución para el SUMINISTRO, INSTALACIÓN, IMPLEMENTACIÓN, OPERACIÓN Y MANTENIMIENTO DEL SISTEMA DE SEMÁFOROS INTELIGENTE (SSI) PARA LA CIUDAD DE BOGOTÁ D.C.
En el capitulo de mantenimiento se evidencian las fallas recurrentes al sistema.</t>
  </si>
  <si>
    <t>Durante este periodo la OTIC realizo seguimiento al cumplimiento de las solicitudes y requerimientos que se presentaron y se atendieron en materia tecnológica por medio de los registros en la Herramienta Aranda y la aplicación de los Niveles de servicio (NS) obtenidos en el periodo.</t>
  </si>
  <si>
    <t>Durante este periodo la OTIC realizo seguimiento al cumplimiento de las solicitudes y requerimientos que se presentaron y se atendieron en materia tecnológica direccionando al personal calificado para la solución de estas mismas, por medio de los registros en la Herramienta Aranda y la aplicación de los Niveles de servicio (NS) obtenidos en el periodo.</t>
  </si>
  <si>
    <t>Durante este periodo la OTIC realizo seguimiento a las Encuestas de satisfacción del personal que la respondio, por medio de los registros en la Herramienta Aranda y la aplicación de los Niveles de servicio (NS) obtenidos en el periodo.</t>
  </si>
  <si>
    <t>Durante este periodo la OTIC realizo las reuniones denominadas Comité de Cambios que se realizaron en el segundo cuatrimestre del 2021, donde en estas mismas se aprobaron cambios en la infraestructura tecnológica de la entidad.</t>
  </si>
  <si>
    <t xml:space="preserve">Durante este periodo la OTIC aprobó cambios en la infraestructura tecnológica de la entidad soportados con el documento PA04-PR04-F01 los cuales no afectaron la operación de la entidad.  </t>
  </si>
  <si>
    <t>Durante este periodo la OTIC recibió (8) Conceptos técnicos en los cuales asesoro a la entidad en temas relacionados con Tecnologías de la Información.</t>
  </si>
  <si>
    <t>Durante este periodo la OTIC realizo el seguimiento a la ejecución de los mantenimientos preventivos a la infraestructura tecnológica de la entidad por medio de la programación del cronograma establecido.</t>
  </si>
  <si>
    <t>Durante este periodo la OTIC realiza el seguimiento Constante a la ejecución del cronograma de mantenimientos preventivos a la infraestructura TI de la entidad por medio de actas y verificaciones a los mantenimientos ejecutados en el periodo establecido.</t>
  </si>
  <si>
    <t>Durante este periodo la OTIC realizo el seguimiento al uso de los servicios brindados por la herramienta Suite de Google y el manejo de información en el Drive por funcionarios de la entidad</t>
  </si>
  <si>
    <t>eN CURSO</t>
  </si>
  <si>
    <t xml:space="preserve">Durante este periodo la OTIC realizo el seguimiento al uso de los servicios brindados por la herramienta VPN por funcionarios de la entidad
</t>
  </si>
  <si>
    <t xml:space="preserve">Durante este periodo la OTIC realizo el seguimiento a la gestión de las copias de seguridad según las políticas de backup autorizadas por la OTIC y de recuperación a petición de los funcionarios por medio de requerimientos a la mesa de servicio.   </t>
  </si>
  <si>
    <t xml:space="preserve">Durante este periodo la OTIC realizo el seguimiento a las bases de datos personales de la Entidad con acta del consolidado y estado actual.    </t>
  </si>
  <si>
    <t>ANUAL</t>
  </si>
  <si>
    <t xml:space="preserve">La OTIC realizo el reporte de actualización y nuevas bases de datos ante la Superintendencia de Industria y Comercio (SIC) dando cumplimiento a la normativa vigente en el primer semestre de 2021.  </t>
  </si>
  <si>
    <t>Durante este periodo la OTIC realizo seguimiento a la actualización de las políticas de Seguridad de la Información de la entidad y a su implementación.</t>
  </si>
  <si>
    <t xml:space="preserve">Durante este periodo la OTIC realizo seguimiento a la gestión de cumplimiento al POA de Inversión de la OTIC de la meta 8 que es Implementar el 100% de la estrategia anual para la sostenibilidad del Subsistema de Gestión Seguridad de la Información en la Entidad que a la fecha se está cumpliendo satisfactoriamente con la programación establecida. </t>
  </si>
  <si>
    <t>Durante este periodo la OTIC realizo seguimiento a la gestión de  los controles establecidos frente a las vulnerabilidades que se han detectado y el plan de remediación que está establecido por medio del Informe del Operador Tecnológico y de la Herramienta Global Suite.</t>
  </si>
  <si>
    <t>Durante este periodo la OTIC realizo (1) socialización de los temas relacionados con la herramienta Aranda al equipo de calidad de la OTIC.</t>
  </si>
  <si>
    <t>Durante este periodo la OTIC realizo (1) socialización de los temas relacionados con los Concentos Técnicos al equipo de calidad de la OTIC.</t>
  </si>
  <si>
    <t xml:space="preserve">Durante este periodo la OTIC realizo (1) socialización dando seguimiento a temas relacionados con los Mantenimientos Preventivos a la Infraestructura TI de la entidad.
 al equipo de calidad de la OTIC.
</t>
  </si>
  <si>
    <t>Durante este periodo la OTIC realizo (1) socialización dando seguimiento a temas relacionados con Herramientas VPN, Suite Google y Custodia de Backup al equipo de calidad de la OTIC.</t>
  </si>
  <si>
    <t>Durante este periodo la OTIC realizo (1) socialización dando seguimiento a temas relacionados con vulnerabilidades informáticas, controles y plan de Trabajo establecido</t>
  </si>
  <si>
    <t>El proceso de gestión social determinó que se realizara la convocatoria a los ciudadanos que conforman el directorio de agremiaciones y otros grupos de interés y bases de datos que maneja el Centro Local, en el mes de octubre 2021.</t>
  </si>
  <si>
    <t xml:space="preserve">El proceso de gestión social establece que se verificará la asistencia de la ciudadanía convocada por los centros locales de movilidad a la reunión con base en los correos remitidos a los diferentes grupos de valor en el mes de octubre 2021. </t>
  </si>
  <si>
    <t xml:space="preserve">Se retroalimentará a la ciudadanía del directorio de agremiaciones y otros grupos de interés que no asistió a la reunión convocada, dándoles a conocer las temáticas desarrolladas en la misma a través del acta generada (Formato acta de reunión código: pa01-m01-f03) la cual será enviada al correo electrónico del ciudadano en el mes de octubre 2021.  </t>
  </si>
  <si>
    <t xml:space="preserve"> El equipo de calidad solicita semestralmente la actualización del directorio de agremiaciones equipo del Centros Locales de Movilidad a través de correo electrónico. Aplicación del formato de asistencia (pm06-pr04-f03 listado de asistencia a procesos de participación) el cual contiene información con enfoque, con el fin de adoptar medidas de inclusion, acciones afirmativas y acciones razonables en la participación ciudadana.</t>
  </si>
  <si>
    <t>Informes preliminares de rendición de cuentas locales con base en el cronograma publicado.</t>
  </si>
  <si>
    <t xml:space="preserve">Oficios de solicitud a entidades del sector (Metro, UMV, IDU, Terminal de Transportes y Transmilenio) sobre la gestión local realizada vigencia 2020 </t>
  </si>
  <si>
    <t xml:space="preserve"> Invitaciones, registro de asistencia, presentaciones, concurso de conocimiento, evaluación del evento. </t>
  </si>
  <si>
    <t>Solicitudes de la ciudadania, redireccionando según la competencia, a través de oficios / memorandos / correos electronicos a las dependencias de la entidad, dejando como registro el seguimiento dentro de la plataforma Colibrí de la Veeduría Distrital.</t>
  </si>
  <si>
    <t>30 de abril 2021</t>
  </si>
  <si>
    <t>Se realizo en el mes de abril</t>
  </si>
  <si>
    <t>30 de diciembre 2021</t>
  </si>
  <si>
    <t>Se solicitó a la Oficina Asesora de Comunicaciones la publicación en la página web de la entidad de los informes preliminares de rendición de cuentas locales.</t>
  </si>
  <si>
    <t xml:space="preserve">03-06-2021
06-07-2021
5-08-2021
06-09-2021
</t>
  </si>
  <si>
    <r>
      <rPr>
        <b/>
        <sz val="10"/>
        <color theme="1"/>
        <rFont val="Arial Narrow"/>
        <family val="2"/>
      </rPr>
      <t>MAYO:</t>
    </r>
    <r>
      <rPr>
        <sz val="10"/>
        <color theme="1"/>
        <rFont val="Arial Narrow"/>
        <family val="2"/>
      </rPr>
      <t xml:space="preserve"> En la reunión del PAAI del 03 de junio del 2021 Se realizó seguimiento a las actividades desarrolladas en el mes de mayo encontrando que se cumplieron en su totalidad
• En lo referente al seguimiento de riesgos de corrupción, el informe final fue remitido al despacho mediante memorando 20211700101253 del 14-05-2021.
• A través del radicado 20211703284251 de fecha 12/05/2021, se remitió a la Dirección Distrital de Asuntos Disciplinarios el informe correspondiente relacionado con el seguimiento al manejo y protección de los bienes y documentos de la entidad y cumplimiento al manual de funciones (Directiva 003 de 2013).
• mediante el memorando 20211700112813 se entregó el Informe Final de seguimiento al cumplimiento de las metas del Plan de Desarrollo al Despacho.
• 20211700100853, de fecha 14 de mayo de 2021se se remitió al secretario el informe final del PAAC.
• con radicados Número 211700112413 y 20211700112373 remitió los informes de cajas menores de la Subdirección Administrativa y Representación Judicial.
• Se realizó el seguimiento a Convenio de Patios y Grúas, el informe final fue entregado al despacho mediante Memorando 20211700107593.
• En la reunión realizada se a Revisó las actividades del mes de junio y julio.
• El jefe menciona que una vez se termine el ejercicio de seguimiento y evaluación al mapa de riesgos de gestión, se programe una reunión para el día 11 de junio, con el fin de definir los temas a trabajar durante el proceso de sensibilización. 
• Se socializarán los cambios a los procedimientos del proceso de control y evaluación de la gestión.
• El jefe solicita trabajar el tema de los TIPS sobre la publicación de la contratacion en el SECOP.
• En la reunión del PAAI se menciona que el día 26/05/2021 se adelantó la primera sesión de asesoría y acompañamiento al equipo operativo responsable del Sistema de Seguridad de la Información y se presentó la matriz de articulación con el mapa de aseguramiento y el MSPI. 
• Frente al informe de seguimiento al mapa de riesgos de gestión se acordó que el  informe se realizará el  día 11 de junio de 2021.
• En el tema de Instrumentos de Gestión OCI. El jefe solicita hacer la gestión para enviar a la OAPI el plan con sus respectivos análisis de causa y hacer el seguimiento correspondiente.
• jefe   reitera la importancia de tener en cuenta los plazos para los informes de Ley, Recuerda la importancia de revisar por parte del grupo de trabajo, lo establecido en el estatuto de auditoria de la SDM. 
• el tema de confidencialidad el Jefe recuerda que es necesario prestar especial atención a este criterio en todos los seguimientos, auditorias, información y demás documentos de trabajo
• Se informa que el 3 de mayo se envió por correo electrónico a la OAPI la gestión de riesgos de la OCI correspondiente al primer cuatrimestre del 2021.
• Enfatizo en las políticas de seguridad informática, las cuales se actualizaron el28-10-2020, entre s cuales se resaltan: POLÍTICA DE SEGURIDAD DE LOS EQUIPOS FUERA DE LAS INSTALACIONES.
</t>
    </r>
    <r>
      <rPr>
        <b/>
        <sz val="10"/>
        <color theme="1"/>
        <rFont val="Arial Narrow"/>
        <family val="2"/>
      </rPr>
      <t>JUNIO</t>
    </r>
    <r>
      <rPr>
        <sz val="10"/>
        <color theme="1"/>
        <rFont val="Arial Narrow"/>
        <family val="2"/>
      </rPr>
      <t xml:space="preserve">: En la reunión del PAAI del 06 de julio del 2021, Se realizó seguimiento a las actividades desarrolladas en el mes de junio, encontrando que se cumplieron en su totalidad.
• Se trataron temas de sensibilización como las llevadas a cabo el 25 de junio sobre riesgos, dirigida al equipo técnico de gestión y desempeño y el conversatorio con la OTIC. donde se trataron temas como Sistema de Control Interno y líneas de defensa.
• Se mencionó la publicación de los TIPS en el tema de SECOP) para fomentar e una cultura de control.
• Se informó que la OCI, se ha brindado asesoría y acompañamiento en el fortalecimiento del Sistema de Seguridad de la Información como aspecto clave a asegurar por parte de la SDM Mapa de Aseguramiento.
• Se informó que se efectuó el seguimiento al mapa de riesgos de corrupción y soborno al corte del 30042021. Remitiendo el informe final al despacho mediante memorando OCI 20211700120763 del 11-06-2021. 
• En la revisión de las actividades de los meses de Julio, agosto y septiembre, el  jefe menciona que el informe de evaluación independiente del SCI, se llevó a cabo el 28 de junio. 
• En lo relacionado con los Planes de Mejoramiento, el Jefe solicita resaltar los temas que han venido presentando reincidencias.
• En el tema del reporte de los instrumentos de gestión de la OCI; el jefe solicita tener en cuenta reportar los POAS de gestión e inversión y riesgos.
• Frente a la Auditoria Sistema de Gestión Anti soborno (SGA) se informa que la Subsecretaria de Gestión Corporativa, está adelantando el proceso de contratación para poder desarrollar tal actividad.
• Recuerda el jefe al equipo de la OCI que temas como la presentación del avance del PAAI con corte a junio se debe presentar en el comité del mes de Julio tal y como lo define el decreto 807 de 2019, igualmente para el informe de austeridad, que se debe hacer de forma trimestral.
• Frente a las responsabilidades del mes de agosto se informa que se llevó a cabo la revisión de 7 procedimientos asociados al proceso que en lo que tiene que ver con la auditoria al Proceso Gestión De Transito y Control De Tránsito y Transporte.
• En el tema de Instrumentos de Gestión OCI.  A partir de la auditoria a cursos pedagógicos el equipo de trabajo de la OCI revisó las observaciones y oportunidades de mejora y formuló un plan de mejoramiento.
• En cuanto a los POAS de gestión e inversión se presentó un avance del 53% acumulado para la vigencia 2021.
• El jefe recomienda la importancia de tener en cuenta los plazos para los informes de Ley, en esta oportunidad resalta la presentación al CICCI del avance del PAAI para Julio, y la Evaluación del Sistema de Control Interno.
• En el tema de confidencialidad, recuerda el Jefe que es necesario prestar especial atención a este criterio en todos los seguimientos, auditorias, información y demás documentos de trabajo, los cuales solo pueden ser utilizados con miras a desarrollar las labores propias de la Oficina. 
• Adicionalmente enfatizo la importancia de conocer las políticas de seguridad informática, las cuales se actualizaron el pasado 28-10-2020, de las cuales se resaltan: POLÍTICA DE SEGURIDAD DE LA INFORMACIÓN EN LA CONTINUIDAD DEL NEGOCIO
</t>
    </r>
    <r>
      <rPr>
        <b/>
        <sz val="10"/>
        <color theme="1"/>
        <rFont val="Arial Narrow"/>
        <family val="2"/>
      </rPr>
      <t>JULIO:</t>
    </r>
    <r>
      <rPr>
        <sz val="10"/>
        <color theme="1"/>
        <rFont val="Arial Narrow"/>
        <family val="2"/>
      </rPr>
      <t xml:space="preserve"> En la reunión del PAAI del 05 de agosto del 2021, se realizó el seguimiento a las actividades desarrolladas en el mes de julio encontrando que se cumplieron en su totalidad.
• El Jefe de la OCI menciona al equipo de trabajo, que, en el CICCI del mes de julio, se presentó entre otros temas, el fenecimiento de la cuenta por parte del ente de control y se recomendó al CICCI la necesidad de apoyar a la DIM en el proceso de implementación de la norma técnica estadística del DANE. 
• En cuanto a la Evaluación del SCI, con memorando 20211700157873 del 28/07/21 se entregó el informe del 1er semestre 2021 al Secretario.
• En lo que tiene que ver con el tema de austeridad, se entregó el informe 
• A través del memorando 20211700156043 se realizó entrega del informe asociado al PMP y PMI, donde se presentaron las respectivas recomendaciones. 
• El 9 de julio se remitió el mapa de riesgos por autocontrol
• El 6 de julio se remitió el POA de gestión y de inversión correspondiente al asegundo trimestre del 2021, de igual forma se remitió el Plan de Adecuación y Sostenibilidad del MIPG.
• Dentro del seguimiento a las actividades del me de agosto las actividades del mes de agosto el jefe 
• De otra parte, se informa que la Subsecretaría de Gestión Corporativa solicito la reprogramación de la auditoría interna al sistema de gestión anti soborno, para el mes de agosto de 2021., 
• En el seguimiento a las responsabilidades de las actividades para  el mes de septiembre, el Jefe de la OCI, menciona que se debe incluir en el seguimiento del 2do cuatrimestre los riesgos de soborno, y solicita que se coordine reunión con el responsable del tema.
• Dentro del seguimiento a las responsabilidades del mes de octubre, se acuerda AH49ajustar la fecha de realización del seguimiento a las funciones del comité de conciliación y el SIPROJWEB de la Alcaldía Mayor de Bogotá, para el mes de noviembre de 2021.
• Frente al plan de mejoramiento de la OCI, el Jefe informa que el 3 de agosto se firmó la resolución 79928 a través del cual se modifica el artículo 4° de la resolución 115 de 2018, el Estatuto de Auditoría Interna, el Código de Ética de Auditor Interno y la Carta de Representación de la Secretaría de Movilidad.
• En cuanto a los POAS de gestión e inversión se presentando un avance del 61,8%% acumulado para la vigencia 2021.
• De igual forma se informó que se envió el reporte del seguimiento el proyecto de inversión (SPI) correspondiente al mes de Julio de 2021.
• En la reunión del PAI se informó que se ajustaron los riesgos de gestión de la OCI de acuerdo a la nueva metodología. 
• Se resalta el informe de seguimiento a metas PDD, riesgos de corrupción y PAAC para la segunda semana de septiembre, quejas y reclamos del 2do semestre del 2021, austeridad del gasto tercer trimestre, y Seguimiento al manejo y protección de los bienes y documentos de la entidad y cumplimiento al manual de funciones. 
• El jefe recuerda la importancia de revisar por parte del grupo de trabajo, lo establecido en el estatuto de auditoria de la SDM. 
• El jefe de la OCI recuerda, que en riesgos de corrupción la OCI participa en un riesgo transversal 
• El jefe comenta al grupo, la importancia de conocer las políticas de seguridad informática, las cuales se actualizaron el pasado 28-10-2020. 
</t>
    </r>
    <r>
      <rPr>
        <b/>
        <sz val="10"/>
        <color theme="1"/>
        <rFont val="Arial Narrow"/>
        <family val="2"/>
      </rPr>
      <t xml:space="preserve">AGOSTO: </t>
    </r>
    <r>
      <rPr>
        <sz val="10"/>
        <color theme="1"/>
        <rFont val="Arial Narrow"/>
        <family val="2"/>
      </rPr>
      <t xml:space="preserve">en la reunión del PAAI del 06 de septiembre del 2021, se realizó el seguimiento a las actividades desarrolladas en el mes de agosto encontrando que se cumplieron en su totalidad.
• El jefe de la OCI hace la aclaración que las actividades del conversatorio se adelantaron en el mes de Julio para la Subdirección Administrativa y la Subsecretaria de Política de Movilidad (SPM)
• Frente al informe de seguimiento y cumplimiento PDD y (plan anual de adquisiciones PAA, ejecución presupuestal), se envió con memorandos 20211700167363 y 20211700178003. 
• En la reunión se informa que ya se realizó la auditoria al Sistema de Gestión Antisoborno, y no quedó ninguna No Conformidad.
• El jefe de la OCI informa que no se incluyó en la matriz del PMP una acción de mejora para subsanar una No Conformidad de la auditoria del año 2019, por lo que se acordó: una acción de mejora por autocontrol para la OCI.
• Se informa que la auditoria efr, se realizó y está pendiente de le entrega del informe por parte de la persona que adelantó la auditoria y no se presentaron no conformidades.
• En lo que tiene que ver con la Auditoria que se adelantó al Proceso Gestión de Transito y Control De Tránsito y Transporte, se informa que ya se recibió la respuesta al informe preliminar y el equipo auditor está analizando dicha respuesta.
• Recuerda el jefe, la importancia de continuar uniendo esfuerzos en las labores asignadas para que el trabajo en equipo genere los resultados que siempre se han dado, recuerda la importancia acompañar, asesorar y trasmitir conocimiento de los auditores con más experiencia a los auditores menos experimentados.
• En el tema de Instrumentos de Gestión OCI. En lo que tiene que ver con el plan de mejoramiento de la OCI, dice que hay que solicitar ampliación del plazo inicialmente definido, extendiéndolo hasta el 31 de octubre del actual año.
• En cuanto a los riesgos, se mencionó que la Oficina de Control Interno participa en un riesgo de corrupción transversal y a la fecha no adelanta ningún tipo de contratación de prestación de servicios.
• Se ajustaron los riesgos de gestión de la OCI de acuerdo a la nueva metodología para el cual se definieron dos controles.
• El Jefe de la Oficina de Control Interno informa que presentó en el CICI las fechas establecidas para la presentación de los informes de ley, con el fin de tomar acciones necesarias para cumplir con los lineamientos normativos.
• El jefe reitera la importancia de tener en cuenta los plazos para los informes de Ley, resaltando   el informe de seguimiento a metas PDD, riesgos de corrupción y PAAC para la segunda semana de septiembre, quejas y reclamos del 2do semestre del 2021, austeridad del gasto tercer trimestre, y Seguimiento al manejo y protección de los bienes y documentos de la entidad y cumplimiento al manual de funciones.
• Recuerda la importancia de revisar por parte del grupo de trabajo, lo establecido en el estatuto de auditoria de la SDM. 
• Adicionalmente, recuerda al grupo, la importancia de conocer las políticas de seguridad informática, las cuales se actualizaron el pasado 28-10-2020.
</t>
    </r>
  </si>
  <si>
    <t xml:space="preserve">23-06-2021
21-07-2021
</t>
  </si>
  <si>
    <r>
      <rPr>
        <b/>
        <sz val="10"/>
        <color theme="1"/>
        <rFont val="Arial Narrow"/>
        <family val="2"/>
      </rPr>
      <t>JUNIO:</t>
    </r>
    <r>
      <rPr>
        <sz val="10"/>
        <color theme="1"/>
        <rFont val="Arial Narrow"/>
        <family val="2"/>
      </rPr>
      <t xml:space="preserve"> en la Reunión del CICCI del 23 de junio del 2021, en el tema de propuestas y varios, el Jefe de la OCI, le informó al comité que, en el informe final de la auditoria de regularidad de la contraloría de Bogotá, el ente de control identificó 22 hallazgos, 13 de ellos presentan incidencia disciplinaria y ninguno incidencia fiscal o penal.
Igualmente comentó que la Secretaría logró por segundo año consecutivo el FENECIMIENTO de la cuenta y exhortando al equipo directivo a continuar con la misma dinámica para lograr dicho propósito (fenecimiento).
</t>
    </r>
    <r>
      <rPr>
        <b/>
        <sz val="10"/>
        <color theme="1"/>
        <rFont val="Arial Narrow"/>
        <family val="2"/>
      </rPr>
      <t>JULIO</t>
    </r>
    <r>
      <rPr>
        <sz val="10"/>
        <color theme="1"/>
        <rFont val="Arial Narrow"/>
        <family val="2"/>
      </rPr>
      <t xml:space="preserve"> en la reunion del CICCI del 21 de julio del 2021, el jefe de la Oficina de Control Interno, dando cumplimiento a lo establecido en el Decreto 338 y 803 de 2019 presento El avance del plan Anual de Auditorias Internas PAAI -2021con corte a juno ,el cual presenta un acance del 53% y del presepuesto asignado se comprometió el 100% en los giros se presenta un acance del 26% 
• En el seguimiento al Plan anticorrupcion y de Atencion al Ciudadano (PAAC)-2021, para el primer cuatrimestre  se refleja un cumplimiento del 100% de las actividades programadas  en cuanto al total de lavigencia  el avance es de l 33%  lo que situa a la SDM e una zona baja de avance. Recomendó  velar por que exista coherencia entre  la actividad propuesta y la meta planteada, fortalecer el avance de actividades que  tienen como responsable de su cumplimiento  a 2 a mas dependencias y Planificar el logro de las actividades  en forma periodica con el fin de evitar posibles incumplimientos. 
• El Jefe de la OCI informó del resultado del seguimiento de los riesgos  de Gestion  y corrupcion  que ha realizado la OCI  en el primer semestre del 2021
• Informo que en el  seguimiento a riesgos del primer Semestre del 2021, para 28 riesgos se identificaron  248 controles de los cuales el 65% son de carácter precentico  y 34 detectivos 
• De los 38 riesgos  el 93% adoptaron  como estrategia  de tratamiento la reduccion 
• En el seguimiento  a las medidad de austeidad recomendó realizar controles al consumo de los servicios publicos , y al  uso de llamada a celular
• En el seguimiento de Derechos de Autor informo que se entrego el informe en terminos de ley y recomendo establecer controles que permitan garantizar la gestion  de los equipos y su corrrespondiente licenciamiento, igualmente recodo establecer controle entre la OTIC y el almacén  frente al manejo de los equipos de la entidad .
• Rerente al informe de cuotas partes el jefe de la OCI recomendó establecer controles  para garantizar el envio de la informacion a la secretaria de la Mujer  dentro de terminos de la Directiva 001 del 2016
• El jefe presentó los resultado  de la Auditoria de  Planeacion de transporte e Infraesructura, producto de la cual se identificaron 4 NO Conformidades
• Presentó los resultados del FURAG-2020 , donde la SDM  logró un indice  de desempeñoInstitucional del 97.9, hubivandola en el primer sector Movilidad y cuarto  a nivel territorial en todo el pais,.
• Comentó  que la OCI logro un indice  de Control Interno del 97.7 presentando un incremento en dcada uno de los componentes del MECCI cuyos resultados estan por envima del 97%
• En el tema de la apropiacion del codigo de integridad /Dir.003-2013  Infiormo que la OCI ha incluido  en las auditorias  un seguimiento al grado de apropiacion  del codiigo de integridad  en todos los servidores de la SDM
• El jefe presento ante el comité el el resultado  del estado actual de las mejoras  de los PMP 
• Resaltó  el esfuerzo que la SDM ha realizado para lograr el FENECIMIENTO de la cuen ta para el año 2019 y 2020
</t>
    </r>
    <r>
      <rPr>
        <b/>
        <sz val="10"/>
        <color theme="1"/>
        <rFont val="Arial Narrow"/>
        <family val="2"/>
      </rPr>
      <t xml:space="preserve">
RIESGO 5 CARPETA 5 </t>
    </r>
    <r>
      <rPr>
        <sz val="10"/>
        <color theme="1"/>
        <rFont val="Arial Narrow"/>
        <family val="2"/>
      </rPr>
      <t xml:space="preserve">
" En los seguimientos al PAAI que adelanta la OCI , se revisa el estado actual de cada acción de mejora y queda documentado en la respectiva en las actas de seguimiento al PAAI".
</t>
    </r>
  </si>
  <si>
    <t>No presenta avance para este periodo, puesto que el control se aplica para la elaboración del proyecto del PAAC en el primer cuatrimestre del año.</t>
  </si>
  <si>
    <t>25-05-2021
25-06-2021
28-07-2021
24-08-2021</t>
  </si>
  <si>
    <t>En este periodo se recibieron las solicitudes de ajuste al PAAC por las diferentes dependencias debidamente justificadas, las cuales se tuvieron en cuenta para ajustar las últimas 4 versiones. De igual forma, se genera el excel con los componentes del PAAC para ser socializados a los directivos de la SDM.</t>
  </si>
  <si>
    <t xml:space="preserve">Agosto </t>
  </si>
  <si>
    <t>Se realiza monitoreo al mapa de riesgos de corrupción dejando como registro la matriz de monitoreo</t>
  </si>
  <si>
    <t>CUMPLIDA</t>
  </si>
  <si>
    <t xml:space="preserve">MAYO,JUNIO ,JULIO ,AGOSTO </t>
  </si>
  <si>
    <t xml:space="preserve">Se verifico que todas las solicitudes  de devoluciones radicadas  por parte de los ciudadanos cumplieran con todos los requisitos asi  Para las devoluciones de comparendos y Acuerdos de pago el valor a devolver tiene que estar reflejado en el módulo de devoluciones del sistema SICON.
Para las devoluciones de Retención en al fuente, el valor a devolver tiene que haber sido reportado por la Concesión SIM como trámite no exitoso, en cd que entregan mensualmente.se anexa reporte de ordenes de  devolucion. </t>
  </si>
  <si>
    <t>Se verifico que todas las solicitudes  de devoluciones radicadas  por parte de los ciudadanos  -cumplan con los requisitos  establecidos en el procedimiento dejando registrada la verificación en los aplicativos y los soportes apotados por el ciudadano en la Carpeta compartida storage-admin.se anexa pantallazos del aplicativo SICON</t>
  </si>
  <si>
    <t>La Subdireccion Financiera verifico permanentemente  que los documentos cargados en la ventilla virtual cumplieran con los requisitos del procedimiento de pagos Se anexan formatos PA03-PR09-F08 de radicacion de cuentas.</t>
  </si>
  <si>
    <t>La Subdireccion Financiera efectuo el registro de la causación de los hechos financieros, económicos tales como: causación de nómina, pagos, ajustes, entre otros .Se anexan formatos de causacion PA03-PR01-F03</t>
  </si>
  <si>
    <t>La subdireccion financiera cuenta con una carpeta compartida donde se efectua seguimiento de los pagos de contratista y proveedores asi mismo se anexa Word con el Link para consulta.</t>
  </si>
  <si>
    <t>La subdireccion Financiera dio respuesta oportuna a las solicitudes de expedicion de CDPs efectuada por parte de los ordenadores del gasto</t>
  </si>
  <si>
    <t>La Subdireccion Financiera cuenta con una Carpeta compartida de  CDP   expedidos . Donde pueden consultar los ordenadores del gasto  si la solicitud de expedicion ya fue atendida para continuar con el proceso de contratacion asi mismo se anexa Word con el link para la consulta.</t>
  </si>
  <si>
    <t>La subdireccion Financiera dio respuesta oportuna a las solicitudes de expedicion de CRP efectuada por parte de los ordenadores del gasto</t>
  </si>
  <si>
    <t>La Subdireccion Financiera cuenta con una Carpeta compartida de  CRP   expedidos . Donde pueden consultar los ordenadores del gasto  si la solicitud de expedicion ya fue atendida para continuar con el proceso de contratacion,asi mismo se anexa Word con el Link para la consulta.</t>
  </si>
  <si>
    <t>El profesional reviso y avalo la informacion de los registros contables. Por medio de su firma.Se anexan formatos de causacion PA03-PR01-F03</t>
  </si>
  <si>
    <t xml:space="preserve">MAYO,JUNIO </t>
  </si>
  <si>
    <t>La Subdireccion Financiera elaboro y presento Estados Financieros veraces, confiables, razonables y oportunos que muestren la situación financiera, económica y social de la Secretaría Distrital de Movilidad,</t>
  </si>
  <si>
    <t>junio 11 y julio 23</t>
  </si>
  <si>
    <t>se efectuaron las 2 socalizaciones  de los procedimientos a los funcionarios de la Subdireccion Financiera  se anexan correos</t>
  </si>
  <si>
    <t>junio11 y julio 26</t>
  </si>
  <si>
    <t>se efectuaron las 2 socalizacion del  procedimiento a los funcionarios de la Subdireccion Financiera se anexan correos</t>
  </si>
  <si>
    <t>junio 23 y julio 27</t>
  </si>
  <si>
    <t>se efectuaron las 2 socalizacion del procedimiento se anexan correos</t>
  </si>
  <si>
    <t>se efectuaron las 2 socalizacion del  procedimiento se anexan correos</t>
  </si>
  <si>
    <t>Mediante CIGD realizado en el mes de juilo se realizó seguimiento a las acciones definidas en el Plan de Adecuación y Sostenibilidad https://intranetmovilidad.movilidadbogota.gov.co/intranet/sites/default/files/2021-08-30/acta-cigd-21-de-julio-de-2021.pdf</t>
  </si>
  <si>
    <t>Dado que el seguimiento trimestral se realiza eb el mes de septiembre, se realizará el recordatorio en el mes de octubre de 2021</t>
  </si>
  <si>
    <r>
      <rPr>
        <b/>
        <sz val="11"/>
        <color theme="1"/>
        <rFont val="Arial Narrow"/>
        <family val="2"/>
      </rPr>
      <t>SC</t>
    </r>
    <r>
      <rPr>
        <sz val="11"/>
        <color theme="1"/>
        <rFont val="Arial Narrow"/>
        <family val="2"/>
      </rPr>
      <t xml:space="preserve"> - El 13/09/2021 se envío el seguimiento al PMI / CGR - Hallazgo 4, autocontrol. 
</t>
    </r>
    <r>
      <rPr>
        <b/>
        <sz val="11"/>
        <color theme="1"/>
        <rFont val="Arial Narrow"/>
        <family val="2"/>
      </rPr>
      <t>DIATT</t>
    </r>
    <r>
      <rPr>
        <sz val="11"/>
        <color theme="1"/>
        <rFont val="Arial Narrow"/>
        <family val="2"/>
      </rPr>
      <t xml:space="preserve"> - El 06/07/2021 se envío el seguimiento al PMI / DAC-DIATT - Hallazgo 3.2.1 acción 1 Y acción 2. 
</t>
    </r>
    <r>
      <rPr>
        <b/>
        <sz val="11"/>
        <color theme="1"/>
        <rFont val="Arial Narrow"/>
        <family val="2"/>
      </rPr>
      <t>Gestión jurídica</t>
    </r>
    <r>
      <rPr>
        <sz val="11"/>
        <color theme="1"/>
        <rFont val="Arial Narrow"/>
        <family val="2"/>
      </rPr>
      <t xml:space="preserve">: Se realizo seguimiento a las acciones suscritas en los planes de mejoramiento por procesos e institucionales de la Subsecretaria de Gestión Juridica, el reporte de los avances de dichas acciones fue remitido a la Oficina de Control Interno a traves de correos electronicos. 
</t>
    </r>
    <r>
      <rPr>
        <b/>
        <sz val="11"/>
        <color theme="1"/>
        <rFont val="Arial Narrow"/>
        <family val="2"/>
      </rPr>
      <t>Comunicaciones:</t>
    </r>
    <r>
      <rPr>
        <sz val="11"/>
        <color theme="1"/>
        <rFont val="Arial Narrow"/>
        <family val="2"/>
      </rPr>
      <t xml:space="preserve"> El jefe de la Oficina Asesora de Comunicaciones y Cultura para la Movilidad, se reune periodicamente con el equipo técnico para revisar y evaluar las responsabilidades, incluyendo las acciones que se establecen en el PMP.  Las acciones han cumplido en un 100% de acuerdo con su programación. 
</t>
    </r>
    <r>
      <rPr>
        <b/>
        <sz val="11"/>
        <color theme="1"/>
        <rFont val="Arial Narrow"/>
        <family val="2"/>
      </rPr>
      <t>Gestión administrativa:</t>
    </r>
    <r>
      <rPr>
        <sz val="11"/>
        <color theme="1"/>
        <rFont val="Arial Narrow"/>
        <family val="2"/>
      </rPr>
      <t xml:space="preserve"> Se adjunta soportes de correo de seguimiento de los planes de mejoramiento al igual que de los mapas de riesgo de gestión y corrupción 
</t>
    </r>
    <r>
      <rPr>
        <b/>
        <sz val="11"/>
        <color theme="1"/>
        <rFont val="Arial Narrow"/>
        <family val="2"/>
      </rPr>
      <t>Gestión del tránsito y control</t>
    </r>
    <r>
      <rPr>
        <sz val="11"/>
        <color theme="1"/>
        <rFont val="Arial Narrow"/>
        <family val="2"/>
      </rPr>
      <t xml:space="preserve">: Se realizó el seguimiento, consolidación y reporte de las acciones estipuladas en los planes de mejoramiento por proceso e institucional vigentes para las dependencias.
</t>
    </r>
    <r>
      <rPr>
        <b/>
        <sz val="11"/>
        <color theme="1"/>
        <rFont val="Arial Narrow"/>
        <family val="2"/>
      </rPr>
      <t>Ingeniería de tránsito</t>
    </r>
    <r>
      <rPr>
        <sz val="11"/>
        <color theme="1"/>
        <rFont val="Arial Narrow"/>
        <family val="2"/>
      </rPr>
      <t xml:space="preserve">: Se realizó el seguimiento, consolidación y reporte de las acciones estipuladas en los planes de mejoramiento por proceso e institucional vigentes para las dependencias.
</t>
    </r>
    <r>
      <rPr>
        <b/>
        <sz val="11"/>
        <color theme="1"/>
        <rFont val="Arial Narrow"/>
        <family val="2"/>
      </rPr>
      <t>Planeación para la movilidad</t>
    </r>
    <r>
      <rPr>
        <sz val="11"/>
        <color theme="1"/>
        <rFont val="Arial Narrow"/>
        <family val="2"/>
      </rPr>
      <t xml:space="preserve">: Se realizo el seguimiento por autocontrol donde remitieron las evidencias de las acciones 014, 015 y 016 de 2021 establecida en el Plan de mejoramiento por procesos, donde la OCI valido las evidencias y cerro las acciones.
</t>
    </r>
    <r>
      <rPr>
        <b/>
        <sz val="11"/>
        <color theme="1"/>
        <rFont val="Arial Narrow"/>
        <family val="2"/>
      </rPr>
      <t>OAPI:</t>
    </r>
    <r>
      <rPr>
        <sz val="11"/>
        <color theme="1"/>
        <rFont val="Arial Narrow"/>
        <family val="2"/>
      </rPr>
      <t xml:space="preserve"> Se remite el correo de seguimiento al plan de mejora correspondiente al periodo mayo-agosto.
</t>
    </r>
    <r>
      <rPr>
        <b/>
        <sz val="11"/>
        <color theme="1"/>
        <rFont val="Arial Narrow"/>
        <family val="2"/>
      </rPr>
      <t>TH</t>
    </r>
    <r>
      <rPr>
        <sz val="11"/>
        <color theme="1"/>
        <rFont val="Arial Narrow"/>
        <family val="2"/>
      </rPr>
      <t xml:space="preserve">: Se realizo seguimiento al plan de mejora en el mes de agosto
</t>
    </r>
    <r>
      <rPr>
        <b/>
        <sz val="11"/>
        <color theme="1"/>
        <rFont val="Arial Narrow"/>
        <family val="2"/>
      </rPr>
      <t>DAC</t>
    </r>
    <r>
      <rPr>
        <sz val="11"/>
        <color theme="1"/>
        <rFont val="Arial Narrow"/>
        <family val="2"/>
      </rPr>
      <t>: Seguimiento en los meses de mayo y junio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</si>
</sst>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25" x14ac:knownFonts="1">
    <font>
      <sz val="11"/>
      <color theme="1"/>
      <name val="Calibri"/>
      <family val="2"/>
      <scheme val="minor"/>
    </font>
    <font>
      <sz val="11"/>
      <color theme="1"/>
      <name val="Calibri"/>
      <family val="2"/>
      <scheme val="minor"/>
    </font>
    <font>
      <b/>
      <sz val="14"/>
      <color theme="1"/>
      <name val="Arial Narrow"/>
      <family val="2"/>
    </font>
    <font>
      <b/>
      <sz val="11"/>
      <color theme="1"/>
      <name val="Arial Narrow"/>
      <family val="2"/>
    </font>
    <font>
      <sz val="11"/>
      <color theme="1"/>
      <name val="Arial Narrow"/>
      <family val="2"/>
    </font>
    <font>
      <sz val="11"/>
      <name val="Arial Narrow"/>
      <family val="2"/>
    </font>
    <font>
      <sz val="10"/>
      <color theme="1"/>
      <name val="Arial Narrow"/>
      <family val="2"/>
    </font>
    <font>
      <sz val="11"/>
      <color theme="1"/>
      <name val="Arial"/>
      <family val="2"/>
    </font>
    <font>
      <sz val="10"/>
      <color theme="1"/>
      <name val="Calibri"/>
      <family val="2"/>
      <scheme val="minor"/>
    </font>
    <font>
      <sz val="10"/>
      <name val="Arial"/>
      <family val="2"/>
    </font>
    <font>
      <sz val="12"/>
      <name val="Times New Roman"/>
      <family val="1"/>
    </font>
    <font>
      <b/>
      <sz val="10"/>
      <color theme="1"/>
      <name val="Arial Narrow"/>
      <family val="2"/>
    </font>
    <font>
      <b/>
      <sz val="11"/>
      <color rgb="FFFF0000"/>
      <name val="Arial Narrow"/>
      <family val="2"/>
    </font>
    <font>
      <sz val="11"/>
      <color rgb="FFFF0000"/>
      <name val="Arial Narrow"/>
      <family val="2"/>
    </font>
    <font>
      <b/>
      <sz val="9"/>
      <color theme="1"/>
      <name val="Arial Narrow"/>
      <family val="2"/>
    </font>
    <font>
      <sz val="10"/>
      <color rgb="FF202124"/>
      <name val="Arial"/>
      <family val="2"/>
    </font>
    <font>
      <sz val="10.5"/>
      <color theme="1"/>
      <name val="Arial Narrow"/>
      <family val="2"/>
    </font>
    <font>
      <sz val="6"/>
      <color theme="1"/>
      <name val="Calibri"/>
      <family val="2"/>
      <scheme val="minor"/>
    </font>
    <font>
      <sz val="10"/>
      <color theme="3"/>
      <name val="Calibri"/>
      <family val="2"/>
      <scheme val="minor"/>
    </font>
    <font>
      <u/>
      <sz val="11"/>
      <color theme="1"/>
      <name val="Arial Narrow"/>
      <family val="2"/>
    </font>
    <font>
      <b/>
      <sz val="11"/>
      <name val="Arial Narrow"/>
      <family val="2"/>
    </font>
    <font>
      <b/>
      <sz val="11"/>
      <color rgb="FF0070C0"/>
      <name val="Arial Narrow"/>
      <family val="2"/>
    </font>
    <font>
      <i/>
      <sz val="11"/>
      <color theme="1"/>
      <name val="Arial Narrow"/>
      <family val="2"/>
    </font>
    <font>
      <sz val="12"/>
      <color theme="1"/>
      <name val="Arial"/>
      <family val="2"/>
    </font>
    <font>
      <sz val="11"/>
      <color rgb="FF222222"/>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17">
    <border>
      <left/>
      <right/>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dashed">
        <color theme="9" tint="-0.24994659260841701"/>
      </left>
      <right style="dashed">
        <color theme="9" tint="-0.2499465926084170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rgb="FF548135"/>
      </left>
      <right style="dotted">
        <color rgb="FF548135"/>
      </right>
      <top style="dotted">
        <color rgb="FF548135"/>
      </top>
      <bottom style="dotted">
        <color rgb="FF548135"/>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s>
  <cellStyleXfs count="6">
    <xf numFmtId="0" fontId="0" fillId="0" borderId="0"/>
    <xf numFmtId="9" fontId="1" fillId="0" borderId="0" applyFont="0" applyFill="0" applyBorder="0" applyAlignment="0" applyProtection="0"/>
    <xf numFmtId="0" fontId="9" fillId="0" borderId="0"/>
    <xf numFmtId="0" fontId="10" fillId="0" borderId="0"/>
    <xf numFmtId="0" fontId="8" fillId="0" borderId="0"/>
    <xf numFmtId="0" fontId="7" fillId="0" borderId="0"/>
  </cellStyleXfs>
  <cellXfs count="199">
    <xf numFmtId="0" fontId="0" fillId="0" borderId="0" xfId="0"/>
    <xf numFmtId="0" fontId="4" fillId="3" borderId="0" xfId="0" applyFont="1" applyFill="1" applyAlignment="1">
      <alignment vertical="center"/>
    </xf>
    <xf numFmtId="0" fontId="4" fillId="0" borderId="0" xfId="0" applyFont="1" applyAlignment="1">
      <alignment vertical="center"/>
    </xf>
    <xf numFmtId="0" fontId="4" fillId="3" borderId="0" xfId="0" applyFont="1" applyFill="1"/>
    <xf numFmtId="0" fontId="4" fillId="0" borderId="0" xfId="0" applyFont="1"/>
    <xf numFmtId="0" fontId="0" fillId="0" borderId="0" xfId="0" applyAlignment="1">
      <alignment horizontal="justify" vertical="center"/>
    </xf>
    <xf numFmtId="0" fontId="0" fillId="0" borderId="0" xfId="0"/>
    <xf numFmtId="0" fontId="0" fillId="0" borderId="0" xfId="0" pivotButton="1"/>
    <xf numFmtId="0" fontId="0" fillId="0" borderId="0" xfId="0" applyBorder="1"/>
    <xf numFmtId="0" fontId="0" fillId="0" borderId="0" xfId="0" applyAlignment="1">
      <alignment horizontal="left"/>
    </xf>
    <xf numFmtId="0" fontId="0" fillId="0" borderId="0" xfId="0" applyNumberFormat="1"/>
    <xf numFmtId="0" fontId="0" fillId="0" borderId="0" xfId="0" applyFill="1" applyAlignment="1">
      <alignment horizontal="left"/>
    </xf>
    <xf numFmtId="0" fontId="0" fillId="0" borderId="0" xfId="0" applyAlignment="1">
      <alignment horizontal="justify" vertical="center" wrapText="1"/>
    </xf>
    <xf numFmtId="0" fontId="3" fillId="0" borderId="5" xfId="0" applyFont="1" applyBorder="1" applyAlignment="1" applyProtection="1">
      <alignment horizontal="center" vertical="center" textRotation="90"/>
      <protection hidden="1"/>
    </xf>
    <xf numFmtId="0" fontId="0" fillId="0" borderId="0" xfId="0" applyAlignment="1"/>
    <xf numFmtId="0" fontId="4" fillId="0" borderId="5" xfId="0" applyFont="1" applyBorder="1" applyAlignment="1" applyProtection="1">
      <alignment horizontal="center" vertical="center" wrapText="1"/>
      <protection hidden="1"/>
    </xf>
    <xf numFmtId="0" fontId="0" fillId="0" borderId="0" xfId="0" applyAlignment="1">
      <alignment wrapText="1"/>
    </xf>
    <xf numFmtId="0" fontId="0" fillId="0" borderId="0" xfId="0"/>
    <xf numFmtId="0" fontId="15" fillId="0" borderId="5" xfId="0" applyFont="1" applyBorder="1" applyAlignment="1">
      <alignment horizontal="center" vertical="center" wrapText="1"/>
    </xf>
    <xf numFmtId="0" fontId="4" fillId="0" borderId="5" xfId="0" applyFont="1" applyBorder="1" applyAlignment="1" applyProtection="1">
      <alignment horizontal="center" vertical="center"/>
      <protection locked="0"/>
    </xf>
    <xf numFmtId="17" fontId="4" fillId="0" borderId="5" xfId="0" applyNumberFormat="1" applyFont="1" applyBorder="1" applyAlignment="1" applyProtection="1">
      <alignment horizontal="center" vertical="center" wrapText="1"/>
      <protection hidden="1"/>
    </xf>
    <xf numFmtId="0" fontId="4" fillId="0" borderId="5" xfId="0" applyFont="1" applyBorder="1" applyAlignment="1" applyProtection="1">
      <alignment vertical="center"/>
    </xf>
    <xf numFmtId="0" fontId="4" fillId="3" borderId="5" xfId="0" applyFont="1" applyFill="1" applyBorder="1" applyAlignment="1" applyProtection="1">
      <alignment horizontal="center" vertical="center" wrapText="1"/>
      <protection hidden="1"/>
    </xf>
    <xf numFmtId="0" fontId="4" fillId="4" borderId="5" xfId="0" applyFont="1" applyFill="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4" fillId="0" borderId="5" xfId="0" applyFont="1" applyBorder="1" applyAlignment="1" applyProtection="1">
      <alignment vertical="center"/>
      <protection locked="0"/>
    </xf>
    <xf numFmtId="0" fontId="3" fillId="0" borderId="5" xfId="0" applyFont="1" applyFill="1" applyBorder="1" applyAlignment="1" applyProtection="1">
      <alignment vertical="center" wrapText="1"/>
      <protection hidden="1"/>
    </xf>
    <xf numFmtId="9" fontId="4" fillId="0" borderId="5" xfId="0" applyNumberFormat="1" applyFont="1" applyBorder="1" applyAlignment="1" applyProtection="1">
      <alignment vertical="center" wrapText="1"/>
      <protection hidden="1"/>
    </xf>
    <xf numFmtId="9" fontId="4" fillId="0" borderId="5" xfId="0" applyNumberFormat="1" applyFont="1" applyBorder="1" applyAlignment="1" applyProtection="1">
      <alignment vertical="center" wrapText="1"/>
      <protection locked="0"/>
    </xf>
    <xf numFmtId="0" fontId="3" fillId="0" borderId="5" xfId="0" applyFont="1" applyBorder="1" applyAlignment="1" applyProtection="1">
      <alignment vertical="center"/>
      <protection hidden="1"/>
    </xf>
    <xf numFmtId="0" fontId="4" fillId="0" borderId="5" xfId="0" applyFont="1" applyBorder="1" applyAlignment="1" applyProtection="1">
      <alignment horizontal="center" vertical="center"/>
    </xf>
    <xf numFmtId="0" fontId="6" fillId="0" borderId="5" xfId="0" applyFont="1" applyBorder="1" applyAlignment="1" applyProtection="1">
      <alignment horizontal="justify" vertical="center" wrapText="1"/>
      <protection locked="0"/>
    </xf>
    <xf numFmtId="0" fontId="4" fillId="0" borderId="5" xfId="0" applyFont="1" applyBorder="1" applyAlignment="1" applyProtection="1">
      <alignment horizontal="center" vertical="center"/>
      <protection hidden="1"/>
    </xf>
    <xf numFmtId="0" fontId="4" fillId="0" borderId="5" xfId="0" applyFont="1" applyBorder="1" applyAlignment="1" applyProtection="1">
      <alignment horizontal="center" vertical="center" textRotation="90"/>
      <protection locked="0"/>
    </xf>
    <xf numFmtId="9" fontId="4" fillId="0" borderId="5" xfId="0" applyNumberFormat="1" applyFont="1" applyBorder="1" applyAlignment="1" applyProtection="1">
      <alignment horizontal="center" vertical="center"/>
      <protection hidden="1"/>
    </xf>
    <xf numFmtId="164" fontId="4" fillId="0" borderId="5" xfId="1" applyNumberFormat="1" applyFont="1" applyBorder="1" applyAlignment="1">
      <alignment horizontal="center" vertical="center"/>
    </xf>
    <xf numFmtId="0" fontId="3" fillId="0" borderId="5" xfId="0" applyFont="1" applyFill="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protection locked="0"/>
    </xf>
    <xf numFmtId="0" fontId="0" fillId="0" borderId="5" xfId="0" applyBorder="1"/>
    <xf numFmtId="0" fontId="0" fillId="0" borderId="7" xfId="0" applyBorder="1"/>
    <xf numFmtId="0" fontId="0" fillId="0" borderId="8" xfId="0" applyBorder="1"/>
    <xf numFmtId="0" fontId="0" fillId="0" borderId="9" xfId="0" applyBorder="1"/>
    <xf numFmtId="0" fontId="3" fillId="0" borderId="5" xfId="0" applyFont="1" applyBorder="1" applyAlignment="1" applyProtection="1">
      <alignment horizontal="center" vertical="center"/>
      <protection hidden="1"/>
    </xf>
    <xf numFmtId="0" fontId="4" fillId="0" borderId="5" xfId="0" applyFont="1" applyBorder="1" applyAlignment="1">
      <alignment horizontal="center" vertical="center"/>
    </xf>
    <xf numFmtId="0" fontId="3" fillId="0" borderId="5" xfId="0" applyFont="1" applyBorder="1" applyAlignment="1">
      <alignment horizontal="center" vertical="center" textRotation="90" wrapText="1"/>
    </xf>
    <xf numFmtId="0" fontId="4" fillId="0" borderId="5" xfId="0" applyFont="1" applyBorder="1" applyAlignment="1">
      <alignment horizontal="center" vertical="center" wrapText="1"/>
    </xf>
    <xf numFmtId="0" fontId="3" fillId="2" borderId="1" xfId="0" applyFont="1" applyFill="1" applyBorder="1" applyAlignment="1">
      <alignment horizontal="center" vertical="center" textRotation="90"/>
    </xf>
    <xf numFmtId="0" fontId="3" fillId="0" borderId="5" xfId="0" applyFont="1" applyBorder="1" applyAlignment="1">
      <alignment horizontal="center" vertical="center" textRotation="90"/>
    </xf>
    <xf numFmtId="9" fontId="4" fillId="0" borderId="5" xfId="1" applyNumberFormat="1" applyFont="1" applyBorder="1" applyAlignment="1">
      <alignment horizontal="center" vertical="center"/>
    </xf>
    <xf numFmtId="0" fontId="4" fillId="0" borderId="5" xfId="0" applyFont="1" applyBorder="1" applyAlignment="1" applyProtection="1">
      <alignment horizontal="justify" vertical="center" wrapText="1"/>
      <protection locked="0"/>
    </xf>
    <xf numFmtId="0" fontId="5" fillId="0" borderId="5" xfId="0" applyFont="1" applyBorder="1" applyAlignment="1" applyProtection="1">
      <alignment horizontal="justify" vertical="center" wrapText="1"/>
      <protection locked="0"/>
    </xf>
    <xf numFmtId="9" fontId="4" fillId="0" borderId="5" xfId="0" applyNumberFormat="1" applyFont="1" applyBorder="1" applyAlignment="1" applyProtection="1">
      <alignment horizontal="justify" vertical="center" wrapText="1"/>
      <protection locked="0"/>
    </xf>
    <xf numFmtId="9" fontId="4" fillId="0" borderId="5" xfId="0" applyNumberFormat="1" applyFont="1" applyBorder="1" applyAlignment="1" applyProtection="1">
      <alignment horizontal="justify" vertical="center" wrapText="1"/>
      <protection hidden="1"/>
    </xf>
    <xf numFmtId="0" fontId="4" fillId="3" borderId="5" xfId="0" applyFont="1" applyFill="1" applyBorder="1" applyAlignment="1">
      <alignment vertical="center" wrapText="1"/>
    </xf>
    <xf numFmtId="0" fontId="3" fillId="0" borderId="5" xfId="0" applyFont="1" applyFill="1" applyBorder="1" applyAlignment="1" applyProtection="1">
      <alignment horizontal="center" vertical="center" wrapText="1"/>
      <protection hidden="1"/>
    </xf>
    <xf numFmtId="9" fontId="4" fillId="0" borderId="5" xfId="0" applyNumberFormat="1"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4" fontId="4" fillId="3" borderId="5" xfId="0" applyNumberFormat="1"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textRotation="90"/>
      <protection hidden="1"/>
    </xf>
    <xf numFmtId="14" fontId="4" fillId="0" borderId="5" xfId="0" applyNumberFormat="1" applyFont="1" applyBorder="1" applyAlignment="1" applyProtection="1">
      <alignment horizontal="center" vertical="center"/>
      <protection hidden="1"/>
    </xf>
    <xf numFmtId="0" fontId="13" fillId="4"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5" xfId="0" applyFont="1" applyBorder="1" applyAlignment="1">
      <alignment vertical="center" wrapText="1"/>
    </xf>
    <xf numFmtId="9" fontId="4" fillId="0" borderId="5" xfId="0" applyNumberFormat="1" applyFont="1" applyBorder="1" applyAlignment="1">
      <alignment vertical="center" wrapText="1"/>
    </xf>
    <xf numFmtId="0" fontId="6" fillId="0" borderId="5" xfId="0" applyFont="1" applyBorder="1" applyAlignment="1">
      <alignment horizontal="left" vertical="center" wrapText="1"/>
    </xf>
    <xf numFmtId="0" fontId="4" fillId="0" borderId="5" xfId="0" applyFont="1" applyBorder="1" applyAlignment="1">
      <alignment horizontal="center" vertical="center" textRotation="90"/>
    </xf>
    <xf numFmtId="9" fontId="4" fillId="0" borderId="5"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3" borderId="5" xfId="0" applyFont="1" applyFill="1" applyBorder="1" applyAlignment="1">
      <alignment horizontal="center" vertical="center" wrapText="1"/>
    </xf>
    <xf numFmtId="165" fontId="4" fillId="0" borderId="5" xfId="0" applyNumberFormat="1" applyFont="1" applyBorder="1" applyAlignment="1">
      <alignment horizontal="center" vertical="center"/>
    </xf>
    <xf numFmtId="0" fontId="3" fillId="0" borderId="5" xfId="0" applyFont="1" applyBorder="1" applyAlignment="1">
      <alignment vertical="center"/>
    </xf>
    <xf numFmtId="0" fontId="6" fillId="3" borderId="5" xfId="0" applyFont="1" applyFill="1" applyBorder="1" applyAlignment="1">
      <alignment horizontal="justify" vertical="center" wrapText="1"/>
    </xf>
    <xf numFmtId="14" fontId="4" fillId="3" borderId="5" xfId="0" applyNumberFormat="1" applyFont="1" applyFill="1" applyBorder="1" applyAlignment="1" applyProtection="1">
      <alignment horizontal="center" vertical="center" wrapText="1"/>
      <protection hidden="1"/>
    </xf>
    <xf numFmtId="0" fontId="4" fillId="0" borderId="5" xfId="0" applyFont="1" applyBorder="1" applyAlignment="1" applyProtection="1">
      <alignment horizontal="justify" vertical="center"/>
      <protection locked="0"/>
    </xf>
    <xf numFmtId="0" fontId="6" fillId="3" borderId="5" xfId="0" applyFont="1" applyFill="1" applyBorder="1" applyAlignment="1" applyProtection="1">
      <alignment horizontal="justify" vertical="center" wrapText="1"/>
      <protection locked="0"/>
    </xf>
    <xf numFmtId="0" fontId="4" fillId="3" borderId="5" xfId="0" applyFont="1" applyFill="1" applyBorder="1" applyAlignment="1" applyProtection="1">
      <alignment horizontal="justify" vertical="center" wrapText="1"/>
      <protection locked="0"/>
    </xf>
    <xf numFmtId="14" fontId="4" fillId="0" borderId="5" xfId="0" applyNumberFormat="1" applyFont="1" applyBorder="1" applyAlignment="1" applyProtection="1">
      <alignment horizontal="center" vertical="center" wrapText="1"/>
      <protection hidden="1"/>
    </xf>
    <xf numFmtId="9" fontId="4" fillId="0" borderId="5" xfId="0" applyNumberFormat="1" applyFont="1" applyBorder="1" applyAlignment="1" applyProtection="1">
      <alignment horizontal="center" vertical="center" wrapText="1"/>
      <protection locked="0"/>
    </xf>
    <xf numFmtId="0" fontId="0" fillId="0" borderId="5" xfId="0" applyBorder="1" applyAlignment="1">
      <alignment horizontal="center" vertical="center"/>
    </xf>
    <xf numFmtId="0" fontId="0" fillId="0" borderId="5" xfId="0" applyBorder="1" applyAlignment="1">
      <alignment vertical="center"/>
    </xf>
    <xf numFmtId="0" fontId="4" fillId="3" borderId="5" xfId="0" applyFont="1" applyFill="1" applyBorder="1" applyAlignment="1" applyProtection="1">
      <alignment horizontal="left" vertical="center" wrapText="1"/>
      <protection locked="0"/>
    </xf>
    <xf numFmtId="14" fontId="4" fillId="3" borderId="5" xfId="0" applyNumberFormat="1" applyFont="1" applyFill="1" applyBorder="1" applyAlignment="1" applyProtection="1">
      <alignment horizontal="center" vertical="center"/>
      <protection locked="0"/>
    </xf>
    <xf numFmtId="0" fontId="4" fillId="5" borderId="5" xfId="0" applyFont="1" applyFill="1" applyBorder="1" applyAlignment="1" applyProtection="1">
      <alignment vertical="center" wrapText="1"/>
      <protection locked="0"/>
    </xf>
    <xf numFmtId="0" fontId="4" fillId="4" borderId="5" xfId="0" applyFont="1" applyFill="1" applyBorder="1" applyAlignment="1" applyProtection="1">
      <alignment horizontal="center" vertical="center" wrapText="1"/>
      <protection locked="0"/>
    </xf>
    <xf numFmtId="0" fontId="0" fillId="0" borderId="5" xfId="0" applyBorder="1" applyAlignment="1">
      <alignment horizontal="center" vertical="center"/>
    </xf>
    <xf numFmtId="0" fontId="0" fillId="0" borderId="5" xfId="0" applyBorder="1" applyAlignment="1">
      <alignment horizontal="justify" vertical="center"/>
    </xf>
    <xf numFmtId="0" fontId="0" fillId="0" borderId="5" xfId="0" applyBorder="1" applyAlignment="1">
      <alignment wrapText="1"/>
    </xf>
    <xf numFmtId="0" fontId="4" fillId="9" borderId="5" xfId="0" applyFont="1" applyFill="1" applyBorder="1" applyAlignment="1" applyProtection="1">
      <alignment horizontal="center" vertical="center" wrapText="1"/>
      <protection hidden="1"/>
    </xf>
    <xf numFmtId="0" fontId="4" fillId="10" borderId="5" xfId="0" applyFont="1" applyFill="1" applyBorder="1" applyAlignment="1" applyProtection="1">
      <alignment horizontal="justify" vertical="center" wrapText="1"/>
      <protection hidden="1"/>
    </xf>
    <xf numFmtId="0" fontId="4" fillId="10" borderId="5" xfId="0" applyFont="1" applyFill="1" applyBorder="1" applyAlignment="1" applyProtection="1">
      <alignment horizontal="center" vertical="center" wrapText="1"/>
      <protection hidden="1"/>
    </xf>
    <xf numFmtId="0" fontId="4" fillId="12" borderId="5" xfId="0" applyFont="1" applyFill="1" applyBorder="1" applyAlignment="1" applyProtection="1">
      <alignment horizontal="justify" vertical="center" wrapText="1"/>
      <protection hidden="1"/>
    </xf>
    <xf numFmtId="0" fontId="4" fillId="12" borderId="5" xfId="0" applyFont="1" applyFill="1" applyBorder="1" applyAlignment="1" applyProtection="1">
      <alignment vertical="center" wrapText="1"/>
      <protection hidden="1"/>
    </xf>
    <xf numFmtId="0" fontId="4" fillId="15" borderId="5" xfId="0" applyFont="1" applyFill="1" applyBorder="1" applyAlignment="1" applyProtection="1">
      <alignment horizontal="center" vertical="center" wrapText="1"/>
      <protection hidden="1"/>
    </xf>
    <xf numFmtId="0" fontId="4" fillId="7" borderId="5" xfId="0" applyFont="1" applyFill="1" applyBorder="1" applyAlignment="1" applyProtection="1">
      <alignment horizontal="center" vertical="center" wrapText="1"/>
      <protection hidden="1"/>
    </xf>
    <xf numFmtId="0" fontId="0" fillId="0" borderId="10" xfId="0" applyBorder="1"/>
    <xf numFmtId="0" fontId="0" fillId="0" borderId="11" xfId="0" applyBorder="1"/>
    <xf numFmtId="0" fontId="0" fillId="0" borderId="12" xfId="0" applyBorder="1"/>
    <xf numFmtId="0" fontId="0" fillId="0" borderId="13" xfId="0" applyBorder="1"/>
    <xf numFmtId="165" fontId="4" fillId="0" borderId="5" xfId="0" applyNumberFormat="1" applyFont="1" applyBorder="1" applyAlignment="1">
      <alignment horizontal="center" vertical="center" wrapText="1"/>
    </xf>
    <xf numFmtId="14" fontId="0" fillId="0" borderId="5" xfId="0" applyNumberFormat="1" applyBorder="1" applyAlignment="1">
      <alignment horizontal="center" vertical="center"/>
    </xf>
    <xf numFmtId="14" fontId="0" fillId="0" borderId="5" xfId="0" applyNumberFormat="1" applyBorder="1" applyAlignment="1">
      <alignment horizontal="center" vertical="center" wrapText="1"/>
    </xf>
    <xf numFmtId="0" fontId="0" fillId="0" borderId="5" xfId="0" applyBorder="1" applyAlignment="1">
      <alignment horizontal="center" vertical="center" wrapText="1"/>
    </xf>
    <xf numFmtId="0" fontId="4" fillId="0" borderId="5" xfId="0" applyFont="1" applyBorder="1" applyAlignment="1" applyProtection="1">
      <alignment horizontal="center" vertical="center"/>
    </xf>
    <xf numFmtId="0" fontId="0" fillId="0" borderId="5" xfId="0" applyBorder="1" applyAlignment="1">
      <alignment horizontal="center" vertical="center" wrapText="1"/>
    </xf>
    <xf numFmtId="0" fontId="0" fillId="13" borderId="5" xfId="0" applyFill="1" applyBorder="1" applyAlignment="1">
      <alignment horizontal="center" vertical="center" wrapText="1"/>
    </xf>
    <xf numFmtId="0" fontId="0" fillId="0" borderId="5" xfId="0" applyBorder="1" applyAlignment="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12" borderId="5" xfId="0"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3" fillId="8" borderId="5" xfId="0" applyFont="1" applyFill="1" applyBorder="1" applyAlignment="1" applyProtection="1">
      <alignment horizontal="center" vertical="center"/>
      <protection hidden="1"/>
    </xf>
    <xf numFmtId="0" fontId="4" fillId="9" borderId="5" xfId="0" applyFont="1" applyFill="1" applyBorder="1" applyAlignment="1" applyProtection="1">
      <alignment horizontal="center" vertical="center" wrapText="1"/>
      <protection hidden="1"/>
    </xf>
    <xf numFmtId="0" fontId="4" fillId="15" borderId="5"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textRotation="90"/>
      <protection hidden="1"/>
    </xf>
    <xf numFmtId="0" fontId="3" fillId="0" borderId="5" xfId="0" applyFont="1" applyBorder="1" applyAlignment="1" applyProtection="1">
      <alignment horizontal="center" vertical="center"/>
      <protection hidden="1"/>
    </xf>
    <xf numFmtId="0" fontId="4" fillId="10" borderId="5" xfId="0" applyFont="1" applyFill="1" applyBorder="1" applyAlignment="1" applyProtection="1">
      <alignment horizontal="center" vertical="center" wrapText="1"/>
      <protection hidden="1"/>
    </xf>
    <xf numFmtId="0" fontId="3" fillId="8" borderId="5" xfId="0" applyFont="1" applyFill="1" applyBorder="1" applyAlignment="1" applyProtection="1">
      <alignment horizontal="center" vertical="center" wrapText="1"/>
      <protection hidden="1"/>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textRotation="90" wrapText="1"/>
    </xf>
    <xf numFmtId="0" fontId="3" fillId="2" borderId="2"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0" fillId="7" borderId="5" xfId="0" applyFill="1" applyBorder="1" applyAlignment="1">
      <alignment horizontal="center"/>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3" xfId="0" applyFont="1" applyFill="1" applyBorder="1" applyAlignment="1">
      <alignment horizontal="center" vertical="center" wrapText="1"/>
    </xf>
    <xf numFmtId="0" fontId="0" fillId="7" borderId="5" xfId="0" applyFill="1" applyBorder="1" applyAlignment="1">
      <alignment horizontal="center" vertical="center"/>
    </xf>
    <xf numFmtId="0" fontId="2" fillId="2" borderId="1" xfId="0" applyFont="1" applyFill="1" applyBorder="1" applyAlignment="1">
      <alignment horizontal="center" vertical="center" textRotation="90"/>
    </xf>
    <xf numFmtId="0" fontId="2" fillId="2" borderId="3" xfId="0" applyFont="1" applyFill="1" applyBorder="1" applyAlignment="1">
      <alignment horizontal="center" vertical="center" textRotation="90"/>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5" xfId="0" applyFont="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14" borderId="5"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13" borderId="5" xfId="0" applyFont="1" applyFill="1" applyBorder="1" applyAlignment="1" applyProtection="1">
      <alignment horizontal="center" vertical="center" wrapText="1"/>
      <protection hidden="1"/>
    </xf>
    <xf numFmtId="0" fontId="4" fillId="11" borderId="5" xfId="0" applyFont="1" applyFill="1" applyBorder="1" applyAlignment="1" applyProtection="1">
      <alignment horizontal="center" vertical="center" wrapText="1"/>
      <protection hidden="1"/>
    </xf>
    <xf numFmtId="14" fontId="4" fillId="3"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textRotation="90"/>
    </xf>
    <xf numFmtId="0" fontId="4" fillId="0" borderId="14" xfId="0" applyFont="1" applyBorder="1" applyAlignment="1">
      <alignment horizontal="center" vertical="center"/>
    </xf>
    <xf numFmtId="0" fontId="4" fillId="3" borderId="5" xfId="0" applyFont="1" applyFill="1" applyBorder="1" applyAlignment="1">
      <alignment horizontal="center" vertical="center"/>
    </xf>
    <xf numFmtId="0" fontId="0" fillId="3" borderId="5" xfId="0" applyFill="1" applyBorder="1" applyAlignment="1">
      <alignment horizontal="center" vertical="center" wrapText="1"/>
    </xf>
    <xf numFmtId="0" fontId="0" fillId="0" borderId="5" xfId="0" applyBorder="1" applyAlignment="1">
      <alignment horizontal="left" vertical="center" wrapText="1"/>
    </xf>
    <xf numFmtId="0" fontId="4" fillId="3" borderId="5" xfId="0" applyFont="1" applyFill="1" applyBorder="1" applyAlignment="1" applyProtection="1">
      <alignment horizontal="left" vertical="center" wrapText="1"/>
      <protection hidden="1"/>
    </xf>
    <xf numFmtId="0" fontId="4" fillId="3" borderId="5" xfId="0" applyFont="1" applyFill="1" applyBorder="1" applyAlignment="1" applyProtection="1">
      <alignment horizontal="left" vertical="top" wrapText="1"/>
      <protection locked="0"/>
    </xf>
    <xf numFmtId="0" fontId="0" fillId="3" borderId="0" xfId="0" applyFill="1" applyAlignment="1">
      <alignment horizontal="center" vertical="center" wrapText="1"/>
    </xf>
    <xf numFmtId="0" fontId="23" fillId="3" borderId="1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4" fillId="3" borderId="0" xfId="0" applyFont="1" applyFill="1" applyAlignment="1">
      <alignment horizontal="center" vertical="center" wrapText="1"/>
    </xf>
    <xf numFmtId="0" fontId="4" fillId="3" borderId="2"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15"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17" fontId="4" fillId="0" borderId="5" xfId="0" applyNumberFormat="1" applyFont="1" applyBorder="1" applyAlignment="1" applyProtection="1">
      <alignment horizontal="center" vertical="center" wrapText="1"/>
      <protection locked="0"/>
    </xf>
    <xf numFmtId="0" fontId="4" fillId="3" borderId="5" xfId="0" applyFont="1" applyFill="1" applyBorder="1" applyAlignment="1" applyProtection="1">
      <alignment horizontal="center" vertical="center"/>
      <protection locked="0"/>
    </xf>
    <xf numFmtId="14" fontId="4" fillId="3" borderId="5" xfId="0" applyNumberFormat="1" applyFont="1" applyFill="1" applyBorder="1" applyAlignment="1">
      <alignment horizontal="center" vertical="center"/>
    </xf>
    <xf numFmtId="14" fontId="4" fillId="3" borderId="15" xfId="0" applyNumberFormat="1" applyFont="1" applyFill="1" applyBorder="1" applyAlignment="1" applyProtection="1">
      <alignment horizontal="center" vertical="center"/>
      <protection locked="0"/>
    </xf>
    <xf numFmtId="14" fontId="4" fillId="3" borderId="15" xfId="0" applyNumberFormat="1" applyFont="1" applyFill="1" applyBorder="1" applyAlignment="1" applyProtection="1">
      <alignment horizontal="center" vertical="center" wrapText="1"/>
      <protection locked="0"/>
    </xf>
    <xf numFmtId="14" fontId="4" fillId="3" borderId="0" xfId="0" applyNumberFormat="1" applyFont="1" applyFill="1" applyAlignment="1" applyProtection="1">
      <alignment horizontal="center" vertical="center"/>
      <protection locked="0"/>
    </xf>
    <xf numFmtId="14" fontId="4" fillId="3" borderId="16" xfId="0" applyNumberFormat="1" applyFont="1" applyFill="1" applyBorder="1" applyAlignment="1" applyProtection="1">
      <alignment horizontal="center" vertical="center"/>
      <protection locked="0"/>
    </xf>
    <xf numFmtId="0" fontId="4" fillId="3" borderId="5" xfId="0" applyFont="1" applyFill="1" applyBorder="1" applyAlignment="1" applyProtection="1">
      <alignment horizontal="left" vertical="top" wrapText="1"/>
      <protection hidden="1"/>
    </xf>
    <xf numFmtId="0" fontId="7" fillId="3" borderId="5" xfId="0" applyFont="1" applyFill="1" applyBorder="1" applyAlignment="1" applyProtection="1">
      <alignment horizontal="left" vertical="top" wrapText="1"/>
      <protection hidden="1"/>
    </xf>
    <xf numFmtId="0" fontId="4" fillId="3" borderId="5" xfId="0" applyFont="1" applyFill="1" applyBorder="1" applyAlignment="1" applyProtection="1">
      <alignment horizontal="center" vertical="center"/>
      <protection hidden="1"/>
    </xf>
    <xf numFmtId="0" fontId="17" fillId="3" borderId="0" xfId="0" applyFont="1" applyFill="1" applyAlignment="1">
      <alignment horizontal="center" vertical="top" wrapText="1"/>
    </xf>
    <xf numFmtId="0" fontId="17"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4" fillId="3" borderId="5" xfId="0" applyFont="1" applyFill="1" applyBorder="1" applyAlignment="1">
      <alignment horizontal="justify" vertical="center" wrapText="1"/>
    </xf>
    <xf numFmtId="0" fontId="5" fillId="3" borderId="5" xfId="0" applyFont="1" applyFill="1" applyBorder="1" applyAlignment="1" applyProtection="1">
      <alignment horizontal="left" vertical="center" wrapText="1"/>
      <protection hidden="1"/>
    </xf>
    <xf numFmtId="0" fontId="20" fillId="3" borderId="5" xfId="0" applyFont="1" applyFill="1" applyBorder="1" applyAlignment="1">
      <alignment horizontal="center" vertical="center" textRotation="90"/>
    </xf>
    <xf numFmtId="17" fontId="4" fillId="3" borderId="5" xfId="0" applyNumberFormat="1" applyFont="1" applyFill="1" applyBorder="1" applyAlignment="1" applyProtection="1">
      <alignment horizontal="center" vertical="center"/>
      <protection hidden="1"/>
    </xf>
    <xf numFmtId="17" fontId="4" fillId="3" borderId="5" xfId="0" applyNumberFormat="1" applyFont="1" applyFill="1" applyBorder="1" applyAlignment="1" applyProtection="1">
      <alignment horizontal="center" vertical="center" wrapText="1"/>
      <protection hidden="1"/>
    </xf>
    <xf numFmtId="0" fontId="4" fillId="3" borderId="5" xfId="0" applyFont="1" applyFill="1" applyBorder="1" applyAlignment="1" applyProtection="1">
      <alignment horizontal="justify" vertical="top" wrapText="1"/>
      <protection hidden="1"/>
    </xf>
  </cellXfs>
  <cellStyles count="6">
    <cellStyle name="Normal" xfId="0" builtinId="0"/>
    <cellStyle name="Normal - Style1 2" xfId="2" xr:uid="{00000000-0005-0000-0000-000001000000}"/>
    <cellStyle name="Normal 2" xfId="4" xr:uid="{00000000-0005-0000-0000-000002000000}"/>
    <cellStyle name="Normal 2 2" xfId="3" xr:uid="{00000000-0005-0000-0000-000003000000}"/>
    <cellStyle name="Normal 3" xfId="5" xr:uid="{00000000-0005-0000-0000-000004000000}"/>
    <cellStyle name="Porcentaje" xfId="1" builtinId="5"/>
  </cellStyles>
  <dxfs count="4221">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548135"/>
          <bgColor rgb="FF54813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548135"/>
          <bgColor rgb="FF54813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548135"/>
          <bgColor rgb="FF54813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548135"/>
          <bgColor rgb="FF548135"/>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none">
          <bgColor auto="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4220"/>
      <tableStyleElement type="firstRowStripe" dxfId="4219"/>
      <tableStyleElement type="secondRowStripe" dxfId="42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gdelgadillo/Downloads/mapa-riesgos-de-gestion-control-disciplinario-2021-version-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delgadillo/Downloads/mapa-riesgos-de-gestion-ingenieria-de-transito-2021-version-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gdelgadillo/Downloads/mapa-riesgos-de-gestion-inteligencia-para-la-movilidad-2021-version-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gdelgadillo/Downloads/mapa-riesgos-de-gestion-juridica-2021-version-1.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gdelgadillo/Downloads/mapa-riesgos-de-gestion-seguridad-vial-2021-version-1.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gdelgadillo/Downloads/mapa-riesgos-de-gestion-social-2021-version-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gdelgadillo/Downloads/mapa-riesgos-de-gestion-talento-humano-2021-version-1.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delgadillo/Downloads/mapa-riesgos-de-gestion-tramites-y-sevicios-a-la-cidadania-2021-version-1.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gdelgadillo/Downloads/mapa-riesgos-de-gestion-oficina-asesora-de-planeacion-institucional-2021-version-1.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gdelgadillo/Downloads/mapa-riesgos-de-gestion-tics-2021-version-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delgadillo/Downloads/mapa-riesgos-de-gestion-planeacion-del-transporte-e-infraestructura-2021-version-1.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delgadillo/Downloads/mapa-riesgos-de-gestion-administrativa-2021-version-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delgadillo/Downloads/mapa-riesgos-de-gestion-comunicaciones-y-cultura-para-la-movilidad-2021-version-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delgadillo/Downloads/mapa-riesgos-de-gestion-contravencional-y-del-transporte-publico-2021-version-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delgadillo/Downloads/mapa-riesgos-de-gestion-control-disciplinario-2021-version-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delgadillo/Downloads/mapa-riesgos-de-gestion-control-y-evaluacion-a-la-gestion-2021-version-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gdelgadillo/Downloads/mapa-riesgos-de-gestion-de-transito-y-control-del-transito-y-transporte-2021-version-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delgadillo/Downloads/mapa-riesgos-de-gestion-financiera-2021-version-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Gráfico1"/>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Opciones Tratamien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R. Corrupción"/>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R. Corrupción"/>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Opciones Tratamien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 val="Tabla Impacto"/>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Opciones Tratamiento"/>
      <sheetName val="Tabla Valoración controles"/>
      <sheetName val="Intructivo"/>
      <sheetName val="Contexto"/>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Gráfico1"/>
      <sheetName val="Mapa final"/>
      <sheetName val="Matriz Calor Inherente"/>
      <sheetName val="Matriz Calor Residual"/>
      <sheetName val="Tabla probabilidad"/>
      <sheetName val="Hoja1"/>
    </sheetNames>
    <sheetDataSet>
      <sheetData sheetId="0" refreshError="1"/>
      <sheetData sheetId="1" refreshError="1"/>
      <sheetData sheetId="2" refreshError="1"/>
      <sheetData sheetId="3"/>
      <sheetData sheetId="4"/>
      <sheetData sheetId="5" refreshError="1"/>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Contexto"/>
      <sheetName val="Mapa final"/>
      <sheetName val="Matriz Calor Residual"/>
      <sheetName val="Matriz Calor Inherente"/>
      <sheetName val="Tabla probabilidad"/>
      <sheetName val="Hoja1"/>
    </sheetNames>
    <sheetDataSet>
      <sheetData sheetId="0" refreshError="1"/>
      <sheetData sheetId="1" refreshError="1"/>
      <sheetData sheetId="2" refreshError="1"/>
      <sheetData sheetId="3"/>
      <sheetData sheetId="4"/>
      <sheetData sheetId="5"/>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illermo Delgadillo Molano" refreshedDate="44280.468946875" createdVersion="6" refreshedVersion="6" minRefreshableVersion="3" recordCount="156" xr:uid="{00000000-000A-0000-FFFF-FFFF00000000}">
  <cacheSource type="worksheet">
    <worksheetSource ref="D4:S174" sheet="MONITOREO"/>
  </cacheSource>
  <cacheFields count="17">
    <cacheField name="Impacto" numFmtId="0">
      <sharedItems containsBlank="1"/>
    </cacheField>
    <cacheField name="Causa Inmediata" numFmtId="0">
      <sharedItems containsBlank="1"/>
    </cacheField>
    <cacheField name="Causa Raíz" numFmtId="0">
      <sharedItems containsBlank="1" longText="1"/>
    </cacheField>
    <cacheField name="Descripción del Riesgo" numFmtId="0">
      <sharedItems containsBlank="1" longText="1"/>
    </cacheField>
    <cacheField name="Clasificación del Riesgo" numFmtId="0">
      <sharedItems containsBlank="1"/>
    </cacheField>
    <cacheField name="Frecuencia con la cual se realiza la actividad" numFmtId="0">
      <sharedItems containsString="0" containsBlank="1" containsNumber="1" containsInteger="1" minValue="4" maxValue="70000"/>
    </cacheField>
    <cacheField name="Probabilidad Inherente" numFmtId="0">
      <sharedItems containsBlank="1"/>
    </cacheField>
    <cacheField name="%" numFmtId="0">
      <sharedItems containsString="0" containsBlank="1" containsNumber="1" minValue="0.4" maxValue="1"/>
    </cacheField>
    <cacheField name="Criterios de impacto" numFmtId="0">
      <sharedItems containsBlank="1"/>
    </cacheField>
    <cacheField name="Observación de criterio" numFmtId="0">
      <sharedItems containsBlank="1" containsMixedTypes="1" containsNumber="1" containsInteger="1" minValue="0" maxValue="0"/>
    </cacheField>
    <cacheField name="Impacto _x000a_Inherente" numFmtId="0">
      <sharedItems containsBlank="1"/>
    </cacheField>
    <cacheField name="%2" numFmtId="0">
      <sharedItems containsString="0" containsBlank="1" containsNumber="1" minValue="0.2" maxValue="1"/>
    </cacheField>
    <cacheField name="Zona de Riesgo Inherente" numFmtId="0">
      <sharedItems containsBlank="1"/>
    </cacheField>
    <cacheField name="PROCESO" numFmtId="0">
      <sharedItems containsBlank="1" count="18">
        <m/>
        <s v="PLANEACIÓN DE TRANSPORTE E INFRAESTRUCTURA"/>
        <s v="GESTION ADMINISTRATIVA"/>
        <s v="GESTIÓN COMUNICACIONES Y CULTURA PARA LA MOVILIDAD"/>
        <s v="GESTIÓN CONTRAVENCIONAL Y DEL TRANSPORTE PÚBLICO"/>
        <s v="GESTIÓN CONTROL DISCIPLINARIO"/>
        <s v="GESTIÓN CONTROL Y EVALUACIÓN A LA GESTIÓN"/>
        <s v="GESTIÓN DE TRÁNSITO Y CONTROL DEL TRÁNSITO Y TRANSPORTE"/>
        <s v="GESTIÓN FINANCIERA"/>
        <s v="GESTIÓN INGENIERÍA DE TRÁNSITO"/>
        <s v="GESTIÓN INTELIGENCIA PARA LA MOVILIDAD"/>
        <s v="GESTIÓN JÚRIDICA"/>
        <s v="DIRECCIONAMIENTO ESTRATEGICO"/>
        <s v="GESTIÓN SEGURIDAD VIAL"/>
        <s v="GESTIÓN SOCIAL"/>
        <s v="GESTION DE TALENTO HUMANO"/>
        <s v="GESTIÓN TIC´S"/>
        <s v="GESTIÓN DE TRAMITES Y SERVICIOS PARA LA CIUDADANÍA"/>
      </sharedItems>
    </cacheField>
    <cacheField name="No. Control" numFmtId="0">
      <sharedItems containsString="0" containsBlank="1" containsNumber="1" containsInteger="1" minValue="1" maxValue="6" count="7">
        <m/>
        <n v="1"/>
        <n v="2"/>
        <n v="3"/>
        <n v="4"/>
        <n v="5"/>
        <n v="6"/>
      </sharedItems>
    </cacheField>
    <cacheField name="Descripción del Control" numFmtId="0">
      <sharedItems containsBlank="1" longText="1"/>
    </cacheField>
    <cacheField name="Afectació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6">
  <r>
    <m/>
    <m/>
    <m/>
    <m/>
    <m/>
    <m/>
    <m/>
    <m/>
    <m/>
    <m/>
    <m/>
    <m/>
    <m/>
    <x v="0"/>
    <x v="0"/>
    <m/>
    <m/>
  </r>
  <r>
    <s v="Reputacional"/>
    <s v="Investigaciones de tipo administrativo"/>
    <s v="Elaboración de estudios y conceptos, de transporte público, privado, no motorizado, estudios de tránsito e infraestructura, fuera de los requisitos técnicos y procedimentales."/>
    <s v="Posibilidad de afectación reputacional por investigaciones de entes de control debido a la elaboración de estudios y conceptos, de transporte público, privado, no motorizado, estudios de tránsito e infraestructura, fuera de los requisitos técnicos y procedimentales."/>
    <s v="Ejecucion y Administracion de procesos"/>
    <n v="13"/>
    <s v="Baja"/>
    <n v="0.4"/>
    <s v="     El riesgo afecta la imagen de la entidad con algunos usuarios de relevancia frente al logro de los objetivos"/>
    <s v="El riesgo afecta la imagen de la entidad con algunos usuarios de relevancia frente al logro de los objetivos"/>
    <s v="Moderado"/>
    <n v="0.6"/>
    <s v="Moderado"/>
    <x v="1"/>
    <x v="1"/>
    <s v="Los profesionales del proceso de planeación del transporte e infraestructura realizan la verificación constante de los requisitos contenidos en el procedimiento PM01-PR01, a través de la aprobación del documentó mediante firma y/o Visto Bueno, dejando como registro el informe final del estudio y/o concepto elaborado."/>
    <s v="Probabilidad"/>
  </r>
  <r>
    <m/>
    <m/>
    <m/>
    <m/>
    <m/>
    <m/>
    <m/>
    <m/>
    <m/>
    <n v="0"/>
    <m/>
    <m/>
    <m/>
    <x v="1"/>
    <x v="2"/>
    <s v="El profesional del equipo técnico realiza revisión aleatoria semestralmente a los  estudios y/o conceptos elaborados verificando que cumplan con lo establecido en el procedimiento, dejando como registro acta de reunión."/>
    <s v="Probabilidad"/>
  </r>
  <r>
    <s v="Reputacional"/>
    <s v="Investigaciones de los entes de control"/>
    <s v="Emisión de conceptos de estudios de tránsito, revisión y seguimiento planes estratégicos de seguridad vial, planes integrales de movilidad sostenible, fuera  de los requerimientos normativos y  procedimentales."/>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Ejecucion y Administracion de procesos"/>
    <n v="600"/>
    <s v="Alta"/>
    <n v="0.8"/>
    <s v="     El riesgo afecta la imagen de la entidad con algunos usuarios de relevancia frente al logro de los objetivos"/>
    <s v="     El riesgo afecta la imagen de la entidad con algunos usuarios de relevancia frente al logro de los objetivos"/>
    <s v="Moderado"/>
    <n v="0.6"/>
    <s v="Alto"/>
    <x v="1"/>
    <x v="1"/>
    <s v="Los profesionales del proceso de planeación del transporte e infraestructura realizan la verificación constante a través de los requisitos contenidos en los procedimientos e instructivos PM01-PR02, PM01-PR03, PM01-PR04, PM01-PR08; PM01-IN01; con el fin de emitir el concepto mediante firma y/o Visto Bueno, dejando como registro el concepto final emitido."/>
    <s v="Probabilidad"/>
  </r>
  <r>
    <m/>
    <m/>
    <m/>
    <m/>
    <m/>
    <m/>
    <m/>
    <m/>
    <m/>
    <n v="0"/>
    <m/>
    <m/>
    <m/>
    <x v="1"/>
    <x v="2"/>
    <s v="El profesional del equipo técnico realizará una revisión aleatoria semestralmente a los conceptos emitidos verificando que cumplan con lo establecido en los procedimientos e instructivos PM01-PR02, PM01-PR03, PM01-PR04, PM01-PR08; PM01-IN01, dejando como registro acta de reunión."/>
    <s v="Probabilidad"/>
  </r>
  <r>
    <s v="Reputacional"/>
    <s v="Investigaciones de los de entes de control"/>
    <s v="_x000a_Elaboración de informe de auditoria de seguridad vial, fuera  de los requisitos técnicos y procedimentales."/>
    <s v="Posibilidad de afectación reputacional por investigaciones de los entes de control debido a la elaboración de informe de auditoria de seguridad vial, fuera  de los requisitos técnicos y procedimentales."/>
    <s v="Ejecucion y Administracion de procesos"/>
    <n v="8"/>
    <s v="Baja"/>
    <n v="0.4"/>
    <s v="     El riesgo afecta la imagen de la entidad con algunos usuarios de relevancia frente al logro de los objetivos"/>
    <s v="     El riesgo afecta la imagen de la entidad con algunos usuarios de relevancia frente al logro de los objetivos"/>
    <s v="Moderado"/>
    <n v="0.6"/>
    <s v="Moderado"/>
    <x v="1"/>
    <x v="1"/>
    <s v="_x000a_Los profesionales del proceso de planeación del transporte e infraestructura realizan la verificación constante de las actividades contenidas en el procedimiento PM01-PR06, con el fin de emitir el resultado de la auditoria de seguridad vial a través del informe con la firma y/o Vo. Bo."/>
    <s v="Probabilidad"/>
  </r>
  <r>
    <m/>
    <m/>
    <m/>
    <m/>
    <m/>
    <m/>
    <m/>
    <m/>
    <m/>
    <n v="0"/>
    <m/>
    <m/>
    <m/>
    <x v="1"/>
    <x v="2"/>
    <s v="El profesional del equipo técnico realiza una revisión aleatoria semestralmente al informe de auditoría de seguridad vial, verificando que cumplan con lo establecido en el procedimiento PM01-PR06, dejando como registro acta de reunión."/>
    <s v="Probabilidad"/>
  </r>
  <r>
    <s v="Reputacional"/>
    <s v="Investigaciones de los entes de control"/>
    <s v="Formulación de planes, programas o proyectos de la Subsecretaria de Política de Movilidad, fuera de los requisitos para una movilidad  sostenible y ambiental."/>
    <s v="Posibilidad de afectación reputacional por posibles investigación de los entes de control debido a la ejecucion de los de planes, programas o proyectos de la Subsecretaria de Política de Movilidad, fuera de lo establecido en el plan de desarrollo y metas de inversión  para una movilidad  sostenible y ambiental."/>
    <s v="Ejecucion y Administracion de proceso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1"/>
    <x v="1"/>
    <s v="Los profesionales del proceso de Planeación de Transporte e Infraestructura en acompañamiento de la Subsecretaria de Política de la Movilidad, realizan el reporte y verificación del avance trimestral de los proyectos de inversión 7583 y 7588 (magnitud y presupuesto), a través del Plan Operativo Anual POA, con el fin de dar cumplimiento con las metas de inversión y PDD asociadas a cada proyecto."/>
    <s v="Probabilidad"/>
  </r>
  <r>
    <s v="Económico"/>
    <s v="multa y sanción del ente regulador "/>
    <s v="manejo de inventarios  de la entidad fuera de los lineamientos procedimientales y normativos "/>
    <s v="Posibilidad de afectación económica por multa y sanción del ente regulador debido al manejo de iventarios de la entidad fuera de los lineamientos procedimientales y normativos  "/>
    <s v="Ejecucion y Administracion de procesos"/>
    <n v="12"/>
    <s v="Baja"/>
    <n v="0.4"/>
    <s v="     Entre 10 y 50 SMLMV "/>
    <s v="     Entre 10 y 50 SMLMV "/>
    <s v="Menor"/>
    <n v="0.4"/>
    <s v="Moderado"/>
    <x v="2"/>
    <x v="1"/>
    <s v="El tecnico, profesional , contratista efectua mensualmente la actualizacion  de  la carpeta compartida de los  movimientos de ingresos, traslados y egresos  de almacen dejando como evidencia los soportes respectivos."/>
    <s v="Probabilidad"/>
  </r>
  <r>
    <m/>
    <m/>
    <m/>
    <m/>
    <m/>
    <m/>
    <m/>
    <m/>
    <m/>
    <n v="0"/>
    <m/>
    <m/>
    <m/>
    <x v="2"/>
    <x v="2"/>
    <s v="El profesional universitario efectua las actualizaciones de los procedimientos, cuando se identifique la necesidad  socializacion y publicacion final avalado por el profesional especializado del area de almacen ejando como evidencia la socializacion publicada en la intranet "/>
    <s v="Probabilidad"/>
  </r>
  <r>
    <m/>
    <m/>
    <m/>
    <m/>
    <m/>
    <m/>
    <m/>
    <m/>
    <m/>
    <n v="0"/>
    <m/>
    <m/>
    <m/>
    <x v="2"/>
    <x v="3"/>
    <s v="El profesional universitario efectua  seguimiento mensual de verificacion y/o convalidacion de los movimientos de almacen por cada rubro contable con el detallado de inventario de bienes y el profesional especializado reviza y convalida la informacion dejando como evidencia los movimientos de inventarios. "/>
    <s v="Probabilidad"/>
  </r>
  <r>
    <s v="Reputacional"/>
    <s v="investigaciones de entes reguladores, quejas o requerimientos de servidores y usuarios"/>
    <s v=" realización de mantenimientos preventivos y correctivos en la infraestructura fuera de los tiempos y requerimientos normativos y procedimentales"/>
    <s v="Posibilidad de afectación reputacional por investigaciones de entes reguladores, quejas o requerimientos de servidores y usuarios debido a la realización de mantenimientos preventivos y correctivos en la infraestructura fuera de los tiempos y requerimientos normativos y procedimentales"/>
    <s v="Ejecucion y Administracion de procesos"/>
    <n v="19"/>
    <s v="Baja"/>
    <n v="0.4"/>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proceso identifica las necesidades y verfica semestralmente  el cumplimiento del cronograma definido a través de la matriz de necesidades de infraestructura, dejando como evidencia el seguimiento semestral"/>
    <s v="Probabilidad"/>
  </r>
  <r>
    <m/>
    <m/>
    <m/>
    <m/>
    <m/>
    <m/>
    <m/>
    <m/>
    <m/>
    <n v="0"/>
    <m/>
    <m/>
    <m/>
    <x v="2"/>
    <x v="2"/>
    <s v="El Subdirector Administrativo deberá realizar un contrato de prestación de servicios de mantenimiento preventivo y correctivo con empresas que cuenten con capacidad técnica y experiencia suficiente en este tipo de actividades, dejando establecidos los requisitos en los pliegos de condiciones de los procesos de selección"/>
    <s v="Probabilidad"/>
  </r>
  <r>
    <m/>
    <m/>
    <m/>
    <m/>
    <m/>
    <m/>
    <m/>
    <m/>
    <m/>
    <n v="0"/>
    <m/>
    <m/>
    <m/>
    <x v="2"/>
    <x v="3"/>
    <s v="El Subdirector Administrativo debe contratar una firma interventora experta que realice el seguimiento técnico, jurídico, ambiental y financiero a las actividades a realizar por el contratista de mantenimiento locativo, quien presenta mensualmente  como registro los informes de ejecución y gestión"/>
    <s v="Probabilidad"/>
  </r>
  <r>
    <s v="Reputacional"/>
    <s v="Mala aplicación de la normatividad ambiental "/>
    <s v="Implementación del sistema de gestión ambiental fuera de los requerimientos normativos y procedim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Ejecucion y Administracion de procesos"/>
    <n v="124"/>
    <s v="Media"/>
    <n v="0.6"/>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proceso verifica mensualmente  el cumplimiento las actividades definidas a través del Plan de Acción, la Matriz de Identificación de Aspectos y Valoración de Impactos Ambientales, y el cronograma de comunicaciones, dejando como evidencia las acta de seguimiento."/>
    <s v="Probabilidad"/>
  </r>
  <r>
    <m/>
    <m/>
    <m/>
    <m/>
    <m/>
    <m/>
    <m/>
    <m/>
    <m/>
    <n v="0"/>
    <m/>
    <m/>
    <m/>
    <x v="2"/>
    <x v="2"/>
    <s v="El Jefe de área verifica el cumplimiento de las actividades programadas del Sistema de Gestión Ambiental adelantas por los profesionales del equipo técnico, mediante reuniones de seguimiento, dejando como evidencia las actas correpondiente."/>
    <s v="Probabilidad"/>
  </r>
  <r>
    <s v="Reputacional"/>
    <s v="perdida de imagen de usuarios internos, externos y directivos de la SDM"/>
    <s v=" prestación de los servicios generales y administrativos fuera de las necesidades requeridas."/>
    <s v="Posibilidad de afectación reputacional  por perdida de imagen de usuarios internos, externos y directivos de la SDM, por la prestación de los servicios generales y administrativos fuera de las necesidades requeridas."/>
    <s v="Ejecucion y Administracion de procesos"/>
    <n v="9"/>
    <s v="Baja"/>
    <n v="0.4"/>
    <s v="     El riesgo afecta la imagen de la entidad con algunos usuarios de relevancia frente al logro de los objetivos"/>
    <s v="     El riesgo afecta la imagen de la entidad con algunos usuarios de relevancia frente al logro de los objetivos"/>
    <s v="Moderado"/>
    <n v="0.6"/>
    <s v="Moderado"/>
    <x v="2"/>
    <x v="1"/>
    <s v="El profesional del area hará seguimiento anual al tablero de control con semaforos de alertas que permira identificar las fechas de los vencimientos de los contratos y el flujo de proceso de los docuemntos en caso de adiciones, prorrogas y suscripcion de nuevos contratos, como evidencias se aportara el seguimiento del tablero de control."/>
    <s v="Probabilidad"/>
  </r>
  <r>
    <s v="Reputacional"/>
    <s v="sanciones del archivo distrital y quejas de ususarios internos y externos"/>
    <s v=" ejecución del sistema de gestión documental fuera de los requerimiento normativos y procedimientales "/>
    <s v="posibilidad de afectación reputacional por sanciones del archivo distrital y quejas de ususarios internos y externos debido a la ejecución del sistema de gestión documental fuera de los requerimiento normativos y procedimientales "/>
    <s v="Ejecucion y Administracion de procesos"/>
    <n v="12"/>
    <s v="Baja"/>
    <n v="0.4"/>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2"/>
    <x v="1"/>
    <s v="El profesional debe asegurar la actualización y/o creación mensual de los instrumentos archivísticos de la Entidad dejando como evidencia cronograma e instrumentos actualizados "/>
    <s v="Probabilidad"/>
  </r>
  <r>
    <m/>
    <m/>
    <m/>
    <m/>
    <m/>
    <m/>
    <m/>
    <m/>
    <m/>
    <n v="0"/>
    <m/>
    <m/>
    <m/>
    <x v="2"/>
    <x v="2"/>
    <s v="El profesional del área deberá presentar los avances de la gestión documental en dos sesiones de Comité Interno de Archivo en el año, dejando como evidencia acta del comité "/>
    <s v="Probabilidad"/>
  </r>
  <r>
    <m/>
    <m/>
    <m/>
    <m/>
    <m/>
    <m/>
    <m/>
    <m/>
    <m/>
    <n v="0"/>
    <m/>
    <m/>
    <m/>
    <x v="2"/>
    <x v="3"/>
    <s v="El profesional del proceso verifica trimestralmente el cumplimiento de las transferencias documentales  y las actividades contenidas en el PINAR  dejando como evidencia las actas de transferencias primarias- suscritas."/>
    <s v="Probabilidad"/>
  </r>
  <r>
    <m/>
    <m/>
    <m/>
    <m/>
    <m/>
    <m/>
    <m/>
    <m/>
    <m/>
    <n v="0"/>
    <m/>
    <m/>
    <m/>
    <x v="2"/>
    <x v="4"/>
    <s v="El supervisor del contrato hace segimiento mensual de los documentos del proceso, las sanciones y/o consecuencias del incumplimiento de alguna o algunas de las obligaciones contractuales asumidas por el contratista del contrato de almacenamiento y custodia, así como del arrendamiento de la bodega dejando como evidencia  actas de seguimiento al contrato y compromisos allí pactados."/>
    <s v="Impacto"/>
  </r>
  <r>
    <m/>
    <m/>
    <m/>
    <m/>
    <m/>
    <m/>
    <m/>
    <m/>
    <m/>
    <n v="0"/>
    <m/>
    <m/>
    <m/>
    <x v="2"/>
    <x v="5"/>
    <s v="El Subdirector administrativio hará seguimiento mensual al plan de contingencia para garantizar la continuidad del Sistema de Información Orfeo en caso de indisponibilidad"/>
    <s v="Probabilidad"/>
  </r>
  <r>
    <s v="Reputacional"/>
    <s v="incremento de las solicitudes por parte de la ciudadanía y entes de control  frente al diseño, desarrollo y evaluación de estrategias efectivas de cultura para la movilidad que conlleven a la disminución de incidentes viales"/>
    <s v="ejecución  de propuestas  fuera de los lineanimiento y politicas dadas a nivel distrital e institucionales."/>
    <s v="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nimiento y politicas dadas a nivel distrital e institucionales."/>
    <s v="Ejecucion y Administracion de procesos"/>
    <n v="864"/>
    <s v="Alta"/>
    <n v="0.8"/>
    <s v="     El riesgo afecta la imagen de la entidad con algunos usuarios de relevancia frente al logro de los objetivos"/>
    <s v="     El riesgo afecta la imagen de la entidad con algunos usuarios de relevancia frente al logro de los objetivos"/>
    <s v="Moderado"/>
    <n v="0.6"/>
    <s v="Alto"/>
    <x v="3"/>
    <x v="1"/>
    <s v="El profesional responsable del procedimiento,  revisa permanentemente que el diseño de la metodologias de intervención esté acordes con los lineamientos y/o politicas descritos y documentados en el sistema, dejando como registro los  correos  electrónicos y/o actas y/o lista de chequeo."/>
    <s v="Probabilidad"/>
  </r>
  <r>
    <m/>
    <m/>
    <m/>
    <m/>
    <m/>
    <m/>
    <m/>
    <m/>
    <m/>
    <n v="0"/>
    <m/>
    <m/>
    <m/>
    <x v="3"/>
    <x v="2"/>
    <s v="El profesional responsable del procedimiento verifica de manera permanente que el desarrollo  de las estrategias de intervención de cultura para la movilidad se cumplan de acuerdo con el diseño de la metodología, dejando como registro correos  electrónicos y/o actas y/o lista de chequeo y/o informe."/>
    <s v="Probabilidad"/>
  </r>
  <r>
    <m/>
    <m/>
    <m/>
    <m/>
    <m/>
    <m/>
    <m/>
    <m/>
    <m/>
    <n v="0"/>
    <m/>
    <m/>
    <m/>
    <x v="3"/>
    <x v="3"/>
    <s v="El profesional responsable del procedimiento verifica de manera continúa que se haya realizado la evaluación de las estrategias de cultura para la movilidad, de acuerdo con los lineamientos y/o politicas dde intervención, dejando como registro correos  electrónicos y/o actas y/o informes"/>
    <s v="Probabilidad"/>
  </r>
  <r>
    <m/>
    <m/>
    <m/>
    <m/>
    <m/>
    <m/>
    <m/>
    <m/>
    <m/>
    <n v="0"/>
    <m/>
    <m/>
    <m/>
    <x v="3"/>
    <x v="4"/>
    <s v="El Jefe de la Oficina  valida de manera permanente el diseño, desarrollo y evaluación de las estrategias de cultura para la moviliad   dejando como regisitro las observaciones/anotaciones realizadas a través de correo electrónico y/o actas de reunión. "/>
    <s v="Probabilidad"/>
  </r>
  <r>
    <s v="Reputacional"/>
    <s v="aumento de reclamos por parte de la ciudadania, posibles investigaciones de tipo administrativas y disciplinarios por entes de control "/>
    <s v=" implementación del manual y el plan  de comunicaciones fuera de los requerimientos técnicos y procedimientales para la divulgación de las piezas de comunicación. "/>
    <s v="Posibilidad de afectación reputacional por aumento de reclamos por parte de la ciudadania, posibles investigaciones de tipo administrativas y disciplinarios por entes de control debido a la implementación de lineamientos y politicas a nivel de comunicación fuera de los requerimientos técnicos y procedimentales para la divulgación de las piezas de comunicación."/>
    <s v="Ejecucion y Administracion de procesos"/>
    <n v="864"/>
    <s v="Alta"/>
    <n v="0.8"/>
    <s v="     El riesgo afecta la imagen de la entidad con algunos usuarios de relevancia frente al logro de los objetivos"/>
    <s v="     El riesgo afecta la imagen de la entidad con algunos usuarios de relevancia frente al logro de los objetivos"/>
    <s v="Moderado"/>
    <n v="0.6"/>
    <s v="Alto"/>
    <x v="3"/>
    <x v="1"/>
    <s v="Los profesionales del proceso responsables de la elaboración de las piezas comunicativas verifican de manera permanente junto con la dependencia técnica, los contenidos antes de remitirlo para la validación y aprobación por parte del jefe de la Oficina  o  su delegado, dejando como registros anotacionen en los correos electrónico"/>
    <s v="Probabilidad"/>
  </r>
  <r>
    <m/>
    <m/>
    <m/>
    <m/>
    <m/>
    <m/>
    <m/>
    <m/>
    <m/>
    <n v="0"/>
    <m/>
    <m/>
    <m/>
    <x v="3"/>
    <x v="2"/>
    <s v="El Jefe de la Oficina o el profesional delegado por él,  valida de manera permanente que la información contenida en la pieza de comunicación sea consecuente con la entregada por el área técnica y aprueba el contenido para la publicación, dejando como regisitro las observaciones/anotaciones realizadas a través de correo electrónico. "/>
    <s v="Probabilidad"/>
  </r>
  <r>
    <s v="Reputacional"/>
    <s v="investigaciones disciplinarias, administrativas y/o legales por entes de control "/>
    <s v="tratamiento de las solicitudes allegadas al proceso fuera de los lineamientos establecidos por la normatividad vigente."/>
    <s v="Posibilidad de afectación reputacional por investigaciones disciplinarias, administrativas y/o legales por entes de control debido al tratamiento de las solicitudes allegadas al proceso fuera de los lineamientos establecidos por la normatividad vigente."/>
    <s v="Usuarios, productos y practicas , organizacionales"/>
    <n v="58540"/>
    <s v="Muy Alta"/>
    <n v="1"/>
    <s v="     El riesgo afecta la imagen de la entidad con algunos usuarios de relevancia frente al logro de los objetivos"/>
    <s v="     El riesgo afecta la imagen de la entidad con algunos usuarios de relevancia frente al logro de los objetivos"/>
    <s v="Moderado"/>
    <n v="0.6"/>
    <s v="Alto"/>
    <x v="4"/>
    <x v="1"/>
    <s v="El Equipo Operativo del proceso realiza semanalmente la verificación de los requerimientos allegados al proceso a través del informe de google drive generado por la DAC dejando como evidencia los correos electronicos enviados a los Profesionales"/>
    <s v="Probabilidad"/>
  </r>
  <r>
    <m/>
    <m/>
    <m/>
    <m/>
    <m/>
    <m/>
    <m/>
    <m/>
    <m/>
    <n v="0"/>
    <m/>
    <m/>
    <m/>
    <x v="4"/>
    <x v="2"/>
    <s v="El Equipo Operativo del proceso realiza permanentemente la socialización del Manual de Gestión de PQRS a los Profesionales que ingresan a la Entidad con el fin de informar la importancia de dar cumplimiento a este documento y la normatividad vigente dejando como evidencia el listado de asistencia de la actividad"/>
    <s v="Probabilidad"/>
  </r>
  <r>
    <m/>
    <s v="investigaciones disciplinarias, administrativas y/o legales por entes de control "/>
    <s v="gestión de notificaciones  de las decisiones tomadas  fuera de los lineamientos establecidos por la normatividad vigente. "/>
    <s v="Posibilidad de afectación reputacional por investigaciones disciplinarias, administrativas y/o legales por entes de control debido a la gestión de notificaciones  de las decisiones tomadas fuera de los lineamientos establecidos por la normatividad vigente."/>
    <s v="Usuarios, productos y practicas , organizacionales"/>
    <n v="9106"/>
    <s v="Muy Alta"/>
    <n v="1"/>
    <s v="     El riesgo afecta la imagen de la entidad con algunos usuarios de relevancia frente al logro de los objetivos"/>
    <s v="     El riesgo afecta la imagen de la entidad con algunos usuarios de relevancia frente al logro de los objetivos"/>
    <s v="Moderado"/>
    <n v="0.6"/>
    <s v="Alto"/>
    <x v="4"/>
    <x v="1"/>
    <s v="El Profesional o Auxiliar Administrativo valida permanentemente la base de datos frente a los expedientes para realizar la respectiva notificación dejando como evidencia las planillas de reparto, cuadro de control o base de datos de las actuaciones y actos administrativos a notificar"/>
    <s v="Probabilidad"/>
  </r>
  <r>
    <m/>
    <s v="investigaciones disciplinarias, administrativas y/o legales por entes de control "/>
    <s v="decisiones falladas fuera de los tiempos establecidos por la normatividad vigente."/>
    <s v="Posibilidad de afectación reputacional por investigaciones disciplinarias, administrativas y/o legales por entes de control debido a las decisiones falladas fuera de los tiempos establecidos por la normatividad vigente."/>
    <s v="Usuarios, productos y practicas , organizacionale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4"/>
    <x v="1"/>
    <s v="El Profesional responsable verifica mensualmente las bases de datos y/o informes de SICON para realizar el seguimiento de los procesos y asi evitar la caducidad dejando evidencia en la base de datos"/>
    <s v="Probabilidad"/>
  </r>
  <r>
    <m/>
    <m/>
    <m/>
    <m/>
    <m/>
    <m/>
    <m/>
    <m/>
    <m/>
    <n v="0"/>
    <m/>
    <m/>
    <m/>
    <x v="4"/>
    <x v="2"/>
    <s v="El Auxliar Administrativo verifica mensualmente que las actuaciones y actos administrativos esten cargadas en el SICON Vs. el expediente físico entregado por el Profesional Unviersitario dejando evidencia en la base de datos sobre los expedientes rechados que no fueron cargados en SICON"/>
    <s v="Probabilidad"/>
  </r>
  <r>
    <s v="Reputacional"/>
    <s v="perdidad de imagen y credibilidad por parte de los usuarios internos "/>
    <s v="realización de trámite, investigación y fallo de  proceso(s) disicplinario(s) en primera instancia fuera los requerimientos normativos y procedimentales"/>
    <s v="Posibilidad de afectación reputacional por perdida de imagen y credibilidad por parte de los usuarios internos debido a la realización de trámite, investigaciiones y fallos de  proceso(s) disicplinario(s) en primera instancia, fuera los requerimientos normativos y procedimentales"/>
    <s v="Usuarios, productos y practicas , organizacionales"/>
    <n v="143"/>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5"/>
    <x v="1"/>
    <s v="Los profesionales del proceso realizan  2 socializaciónes al mes (capacitaciones y piezas comunicativas),  en temas generales del derecho disciplinarios (deberes, derechos, prohbiciones) dirigida a los servidores públicos de la entidad, dejando como registro lista de asistencia."/>
    <s v="Probabilidad"/>
  </r>
  <r>
    <m/>
    <m/>
    <m/>
    <m/>
    <m/>
    <m/>
    <m/>
    <m/>
    <m/>
    <m/>
    <m/>
    <m/>
    <m/>
    <x v="5"/>
    <x v="2"/>
    <s v="Los profesionales registran la información del expediente en una base de datos, que contiene número de proceso y auto de acuerdo con la decisión tomada ,con el fin de garantizar el oportuno támite.  dejando como resigtro el acta de reparto y la base de datos (es importante señalar la condifencialidad de la información hasta tanto no se archivo o se profiera cargos dentro del proceso disciplinario)"/>
    <s v="Probabilidad"/>
  </r>
  <r>
    <m/>
    <m/>
    <m/>
    <m/>
    <m/>
    <m/>
    <m/>
    <m/>
    <m/>
    <m/>
    <m/>
    <m/>
    <m/>
    <x v="5"/>
    <x v="3"/>
    <s v="Los profesional dan la aplicación de la norma disciplinaria vigente, que hasta el 30 de junio corresponde a la Ley 734 de 2002, teniendo en cuenta que el 1 de julio entra en vigencia la Ley 1952 de 2019 Código General Disciplinario, cuyas decisiones quedán registradas en la base de datos que contiene la información."/>
    <s v="Probabilidad"/>
  </r>
  <r>
    <s v="Reputacional"/>
    <s v="sanciones administrativas por entes gubernamentales"/>
    <s v="presentación de informes de Ley,como producto de seguimientos fuera la normatividad vigente."/>
    <s v="Posibilidad de afectación reputacional por sanciones administrativas por entes gubernamentales debido a la presentación de informes de Ley,como producto de seguimientos fuera la normatividad vigente."/>
    <s v="Ejecucion y Administracion de procesos"/>
    <n v="39"/>
    <s v="Media"/>
    <n v="0.6"/>
    <s v="     El riesgo afecta la imagen de la entidad con algunos usuarios de relevancia frente al logro de los objetivos"/>
    <s v="     El riesgo afecta la imagen de la entidad con algunos usuarios de relevancia frente al logro de los objetivos"/>
    <s v="Moderado"/>
    <n v="0.6"/>
    <s v="Moderado"/>
    <x v="6"/>
    <x v="1"/>
    <s v="Los profesionales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s v="Probabilidad"/>
  </r>
  <r>
    <m/>
    <m/>
    <m/>
    <m/>
    <m/>
    <m/>
    <m/>
    <m/>
    <m/>
    <n v="0"/>
    <m/>
    <m/>
    <m/>
    <x v="6"/>
    <x v="2"/>
    <s v="Jefe de la Oficina de Control Interno presenta en el CICI las fechas establecidas para la presentación de  los informes de ley , con el fin de tomar acciones necesarias para cumplir con los lineamientos normativos."/>
    <s v="Probabilidad"/>
  </r>
  <r>
    <s v="Reputacional"/>
    <s v="perdida de credibilidad y confianza de la ciudadanía"/>
    <s v="ejecución de actividades de control en vía fuera de los requisitos técnicos y normativos en control de tránsito y transporte."/>
    <s v="Posibilidad de afectación reputacional por perdida de credibilidad y confianza de la ciudadanía debido a la ejecución de actividades de control en vía fuera de los requisitos técnicos y normativos en control de tránsito y transporte."/>
    <s v="Usuarios, productos y practicas , organizacionales"/>
    <n v="96"/>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7"/>
    <x v="1"/>
    <s v="El profesional universitario de la Subdirección de Control de Tránsito y Transporte realiza semanalmente el comité técnico de programación de operativos de las acciones adelantadas dejando un acta como registro, según lo estipulado en el Manual de Seguimiento Administrativo y Operativo del convenio interadministrativo celebrado entre la Secretaría Distrital de Movilidad y la Policía Nacional, Policía Metropolitana de Bogotá-SETRA."/>
    <s v="Probabilidad"/>
  </r>
  <r>
    <s v="Reputacional"/>
    <s v="perdida de credibilidad y confianza de la comunidad educativa"/>
    <s v=" implementación de la operación del programa niñas y niños primero  fuera de lo establecido en procedimientos, protocolos, acuerdos y cronogramas"/>
    <s v="Posibilidad de afectación reputacional por perdida de credibilidad y confianza de la comunidad educativa debido a la implementación de la operación del programa niñas y niños primero  fuera de lo establecido en procedimientos, protocolos, acuerdos y cronogramas."/>
    <s v="Usuarios, productos y practicas , organizacionales"/>
    <n v="28700"/>
    <s v="Muy Alta"/>
    <n v="1"/>
    <s v="     El riesgo afecta la imagen de la entidad con algunos usuarios de relevancia frente al logro de los objetivos"/>
    <s v="     El riesgo afecta la imagen de la entidad con algunos usuarios de relevancia frente al logro de los objetivos"/>
    <s v="Moderado"/>
    <n v="0.6"/>
    <s v="Alto"/>
    <x v="7"/>
    <x v="1"/>
    <s v="El profesional universitario realiza seguimiento al de inicio de la operación por parte del monitor de la caravana de acompañamiento registrando el formato registro asistencias-inasistencias equipo Ciempiés."/>
    <s v="Probabilidad"/>
  </r>
  <r>
    <m/>
    <m/>
    <m/>
    <m/>
    <m/>
    <m/>
    <m/>
    <m/>
    <m/>
    <n v="0"/>
    <m/>
    <m/>
    <m/>
    <x v="7"/>
    <x v="2"/>
    <s v="El lider de zona realiza visitas periodicas a las rutas de confianza acompañadas por los guias escolares, donde verifica la implementación de los protocolos y establecen medidas para mejorar la experiencia de viaje, dejando registro en el formato seguimiento ruta de confianza."/>
    <s v="Probabilidad"/>
  </r>
  <r>
    <s v="Reputacional"/>
    <s v="perdida de credibilidad y confianza de la ciudadanía"/>
    <s v="implementación de acciones de gestión en vía fuera de las condiciones de programación"/>
    <s v="Posibilidad de afectación reputacional por perdida de credibilidad y confianza de la ciudadanía debido a la implementación de acciones de gestión en vía fuera de las condiciones de programación."/>
    <s v="Usuarios, productos y practicas , organizacionales"/>
    <n v="36000"/>
    <s v="Muy Alta"/>
    <n v="1"/>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Alto"/>
    <x v="7"/>
    <x v="1"/>
    <s v="El Subdirector de Gestión en Vía  y el Lider Operativo realiza la priorización del personal disponible conforme a las actividades de gestión en vía programadas mediante al formato de programación semanal de recurso humano."/>
    <s v="Probabilidad"/>
  </r>
  <r>
    <s v="Reputacional"/>
    <s v="perdida de credibilidad y confianza de la ciudadanía"/>
    <s v="implementación de medidas de gestión de tránsito sin  personal y dispositivos de señalización temporales necesarios para la intervención."/>
    <s v="Posibilidad de afectación reputacional por perdida de credibilidad y confianza de la ciudadanía debido a la implementación de medidas de gestión de tránsito fuera de los requsiistos de  personal y dispositivos de señalización temporales necesarios para la intervención."/>
    <s v="Ejecucion y Administracion de procesos"/>
    <n v="50"/>
    <s v="Media"/>
    <n v="0.6"/>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7"/>
    <x v="1"/>
    <s v="El profesional especializado de la SGV realiza mensualmente la articulación, programación e implementación de medidas integrales  de acuerdo con la disponibilidad de personal  del equipo Grupo Operativo de Gestión en Vía, dispositivos de señalización temporal y solicitudes recibidas, conforme a la organización o planeación de los gerentes de la subdirección. Como registro se encuentra el acta mensual."/>
    <s v="Probabilidad"/>
  </r>
  <r>
    <s v="Reputacional"/>
    <s v="perdida de credibilidad y confianza de la ciudadania"/>
    <s v="autorizacion de PMT fuera de los requisitos  establecidos, generando condiciones de inseguridad a los diferentes actores viales."/>
    <s v="Posibilidad de afectación reputacional por perdida de credibilidad y confianza de la ciudadania debido a la autorizacion de PMT fuera de los requisitos  establecidos, generando condiciones de inseguridad a los diferentes actores viales."/>
    <s v="Usuarios, productos y practicas , organizacionales"/>
    <n v="70000"/>
    <s v="Muy Alta"/>
    <n v="1"/>
    <s v="     El riesgo afecta la imagen de la entidad con algunos usuarios de relevancia frente al logro de los objetivos"/>
    <s v="     El riesgo afecta la imagen de la entidad con algunos usuarios de relevancia frente al logro de los objetivos"/>
    <s v="Moderado"/>
    <n v="0.6"/>
    <s v="Alto"/>
    <x v="7"/>
    <x v="1"/>
    <s v="Los profesionales encargados de revisar la aprobación o no del PMT verificaran el cumplimiento de la totalidad  de requisitos establecidos previo a la plublicación, dejando como registro final el reporte de obra COOS y COI, conforme a la demanda o solicitudes recibidas. "/>
    <s v="Probabilidad"/>
  </r>
  <r>
    <s v="Reputacional"/>
    <s v="Intervención de entes de control a causa de las inconformidades presentadas por la ciudadanía."/>
    <s v="Realizar la operación del Sistema Inteligente de Tránsporte fuera de los estandares y normatividad establecida."/>
    <s v="Posibilidad de afectación reputacional por la intervención de Entes de Control a causa de las inconformidades presentadas por la ciudadanía debido a realizar la operación del Sistema Inteligente de Tránsporte fuera de los estandares y normatividad establecida."/>
    <s v="Usuarios, productos y practicas , organizacionales"/>
    <n v="4704"/>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7"/>
    <x v="1"/>
    <s v="Los Profesionales designados realizan  la  ejecución y seguimiento del procedimiento PM02-PR12, en lo relacionado con la imposición de la orden de comparendo y el envío a correspondencia para la notificación, conforme a la información almacenada en la CPIT. Lo anterior, depende del número de ordenes de comparendos identificadas. Se deja como registro el formato control de información remitida a correspondencia."/>
    <s v="Probabilidad"/>
  </r>
  <r>
    <s v="Reputacional"/>
    <s v="reducción de la velocidad promedio de desplazamiento en la ciudad"/>
    <s v="Realizar la operación del CGT fuera de los estandares definidos en los procedimientos, protocolos y los recursos necesarios."/>
    <s v="Posibilidad de afectación reputacional por la reducción de la velocidad promedio de desplazamiento en la ciudad debido a realizar la operación del CGT fuera de los estandares definidos en los procedimientos, protocolos y recursos necesarios."/>
    <s v="Ejecucion y Administracion de procesos"/>
    <n v="8760"/>
    <s v="Muy Alta"/>
    <n v="1"/>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7"/>
    <x v="1"/>
    <s v="El coordinador operativo del CGT realiza diariamente seguimiento a la implementación de los procedimientos y protocolos por parte del personal que gestiona los incidentes y eventos, los cuales se registran en la bitacora de operación."/>
    <s v="Probabilidad"/>
  </r>
  <r>
    <s v="Reputacional"/>
    <s v="requerimientos de los usuarios e incumplimiento del procedimiento en terminos procedimentales"/>
    <s v="Realización del proceso de devolucion  o Compensación de Pagos en Exceso y Pagos de lo no Debido por Conceptos no Tributarios  y de lo no debido por inconsistencias y desactualizacion del sistema SICON fuera de los terminos procedimentales."/>
    <s v="Posibilidad de afectación reputacional por requerimientos de los usuarios e investigaciones  administrativas,legales por entes de control por la realizacion del proceso de devoluciones fuera de los terminos procedimentales."/>
    <s v="Ejecucion y Administracion de procesos"/>
    <n v="670"/>
    <s v="Alta"/>
    <n v="0.8"/>
    <s v="     El riesgo afecta la imagen de la entidad con algunos usuarios de relevancia frente al logro de los objetivos"/>
    <s v="     El riesgo afecta la imagen de la entidad con algunos usuarios de relevancia frente al logro de los objetivos"/>
    <s v="Moderado"/>
    <n v="0.6"/>
    <s v="Alto"/>
    <x v="8"/>
    <x v="1"/>
    <s v="EL profesional Especializado  del proceso verifica permanentemente que las devoluciones cargadas en la carpeta compartida STORAGE_ADMIN cumplan con los requisitos establecidos  en el procedimiento dejando como registro la verificacion mediante-orden de devolucion "/>
    <s v="Probabilidad"/>
  </r>
  <r>
    <m/>
    <m/>
    <m/>
    <m/>
    <m/>
    <m/>
    <m/>
    <m/>
    <m/>
    <n v="0"/>
    <m/>
    <m/>
    <m/>
    <x v="8"/>
    <x v="2"/>
    <s v="El profesional especializado del proceso y  el técnico verifican permanente que las devoluciones registradas  en los  sistema SICON   y  BOGDATA  cumplan con los requisitos  establecidos en el procedimiento dejando registrada la verificación en los aplicativos."/>
    <s v="Probabilidad"/>
  </r>
  <r>
    <s v="Reputacional"/>
    <s v="Requerimientos de los usuarios e incumplimiento en terminos procedimentales  por el no pago a tiempo"/>
    <s v="Realización del proceso de pagos con incumplmiento de los requistos establecido fuera de   los terminos procedimentales."/>
    <s v="Posibilidad de afectación reputacional por requerimientos de los usuarios  e investigaciones administrativas, legales pon entes de control, debido a realización del proceso de pagos fuera de los requsitos  establecidos en los  terminos procedimentales."/>
    <s v="Ejecucion y Administracion de procesos"/>
    <n v="33000"/>
    <s v="Muy Alta"/>
    <n v="1"/>
    <s v="     El riesgo afecta la imagen de la entidad con algunos usuarios de relevancia frente al logro de los objetivos"/>
    <s v="     El riesgo afecta la imagen de la entidad con algunos usuarios de relevancia frente al logro de los objetivos"/>
    <s v="Moderado"/>
    <n v="0.6"/>
    <s v="Alto"/>
    <x v="8"/>
    <x v="1"/>
    <s v="El tecnico del proceso verifica permanentemente  que los documentos cargados en la  ventanilla vitual cumplan con los requisitos establecidos en el procedimiento dejando registrado la verificación mediante una plantila  numerada en el sistema de radiacación  del aplicativo SICAPITAL"/>
    <s v="Probabilidad"/>
  </r>
  <r>
    <m/>
    <m/>
    <m/>
    <m/>
    <m/>
    <m/>
    <m/>
    <m/>
    <m/>
    <n v="0"/>
    <m/>
    <m/>
    <m/>
    <x v="8"/>
    <x v="2"/>
    <s v="el profesional del proceso realiza la causación permanentemente del pago de contratitas y proveedores a través del aplicativo SICAPITAL, generando una plantilla de causación"/>
    <s v="Probabilidad"/>
  </r>
  <r>
    <m/>
    <m/>
    <m/>
    <m/>
    <m/>
    <m/>
    <m/>
    <m/>
    <m/>
    <n v="0"/>
    <m/>
    <m/>
    <m/>
    <x v="8"/>
    <x v="3"/>
    <s v="El profesional del proceso realiza la revision permenentemente de los documentos radicados por contratista y provedores  para que  cumplan con los requistos establecidos en el procedimiento dejando registrada la verificacion  en  el drive "/>
    <s v="Probabilidad"/>
  </r>
  <r>
    <s v="Reputacional"/>
    <s v="Requerimientos internos e incumplimiento en terminos procedimentales por la afectacion de la contratacion de la Entidad"/>
    <s v="realización del proceso de expedicion de certificados de disponibilidad presupuestal  fuera de los requisitos  procedimentales."/>
    <s v="Posibilidad de afectación reputacional por requerimientos internos  e investigaciones administrativas, debido a realización del proceso de expedicion de certificados de disponibilidad presupuestal  fuera de los requisitos  procedimentales."/>
    <s v="Ejecucion y Administracion de procesos"/>
    <n v="4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specializado  del proceso verifica permanenemte el contenido de la solicitud de CDP efectuada por los ordenadores del gasto , para que cumpla con los requisitos establecidos en el procedimiento dejando registrada la verificacion mediante la expediciendo del CDP"/>
    <s v="Probabilidad"/>
  </r>
  <r>
    <m/>
    <m/>
    <m/>
    <m/>
    <m/>
    <m/>
    <m/>
    <m/>
    <m/>
    <n v="0"/>
    <m/>
    <m/>
    <m/>
    <x v="8"/>
    <x v="2"/>
    <s v="El responsable de presupuesto verifica permanentemente los certificados de  disponibilidad expedidos, para que cumplam con los requisitos  establecidos en el procedimiento dejando como registro los CDP firmados  los cuales  descarga en una carpeta compartida drive , para disposicion de los solicitandes"/>
    <s v="Probabilidad"/>
  </r>
  <r>
    <s v="Reputacional"/>
    <s v="Requerimientos internos e incumplimiento en terminos procedimentales  por la afectacion de la contratacion de la Entidad."/>
    <s v="realización del proceso de expedicion de  certificados de registros  presupuestales fuera de los requisitos establecidos en los terminos procedimentales."/>
    <s v="Posibilidad de afectación reputacional por requerimientos internos    e investigaciones administrativas,  debido a realización del proceso de expedicion de  certificados de registros  presupuestales fuera de los requisitos establecidos en los terminos procedimentales."/>
    <s v="Ejecucion y Administracion de procesos"/>
    <n v="4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specializado  del proceso verifica permanentemente, los contratos, actos Adminitrativo, para que  cumpla con los requisitos establecidos en el procedimiento dejando registrada la verificacion mediante la expedicion del CRP.en el aplicativo BOGDATA"/>
    <s v="Probabilidad"/>
  </r>
  <r>
    <m/>
    <m/>
    <m/>
    <m/>
    <m/>
    <m/>
    <m/>
    <m/>
    <m/>
    <n v="0"/>
    <m/>
    <m/>
    <m/>
    <x v="8"/>
    <x v="2"/>
    <s v="El responsable de presupuesto verifica permanentemente los certificados de  registros  presupuestal expedidos, para que cumplam con los requisitos  establecidos en el procedimiento dejando como registro los CRP firmados  los cuales  descarga en una carpeta compartida drive , para disposicion de los solicitandes"/>
    <s v="Probabilidad"/>
  </r>
  <r>
    <s v="Reputacional"/>
    <s v="Requerimientos internos  y externo e incumplimiento en terminos procedimentales por la afectacion de la  informacion contable de la Entidad"/>
    <s v="entrega de estados contables fuera  de las fechas establecidas y de los terminos procedimientales"/>
    <s v="Posibilidad de afectación reputacional por requerimientos internos externo   e investigaciones administrativas, disciplinarias ,fiscales y penales debido a la entrega de estados contables fuera  de las fechas establecidas y de los terminos procedimientales"/>
    <s v="Ejecucion y Administracion de procesos"/>
    <n v="12"/>
    <s v="Baja"/>
    <n v="0.4"/>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8"/>
    <x v="1"/>
    <s v="El profesional Epecializado  del proceso verifica  permanentemente  la informacion registrada,  para que cumpla con los requisitos establecidos en el procedimiento dejando registrada la verificacion mediante los formatos anexos."/>
    <s v="Probabilidad"/>
  </r>
  <r>
    <m/>
    <m/>
    <m/>
    <m/>
    <m/>
    <m/>
    <m/>
    <m/>
    <m/>
    <n v="0"/>
    <m/>
    <m/>
    <m/>
    <x v="8"/>
    <x v="2"/>
    <s v="El profesional  Especializado( Contador) del Proceso, el Director(a) Administrativo y Financiero y el Secretario(a) Distrital de Movilidad  verifican la informacion de los estados contable  que cumpla con los requisitos establecidos en el procedimiento  dejando registrada la verificacion mediante sus firmas en  los formatos de los  estados contables de la SDM."/>
    <s v="Probabilidad"/>
  </r>
  <r>
    <s v="Reputacional"/>
    <s v="perdida de credibilidad y confianza de la ciudadanía"/>
    <s v="implementación de señalización  fuera de los intereses y necesidades de la ciudad."/>
    <s v="Posibilidad de afectación reputacional por perdida de credibilidad y confianza de la ciudadanía debido a la implementación de señalización  fuera de los intereses y necesidades de la ciudad."/>
    <s v="Usuarios, productos y practicas , organizacionales"/>
    <n v="3000"/>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9"/>
    <x v="1"/>
    <s v="El profesional designado realiza visita de inspección donde se verifican las condiciones de movilidad e infraestructura del sector requerido, el cual se identifica en la respuesta con el respectivo registro fotografico cada vez que se requiera atender una solicitud."/>
    <s v="Probabilidad"/>
  </r>
  <r>
    <m/>
    <m/>
    <m/>
    <m/>
    <m/>
    <m/>
    <m/>
    <m/>
    <m/>
    <n v="0"/>
    <m/>
    <m/>
    <m/>
    <x v="9"/>
    <x v="2"/>
    <s v="El profesional designado realiza validación técnica donde se adelanta la consulta de antecedentes, se verifica la propuesta contenida en los diseños de señalización de la entidad y se emite el concepto pertinente mediante oficio de respuesta cada vez que se requiera."/>
    <s v="Probabilidad"/>
  </r>
  <r>
    <m/>
    <m/>
    <m/>
    <m/>
    <m/>
    <m/>
    <m/>
    <m/>
    <m/>
    <n v="0"/>
    <m/>
    <m/>
    <m/>
    <x v="9"/>
    <x v="3"/>
    <s v="El supervisor de zona, el coordinador de área y el Subdirector de Señalización realizan la revisión y validación del oficio de respuesta elaborado por el profesional designado cada vez que se requiera atender una solicitud."/>
    <s v="Probabilidad"/>
  </r>
  <r>
    <s v="Reputacional"/>
    <s v="perdida de credibilidad y confianza de la ciudadania"/>
    <s v="aprobación de la georreferenciación de los proyectos de señalización fuera del cumplimiento de la totalidad de los requisitos"/>
    <s v="Posibilidad de afectación reputacional por perdida de credibilidad y confianza de la ciudadania debido a la aprobación de la georreferenciación de los proyectos de señalización fuera del cumplimiento de la totalidad de los requisitos procedimentales de PM03-PR05."/>
    <s v="Usuarios, productos y practicas , organizacionales"/>
    <n v="7932"/>
    <s v="Muy Alta"/>
    <n v="1"/>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9"/>
    <x v="1"/>
    <s v="El Profesional a cargo realiza la consolidación semestral de la información geografica de la entidad la cual se registra en una base de datos, identifica los errores al ralizar el cruce de la informacion entre bases y planos al no ser concordante."/>
    <s v="Probabilidad"/>
  </r>
  <r>
    <s v="Reputacional"/>
    <s v="perdida de credibilidad y confianza de la ciudadanía"/>
    <s v="funcionalidad y estabilidad del sistema en las intersecciones semaforizadas de la ciudad fuera de los parametros de servicio y efectividad."/>
    <s v="Posibilidad de afectación reputacional por perdida de credibilidad y confianza de la ciudadanía debido a la funcionalidad y estabilidad del sistema en las intersecciones semaforizadas de la ciudad fuera de los parametros de servicio y efectividad."/>
    <s v="Usuarios, productos y practicas , organizacionales"/>
    <n v="1512"/>
    <s v="Alta"/>
    <n v="0.8"/>
    <s v="     El riesgo afecta la imagen de la entidad internamente, de conocimiento general, nivel interno, de junta dircetiva y accionistas y/o de provedores"/>
    <s v="     El riesgo afecta la imagen de la entidad internamente, de conocimiento general, nivel interno, de junta dircetiva y accionistas y/o de provedores"/>
    <s v="Menor"/>
    <n v="0.4"/>
    <s v="Moderado"/>
    <x v="9"/>
    <x v="1"/>
    <s v="El responsable técnico verifica, controla y realiza seguimiento diario a la operación del sistema semaforico el cual se registra en las bitacoras de la central. "/>
    <s v="Probabilidad"/>
  </r>
  <r>
    <m/>
    <m/>
    <m/>
    <m/>
    <m/>
    <m/>
    <m/>
    <m/>
    <m/>
    <n v="0"/>
    <m/>
    <m/>
    <m/>
    <x v="9"/>
    <x v="2"/>
    <s v="El responsable técnico prioriza y coordina las acciones para la atención y solución de las fallas generadas al sistema de semaforización por siniestros  o daños de algún o varios componentes el cual se registra en las bitacoras de la central, cada vez que se requiera. "/>
    <s v="Impacto"/>
  </r>
  <r>
    <m/>
    <m/>
    <m/>
    <m/>
    <m/>
    <m/>
    <m/>
    <m/>
    <m/>
    <n v="0"/>
    <m/>
    <m/>
    <m/>
    <x v="9"/>
    <x v="3"/>
    <s v="El responsable técnico determina el plan de acción para los programas de mantenimiento preventivo, los cuales estan definidos en los ANS de los contratos suscritos por la SDM para tal fin."/>
    <s v="Probabilidad"/>
  </r>
  <r>
    <s v="Reputacional"/>
    <s v="Aumento de quejas por parte de usuarios y posibles investigaciones por entes de control"/>
    <s v="Generación de estudios fuera de los requerimientos normativos, técnicos y procedimientales."/>
    <s v="Posibilidad de afectación reputacional por aumento de quejas y posibles investigaciones de entes de control debido a la generación de estudios fuera de los requerimientos normativos, técnicos y procedimientales."/>
    <s v="Ejecucion y Administracion de procesos"/>
    <n v="12"/>
    <s v="Baja"/>
    <n v="0.4"/>
    <s v="     El riesgo afecta la imagen de la entidad con algunos usuarios de relevancia frente al logro de los objetivos"/>
    <s v="     El riesgo afecta la imagen de la entidad con algunos usuarios de relevancia frente al logro de los objetivos"/>
    <s v="Moderado"/>
    <n v="0.6"/>
    <s v="Moderado"/>
    <x v="10"/>
    <x v="1"/>
    <s v="El Lider del proceso en conjunto con su equipo profesional, verifica constantemente la viabilidad a través de la solicitud de estudios, dejando registro mediante respuesta en caso de ser no viable por correo electrónico, correspondencia y/o whatsapp, y en los casos de ser viable se asigna el profesional para la elaboración del estudio. "/>
    <s v="Probabilidad"/>
  </r>
  <r>
    <m/>
    <m/>
    <m/>
    <m/>
    <m/>
    <m/>
    <m/>
    <m/>
    <m/>
    <n v="0"/>
    <m/>
    <m/>
    <m/>
    <x v="10"/>
    <x v="2"/>
    <s v="El Lider del proceso verifica constantemente a través de la versión preliminar del estudio el cumplimiento de los requerimientos normativos, técnicos y procedimentales requeridos, lo cual se evidencia con el documento del estudio versión final firmado. "/>
    <s v="Probabilidad"/>
  </r>
  <r>
    <s v="Reputacional"/>
    <s v="Aumento de quejas por parte de usuarios y posibles investigaciones por entes de control"/>
    <s v="Generación de modelos fuera de los requerimientos normativos, técnicos y procedimentales."/>
    <s v="Posibilidad de afectación reputacional por aumento de quejas debido a la generación de Modelos fuera de los requerimientos, normativos, técnicos y procedimientales."/>
    <s v="Ejecucion y Administracion de procesos"/>
    <n v="30"/>
    <s v="Media"/>
    <n v="0.6"/>
    <s v="     El riesgo afecta la imagen de la entidad con algunos usuarios de relevancia frente al logro de los objetivos"/>
    <s v="     El riesgo afecta la imagen de la entidad con algunos usuarios de relevancia frente al logro de los objetivos"/>
    <s v="Moderado"/>
    <n v="0.6"/>
    <s v="Moderado"/>
    <x v="10"/>
    <x v="1"/>
    <s v="El Lider del proceso y/o el asesor del despacho (en caso en que aplique) realizan constantemente revisión a los resultados preliminares de los modelos realizados mediante mesas de trabajo y/o correo electrónico. "/>
    <s v="Probabilidad"/>
  </r>
  <r>
    <s v="Reputacional"/>
    <s v="Aumento de quejas por parte de usuarios y posibles investigaciones por entes de control"/>
    <s v="Generación y/o actualización de indicadores fuera de los requerimientos normativos, técnicos y procedimentales."/>
    <s v="Posibilidad de afectación reputacional por aumento de quejas y posibles investigaciones de entes de control  debido a la generación y/o actualización de Indicadores fuera de los requerimientos normativos, técnicos y procedimientales."/>
    <s v="Ejecucion y Administracion de procesos"/>
    <n v="20"/>
    <s v="Baja"/>
    <n v="0.4"/>
    <s v="     El riesgo afecta la imagen de la entidad con algunos usuarios de relevancia frente al logro de los objetivos"/>
    <s v="     El riesgo afecta la imagen de la entidad con algunos usuarios de relevancia frente al logro de los objetivos"/>
    <s v="Moderado"/>
    <n v="0.6"/>
    <s v="Moderado"/>
    <x v="10"/>
    <x v="1"/>
    <s v="Los profesionales  revisan y analizan constantemente los criterios e información relacionada con el indicador a generar y/o actualizar a través de la solicitud de indicadores, dejando registro mediante solicitud de aclaración al solicitante en caso de requerirse, por correo electrónico, correspondencia y/o whatsapp, y en los casos de no ser requerida ninguna aclaración se da continuidad al procedimiento establecido para la generación y/o actualización del indicador."/>
    <s v="Probabilidad"/>
  </r>
  <r>
    <m/>
    <m/>
    <m/>
    <m/>
    <m/>
    <m/>
    <m/>
    <m/>
    <m/>
    <n v="0"/>
    <m/>
    <m/>
    <m/>
    <x v="10"/>
    <x v="2"/>
    <s v="El Lider del proceso verifica constantemente a través de la propuesta de los indicadores_x000a_generados el cumplimiento de los requerimientos técnicos y procedimentales requeridos, lo cual se evidencia en los documentos de trabajo relacionados y/o correo eléctronico. "/>
    <s v="Probabilidad"/>
  </r>
  <r>
    <s v="Reputacional"/>
    <s v="investigaciones administrativas, fiscales y judiciales"/>
    <s v="expedición de actos administrativos fuera de los requisitos legales y procedimentales establecidos en la normatividad."/>
    <s v="Posibilidad de afectación reputacional por investigaciones administrativas, fiscales y judiciales,asi como,requerimientos de los usuarios debido a la expedición de actos administrativos fuera de los requisitos legales y procedimentales establecidos en la normatividad."/>
    <s v="Ejecucion y Administracion de procesos"/>
    <n v="84"/>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jefe de area realiza permanentemente la revisiòn de los proyectos de actos administrativos  que son proyectados o revisados por los profesionales de la Direccion  con el fin de que cumplan los requisitos establecidos en la Norma,a traves de los procedimientos y las normas aplicables a cada caso particular;los actos administrativos de caracter general seran publicados en la Pagina web y Intranet, a traves de la Matriz de cumplimiento Legal."/>
    <s v="Probabilidad"/>
  </r>
  <r>
    <m/>
    <m/>
    <m/>
    <m/>
    <m/>
    <m/>
    <m/>
    <m/>
    <m/>
    <n v="0"/>
    <m/>
    <m/>
    <m/>
    <x v="11"/>
    <x v="2"/>
    <s v="El profesional de la Direcciòn de Nomatividad y conceptos realiza permanentemente la publicacion de  los acto administrativo para observaciones, opiniones o sugerencias,en la pagina web de la entidad donde queda el registro correspondiente de la Publicacion."/>
    <s v="Probabilidad"/>
  </r>
  <r>
    <m/>
    <m/>
    <m/>
    <m/>
    <m/>
    <m/>
    <m/>
    <m/>
    <m/>
    <n v="0"/>
    <m/>
    <m/>
    <m/>
    <x v="11"/>
    <x v="3"/>
    <s v="El profesional del area efectuara cada vez que se requiera las actualizaciones  al instructivo de Normatividad y Conceptos en la intranet, quedando el registro de las actualizaciones en el control de cambios del documento."/>
    <s v="Probabilidad"/>
  </r>
  <r>
    <s v="Económico y Reputacional"/>
    <s v="sancion del ente correspondiente"/>
    <s v="inadecuada gestion del proceso administrativo y de defensa "/>
    <s v="Posibilidad de afectacion ecomica y reputacional por sancion del ente correspondiente, debido a la gestion del proceso administrativo y de defensa fuera de los terminos legales establecidos."/>
    <s v="Ejecucion y Administracion de procesos"/>
    <n v="7000"/>
    <s v="Muy Alta"/>
    <n v="1"/>
    <s v="     Afectación menor a 10 SMLMV ."/>
    <s v="     Afectación menor a 10 SMLMV ."/>
    <s v="Leve"/>
    <n v="0.2"/>
    <s v="Alto"/>
    <x v="11"/>
    <x v="1"/>
    <s v="El profesional de la Direccion de Representacion judicial permanentemente  analiza,evalua y realiza seguimiento a la gestion de defensa y los procesos activos,a traves de bases de datos y registros de procesos en el sistema Siprojweb."/>
    <s v="Probabilidad"/>
  </r>
  <r>
    <m/>
    <m/>
    <m/>
    <m/>
    <m/>
    <m/>
    <m/>
    <m/>
    <m/>
    <n v="0"/>
    <m/>
    <m/>
    <m/>
    <x v="11"/>
    <x v="2"/>
    <s v="El comité de conciliacion de la Direccion de Representacion Judicial realizaran seguimiento trimestral  a las politicas de prevencion del daño antijurico a traves de los informes que presenta las areas ."/>
    <s v="Probabilidad"/>
  </r>
  <r>
    <m/>
    <m/>
    <m/>
    <m/>
    <m/>
    <m/>
    <m/>
    <m/>
    <m/>
    <n v="0"/>
    <m/>
    <m/>
    <m/>
    <x v="11"/>
    <x v="3"/>
    <s v="El jefe area realiza seguimiento permanente a la gestion adecuada de los procesos a cargo de los profesionales de la Direccion de respresentacion Judicial "/>
    <s v="Probabilidad"/>
  </r>
  <r>
    <s v="Reputacional"/>
    <s v="perdida de imagen institucional ante la comunidad"/>
    <s v="consecusión de contratos sin el lleno de los requisitos contemplados en la norma"/>
    <s v="Posibilidad de afectación reputacional por  perdida de imagen institucional ante la comunidad, debido a la consecusión de contratos sin el lleno de los requisitos contemplados en la norma."/>
    <s v="Ejecucion y Administracion de procesos"/>
    <n v="2020"/>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profesional de contratación verifica PERMANENTE, que la información suministrada por el posible proveedor o contratista, corresponda a los requisitos establecidos en el estudio previo y  la  norma aplicable según el proceso de seleccion empleado. Esta verificación se realiza  a través de la lista de chequeo y los requisitos habilitantes establecidos  en el pliego de condiciones, verificando los documentos a travez de las plataformas destinadas para tal fin. los contratos que cumplen los requisitos, continúan con el proceso contractual a traves de los sistemas de información de contratación (SECOP)."/>
    <s v="Probabilidad"/>
  </r>
  <r>
    <m/>
    <m/>
    <m/>
    <m/>
    <m/>
    <m/>
    <m/>
    <m/>
    <m/>
    <n v="0"/>
    <m/>
    <m/>
    <m/>
    <x v="11"/>
    <x v="2"/>
    <s v="El profesional  de contratacion con el rol de revisor  y la Directora de Contratación  verifican  permanentemente en el sistema de información de contratación (SECOP)  la información registrada por el profesional asignado y aprueba el proceso para firma del ordenador del gasto. En el sistema de información queda el registro correspondient; en caso de encontrar inconsistencias o no concordancias , devuelve el proceso al profesional de contratos asignado."/>
    <s v="Probabilidad"/>
  </r>
  <r>
    <s v="Económico y Reputacional"/>
    <s v="multa y sancion del ente regulador "/>
    <s v="debido a adquisición de bienes y servicios sin identificar la necesidad real."/>
    <s v="Posibilidad de afectación económica  y reputacional por multa y sanción del ente regulador,  debido a adquisición de bienes y servicios sin identificar la necesidad real"/>
    <s v="Ejecucion y Administracion de procesos"/>
    <n v="2020"/>
    <s v="Alta"/>
    <n v="0.8"/>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1"/>
    <x v="1"/>
    <s v="El profesional de la Direccion de contratacion  verifica permanente que los estudios previos,prepliegos y pliegos de condiciones corresponda a la necesidad establecida por el area solicitante del contrato a traves de una lista de chequeo donde estan los requisitos de la informacion solicitada y la revisa con la informacion  digital aportada por el ordenador del gasto,una vez aprobados seran cargados en secop."/>
    <s v="Probabilidad"/>
  </r>
  <r>
    <m/>
    <m/>
    <m/>
    <m/>
    <m/>
    <m/>
    <m/>
    <m/>
    <m/>
    <n v="0"/>
    <m/>
    <m/>
    <m/>
    <x v="11"/>
    <x v="2"/>
    <s v="el jefe del área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 devuelve el proceso al profesional de contratos asignado"/>
    <s v="Probabilidad"/>
  </r>
  <r>
    <s v="Económico y Reputacional"/>
    <s v="multa y sancion del ente regulador "/>
    <s v="liquidacion de contratos fuera de los terminos normativos."/>
    <s v="Posibilidad de afectación económica y reputacional por multa y sancion del ente regulador,debido a la liquidacion de contratos fuera de los terminos normativos."/>
    <s v="Ejecucion y Administracion de procesos"/>
    <n v="928"/>
    <s v="Alta"/>
    <n v="0.8"/>
    <s v="     Entre 100 y 500 SMLMV "/>
    <s v="     Entre 100 y 500 SMLMV "/>
    <s v="Mayor"/>
    <n v="0.8"/>
    <s v="Alto"/>
    <x v="11"/>
    <x v="1"/>
    <s v="El jefe de area hara seguimiento permanente a los procesos que requieran liquidcion y remitira   mediante circular o memorando a los ordenadores del gasto solicitud  para el envio de los documentos necesarios para tal fin en los terminos estabecidos por el proceso."/>
    <s v="Probabilidad"/>
  </r>
  <r>
    <m/>
    <m/>
    <m/>
    <m/>
    <m/>
    <m/>
    <m/>
    <m/>
    <m/>
    <n v="0"/>
    <m/>
    <m/>
    <m/>
    <x v="11"/>
    <x v="2"/>
    <s v="El jefe de area  realiza seguimiento PERMANENTE al profesional designado por la direccion para el estudio y apoyo de la liquidación del contrato , atraves de una alerta que se remite por correo electronico."/>
    <s v="Probabilidad"/>
  </r>
  <r>
    <s v="Económico y Reputacional"/>
    <s v="multa y sancion del ente regulador "/>
    <s v="inicio del proceso administrativo sancionatorio  fuera de los terminos establecidos por la norma  o sin el acompañamiento en el desarrollo del proceso."/>
    <s v="Posible afectación económica y reputacional por multa y sancion del ente regulador, debido al inicio del proceso administrativo sancionatorio  fuera de los terminos establecidos por la norma  o sin el acompañamiento en el desarrollo del proceso."/>
    <s v="Ejecucion y Administracion de procesos"/>
    <n v="18"/>
    <s v="Baja"/>
    <n v="0.4"/>
    <s v="     Entre 100 y 500 SMLMV "/>
    <s v="     Entre 100 y 500 SMLMV "/>
    <s v="Mayor"/>
    <n v="0.8"/>
    <s v="Alto"/>
    <x v="11"/>
    <x v="1"/>
    <s v="El pofesional de la Direccion de Contratacion verifica permanentemente  que los documentos aportados por el ordenador del gasto para el inicio del proceso sancionatorio corresponda con  los lineamientos establecidos en el procedimiento sancionatorio  ; si cumple o no cumple los requisitos sera informado mediante correo electronico ._x000a_"/>
    <s v="Probabilidad"/>
  </r>
  <r>
    <s v="Reputacional"/>
    <s v="requerimientos,quejas y/o reclamos de ciudadanos"/>
    <s v="respuestas fuera de los  terminos establecidos."/>
    <s v="Posibilidad de afectacion reputacional por posibles requerimientos,quejas y/o reclamos de ciudadanos  debido a respuestas a solicitudes fuera de los  terminos establecidos."/>
    <s v="Ejecucion y Administracion de procesos"/>
    <n v="500"/>
    <s v="Media"/>
    <n v="0.6"/>
    <s v="     El riesgo afecta la imagen de la entidad con algunos usuarios de relevancia frente al logro de los objetivos"/>
    <s v="     El riesgo afecta la imagen de la entidad con algunos usuarios de relevancia frente al logro de los objetivos"/>
    <s v="Moderado"/>
    <n v="0.6"/>
    <s v="Moderado"/>
    <x v="11"/>
    <x v="1"/>
    <s v="El profesional de la Direccion de Gestion de Cobro verifica PERMANENTE la información suministrada por el contratista que corresponda con los requisitos establecidos en el manual ce cobro coactivo en concordancia con el tipo de gestion a relizar por el ciudadano través de la verificacion en fisico y digital del cumplimiento de los requisitos establecidos, mediante una base de datos donde se evidencia la gestion de desembargos realizados por la DGC."/>
    <s v="Probabilidad"/>
  </r>
  <r>
    <m/>
    <m/>
    <m/>
    <m/>
    <m/>
    <m/>
    <m/>
    <m/>
    <m/>
    <n v="0"/>
    <m/>
    <m/>
    <m/>
    <x v="11"/>
    <x v="2"/>
    <s v="El profesional de la Direccion de Gestion  de cobro encargado de orientar al ciudadano verifica la informacion  de la cartera  reportada traves del sistema de información  contravencional sicon plus,a fin de orientar al ciudadano de manera oportuna que tramites debe realizar para atender su solicitud o peticion.dejando registro  de los ciudadanos atendidos mediante una base de datos."/>
    <s v="Probabilidad"/>
  </r>
  <r>
    <s v="Reputacional"/>
    <s v="Investigaciones de tipo administrativas y disciplinarios por entes de control, y requerimientos de las áreas de la entidad."/>
    <s v="Debido a la formulación, construcción y seguimiento de los Planes Operativos Anuales fuera de los lineamientos establecidos en los procedimientos internos, de orden distrital y/o nacional."/>
    <s v="Posibilidad de afectación reputacional por posibles investigaciones de tipo administrativas y disciplinarios por entes de control, y requerimientos de las áreas de la entidad, y entidades distritales, debido a la formulación, construcción y seguimiento de los Planes Operativos Anuales fuera de los lineamientos establecidos en los procedimientos internos, de orden distrital y/o nacional."/>
    <s v="Ejecucion y Administracion de procesos"/>
    <n v="16"/>
    <s v="Baja"/>
    <n v="0.4"/>
    <s v="     El riesgo afecta la imagen de la entidad con algunos usuarios de relevancia frente al logro de los objetivos"/>
    <s v="     El riesgo afecta la imagen de la entidad con algunos usuarios de relevancia frente al logro de los objetivos"/>
    <s v="Moderado"/>
    <n v="0.6"/>
    <s v="Moderado"/>
    <x v="12"/>
    <x v="1"/>
    <s v="El profesional de la Oficina Asesora de Planeación Institucional verifica que la formulación de los proyectos realizada por el Ordenador del Gasto y Gerentes de los proyectos,   corresponda con los requisitos establecidos en el procedimiento interno, a través de la validación de la completitud, coherencia y suficiencia de la información relacionada en la ficha de formulación del proyecto, quedando ésta como registro de fomulación oficial."/>
    <s v="Probabilidad"/>
  </r>
  <r>
    <m/>
    <m/>
    <m/>
    <m/>
    <m/>
    <m/>
    <m/>
    <m/>
    <m/>
    <n v="0"/>
    <m/>
    <m/>
    <m/>
    <x v="12"/>
    <x v="2"/>
    <s v="El profesional de la Oficina Asesora de Planeación Institucional verifica que los Planes Operativos Anuales POA, remitidos por los Subsecretarios de la entidad, corresponda con los requisitos establecidos en el procedimiento interno, a través de la validación de la completitud, calidad, coherencia y suficiencia de la información reportada en los POA, quedando éstos como registro de la planeación y avance de las metas de la entidad."/>
    <s v="Probabilidad"/>
  </r>
  <r>
    <m/>
    <m/>
    <m/>
    <m/>
    <m/>
    <m/>
    <m/>
    <m/>
    <m/>
    <n v="0"/>
    <m/>
    <m/>
    <m/>
    <x v="12"/>
    <x v="3"/>
    <s v="Los profesionales de la Oficina Asesora de Planeación Instiucional programa y realiza mesas de seguimiento trimestrales con las diferentes dependencias responsables del reporte de avance de las metas de la entidad, en las cuales se presentan las alertas frente al cumplimiento de las metas, así como las observaciones o incosistencias identificadas en el proceso de seguimiento. Como evidencia se genera el acta de la mesa, y el correo que se envía a los Subsecretarios con las alertas identificadas."/>
    <s v="Probabilidad"/>
  </r>
  <r>
    <m/>
    <m/>
    <m/>
    <m/>
    <m/>
    <m/>
    <m/>
    <m/>
    <m/>
    <n v="0"/>
    <m/>
    <m/>
    <m/>
    <x v="12"/>
    <x v="4"/>
    <s v="El profesional de la Oficina Asesora de Planeación Institucional verifica la información cargada en los sistemas de seguimiento a la inversión, y remite a las áreas mediante correo electrónico los informes de cierre de seguimiento para que se valide la información, y si es el caso se realicen los ajustes a que haya lugar."/>
    <s v="Impacto"/>
  </r>
  <r>
    <m/>
    <m/>
    <m/>
    <m/>
    <m/>
    <m/>
    <m/>
    <m/>
    <m/>
    <n v="0"/>
    <m/>
    <m/>
    <m/>
    <x v="12"/>
    <x v="5"/>
    <s v="El profesional de la Oficina Asesora de Planeación Institucional reporta información en el Sistema de Seguimiento a los Programas Proyectos y Metas al Plan de Desarrollo (SEGPLAN) y genera los reportes preliminares de inversión, gestión, territorialización y actividades,  los cuales se envian por correo electrónico a las áreas para su viabilización y/o ajustes cuando haya lugar."/>
    <s v="Probabilidad"/>
  </r>
  <r>
    <m/>
    <m/>
    <m/>
    <m/>
    <m/>
    <m/>
    <m/>
    <m/>
    <m/>
    <n v="0"/>
    <m/>
    <m/>
    <m/>
    <x v="12"/>
    <x v="6"/>
    <s v="El profesional de la Oficina Asesora de Planeación Institucional valida a través del rol de consulta en el Sistema de Seguimiento de Proyectos de Inversión (SPI), la información reportada por el Gerente del Proyecto, y en caso de encontrar inconsistencias, informa a las áreas mediante correo electrónico para que realicen los ajustes en el próximo seguimiento."/>
    <s v="Probabilidad"/>
  </r>
  <r>
    <m/>
    <s v=" posibles investigaciones de entes de control y aumento de requerimientos por la secretaria de hacienda y usuarios internos"/>
    <s v="Debido a la asignación, programación (anteproyecto de presupuesto) y seguimiento a la ejecución presupuestal, fuera de los requerimientos definidos en la circular conjunta de las secretaria Distrital de Hacienda y Planeación, al igual que de los procedimientos internos. "/>
    <s v="Posibilidad de afectación, reputacional y economico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
    <s v="Ejecucion y Administracion de procesos"/>
    <n v="48"/>
    <s v="Media"/>
    <n v="0.6"/>
    <s v="     El riesgo afecta la imagen de la entidad con algunos usuarios de relevancia frente al logro de los objetivos"/>
    <s v="     El riesgo afecta la imagen de la entidad con algunos usuarios de relevancia frente al logro de los objetivos"/>
    <s v="Moderado"/>
    <n v="0.6"/>
    <s v="Moderado"/>
    <x v="12"/>
    <x v="1"/>
    <s v="El profesional de la Oficina Asesora de Planeacion Institucional realiza emite y socializa internamente una circular interna con los lineamientos de cierre y programación pptal dando cumplimeinto a las  Circulares conjunta definida por la Secretaría Distrital de Hacienda y la Secretaría Distrital de Planeación,  en la construcción del Anteproyecto de Presupuesto."/>
    <s v="Probabilidad"/>
  </r>
  <r>
    <m/>
    <m/>
    <m/>
    <m/>
    <m/>
    <m/>
    <m/>
    <m/>
    <m/>
    <n v="0"/>
    <m/>
    <m/>
    <m/>
    <x v="12"/>
    <x v="2"/>
    <s v="El profesional de la Oficina Asesora de Planeacion Institucional, verifica que la información registrada en el formato PE01-PR06-F01 PLANEACIÓN, ELABORACIÓN Y SEGUIMIENTO DEL P.A.A. cumpla con lineamientos establecidos en el procedimiento  PE01-PR03 PROCEDIMIENTO ANTEPROYECTO PRESUPUESTO, dejando como registro correos y el plan anual de adquisicones. "/>
    <s v="Probabilidad"/>
  </r>
  <r>
    <m/>
    <m/>
    <m/>
    <m/>
    <m/>
    <m/>
    <m/>
    <m/>
    <m/>
    <n v="0"/>
    <m/>
    <m/>
    <m/>
    <x v="12"/>
    <x v="3"/>
    <s v="El profesional de la Oficina Asesora de Planeacion Insitucional realiza  seguimiento mensual a la ejecución  presupuestal y contractual del Plan Anual de Adquisiciones.  A traves del aplicativo de BOGDATA. Dejando como registro el informe de ejecución pptal y el P.A.A. publicado en la pagina web. "/>
    <s v="Probabilidad"/>
  </r>
  <r>
    <m/>
    <m/>
    <m/>
    <m/>
    <m/>
    <m/>
    <m/>
    <m/>
    <m/>
    <n v="0"/>
    <m/>
    <m/>
    <m/>
    <x v="12"/>
    <x v="4"/>
    <s v="El profesional de la Oficina Asesora de Planeacion Insitucional realiza actualizacion, seguimiento y verificación permanente al P.A.A a traves de memorandos internos y solicitudes presupuestales de CDP. Dejando como registro el correo con su respectiva viabilidad y actualización realizada al P.A.A "/>
    <s v="Probabilidad"/>
  </r>
  <r>
    <m/>
    <s v="procesos disciplinarios de entes de control ante los requerimientos de las partes interesadas"/>
    <s v="formulación, implementación, monitorero y seguimiento del Plan Anticorrupción y de Atención al Ciudadano fuera de los liineamientos normativos y procedimientales."/>
    <s v="posibilidad de afectacion reputacional por procesos disciplinarios de entes de control ante los requerimientos de las partes interesadas debido a la formulación, implementación, monitorero y seguimiento del Plan Anticorrupción y de Atención al Ciudadano fuera de los liineamientos normativos y procedimientales."/>
    <s v="Usuarios, productos y practicas , organizacionales"/>
    <n v="11"/>
    <s v="Baja"/>
    <n v="0.4"/>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2"/>
    <x v="1"/>
    <s v="el jefe de oficina en conjunto con el profesional de direccionamiento estratégico  realizan la articulación de los lineamientos externos   a través de un listado de actividades con los responsables para el cumplimiento de cada componente dejando como registro el proyecto del PAAC."/>
    <s v="Probabilidad"/>
  </r>
  <r>
    <m/>
    <m/>
    <m/>
    <m/>
    <m/>
    <m/>
    <m/>
    <m/>
    <m/>
    <n v="0"/>
    <m/>
    <m/>
    <m/>
    <x v="12"/>
    <x v="2"/>
    <s v="El jefe en conjunto con el profesional del proceso ponen a disposición de los grupos de valor y partes interesadas a través de la pagina web, redes sociales y correo interno una vez al año , el proyecto del PAAC, con el fin de recibir retroalimentación y mejora dentro del proyecto PAAC, dejando como registro piezas publicitarias, formulario procesos de participación ciudadana, recomendaciones de lo grupos de valor y evidencias de metodología aplicada"/>
    <s v="Probabilidad"/>
  </r>
  <r>
    <m/>
    <m/>
    <m/>
    <m/>
    <m/>
    <m/>
    <m/>
    <m/>
    <m/>
    <n v="0"/>
    <m/>
    <m/>
    <m/>
    <x v="12"/>
    <x v="3"/>
    <s v="El profesional del proceso realiza verificación mensual a las solicitudes de ajuste por parte de los responsables de las actividades del PAAC, dejando como registro la nueva versión del PAAC y un excel de las actividades de los componentes "/>
    <s v="Probabilidad"/>
  </r>
  <r>
    <m/>
    <m/>
    <m/>
    <m/>
    <m/>
    <m/>
    <m/>
    <m/>
    <m/>
    <n v="0"/>
    <m/>
    <m/>
    <m/>
    <x v="12"/>
    <x v="4"/>
    <s v="El profesional del proceso realiza monitoreo cuatrimestralmente al mapa de riesgos de corrucpión dejando como registro la matriz publicada con el respectivo reporte ."/>
    <s v="Probabilidad"/>
  </r>
  <r>
    <m/>
    <m/>
    <m/>
    <s v="Posibilidad de afectación reputacional por posibles requerimientos de entes de control y de los procesos internos de la entidad debido a la gestión del control documental del sistema de gestión de calidad  fuera de los requisitos procedimientales"/>
    <s v="Ejecucion y Administracion de procesos"/>
    <n v="365"/>
    <s v="Media"/>
    <n v="0.6"/>
    <s v="     El riesgo afecta la imagen de alguna área de la organización"/>
    <s v="     El riesgo afecta la imagen de alguna área de la organización"/>
    <s v="Leve"/>
    <n v="0.2"/>
    <s v="Moderado"/>
    <x v="12"/>
    <x v="1"/>
    <s v="Los profesionales del proceso asesoran permanetemente bajo soicitud de los procesos en la elaboración de los documentos del Sistema Integrado de Gestión, dejando como registro las reuniones realizadas con los procesos de manera virtual"/>
    <s v="Probabilidad"/>
  </r>
  <r>
    <m/>
    <m/>
    <m/>
    <m/>
    <m/>
    <m/>
    <m/>
    <m/>
    <m/>
    <n v="0"/>
    <m/>
    <m/>
    <m/>
    <x v="12"/>
    <x v="2"/>
    <s v="Los profesionales del proceso realizan la verificación de las solicitudes en cuanto a viabilidad degenración, acytualización o eliminación de documentos del sistema, garantizando su trazabilidad mediante la asiganción de  codificación y versión de los documentos, dejando como registro el documento aprobado"/>
    <s v="Probabilidad"/>
  </r>
  <r>
    <m/>
    <m/>
    <m/>
    <m/>
    <m/>
    <m/>
    <m/>
    <m/>
    <m/>
    <n v="0"/>
    <m/>
    <m/>
    <m/>
    <x v="12"/>
    <x v="3"/>
    <s v="Los profesionales del proceso realizan permanentemente el registro de la información del documento elaborado en la carpeta compartidad de la OAPI y realiza publicación en Intranet para consulta de documentos vigentes, dejando como registro la solicitud de publicación ante la mesa de servicios."/>
    <s v="Probabilidad"/>
  </r>
  <r>
    <s v="Reputacional"/>
    <s v="Posible aumento en el número de víctimas fatales por siniestros viales, posibles investigaciones y sanciones de los entes de control y aumento de requerimientos por parte de los usuarios."/>
    <s v="Ejecución de las acciones del  Plan Distrital de Seguridad Vial y del Motociclista que se encuentre sin los requerimientos normativos establecidos"/>
    <s v="Posibilidad de afectación reputacional por aumento en el número de víctimas fatales por siniestros viales, posibles investigaciones de los entes de control y aumento de requerimientos por parte de los usuarios debido a la ejecución de las acciones del Plan Distrital de Seguridad Vial y del Motociclista que se encuentre sin los requerimientos normativos establecidos."/>
    <s v="Ejecucion y Administracion de procesos"/>
    <n v="81"/>
    <s v="Media"/>
    <n v="0.6"/>
    <s v="     El riesgo afecta la imagen de la entidad con algunos usuarios de relevancia frente al logro de los objetivos"/>
    <s v="     El riesgo afecta la imagen de la entidad con algunos usuarios de relevancia frente al logro de los objetivos"/>
    <s v="Moderado"/>
    <n v="0.6"/>
    <s v="Moderado"/>
    <x v="13"/>
    <x v="1"/>
    <s v="El jefe de la Oficina de seguridad vial realiza trimestralmente a través de la Comisión Intersectorial de Seguridad Vial, el plan de acción del PDSV dejando registro el acta de reunión."/>
    <s v="Probabilidad"/>
  </r>
  <r>
    <m/>
    <m/>
    <m/>
    <m/>
    <m/>
    <m/>
    <m/>
    <m/>
    <m/>
    <n v="0"/>
    <m/>
    <m/>
    <m/>
    <x v="13"/>
    <x v="2"/>
    <s v="El jefe de la Oficina de seguridad vial en conjunto con su equipo de trabajo realiza trimestralmente el seguimiento al reporte con evidencia de las actividades desarrolladas por las diferentes dependencias de la SDM, para cumplir con las acciones establecidas en el PDSVM"/>
    <s v="Probabilidad"/>
  </r>
  <r>
    <m/>
    <m/>
    <m/>
    <m/>
    <m/>
    <m/>
    <m/>
    <m/>
    <m/>
    <n v="0"/>
    <m/>
    <m/>
    <m/>
    <x v="13"/>
    <x v="3"/>
    <s v="El jefe de la Oficina de seguridad vial en conjunto con su equipo de trabajo realiza trimestralmente a través de la Comisión Intersectorial de Seguridad Vial el seguimiento al avance en la implementación de las acciones determinadas en el PDSVM conforme con lo reportado debidamente soportado por las dependencias y entidades responsables, dejando como registro el acta de reunión"/>
    <s v="Probabilidad"/>
  </r>
  <r>
    <s v="Reputacional"/>
    <s v="por investigación disicplinaria de entes de control y aumento de quejas y reclamos"/>
    <s v="debido a la implementación de PIP fuera de los requerimientos normativos y procedimentales "/>
    <s v="Posibilidad de afectación reputacional por investigación disicplinaria de entes de control y aumento de quejas y reclamos de los grupos de valor debido a la implementación de PIP  fuera de los requerimientos normativos y procedimentales "/>
    <s v="Usuarios, productos y practicas , organizacionales"/>
    <n v="240"/>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4"/>
    <x v="1"/>
    <s v="La jefe en conjunto con los profesionales de la Oficina de Gestión Social  verifica permanentemente que en el momento de la convocatoria esten incluidos todos los ciudadanos que conforman el directorio  de agremiaciones, partes interesadas y grupos de valor de  las bases de datos, dejando como registro los correos de convocatoria"/>
    <s v="Probabilidad"/>
  </r>
  <r>
    <m/>
    <m/>
    <m/>
    <m/>
    <m/>
    <m/>
    <m/>
    <m/>
    <m/>
    <n v="0"/>
    <m/>
    <m/>
    <m/>
    <x v="14"/>
    <x v="2"/>
    <s v="La jefe en conjunto con los profesionales de la Oficina de Gestión Social verifican permanentemente que en el registro de asistencia esten todos los ciudadanos que fueron convocados, dejando como regstro la lista de asistencia"/>
    <s v="Probabilidad"/>
  </r>
  <r>
    <m/>
    <m/>
    <m/>
    <m/>
    <m/>
    <m/>
    <m/>
    <m/>
    <m/>
    <n v="0"/>
    <m/>
    <m/>
    <m/>
    <x v="14"/>
    <x v="3"/>
    <s v="Los profesinales de la oficina de gestión social realizan la reunion correspondiente con los ciudadanos que no aparecen registrados en el listado de asistencia de la primera convocatoria dejando como registro lista de asistencia virtual"/>
    <s v="Impacto"/>
  </r>
  <r>
    <m/>
    <m/>
    <m/>
    <m/>
    <m/>
    <m/>
    <m/>
    <m/>
    <m/>
    <n v="0"/>
    <m/>
    <m/>
    <m/>
    <x v="14"/>
    <x v="4"/>
    <s v="Los profesionales verifican que no se tenga discriminación en el momento de la realización de las reuniones con la ciudadania, a través de de la convocatoria y el registro de asistencia con enfoque diferencial y de genero, dejando como registro el correo de convocatoria y las listas de asistencias. "/>
    <s v="Probabilidad"/>
  </r>
  <r>
    <s v="Reputacional"/>
    <s v="por investigación disicplinaria de entes de control y aumento de quejas y reclamos de los grupos de valor"/>
    <s v="debido al realización de la rendición de cuentas en la 20 localidades de Bogotá fuera los lineamientos de la veeduria distrital y acciones relacionadas en el componente 3 del PAAC. "/>
    <s v="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
    <s v="Usuarios, productos y practicas , organizacionales"/>
    <n v="25"/>
    <s v="Media"/>
    <n v="0.6"/>
    <s v="     El riesgo afecta la imagen de de la entidad con efecto publicitario sostenido a nivel de sector administrativo, nivel departamental o municipal"/>
    <s v="     El riesgo afecta la imagen de de la entidad con efecto publicitario sostenido a nivel de sector administrativo, nivel departamental o municipal"/>
    <s v="Mayor"/>
    <n v="0.8"/>
    <s v="Alto"/>
    <x v="14"/>
    <x v="1"/>
    <s v="los profesionales realizan el cronograma teniendo en cuenta que esta sea permanentemente durante todo el añoa través de un archivo de excel, dejando este como registro "/>
    <s v="Probabilidad"/>
  </r>
  <r>
    <m/>
    <m/>
    <m/>
    <m/>
    <m/>
    <m/>
    <m/>
    <m/>
    <m/>
    <n v="0"/>
    <m/>
    <m/>
    <m/>
    <x v="14"/>
    <x v="2"/>
    <s v="Los profesionales presentan a la ciudadania un informe preliminar con el fin de que la ciudadania conozca la gestión relaizada en cada localidad previo a la realización de la rendición de cuentas, dejando como registro el informe preliminar"/>
    <s v="Probabilidad"/>
  </r>
  <r>
    <m/>
    <m/>
    <m/>
    <m/>
    <m/>
    <m/>
    <m/>
    <m/>
    <m/>
    <n v="0"/>
    <m/>
    <m/>
    <m/>
    <x v="14"/>
    <x v="3"/>
    <s v="Los profesionales solicitan el informe de gestión local a todas las entidades del sector movilidad, a través de un oficio con el fin de tener la información de la gestión de la vigencia anterior, dejando como registro los informes entregados y los oficios remitidos."/>
    <s v="Probabilidad"/>
  </r>
  <r>
    <m/>
    <m/>
    <m/>
    <m/>
    <m/>
    <m/>
    <m/>
    <m/>
    <m/>
    <n v="0"/>
    <m/>
    <m/>
    <m/>
    <x v="14"/>
    <x v="4"/>
    <s v="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
    <s v="Probabilidad"/>
  </r>
  <r>
    <m/>
    <m/>
    <m/>
    <m/>
    <m/>
    <m/>
    <m/>
    <m/>
    <m/>
    <n v="0"/>
    <m/>
    <m/>
    <m/>
    <x v="14"/>
    <x v="5"/>
    <s v="los profesionales realizan seguimiento a las solicitudes de la ciudadania, redireccionando según la competencia, a través de correos electronicos a las dependencias de la entidad, dejando como registro el seguimiento dentro de la plataforma colibrí de a Veeduría Distrital."/>
    <s v="Probabilidad"/>
  </r>
  <r>
    <s v="Reputacional"/>
    <s v="requerimiento de los usuarios e investigaciones administrativas por entes de control  "/>
    <s v="debido a realización de nombramientos fuera  de los requisitos establecidos en el  manual de funciones y los procedimientos "/>
    <s v="Posibilidad de afectación reputacional por requerimiento de los usuarios e investigaciones administrativas por entes de control debido a realización de nombramientos fuera  de los requisitos establecidos en el  manual de funciones y los procedimientos "/>
    <s v="Ejecucion y Administracion de procesos"/>
    <n v="50"/>
    <s v="Media"/>
    <n v="0.6"/>
    <s v="     El riesgo afecta la imagen de la entidad con algunos usuarios de relevancia frente al logro de los objetivos"/>
    <s v="     El riesgo afecta la imagen de la entidad con algunos usuarios de relevancia frente al logro de los objetivos"/>
    <s v="Moderado"/>
    <n v="0.6"/>
    <s v="Moderado"/>
    <x v="15"/>
    <x v="1"/>
    <s v="El profesional  del area de la DTH revisa de manera permanente los requisitos establecidos en el Manual de Funciones y Competencias Laborales vigente, se encuentra evidenciado en el formato PA02-PR01-F02 "/>
    <s v="Probabilidad"/>
  </r>
  <r>
    <m/>
    <m/>
    <m/>
    <m/>
    <m/>
    <m/>
    <m/>
    <m/>
    <m/>
    <n v="0"/>
    <m/>
    <m/>
    <m/>
    <x v="15"/>
    <x v="2"/>
    <s v="El profesional del area de la DTH verifica e manera permanente la lista chequeo donde se estabelce la documentación requeridad para el ingreso, se encuentra evidenciado el formato PA02-PR01-F03"/>
    <s v="Probabilidad"/>
  </r>
  <r>
    <m/>
    <m/>
    <m/>
    <m/>
    <m/>
    <m/>
    <m/>
    <m/>
    <m/>
    <n v="0"/>
    <m/>
    <m/>
    <m/>
    <x v="15"/>
    <x v="3"/>
    <s v="El profesional  del area de la DTH solicita de manera permanente la verificaicón de titulos de educaión formal y la certificaciones laborales ante las instituciones competentes y se evidnecia en el oficio de solicitud "/>
    <s v="Probabilidad"/>
  </r>
  <r>
    <s v="Económico y Reputacional"/>
    <s v="requerimiento de los usuarios internos e investigaciones administrativas y legales por entes de control "/>
    <s v="debido a la implementación del SGSST fuera de los requerimientos normativos."/>
    <s v="Posibilidad de afectación económico y reputacional por requerimiento de los usuarios internos e investigaciones administrativas y legales por entes de control debido a la implementación del SGSST fuera de los requerimientos normativos."/>
    <s v="Ejecucion y Administracion de procesos"/>
    <n v="40"/>
    <s v="Media"/>
    <n v="0.6"/>
    <s v="     Mayor a 500 SMLMV "/>
    <s v="     Mayor a 500 SMLMV "/>
    <s v="Catastrófico"/>
    <n v="1"/>
    <s v="Extremo"/>
    <x v="15"/>
    <x v="1"/>
    <s v="El profesional del area de la DTH actualiza periodicamente de la Matriz de Requisito Legales en Seguridad y Salud en el Trabajo, se evidencia en el formato PA05-IN02-F03 Matriz de Cumplimiento Legal"/>
    <s v="Probabilidad"/>
  </r>
  <r>
    <m/>
    <m/>
    <m/>
    <m/>
    <m/>
    <m/>
    <m/>
    <m/>
    <m/>
    <n v="0"/>
    <m/>
    <m/>
    <m/>
    <x v="15"/>
    <x v="2"/>
    <s v="El profesional del area de la DTH envia de manera permanente correo eletcronico al grupo de SST la Matriz de Requisito Legales en Seguridad y Salud en el Trabajo actualizada se evidencia en el formatoPA05-IN02-F03 Matriz de Cumplimiento Legal"/>
    <s v="Probabilidad"/>
  </r>
  <r>
    <m/>
    <m/>
    <m/>
    <m/>
    <m/>
    <m/>
    <m/>
    <m/>
    <m/>
    <n v="0"/>
    <m/>
    <m/>
    <m/>
    <x v="15"/>
    <x v="3"/>
    <s v="El profesional del area de la DTH   define dos indicadores  para hacer seguimiento a los nuevos requerimientos normativos"/>
    <s v="Probabilidad"/>
  </r>
  <r>
    <s v="Reputacional"/>
    <s v="requerimiento de los usuarios internos e investigaciones administrativas por entes de control"/>
    <s v="debido al cumplimiento del plan institucional de capacitación fuera de la normatividad vigente"/>
    <s v="Posibilidad de afectación reputacional por requerimiento de los usuarios internos e investigaciones administrativas por entes de control debido al cumplimiento del plan institucional de capacitación fuera de la normatividad vigente"/>
    <s v="Ejecucion y Administracion de procesos"/>
    <n v="4"/>
    <s v="Baja"/>
    <n v="0.4"/>
    <s v="     El riesgo afecta la imagen de la entidad con algunos usuarios de relevancia frente al logro de los objetivos"/>
    <s v="     El riesgo afecta la imagen de la entidad con algunos usuarios de relevancia frente al logro de los objetivos"/>
    <s v="Moderado"/>
    <n v="0.6"/>
    <s v="Moderado"/>
    <x v="15"/>
    <x v="1"/>
    <s v="Profesional del area que realiza de manera permanente la capacitación igual o superior a cuatro horas realiza de manera permanente una encuesta al inicio y al finalizar cada capacitación, charlas o talleres y se evidencia en los resultado entregados por el area competente"/>
    <s v="Probabilidad"/>
  </r>
  <r>
    <m/>
    <m/>
    <m/>
    <m/>
    <m/>
    <m/>
    <m/>
    <m/>
    <m/>
    <n v="0"/>
    <m/>
    <m/>
    <m/>
    <x v="15"/>
    <x v="2"/>
    <s v="Profesional realiza la de manera permanente encuestas concertadas con entidades interistictucionales de acuerdo a los reportes enviados por la entidad competente y  se evidencia en los reportes entregado por la entidas y en la encuestas aplicadas,"/>
    <s v="Probabilidad"/>
  </r>
  <r>
    <m/>
    <m/>
    <m/>
    <m/>
    <m/>
    <m/>
    <m/>
    <m/>
    <m/>
    <n v="0"/>
    <m/>
    <m/>
    <m/>
    <x v="15"/>
    <x v="3"/>
    <s v="El profesional del area de la DTH   define dos indicadores  para hacer seguimiento dal plan institucional de capacitación "/>
    <s v="Probabilidad"/>
  </r>
  <r>
    <m/>
    <s v="requerimiento de los usuarios internos e investigaciones administrativas por entes de control "/>
    <s v="debido al cumplimiento del plan de Bienestar e incentivos fuera de la normatividad vigente"/>
    <s v="Posibilidad de afectación reputacional por requerimiento de los usuarios internos e investigaciones administrativas por entes de control debido al cumplimiento del plan de Bienestar e incentivos fuera de la normatividad vigente"/>
    <s v="Ejecucion y Administracion de procesos"/>
    <n v="43"/>
    <s v="Media"/>
    <n v="0.6"/>
    <s v="     El riesgo afecta la imagen de la entidad con algunos usuarios de relevancia frente al logro de los objetivos"/>
    <s v="     El riesgo afecta la imagen de la entidad con algunos usuarios de relevancia frente al logro de los objetivos"/>
    <s v="Moderado"/>
    <n v="0.6"/>
    <s v="Moderado"/>
    <x v="15"/>
    <x v="1"/>
    <s v="El funcionario del area  qestablece anualmente un cronograma para el cumplimientod elas actividades establecidas en el plande bienestar e incenctivos, el cual se puede evidneciar en el plan publicado en la intranet"/>
    <s v="Probabilidad"/>
  </r>
  <r>
    <s v="Reputacional"/>
    <s v="Disminución en la evaluación por debajo del 97% de cumplimiento de los NS y aumento de quejas de usuarios. "/>
    <s v="Debido a la realización de atención de necesidades de servicios tecnológicos fuera de los tiempos requeridos. "/>
    <s v="Posibilidad de afectación reputacional por disminución en la evaluación por debajo del 97% de cumplimiento de los NS y aumento de quejas de usuarios debido a la realización de atención de necesidades de servicios tecnológicos fuera de los tiempos requeridos. "/>
    <s v="Ejecucion y Administracion de procesos"/>
    <n v="24699"/>
    <s v="Muy Alta"/>
    <n v="1"/>
    <s v="     El riesgo afecta la imagen de la entidad con algunos usuarios de relevancia frente al logro de los objetivos"/>
    <s v="     El riesgo afecta la imagen de la entidad con algunos usuarios de relevancia frente al logro de los objetivos"/>
    <s v="Moderado"/>
    <n v="0.6"/>
    <s v="Alto"/>
    <x v="16"/>
    <x v="1"/>
    <s v="La Herramienta tecnológica ARANDA recepciona constantemente todas las solicitudes o requerimientos tecnológicos generando un ticket a corde al orden de llegada de la solicitud."/>
    <s v="Probabilidad"/>
  </r>
  <r>
    <m/>
    <m/>
    <m/>
    <m/>
    <m/>
    <m/>
    <m/>
    <m/>
    <m/>
    <n v="0"/>
    <m/>
    <m/>
    <m/>
    <x v="16"/>
    <x v="2"/>
    <s v="_x000a_El profesional del operador tecnológico asigna constantemente la solicitud acorde a la categoría definida para la atención de las solicitudes, mediante correo electrónico, llamadas telefónica, dejando la trazabilidad de la ejecución en la Herramienta Aranda._x000a_"/>
    <s v="Probabilidad"/>
  </r>
  <r>
    <m/>
    <m/>
    <m/>
    <m/>
    <m/>
    <m/>
    <m/>
    <m/>
    <m/>
    <n v="0"/>
    <m/>
    <m/>
    <m/>
    <x v="16"/>
    <x v="3"/>
    <s v="La Herramienta tecnológica Aranda genera constantemente la solicitud de calificación de niéveles de servicio (Mediante la encuesta de satisfacción) dejando la trazabilidad de la ejecución en la Herramienta Aranda."/>
    <s v="Probabilidad"/>
  </r>
  <r>
    <m/>
    <m/>
    <m/>
    <m/>
    <m/>
    <m/>
    <m/>
    <m/>
    <m/>
    <n v="0"/>
    <m/>
    <m/>
    <m/>
    <x v="16"/>
    <x v="4"/>
    <s v="_x000a_La Herramienta tecnológica Aranda genera la solicitud de calificación de niéveles de servicio (Mediante la encuesta de satisfacción) dejando la trazabilidad de la ejecución en la Herramienta Aranda._x000a_"/>
    <s v="Probabilidad"/>
  </r>
  <r>
    <s v="Reputacional"/>
    <s v="Aumento de requerimientos de los usuarios internos solicitantes de asesoría en adquisición y cambios tecnológicos ."/>
    <s v="Debido a la gestión del control de cambios fuera de los lineamientos procedimentales.  "/>
    <s v="_x000a_Posibilidad de afectación reputacional por aumento de requerimientos de los usuarios internos solicitantes de asesoría en adquisición y cambios tecnológicos debido a la gestión del control de cambios fuera de los lineamientos procedimentales.  _x000a_"/>
    <s v="Fallas Tecnologicas"/>
    <n v="232"/>
    <s v="Media"/>
    <n v="0.6"/>
    <s v="     El riesgo afecta la imagen de la entidad con algunos usuarios de relevancia frente al logro de los objetivos"/>
    <s v="     El riesgo afecta la imagen de la entidad con algunos usuarios de relevancia frente al logro de los objetivos"/>
    <s v="Moderado"/>
    <n v="0.6"/>
    <s v="Moderado"/>
    <x v="16"/>
    <x v="1"/>
    <s v="El profesional de la OTIC realiza la Reunión semanal denominada (Comité de Cambios) donde se evalúa el seguimiento a cualquier tipo de cambio en la Infraestructura tecnológica de la entidad."/>
    <s v="Probabilidad"/>
  </r>
  <r>
    <m/>
    <m/>
    <m/>
    <m/>
    <m/>
    <m/>
    <m/>
    <m/>
    <m/>
    <n v="0"/>
    <m/>
    <m/>
    <m/>
    <x v="16"/>
    <x v="2"/>
    <s v="_x000a_El profesional de la OTIC una vez aprobado el control de cambios se realiza la gestión administrativa y aplicación del cambio en la infraestructura TI con los proveedores y con el Operador Tecnológico con los lineamientos establecidos en el documento PA04-PR04-F01 RFC para componentes de infraestructura tecnológica, comunicaciones y sistemas de información._x000a_"/>
    <s v="Probabilidad"/>
  </r>
  <r>
    <s v="Reputacional"/>
    <s v="Aumento de requerimientos de los usuarios internos solicitando verificaciones en su infraestructura TI y aumento de quejas."/>
    <s v="Debido a la gestión de Mantenimientos Preventivos fuera de los tiempos establecidos. _x000a_"/>
    <s v="_x000a_Posibilidad de afectación reputacional por aumento de requerimientos de los usuarios internos solicitando verificaciones en su infraestructura TI y aumento de quejas debido a la gestión de Mantenimientos Preventivos fuera de los tiempos establecidos. _x000a__x000a__x000a__x000a_"/>
    <s v="Fallas Tecnologicas"/>
    <n v="13"/>
    <s v="Baja"/>
    <n v="0.4"/>
    <s v="     El riesgo afecta la imagen de la entidad con algunos usuarios de relevancia frente al logro de los objetivos"/>
    <s v="     El riesgo afecta la imagen de la entidad con algunos usuarios de relevancia frente al logro de los objetivos"/>
    <s v="Moderado"/>
    <n v="0.6"/>
    <s v="Moderado"/>
    <x v="16"/>
    <x v="1"/>
    <s v="La Auxiliar de la OTIC recibe la solicitud o requerimiento esporádico vía correo electrónico o memorando por parte de la dependencia  solicitando la realización del Concepto Técnico frente adquisición o Desarrollo de Software."/>
    <s v="Probabilidad"/>
  </r>
  <r>
    <m/>
    <m/>
    <m/>
    <m/>
    <m/>
    <m/>
    <m/>
    <m/>
    <m/>
    <n v="0"/>
    <m/>
    <m/>
    <m/>
    <x v="16"/>
    <x v="2"/>
    <s v="_x000a_El profesional de la OTIC realiza la verificación de la disponibilidad y requisitos establecidos referente al tipo de Software y licencias si las hay existentes en la entidad y emite la respuesta de la solicitud vía correo electrónico o memorando con la recomendación de la viabilidad de los Softwares y licencias por medio de un concepto Técnico emitido por la OTIC._x000a_"/>
    <s v="Probabilidad"/>
  </r>
  <r>
    <s v="Reputacional"/>
    <s v="Aumento de requermientos de los usuarios internos solicitando verificaciones  en su infraestructura TI y aumento de quejas"/>
    <s v="Debido a la gestion de Mantenimientos Preventivos fuera de los tiempos establesidos. _x000a_"/>
    <s v="_x000a_Posibilidad de afectación reputacional  por aumento de requermientos de los usuarios internos solicitando verificaciones  en su infraestructura TI y aumento de quejas debido a la gestion de Mantenimientos Preventivos fuera de los tiempos establesidos. _x000a__x000a__x000a_"/>
    <s v="Fallas Tecnologicas"/>
    <n v="1559"/>
    <s v="Alta"/>
    <n v="0.8"/>
    <s v="     El riesgo afecta la imagen de la entidad con algunos usuarios de relevancia frente al logro de los objetivos"/>
    <s v="     El riesgo afecta la imagen de la entidad con algunos usuarios de relevancia frente al logro de los objetivos"/>
    <s v="Moderado"/>
    <n v="0.6"/>
    <s v="Alto"/>
    <x v="16"/>
    <x v="1"/>
    <s v="El profesional de la OTIC realiza el seguimiento contantemente el agendamiento del cronograma de mantenimientos preventivos a la infraestructura TI de la entidad por medio del anexo técnico al contrato Mesa de ayuda que obliga al operador a realizar el cronograma de mantenimientos preventivos a la infraestructura TI."/>
    <s v="Probabilidad"/>
  </r>
  <r>
    <m/>
    <m/>
    <m/>
    <m/>
    <m/>
    <m/>
    <m/>
    <m/>
    <m/>
    <n v="0"/>
    <m/>
    <m/>
    <m/>
    <x v="16"/>
    <x v="2"/>
    <s v="El profesional de la OTIC realiza el seguimiento Constante a la ejecución del cronograma de mantenimientos preventivos a la infraestructura TI de la entidad por medio de actas y verificaciones a los mantenimientos ejecutados en el periodo establecido."/>
    <s v="Probabilidad"/>
  </r>
  <r>
    <s v="Reputacional"/>
    <s v="Aumento de requerimientos de los usuarios internos y externos solicitando la atención a sus necesidades y aumento de quejas."/>
    <s v="Debido a la gestiona del plan de continuidad fuera de los lineamientos técnicos._x000a__x000a__x000a_"/>
    <s v="_x000a_Posibilidad de afectación reputaciones por aumento de requerimientos de los usuarios internos y externos solicitando la atención a sus necesidades y aumento de quejas debido a la gestiona del plan de continuidad fuera de los lineamientos técnicos._x000a__x000a__x000a__x000a_"/>
    <s v="Fallas Tecnologicas"/>
    <n v="286"/>
    <s v="Media"/>
    <n v="0.6"/>
    <s v="     El riesgo afecta la imagen de la entidad con algunos usuarios de relevancia frente al logro de los objetivos"/>
    <s v="     El riesgo afecta la imagen de la entidad con algunos usuarios de relevancia frente al logro de los objetivos"/>
    <s v="Moderado"/>
    <n v="0.6"/>
    <s v="Moderado"/>
    <x v="16"/>
    <x v="1"/>
    <s v="_x000a_El profesional de la OTIC y el Operador Tecnológico realizan el seguimiento constante al uso de los servicios brindados por la Suite de Google y el manejo de información en el Drive de los Usuarios de la entidad.  _x000a_"/>
    <s v="Probabilidad"/>
  </r>
  <r>
    <m/>
    <m/>
    <m/>
    <m/>
    <m/>
    <m/>
    <m/>
    <m/>
    <m/>
    <n v="0"/>
    <m/>
    <m/>
    <m/>
    <x v="16"/>
    <x v="2"/>
    <s v="El profesional de la OTIC y el Operador Tecnológico realiza el seguimiento constante a la utilización de la herramienta VPN (Virtual Private Network) frente a su utilización y funcionamiento por usuario de la entidad.  "/>
    <s v="Probabilidad"/>
  </r>
  <r>
    <m/>
    <m/>
    <m/>
    <m/>
    <m/>
    <m/>
    <m/>
    <m/>
    <m/>
    <n v="0"/>
    <m/>
    <m/>
    <m/>
    <x v="16"/>
    <x v="3"/>
    <s v="El profesional de la OTIC y el Operador Tecnológico realiza el seguimiento constante a la ejecución de los envíos de las cintas de Backup, respaldos,  y custodias por el proveedor establecido de la  entidad."/>
    <s v="Probabilidad"/>
  </r>
  <r>
    <s v="Reputacional"/>
    <s v="Aumento de Incidentes de seguridad en la plataforma tecnológica y requerimientos de los usuarios internos."/>
    <s v="Debido a la gestión del Subsistema de Gestión de Seguridad de la Información fuera de los lineamientos procedimentales. _x000a_"/>
    <s v="_x000a_Posibilidad de afectación reputacional por aumento de Incidentes de seguridad en la plataforma tecnológica y requerimientos de los usuarios internos debido a la gestión del Subsistema de Gestión de Seguridad de la Información fuera de los lineamientos procedimentales. _x000a_"/>
    <s v="Fallas Tecnologicas"/>
    <n v="1198"/>
    <s v="Alta"/>
    <n v="0.8"/>
    <s v="     El riesgo afecta la imagen de la entidad con algunos usuarios de relevancia frente al logro de los objetivos"/>
    <s v="     El riesgo afecta la imagen de la entidad con algunos usuarios de relevancia frente al logro de los objetivos"/>
    <s v="Moderado"/>
    <n v="0.6"/>
    <s v="Alto"/>
    <x v="16"/>
    <x v="1"/>
    <s v="El Jefe de la OTIC realiza la solicitud de Bases de Datos Personales Nuevas de manera Anual vía correo Electrónico a los directivos de todas las dependencias de la entidad."/>
    <s v="Probabilidad"/>
  </r>
  <r>
    <m/>
    <m/>
    <m/>
    <m/>
    <m/>
    <m/>
    <m/>
    <m/>
    <m/>
    <n v="0"/>
    <m/>
    <m/>
    <m/>
    <x v="16"/>
    <x v="2"/>
    <s v="_x000a_El Jefe de la OTIC realiza el cargue de las Bases de Datos Personales nuevas de la entidad en la plataforma de la Súper Intendencia de Industria y Comercio (SIC) en el primer semestre del año 2021 dando cumplimiento a la norma vigente. _x000a__x000a_"/>
    <s v="Probabilidad"/>
  </r>
  <r>
    <m/>
    <m/>
    <m/>
    <m/>
    <m/>
    <m/>
    <m/>
    <m/>
    <m/>
    <n v="0"/>
    <m/>
    <m/>
    <m/>
    <x v="16"/>
    <x v="3"/>
    <s v="_x000a_El profesional de la OTIC realiza el seguimiento constante a la gestión de las políticas de Seguridad de la Información de la entidad y a los controles establecidos. _x000a_"/>
    <s v="Probabilidad"/>
  </r>
  <r>
    <m/>
    <m/>
    <m/>
    <m/>
    <m/>
    <m/>
    <m/>
    <m/>
    <m/>
    <n v="0"/>
    <m/>
    <m/>
    <m/>
    <x v="16"/>
    <x v="4"/>
    <s v="El profesional de la OTIC realiza el seguimiento a la ejecución de los procesos de contratación relacionados con seguridad de la Información. "/>
    <s v="Probabilidad"/>
  </r>
  <r>
    <m/>
    <m/>
    <m/>
    <m/>
    <m/>
    <m/>
    <m/>
    <m/>
    <m/>
    <n v="0"/>
    <m/>
    <m/>
    <m/>
    <x v="16"/>
    <x v="5"/>
    <s v="_x000a_El profesional de la OTIC realiza el seguimiento constante a los controles establecidos frente a las vulnerabilidades informáticas encontradas y su plan de Trabajo establecido._x000a_"/>
    <s v="Probabilidad"/>
  </r>
  <r>
    <s v="Reputacional"/>
    <s v="pérdida de confianza por parte de la ciudadania al igual de posibles investigaciones por entes de control "/>
    <s v="prestación de tramites y servicios fuera de los requermientos normativos, legales y del ciudadano"/>
    <s v="Posibilidad de afectación reputacional por pérdida de confianza por parte de la ciudadania al igual de posibles investigaciones por entes de control debido a prestación de tramites y servicios fuera de los requermientos normativos, legales y del ciudadano"/>
    <s v="Usuarios, productos y practicas , organizacionales"/>
    <n v="30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ider de los puntos de atención, verifica Cuatrimestralmente  los protocolos de atención al ciudadano, a través de la implemetación de la matriz de cumplimiento de los atributos del manual de servicio a la ciudadanía."/>
    <s v="Probabilidad"/>
  </r>
  <r>
    <m/>
    <m/>
    <m/>
    <m/>
    <m/>
    <m/>
    <m/>
    <m/>
    <m/>
    <n v="0"/>
    <m/>
    <m/>
    <m/>
    <x v="17"/>
    <x v="2"/>
    <s v="el supervisor de cada orientador que hace presencia en los puntos de atención, verifica cuatrimestralmente la prestación eficiente y oportuna  de los trámitesy servicios  a través de las quejas y reclamos interpuestas por los ciudadanos, con el fin de realizar el tratamiento adecuado acorde con los lineamientos establecidos en el manual del servicio a la ciudadania, dejando registro del acta de reunión"/>
    <s v="Probabilidad"/>
  </r>
  <r>
    <m/>
    <m/>
    <m/>
    <m/>
    <m/>
    <m/>
    <m/>
    <m/>
    <m/>
    <n v="0"/>
    <m/>
    <m/>
    <m/>
    <x v="17"/>
    <x v="3"/>
    <s v="El profesional de la DAC, lider de los mecanismos de medición , consolida y análiza  trimestralmente los resultados de la encuesta de satisfacción de los ciudadanos, usuarios y partes interesadas, acorde con los lineamientos establecidos en el Procedimiento-PM04-PR07-Retroalimentación con el Ciudadano, dejando como registro un informe trimestral."/>
    <s v="Probabilidad"/>
  </r>
  <r>
    <m/>
    <m/>
    <m/>
    <m/>
    <m/>
    <m/>
    <m/>
    <m/>
    <m/>
    <n v="0"/>
    <m/>
    <m/>
    <m/>
    <x v="17"/>
    <x v="4"/>
    <s v="El profesional de la DAC, lider del equipo técnico de gestión y desempeño,  construye y realiza seguimiento a los Planes Operativos Anuales (POA) de Gestión y de los proyectos de inversión, que conforman el Plan de Acción Institucional (PAI), acorde con lo lineamientos del procedimientoPE01-PR01-Formulación de proyectos, construcción y seguimiento del Plan de Acción Institucional, dejando como registro los reportes trimestrales  a la OAPI."/>
    <s v="Probabilidad"/>
  </r>
  <r>
    <m/>
    <m/>
    <m/>
    <m/>
    <m/>
    <m/>
    <m/>
    <m/>
    <m/>
    <n v="0"/>
    <m/>
    <m/>
    <m/>
    <x v="17"/>
    <x v="5"/>
    <s v="El profesional de la DAC, líder del equipo de exceptuados,  identifica e implementa mensualmente los mecanismos para la atención de requerimientos a grupos protegidos, con respecto al trámite de excepción a la restricción de circulación vial, acorde con los lineamientos establecidos en el procedimiento PM04-PR06-Vehículos Exceptuados, dejando como registro base de datos de solicitudes de requerimientos a grupos protegidos."/>
    <s v="Probabilidad"/>
  </r>
  <r>
    <m/>
    <m/>
    <m/>
    <m/>
    <m/>
    <m/>
    <m/>
    <m/>
    <m/>
    <n v="0"/>
    <m/>
    <m/>
    <m/>
    <x v="17"/>
    <x v="6"/>
    <s v="El profesional de la DAC, líder del equipo de las concesiones,  realiza seguimiento mensual a los informes  presentados por las interventorías , con respecto al cumplimiento de las obligaciones contractuales y anexos técnicos , acorde con los lineamientos establecidos y adoptados por la entidad , dejando como registro actas  e informes de seguimientos."/>
    <s v="Probabilidad"/>
  </r>
  <r>
    <s v="Reputacional"/>
    <s v=" pérdida de confianza por parte de la ciudadanía, así como la posible cancelación  de la certificación bajo la norma NTC ISO 9001:2015"/>
    <s v=" Prestación del servicio de cursos pedagógicos por infracción a las normas de tránsito, sin el cumplimiento de los requisitos legales y lineamientos internos y extern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Usuarios, productos y practicas , organizacionales"/>
    <n v="8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íder de cursos pedagógicos verifica semestralmente los  lineamientos para la atención de los ciudadanos que asistan a los cursos pedagógicos por infracciones a las normas de tránsito, a través del seguimiento a los requisitos establecidos en la Resolución No. 20203040011355 de 2020, dejando como registro las actas de seguimiento."/>
    <s v="Probabilidad"/>
  </r>
  <r>
    <m/>
    <m/>
    <m/>
    <m/>
    <m/>
    <m/>
    <m/>
    <m/>
    <m/>
    <n v="0"/>
    <m/>
    <m/>
    <m/>
    <x v="17"/>
    <x v="2"/>
    <s v="El profesional de la DAC, líder de cursos pedagógicos verifica  semestralmente los  requisitos legales y normativos frente a las necesidades de los usuarios, a través del seguimiento de los lineamientos establecidos en el procedimiento PM04-PR01-cursos pedagógicos por infracción a las normas de tránsito, dejando como registro la matriz de seguimiento del cumpliento de la norma ISO 9001-2015."/>
    <s v="Probabilidad"/>
  </r>
  <r>
    <m/>
    <m/>
    <m/>
    <m/>
    <m/>
    <m/>
    <m/>
    <m/>
    <m/>
    <n v="0"/>
    <m/>
    <m/>
    <m/>
    <x v="17"/>
    <x v="3"/>
    <s v="El profesional de la DAC líder de cursos pedagógicos,  analiza trimestralmente las técnicas didácticas o estrategias pedagógicas utilizadas durante los cursos de pedagógicos por infracción a las normas de tránsito , a través del seguimiento de los lineamientos establecidos en el procedimiento PM04-PR01-cursos pedagógicos, dejando como registro las actas de seguimiento."/>
    <s v="Probabilidad"/>
  </r>
  <r>
    <m/>
    <m/>
    <m/>
    <m/>
    <m/>
    <m/>
    <m/>
    <m/>
    <m/>
    <n v="0"/>
    <m/>
    <m/>
    <m/>
    <x v="17"/>
    <x v="4"/>
    <s v="El profesional de la DAC líder de cursos pedagógicos,  verifica trimestralmente la aplicación de los mecanismos de medición, a través del seguimiento de los lineamientos establecidos en el procedimiento PM04-PR01-Cursos Pedagógicos y PM04-PR07-Retroalimentación con el Ciudadano, dejando como registro los formatos anexos al procedimiento documentado."/>
    <s v="Probabilidad"/>
  </r>
  <r>
    <m/>
    <m/>
    <m/>
    <m/>
    <m/>
    <m/>
    <m/>
    <m/>
    <m/>
    <n v="0"/>
    <m/>
    <m/>
    <m/>
    <x v="17"/>
    <x v="5"/>
    <s v="El profesional de la DAC líder de cursos pedagógicos, remite trimestralmente a la Oficina de Seguridad Vial, el reporte con evidencia de las actividades desarrolladas por la dependencia para cumplir con las acciones establecidas en el Plan Distrital de Seguridad Vial y del motociclista (PDSVM), acorde con los dispuesto en el Decreto 813 de 2017, dejando como registro la trazabilidad del envío de la matriz  PDSVM."/>
    <s v="Probabilidad"/>
  </r>
  <r>
    <s v="Reputacional"/>
    <s v="pérdida de la imagen institucional por parte de la ciudadanía "/>
    <s v=" ejecución de la política de racionalización (estrategias tecnológicas de simplificación, estandarización, eliminación y automatización), fuera de los lineamientos normativos para su efectividad en la prestación de trámites y servicios "/>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
    <s v="Usuarios, productos y practicas , organizacionales"/>
    <n v="500"/>
    <s v="Media"/>
    <n v="0.6"/>
    <s v="     El riesgo afecta la imagen de la entidad con algunos usuarios de relevancia frente al logro de los objetivos"/>
    <s v="     El riesgo afecta la imagen de la entidad con algunos usuarios de relevancia frente al logro de los objetivos"/>
    <s v="Moderado"/>
    <n v="0.6"/>
    <s v="Moderado"/>
    <x v="17"/>
    <x v="1"/>
    <s v="El profesional de la DAC líder de racionalización de trámites, actualiza mensualmente,  la información publicada en la Guía de Trámites y Servicios, el Sistema Único de Información de Trámites (SUIT) y el portafolio de Trámites y Servicios de la Entidad,  acorde con los lineamientos establecidos en el procedimiento PM04-PR08-Gestión información trámites y servicios, dejando como registro los certificados de confiabilidad de la información."/>
    <s v="Probabilidad"/>
  </r>
  <r>
    <m/>
    <m/>
    <m/>
    <m/>
    <m/>
    <m/>
    <m/>
    <m/>
    <m/>
    <n v="0"/>
    <m/>
    <m/>
    <m/>
    <x v="17"/>
    <x v="2"/>
    <s v="El profesional de la DAC líder de racionalización de trámites,  análiza  variables internas y externas, e implementa estrategias de tecnologías de simplificación, estandarización, eliminación y automatización de los servicios prestados por la entidad,  acorde con los lineamientos establecidos en la política de racionalización de trámites del Departamento Administrativo de la Función Pública-DAFP, dejando como registro los seguimientos trimestrales a las acciones propuestas en la estrategia de racionalización de trámites."/>
    <s v="Probabilidad"/>
  </r>
  <r>
    <s v="Reputacional"/>
    <s v="pérdida de la imagen institucional por parte de la ciudadanía"/>
    <s v="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
    <s v="Posibilidad de afectación reputacional por pérdida de la imagen institucional por parte de la ciudadania, debido a  la administración y custodia de los vehículos remanentes inmovilizados en los parqueaderos de la Secretaría Distrital de Movilidad , fuera de los establecido en  la Ley 1730 de 2014 para identificar los vehículos susceptibles de declarar en abandono, y de los lineamientos establecidos y adoptados por la entidad."/>
    <s v="Usuarios, productos y practicas , organizacionales"/>
    <n v="1000"/>
    <s v="Alta"/>
    <n v="0.8"/>
    <s v="     El riesgo afecta la imagen de la entidad con algunos usuarios de relevancia frente al logro de los objetivos"/>
    <s v="     El riesgo afecta la imagen de la entidad con algunos usuarios de relevancia frente al logro de los objetivos"/>
    <s v="Moderado"/>
    <n v="0.6"/>
    <s v="Alto"/>
    <x v="17"/>
    <x v="1"/>
    <s v="El profesional de la DAC líder de la aplicación de la Ley 1730, consolida mensualmente la documentación de los vehículos susceptibles de aplicación Ley 1730 de 2014, con el fin de adelantar el procedimiento de enajenación de los vehículos declarados en abandono, acorde con los lineamientos establecidos en el procedimiento PM04-PR03- ley 1730, dejando como registro una base de datos con la identificación de estos vehículos. "/>
    <s v="Probabilidad"/>
  </r>
  <r>
    <m/>
    <m/>
    <m/>
    <m/>
    <m/>
    <m/>
    <m/>
    <m/>
    <m/>
    <n v="0"/>
    <m/>
    <m/>
    <m/>
    <x v="17"/>
    <x v="2"/>
    <s v="El profesional de la DAC líder de patios remanetes, implementa  actividades permanentes para retirar automotores que se encuentran inmovilizados en los parqueaderos de remanentes administrados por la Secretaría Distrital de Movilidad,  en cumplimiento de las normas contenidas en el Código Nacional de Tránsito y los lineamientos establecidos en el PM04-PR02-Entrega automotores inmovilizados en parqueadero remanente, dejando como registro una base de datos con la identificación de estos vehículos. "/>
    <s v="Probabil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2"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9">
        <item x="0"/>
        <item x="1"/>
        <item x="16"/>
        <item x="14"/>
        <item x="13"/>
        <item x="11"/>
        <item x="10"/>
        <item x="9"/>
        <item x="8"/>
        <item x="7"/>
        <item x="17"/>
        <item x="15"/>
        <item x="6"/>
        <item x="5"/>
        <item x="4"/>
        <item x="3"/>
        <item x="2"/>
        <item x="12"/>
        <item t="default"/>
      </items>
    </pivotField>
    <pivotField dataField="1" showAll="0">
      <items count="8">
        <item x="1"/>
        <item x="2"/>
        <item x="3"/>
        <item x="4"/>
        <item x="5"/>
        <item x="6"/>
        <item x="0"/>
        <item t="default"/>
      </items>
    </pivotField>
    <pivotField showAll="0"/>
    <pivotField showAll="0"/>
  </pivotFields>
  <rowFields count="1">
    <field x="13"/>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No. Control" fld="14" subtotal="count" baseField="0" baseItem="0"/>
  </dataFields>
  <formats count="11">
    <format dxfId="4217">
      <pivotArea dataOnly="0" labelOnly="1" fieldPosition="0">
        <references count="1">
          <reference field="13" count="1">
            <x v="1"/>
          </reference>
        </references>
      </pivotArea>
    </format>
    <format dxfId="4216">
      <pivotArea dataOnly="0" labelOnly="1" fieldPosition="0">
        <references count="1">
          <reference field="13" count="1">
            <x v="16"/>
          </reference>
        </references>
      </pivotArea>
    </format>
    <format dxfId="4215">
      <pivotArea dataOnly="0" labelOnly="1" fieldPosition="0">
        <references count="1">
          <reference field="13" count="1">
            <x v="15"/>
          </reference>
        </references>
      </pivotArea>
    </format>
    <format dxfId="4214">
      <pivotArea dataOnly="0" labelOnly="1" fieldPosition="0">
        <references count="1">
          <reference field="13" count="1">
            <x v="14"/>
          </reference>
        </references>
      </pivotArea>
    </format>
    <format dxfId="4213">
      <pivotArea dataOnly="0" labelOnly="1" fieldPosition="0">
        <references count="1">
          <reference field="13" count="2">
            <x v="12"/>
            <x v="13"/>
          </reference>
        </references>
      </pivotArea>
    </format>
    <format dxfId="4212">
      <pivotArea dataOnly="0" labelOnly="1" fieldPosition="0">
        <references count="1">
          <reference field="13" count="1">
            <x v="9"/>
          </reference>
        </references>
      </pivotArea>
    </format>
    <format dxfId="4211">
      <pivotArea dataOnly="0" labelOnly="1" fieldPosition="0">
        <references count="1">
          <reference field="13" count="1">
            <x v="8"/>
          </reference>
        </references>
      </pivotArea>
    </format>
    <format dxfId="4210">
      <pivotArea dataOnly="0" labelOnly="1" fieldPosition="0">
        <references count="1">
          <reference field="13" count="1">
            <x v="7"/>
          </reference>
        </references>
      </pivotArea>
    </format>
    <format dxfId="4209">
      <pivotArea dataOnly="0" labelOnly="1" fieldPosition="0">
        <references count="1">
          <reference field="13" count="1">
            <x v="6"/>
          </reference>
        </references>
      </pivotArea>
    </format>
    <format dxfId="4208">
      <pivotArea dataOnly="0" labelOnly="1" fieldPosition="0">
        <references count="1">
          <reference field="13" count="1">
            <x v="5"/>
          </reference>
        </references>
      </pivotArea>
    </format>
    <format dxfId="4207">
      <pivotArea dataOnly="0" labelOnly="1" fieldPosition="0">
        <references count="1">
          <reference field="13" count="17">
            <x v="1"/>
            <x v="2"/>
            <x v="3"/>
            <x v="4"/>
            <x v="5"/>
            <x v="6"/>
            <x v="7"/>
            <x v="8"/>
            <x v="9"/>
            <x v="10"/>
            <x v="11"/>
            <x v="12"/>
            <x v="13"/>
            <x v="14"/>
            <x v="15"/>
            <x v="16"/>
            <x v="1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A9565E-5BCB-409D-A086-3888459A02C6}" name="Tabla1" displayName="Tabla1" ref="A1:Q15" totalsRowShown="0">
  <autoFilter ref="A1:Q15" xr:uid="{DE7C3404-4984-40CB-B9F2-9EB325F4CDE2}"/>
  <tableColumns count="17">
    <tableColumn id="1" xr3:uid="{6D9136B2-BDE4-476A-A0F6-2A3C9F11A29F}" name="Impacto"/>
    <tableColumn id="2" xr3:uid="{3A6FE9CE-2D2F-490B-B7AB-31FDC21AF4AF}" name="Causa Inmediata"/>
    <tableColumn id="3" xr3:uid="{F52DB455-0FA4-4D5B-B344-F4696B772E17}" name="Causa Raíz"/>
    <tableColumn id="4" xr3:uid="{08AD5737-E1DC-47A9-AE2C-F3817A8D2C29}" name="Descripción del Riesgo"/>
    <tableColumn id="5" xr3:uid="{574BD4A1-1731-47C3-A045-8121AA5D7673}" name="Clasificación del Riesgo"/>
    <tableColumn id="6" xr3:uid="{B6F54B56-8DA5-4A33-A625-C1A61D635C43}" name="Frecuencia con la cual se realiza la actividad"/>
    <tableColumn id="7" xr3:uid="{6AB5EDB9-CFC4-4B15-AEE9-49E3AB17CA4C}" name="Probabilidad Inherente"/>
    <tableColumn id="8" xr3:uid="{6F2275DA-6BA0-423D-B333-E55BECAF86F4}" name="%"/>
    <tableColumn id="9" xr3:uid="{8BA8F7B6-E17C-4A5F-A18D-4A6840CEC43A}" name="Criterios de impacto"/>
    <tableColumn id="10" xr3:uid="{9A92538F-965F-4D00-A3D1-6D3AAF1C468E}" name="Observación de criterio"/>
    <tableColumn id="11" xr3:uid="{2184050A-BA1B-4D4E-85FF-DE54FBE85872}" name="Impacto _x000a_Inherente"/>
    <tableColumn id="12" xr3:uid="{85CD4470-ACB2-4DE2-A06F-24E6038D0D7A}" name="%2"/>
    <tableColumn id="13" xr3:uid="{3E9FCB06-1C26-4D39-9C97-8F6385A4CD4F}" name="Zona de Riesgo Inherente"/>
    <tableColumn id="14" xr3:uid="{D01CA24F-F4AC-46BA-8A13-6E1B1123AA8E}" name="PROCESO"/>
    <tableColumn id="15" xr3:uid="{E0A2FB06-7728-4563-82ED-47C2BAC16063}" name="No. Control"/>
    <tableColumn id="16" xr3:uid="{3AD24940-9CE6-4E86-B549-8C606193BEDB}" name="Descripción del Control"/>
    <tableColumn id="17" xr3:uid="{9D4AD34C-88CC-4941-A032-95D06FAC8BFA}" name="Afectació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464F-4314-4A65-9CC1-7202A56A6E49}">
  <dimension ref="A1:Q15"/>
  <sheetViews>
    <sheetView workbookViewId="0">
      <selection sqref="A1:Q15"/>
    </sheetView>
  </sheetViews>
  <sheetFormatPr baseColWidth="10" defaultRowHeight="15" x14ac:dyDescent="0.25"/>
  <cols>
    <col min="2" max="2" width="17.7109375" customWidth="1"/>
    <col min="3" max="3" width="12.28515625" customWidth="1"/>
    <col min="4" max="4" width="23" customWidth="1"/>
    <col min="5" max="5" width="23.7109375" customWidth="1"/>
    <col min="6" max="6" width="41.42578125" customWidth="1"/>
    <col min="7" max="7" width="23.7109375" customWidth="1"/>
    <col min="9" max="9" width="21" customWidth="1"/>
    <col min="10" max="10" width="23.7109375" customWidth="1"/>
    <col min="13" max="13" width="25.7109375" customWidth="1"/>
    <col min="15" max="15" width="13.28515625" customWidth="1"/>
    <col min="16" max="16" width="23.7109375" customWidth="1"/>
    <col min="17" max="17" width="12.5703125" customWidth="1"/>
  </cols>
  <sheetData>
    <row r="1" spans="1:17" x14ac:dyDescent="0.25">
      <c r="A1" t="s">
        <v>1</v>
      </c>
      <c r="B1" t="s">
        <v>2</v>
      </c>
      <c r="C1" t="s">
        <v>3</v>
      </c>
      <c r="D1" t="s">
        <v>4</v>
      </c>
      <c r="E1" t="s">
        <v>5</v>
      </c>
      <c r="F1" t="s">
        <v>6</v>
      </c>
      <c r="G1" t="s">
        <v>7</v>
      </c>
      <c r="H1" t="s">
        <v>8</v>
      </c>
      <c r="I1" t="s">
        <v>9</v>
      </c>
      <c r="J1" t="s">
        <v>10</v>
      </c>
      <c r="K1" t="s">
        <v>11</v>
      </c>
      <c r="L1" t="s">
        <v>475</v>
      </c>
      <c r="M1" t="s">
        <v>12</v>
      </c>
      <c r="N1" t="s">
        <v>450</v>
      </c>
      <c r="O1" t="s">
        <v>13</v>
      </c>
      <c r="P1" t="s">
        <v>14</v>
      </c>
      <c r="Q1" t="s">
        <v>15</v>
      </c>
    </row>
    <row r="2" spans="1:17" x14ac:dyDescent="0.25">
      <c r="J2">
        <v>0</v>
      </c>
      <c r="N2" t="s">
        <v>121</v>
      </c>
      <c r="O2">
        <v>5</v>
      </c>
      <c r="P2" t="s">
        <v>120</v>
      </c>
      <c r="Q2" t="s">
        <v>42</v>
      </c>
    </row>
    <row r="3" spans="1:17" x14ac:dyDescent="0.25">
      <c r="J3">
        <v>0</v>
      </c>
      <c r="N3" t="s">
        <v>121</v>
      </c>
      <c r="O3">
        <v>4</v>
      </c>
      <c r="P3" t="s">
        <v>116</v>
      </c>
      <c r="Q3" t="s">
        <v>1</v>
      </c>
    </row>
    <row r="4" spans="1:17" x14ac:dyDescent="0.25">
      <c r="J4">
        <v>0</v>
      </c>
      <c r="N4" t="s">
        <v>121</v>
      </c>
      <c r="O4">
        <v>3</v>
      </c>
      <c r="P4" t="s">
        <v>115</v>
      </c>
      <c r="Q4" t="s">
        <v>42</v>
      </c>
    </row>
    <row r="5" spans="1:17" x14ac:dyDescent="0.25">
      <c r="J5">
        <v>0</v>
      </c>
      <c r="N5" t="s">
        <v>121</v>
      </c>
      <c r="O5">
        <v>2</v>
      </c>
      <c r="P5" t="s">
        <v>114</v>
      </c>
      <c r="Q5" t="s">
        <v>42</v>
      </c>
    </row>
    <row r="6" spans="1:17" x14ac:dyDescent="0.25">
      <c r="A6" t="s">
        <v>34</v>
      </c>
      <c r="B6" t="s">
        <v>107</v>
      </c>
      <c r="C6" t="s">
        <v>108</v>
      </c>
      <c r="D6" t="s">
        <v>109</v>
      </c>
      <c r="E6" t="s">
        <v>38</v>
      </c>
      <c r="F6">
        <v>12</v>
      </c>
      <c r="G6" t="s">
        <v>39</v>
      </c>
      <c r="H6">
        <v>0.4</v>
      </c>
      <c r="I6" t="s">
        <v>110</v>
      </c>
      <c r="J6" t="s">
        <v>110</v>
      </c>
      <c r="K6" t="s">
        <v>111</v>
      </c>
      <c r="L6">
        <v>0.8</v>
      </c>
      <c r="M6" t="s">
        <v>62</v>
      </c>
      <c r="N6" t="s">
        <v>121</v>
      </c>
      <c r="O6">
        <v>1</v>
      </c>
      <c r="P6" t="s">
        <v>112</v>
      </c>
      <c r="Q6" t="s">
        <v>42</v>
      </c>
    </row>
    <row r="7" spans="1:17" x14ac:dyDescent="0.25">
      <c r="A7" t="s">
        <v>34</v>
      </c>
      <c r="B7" t="s">
        <v>100</v>
      </c>
      <c r="C7" t="s">
        <v>101</v>
      </c>
      <c r="D7" t="s">
        <v>102</v>
      </c>
      <c r="E7" t="s">
        <v>38</v>
      </c>
      <c r="F7">
        <v>9</v>
      </c>
      <c r="G7" t="s">
        <v>39</v>
      </c>
      <c r="H7">
        <v>0.4</v>
      </c>
      <c r="I7" t="s">
        <v>40</v>
      </c>
      <c r="J7" t="s">
        <v>40</v>
      </c>
      <c r="K7" t="s">
        <v>41</v>
      </c>
      <c r="L7">
        <v>0.6</v>
      </c>
      <c r="M7" t="s">
        <v>41</v>
      </c>
      <c r="N7" t="s">
        <v>121</v>
      </c>
      <c r="O7">
        <v>1</v>
      </c>
      <c r="P7" t="s">
        <v>103</v>
      </c>
      <c r="Q7" t="s">
        <v>42</v>
      </c>
    </row>
    <row r="8" spans="1:17" x14ac:dyDescent="0.25">
      <c r="J8">
        <v>0</v>
      </c>
      <c r="N8" t="s">
        <v>121</v>
      </c>
      <c r="O8">
        <v>2</v>
      </c>
      <c r="P8" t="s">
        <v>99</v>
      </c>
      <c r="Q8" t="s">
        <v>42</v>
      </c>
    </row>
    <row r="9" spans="1:17" x14ac:dyDescent="0.25">
      <c r="A9" t="s">
        <v>34</v>
      </c>
      <c r="B9" t="s">
        <v>94</v>
      </c>
      <c r="C9" t="s">
        <v>95</v>
      </c>
      <c r="D9" t="s">
        <v>96</v>
      </c>
      <c r="E9" t="s">
        <v>38</v>
      </c>
      <c r="F9">
        <v>124</v>
      </c>
      <c r="G9" t="s">
        <v>64</v>
      </c>
      <c r="H9">
        <v>0.6</v>
      </c>
      <c r="I9" t="s">
        <v>40</v>
      </c>
      <c r="J9" t="s">
        <v>40</v>
      </c>
      <c r="K9" t="s">
        <v>41</v>
      </c>
      <c r="L9">
        <v>0.6</v>
      </c>
      <c r="M9" t="s">
        <v>41</v>
      </c>
      <c r="N9" t="s">
        <v>121</v>
      </c>
      <c r="O9">
        <v>1</v>
      </c>
      <c r="P9" t="s">
        <v>97</v>
      </c>
      <c r="Q9" t="s">
        <v>42</v>
      </c>
    </row>
    <row r="10" spans="1:17" x14ac:dyDescent="0.25">
      <c r="A10" t="s">
        <v>77</v>
      </c>
      <c r="B10" t="s">
        <v>78</v>
      </c>
      <c r="C10" t="s">
        <v>79</v>
      </c>
      <c r="D10" t="s">
        <v>80</v>
      </c>
      <c r="E10" t="s">
        <v>38</v>
      </c>
      <c r="F10">
        <v>12</v>
      </c>
      <c r="G10" t="s">
        <v>39</v>
      </c>
      <c r="H10">
        <v>0.4</v>
      </c>
      <c r="I10" t="s">
        <v>81</v>
      </c>
      <c r="J10" t="s">
        <v>81</v>
      </c>
      <c r="K10" t="s">
        <v>82</v>
      </c>
      <c r="L10">
        <v>0.4</v>
      </c>
      <c r="M10" t="s">
        <v>41</v>
      </c>
      <c r="N10" t="s">
        <v>121</v>
      </c>
      <c r="O10">
        <v>1</v>
      </c>
      <c r="P10" t="s">
        <v>83</v>
      </c>
      <c r="Q10" t="s">
        <v>42</v>
      </c>
    </row>
    <row r="11" spans="1:17" x14ac:dyDescent="0.25">
      <c r="J11">
        <v>0</v>
      </c>
      <c r="N11" t="s">
        <v>121</v>
      </c>
      <c r="O11">
        <v>2</v>
      </c>
      <c r="P11" t="s">
        <v>85</v>
      </c>
      <c r="Q11" t="s">
        <v>42</v>
      </c>
    </row>
    <row r="12" spans="1:17" x14ac:dyDescent="0.25">
      <c r="J12">
        <v>0</v>
      </c>
      <c r="N12" t="s">
        <v>121</v>
      </c>
      <c r="O12">
        <v>3</v>
      </c>
      <c r="P12" t="s">
        <v>87</v>
      </c>
      <c r="Q12" t="s">
        <v>42</v>
      </c>
    </row>
    <row r="13" spans="1:17" x14ac:dyDescent="0.25">
      <c r="A13" t="s">
        <v>34</v>
      </c>
      <c r="B13" t="s">
        <v>88</v>
      </c>
      <c r="C13" t="s">
        <v>89</v>
      </c>
      <c r="D13" t="s">
        <v>90</v>
      </c>
      <c r="E13" t="s">
        <v>38</v>
      </c>
      <c r="F13">
        <v>19</v>
      </c>
      <c r="G13" t="s">
        <v>39</v>
      </c>
      <c r="H13">
        <v>0.4</v>
      </c>
      <c r="I13" t="s">
        <v>40</v>
      </c>
      <c r="J13" t="s">
        <v>40</v>
      </c>
      <c r="K13" t="s">
        <v>41</v>
      </c>
      <c r="L13">
        <v>0.6</v>
      </c>
      <c r="M13" t="s">
        <v>41</v>
      </c>
      <c r="N13" t="s">
        <v>121</v>
      </c>
      <c r="O13">
        <v>1</v>
      </c>
      <c r="P13" t="s">
        <v>91</v>
      </c>
      <c r="Q13" t="s">
        <v>42</v>
      </c>
    </row>
    <row r="14" spans="1:17" x14ac:dyDescent="0.25">
      <c r="J14">
        <v>0</v>
      </c>
      <c r="N14" t="s">
        <v>121</v>
      </c>
      <c r="O14">
        <v>2</v>
      </c>
      <c r="P14" t="s">
        <v>92</v>
      </c>
      <c r="Q14" t="s">
        <v>42</v>
      </c>
    </row>
    <row r="15" spans="1:17" x14ac:dyDescent="0.25">
      <c r="J15">
        <v>0</v>
      </c>
      <c r="N15" t="s">
        <v>121</v>
      </c>
      <c r="O15">
        <v>3</v>
      </c>
      <c r="P15" t="s">
        <v>93</v>
      </c>
      <c r="Q15" t="s">
        <v>42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25"/>
  <sheetViews>
    <sheetView workbookViewId="0">
      <selection activeCell="B4" sqref="B4"/>
    </sheetView>
  </sheetViews>
  <sheetFormatPr baseColWidth="10" defaultRowHeight="15" x14ac:dyDescent="0.25"/>
  <cols>
    <col min="1" max="1" width="58.5703125" customWidth="1"/>
    <col min="2" max="2" width="20.7109375" customWidth="1"/>
    <col min="3" max="7" width="2" customWidth="1"/>
    <col min="8" max="8" width="11" customWidth="1"/>
    <col min="9" max="9" width="12.5703125" bestFit="1" customWidth="1"/>
    <col min="22" max="22" width="11.28515625" customWidth="1"/>
  </cols>
  <sheetData>
    <row r="3" spans="1:2" x14ac:dyDescent="0.25">
      <c r="A3" s="7" t="s">
        <v>451</v>
      </c>
      <c r="B3" t="s">
        <v>454</v>
      </c>
    </row>
    <row r="4" spans="1:2" x14ac:dyDescent="0.25">
      <c r="A4" s="9" t="s">
        <v>452</v>
      </c>
      <c r="B4" s="10"/>
    </row>
    <row r="5" spans="1:2" x14ac:dyDescent="0.25">
      <c r="A5" s="11" t="s">
        <v>76</v>
      </c>
      <c r="B5" s="10">
        <v>7</v>
      </c>
    </row>
    <row r="6" spans="1:2" x14ac:dyDescent="0.25">
      <c r="A6" s="11" t="s">
        <v>385</v>
      </c>
      <c r="B6" s="10">
        <v>18</v>
      </c>
    </row>
    <row r="7" spans="1:2" x14ac:dyDescent="0.25">
      <c r="A7" s="11" t="s">
        <v>349</v>
      </c>
      <c r="B7" s="10">
        <v>9</v>
      </c>
    </row>
    <row r="8" spans="1:2" x14ac:dyDescent="0.25">
      <c r="A8" s="11" t="s">
        <v>341</v>
      </c>
      <c r="B8" s="10">
        <v>3</v>
      </c>
    </row>
    <row r="9" spans="1:2" x14ac:dyDescent="0.25">
      <c r="A9" s="11" t="s">
        <v>260</v>
      </c>
      <c r="B9" s="10">
        <v>15</v>
      </c>
    </row>
    <row r="10" spans="1:2" x14ac:dyDescent="0.25">
      <c r="A10" s="11" t="s">
        <v>251</v>
      </c>
      <c r="B10" s="10">
        <v>5</v>
      </c>
    </row>
    <row r="11" spans="1:2" x14ac:dyDescent="0.25">
      <c r="A11" s="11" t="s">
        <v>229</v>
      </c>
      <c r="B11" s="10">
        <v>7</v>
      </c>
    </row>
    <row r="12" spans="1:2" x14ac:dyDescent="0.25">
      <c r="A12" s="11" t="s">
        <v>209</v>
      </c>
      <c r="B12" s="10">
        <v>11</v>
      </c>
    </row>
    <row r="13" spans="1:2" x14ac:dyDescent="0.25">
      <c r="A13" s="11" t="s">
        <v>164</v>
      </c>
      <c r="B13" s="10">
        <v>8</v>
      </c>
    </row>
    <row r="14" spans="1:2" x14ac:dyDescent="0.25">
      <c r="A14" s="11" t="s">
        <v>427</v>
      </c>
      <c r="B14" s="10">
        <v>15</v>
      </c>
    </row>
    <row r="15" spans="1:2" x14ac:dyDescent="0.25">
      <c r="A15" s="11" t="s">
        <v>384</v>
      </c>
      <c r="B15" s="10">
        <v>10</v>
      </c>
    </row>
    <row r="16" spans="1:2" x14ac:dyDescent="0.25">
      <c r="A16" s="11" t="s">
        <v>158</v>
      </c>
      <c r="B16" s="10">
        <v>2</v>
      </c>
    </row>
    <row r="17" spans="1:2" x14ac:dyDescent="0.25">
      <c r="A17" s="11" t="s">
        <v>151</v>
      </c>
      <c r="B17" s="10">
        <v>3</v>
      </c>
    </row>
    <row r="18" spans="1:2" x14ac:dyDescent="0.25">
      <c r="A18" s="11" t="s">
        <v>135</v>
      </c>
      <c r="B18" s="10">
        <v>5</v>
      </c>
    </row>
    <row r="19" spans="1:2" x14ac:dyDescent="0.25">
      <c r="A19" s="11" t="s">
        <v>122</v>
      </c>
      <c r="B19" s="10">
        <v>6</v>
      </c>
    </row>
    <row r="20" spans="1:2" x14ac:dyDescent="0.25">
      <c r="A20" s="11" t="s">
        <v>121</v>
      </c>
      <c r="B20" s="10">
        <v>14</v>
      </c>
    </row>
    <row r="21" spans="1:2" x14ac:dyDescent="0.25">
      <c r="A21" s="11" t="s">
        <v>311</v>
      </c>
      <c r="B21" s="10">
        <v>17</v>
      </c>
    </row>
    <row r="22" spans="1:2" x14ac:dyDescent="0.25">
      <c r="A22" s="9" t="s">
        <v>453</v>
      </c>
      <c r="B22" s="10">
        <v>155</v>
      </c>
    </row>
    <row r="24" spans="1:2" x14ac:dyDescent="0.25">
      <c r="A24" s="9" t="s">
        <v>456</v>
      </c>
    </row>
    <row r="25" spans="1:2" x14ac:dyDescent="0.25">
      <c r="A25" s="9" t="s">
        <v>457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84"/>
  <sheetViews>
    <sheetView tabSelected="1" zoomScale="50" zoomScaleNormal="50" workbookViewId="0"/>
  </sheetViews>
  <sheetFormatPr baseColWidth="10" defaultRowHeight="15" x14ac:dyDescent="0.25"/>
  <cols>
    <col min="1" max="1" width="7" style="6" bestFit="1" customWidth="1"/>
    <col min="2" max="2" width="35.42578125" style="12" customWidth="1"/>
    <col min="3" max="3" width="4.28515625" hidden="1" customWidth="1"/>
    <col min="4" max="4" width="11.42578125" style="6" hidden="1" customWidth="1"/>
    <col min="5" max="5" width="14.140625" hidden="1" customWidth="1"/>
    <col min="6" max="6" width="19.140625" style="5" hidden="1" customWidth="1"/>
    <col min="7" max="7" width="34.5703125" style="5" customWidth="1"/>
    <col min="8" max="9" width="0" hidden="1" customWidth="1"/>
    <col min="10" max="10" width="16.140625" hidden="1" customWidth="1"/>
    <col min="11" max="11" width="7.42578125" hidden="1" customWidth="1"/>
    <col min="12" max="12" width="17.5703125" style="5" hidden="1" customWidth="1"/>
    <col min="13" max="13" width="16.28515625" style="5" hidden="1" customWidth="1"/>
    <col min="14" max="14" width="0" hidden="1" customWidth="1"/>
    <col min="15" max="15" width="6.5703125" hidden="1" customWidth="1"/>
    <col min="16" max="16" width="15.85546875" customWidth="1"/>
    <col min="17" max="17" width="4" customWidth="1"/>
    <col min="18" max="18" width="48.42578125" style="5" customWidth="1"/>
    <col min="19" max="19" width="14.7109375" customWidth="1"/>
    <col min="20" max="22" width="5.7109375" hidden="1" customWidth="1"/>
    <col min="23" max="25" width="5.7109375" customWidth="1"/>
    <col min="26" max="26" width="8.85546875" hidden="1" customWidth="1"/>
    <col min="27" max="27" width="7.28515625" hidden="1" customWidth="1"/>
    <col min="28" max="28" width="6.140625" hidden="1" customWidth="1"/>
    <col min="29" max="29" width="6.28515625" hidden="1" customWidth="1"/>
    <col min="30" max="30" width="5.7109375" hidden="1" customWidth="1"/>
    <col min="31" max="31" width="5.42578125" customWidth="1"/>
    <col min="32" max="32" width="9.85546875" style="6" customWidth="1"/>
    <col min="33" max="33" width="18.7109375" style="16" customWidth="1"/>
    <col min="34" max="34" width="87.140625" style="14" customWidth="1"/>
    <col min="35" max="35" width="5.28515625" customWidth="1"/>
    <col min="36" max="36" width="30.140625" customWidth="1"/>
    <col min="37" max="37" width="34.28515625" customWidth="1"/>
    <col min="38" max="38" width="17.7109375" customWidth="1"/>
    <col min="39" max="39" width="17.5703125" style="16" customWidth="1"/>
    <col min="40" max="40" width="58" customWidth="1"/>
    <col min="41" max="41" width="18.5703125" customWidth="1"/>
    <col min="42" max="42" width="49.5703125" customWidth="1"/>
    <col min="43" max="43" width="20.85546875" customWidth="1"/>
  </cols>
  <sheetData>
    <row r="1" spans="1:73" s="6" customFormat="1" x14ac:dyDescent="0.25">
      <c r="B1" s="12"/>
      <c r="F1" s="5"/>
      <c r="G1" s="5"/>
      <c r="L1" s="5"/>
      <c r="M1" s="5"/>
      <c r="R1" s="5"/>
      <c r="AG1" s="16"/>
      <c r="AH1" s="14"/>
      <c r="AM1" s="16"/>
    </row>
    <row r="2" spans="1:73" s="6" customFormat="1" x14ac:dyDescent="0.25">
      <c r="B2" s="12"/>
      <c r="F2" s="5"/>
      <c r="G2" s="5"/>
      <c r="L2" s="5"/>
      <c r="M2" s="5"/>
      <c r="R2" s="5"/>
      <c r="AG2" s="16"/>
      <c r="AH2" s="14"/>
      <c r="AM2" s="16"/>
      <c r="BO2" s="6" t="s">
        <v>461</v>
      </c>
      <c r="BQ2" s="6" t="s">
        <v>464</v>
      </c>
    </row>
    <row r="3" spans="1:73" s="6" customFormat="1" x14ac:dyDescent="0.25">
      <c r="B3" s="139" t="s">
        <v>466</v>
      </c>
      <c r="C3" s="139"/>
      <c r="D3" s="139"/>
      <c r="E3" s="139"/>
      <c r="F3" s="139"/>
      <c r="G3" s="139"/>
      <c r="H3" s="139"/>
      <c r="I3" s="139"/>
      <c r="J3" s="139"/>
      <c r="K3" s="139"/>
      <c r="L3" s="139"/>
      <c r="M3" s="139"/>
      <c r="N3" s="139"/>
      <c r="O3" s="139"/>
      <c r="P3" s="139"/>
      <c r="Q3" s="139"/>
      <c r="R3" s="139" t="s">
        <v>477</v>
      </c>
      <c r="S3" s="139"/>
      <c r="T3" s="139"/>
      <c r="U3" s="139"/>
      <c r="V3" s="139"/>
      <c r="W3" s="139"/>
      <c r="X3" s="139"/>
      <c r="Y3" s="139"/>
      <c r="Z3" s="139"/>
      <c r="AA3" s="139"/>
      <c r="AB3" s="139"/>
      <c r="AC3" s="139"/>
      <c r="AD3" s="139"/>
      <c r="AE3" s="139"/>
      <c r="AF3" s="139"/>
      <c r="AG3" s="139"/>
      <c r="AH3" s="139"/>
      <c r="AI3" s="135" t="s">
        <v>478</v>
      </c>
      <c r="AJ3" s="135"/>
      <c r="AK3" s="135"/>
      <c r="AL3" s="135"/>
      <c r="AM3" s="135"/>
      <c r="AN3" s="135"/>
      <c r="AO3" s="135"/>
      <c r="BO3" s="6" t="s">
        <v>462</v>
      </c>
      <c r="BQ3" s="6" t="s">
        <v>465</v>
      </c>
    </row>
    <row r="4" spans="1:73" ht="16.5" x14ac:dyDescent="0.25">
      <c r="A4" s="140" t="s">
        <v>455</v>
      </c>
      <c r="B4" s="144" t="s">
        <v>450</v>
      </c>
      <c r="C4" s="141" t="s">
        <v>0</v>
      </c>
      <c r="D4" s="150" t="s">
        <v>1</v>
      </c>
      <c r="E4" s="130" t="s">
        <v>2</v>
      </c>
      <c r="F4" s="151" t="s">
        <v>3</v>
      </c>
      <c r="G4" s="153" t="s">
        <v>4</v>
      </c>
      <c r="H4" s="144" t="s">
        <v>5</v>
      </c>
      <c r="I4" s="142" t="s">
        <v>6</v>
      </c>
      <c r="J4" s="144" t="s">
        <v>7</v>
      </c>
      <c r="K4" s="145" t="s">
        <v>8</v>
      </c>
      <c r="L4" s="146" t="s">
        <v>9</v>
      </c>
      <c r="M4" s="146" t="s">
        <v>10</v>
      </c>
      <c r="N4" s="147" t="s">
        <v>11</v>
      </c>
      <c r="O4" s="145" t="s">
        <v>8</v>
      </c>
      <c r="P4" s="148" t="s">
        <v>12</v>
      </c>
      <c r="Q4" s="132" t="s">
        <v>13</v>
      </c>
      <c r="R4" s="151" t="s">
        <v>14</v>
      </c>
      <c r="S4" s="144" t="s">
        <v>15</v>
      </c>
      <c r="T4" s="130" t="s">
        <v>16</v>
      </c>
      <c r="U4" s="130"/>
      <c r="V4" s="130"/>
      <c r="W4" s="130"/>
      <c r="X4" s="130"/>
      <c r="Y4" s="130"/>
      <c r="Z4" s="133" t="s">
        <v>17</v>
      </c>
      <c r="AA4" s="133" t="s">
        <v>18</v>
      </c>
      <c r="AB4" s="133" t="s">
        <v>8</v>
      </c>
      <c r="AC4" s="133" t="s">
        <v>19</v>
      </c>
      <c r="AD4" s="133" t="s">
        <v>8</v>
      </c>
      <c r="AE4" s="133" t="s">
        <v>20</v>
      </c>
      <c r="AF4" s="136" t="s">
        <v>460</v>
      </c>
      <c r="AG4" s="136" t="s">
        <v>458</v>
      </c>
      <c r="AH4" s="136" t="s">
        <v>459</v>
      </c>
      <c r="AI4" s="132" t="s">
        <v>21</v>
      </c>
      <c r="AJ4" s="130" t="s">
        <v>22</v>
      </c>
      <c r="AK4" s="130" t="s">
        <v>23</v>
      </c>
      <c r="AL4" s="130" t="s">
        <v>24</v>
      </c>
      <c r="AM4" s="130" t="s">
        <v>25</v>
      </c>
      <c r="AN4" s="130" t="s">
        <v>26</v>
      </c>
      <c r="AO4" s="130" t="s">
        <v>27</v>
      </c>
      <c r="BO4" t="s">
        <v>463</v>
      </c>
    </row>
    <row r="5" spans="1:73" ht="92.25" customHeight="1" x14ac:dyDescent="0.25">
      <c r="A5" s="141"/>
      <c r="B5" s="144"/>
      <c r="C5" s="141"/>
      <c r="D5" s="150"/>
      <c r="E5" s="131"/>
      <c r="F5" s="152"/>
      <c r="G5" s="154"/>
      <c r="H5" s="144"/>
      <c r="I5" s="143"/>
      <c r="J5" s="144"/>
      <c r="K5" s="145"/>
      <c r="L5" s="146"/>
      <c r="M5" s="146"/>
      <c r="N5" s="145"/>
      <c r="O5" s="145"/>
      <c r="P5" s="149"/>
      <c r="Q5" s="132"/>
      <c r="R5" s="152"/>
      <c r="S5" s="144"/>
      <c r="T5" s="49" t="s">
        <v>28</v>
      </c>
      <c r="U5" s="49" t="s">
        <v>29</v>
      </c>
      <c r="V5" s="49" t="s">
        <v>30</v>
      </c>
      <c r="W5" s="49" t="s">
        <v>31</v>
      </c>
      <c r="X5" s="49" t="s">
        <v>32</v>
      </c>
      <c r="Y5" s="49" t="s">
        <v>33</v>
      </c>
      <c r="Z5" s="134"/>
      <c r="AA5" s="134"/>
      <c r="AB5" s="134"/>
      <c r="AC5" s="134"/>
      <c r="AD5" s="134"/>
      <c r="AE5" s="134"/>
      <c r="AF5" s="137"/>
      <c r="AG5" s="138"/>
      <c r="AH5" s="138"/>
      <c r="AI5" s="132"/>
      <c r="AJ5" s="131"/>
      <c r="AK5" s="131"/>
      <c r="AL5" s="131"/>
      <c r="AM5" s="131"/>
      <c r="AN5" s="131"/>
      <c r="AO5" s="131"/>
    </row>
    <row r="6" spans="1:73" ht="125.25" customHeight="1" x14ac:dyDescent="0.25">
      <c r="A6" s="116">
        <v>1</v>
      </c>
      <c r="B6" s="122" t="s">
        <v>76</v>
      </c>
      <c r="C6" s="21">
        <v>1</v>
      </c>
      <c r="D6" s="24" t="s">
        <v>34</v>
      </c>
      <c r="E6" s="24" t="s">
        <v>35</v>
      </c>
      <c r="F6" s="24" t="s">
        <v>36</v>
      </c>
      <c r="G6" s="120" t="s">
        <v>37</v>
      </c>
      <c r="H6" s="24" t="s">
        <v>38</v>
      </c>
      <c r="I6" s="26">
        <v>13</v>
      </c>
      <c r="J6" s="27" t="s">
        <v>39</v>
      </c>
      <c r="K6" s="28">
        <v>0.4</v>
      </c>
      <c r="L6" s="29" t="s">
        <v>40</v>
      </c>
      <c r="M6" s="28" t="s">
        <v>208</v>
      </c>
      <c r="N6" s="27" t="s">
        <v>41</v>
      </c>
      <c r="O6" s="28">
        <v>0.6</v>
      </c>
      <c r="P6" s="30" t="s">
        <v>41</v>
      </c>
      <c r="Q6" s="31">
        <v>1</v>
      </c>
      <c r="R6" s="32" t="s">
        <v>479</v>
      </c>
      <c r="S6" s="33" t="s">
        <v>42</v>
      </c>
      <c r="T6" s="34" t="s">
        <v>43</v>
      </c>
      <c r="U6" s="34" t="s">
        <v>44</v>
      </c>
      <c r="V6" s="35" t="s">
        <v>45</v>
      </c>
      <c r="W6" s="34" t="s">
        <v>46</v>
      </c>
      <c r="X6" s="34" t="s">
        <v>47</v>
      </c>
      <c r="Y6" s="34" t="s">
        <v>48</v>
      </c>
      <c r="Z6" s="36">
        <f>IFERROR(IF(S6="Probabilidad",(K6-(+K6*V6)),IF(S6="Impacto",K6,"")),"")</f>
        <v>0.24</v>
      </c>
      <c r="AA6" s="37" t="s">
        <v>39</v>
      </c>
      <c r="AB6" s="35">
        <v>0.24</v>
      </c>
      <c r="AC6" s="37" t="s">
        <v>41</v>
      </c>
      <c r="AD6" s="35">
        <v>0.6</v>
      </c>
      <c r="AE6" s="13" t="s">
        <v>41</v>
      </c>
      <c r="AF6" s="165" t="s">
        <v>465</v>
      </c>
      <c r="AG6" s="78" t="s">
        <v>728</v>
      </c>
      <c r="AH6" s="78" t="s">
        <v>729</v>
      </c>
      <c r="AI6" s="34" t="s">
        <v>49</v>
      </c>
      <c r="AJ6" s="32" t="s">
        <v>50</v>
      </c>
      <c r="AK6" s="38" t="s">
        <v>51</v>
      </c>
      <c r="AL6" s="40">
        <v>44561</v>
      </c>
      <c r="AM6" s="108">
        <v>44435</v>
      </c>
      <c r="AN6" s="71" t="s">
        <v>731</v>
      </c>
      <c r="AO6" s="68" t="s">
        <v>464</v>
      </c>
    </row>
    <row r="7" spans="1:73" ht="174.75" customHeight="1" x14ac:dyDescent="0.25">
      <c r="A7" s="117"/>
      <c r="B7" s="122"/>
      <c r="C7" s="21">
        <v>2</v>
      </c>
      <c r="D7" s="24" t="s">
        <v>34</v>
      </c>
      <c r="E7" s="24" t="s">
        <v>35</v>
      </c>
      <c r="F7" s="24" t="s">
        <v>36</v>
      </c>
      <c r="G7" s="120"/>
      <c r="H7" s="24" t="s">
        <v>38</v>
      </c>
      <c r="I7" s="26">
        <v>13</v>
      </c>
      <c r="J7" s="27" t="s">
        <v>39</v>
      </c>
      <c r="K7" s="28">
        <v>0.4</v>
      </c>
      <c r="L7" s="29" t="s">
        <v>40</v>
      </c>
      <c r="M7" s="28" t="s">
        <v>208</v>
      </c>
      <c r="N7" s="27" t="s">
        <v>41</v>
      </c>
      <c r="O7" s="28">
        <v>0.6</v>
      </c>
      <c r="P7" s="30" t="s">
        <v>41</v>
      </c>
      <c r="Q7" s="31">
        <v>2</v>
      </c>
      <c r="R7" s="32" t="s">
        <v>480</v>
      </c>
      <c r="S7" s="33" t="s">
        <v>42</v>
      </c>
      <c r="T7" s="34" t="s">
        <v>52</v>
      </c>
      <c r="U7" s="34" t="s">
        <v>44</v>
      </c>
      <c r="V7" s="35" t="s">
        <v>53</v>
      </c>
      <c r="W7" s="34" t="s">
        <v>54</v>
      </c>
      <c r="X7" s="34" t="s">
        <v>55</v>
      </c>
      <c r="Y7" s="34" t="s">
        <v>48</v>
      </c>
      <c r="Z7" s="51">
        <f>IFERROR(IF(AND(S6="Probabilidad",S7="Probabilidad"),(AB6-(+AB6*V7)),IF(S7="Probabilidad",(K6-(+K6*V7)),IF(S7="Impacto",AB6,""))),"")</f>
        <v>0.16799999999999998</v>
      </c>
      <c r="AA7" s="37" t="s">
        <v>57</v>
      </c>
      <c r="AB7" s="35">
        <v>0.16799999999999998</v>
      </c>
      <c r="AC7" s="37" t="s">
        <v>41</v>
      </c>
      <c r="AD7" s="35">
        <v>0.6</v>
      </c>
      <c r="AE7" s="13" t="s">
        <v>41</v>
      </c>
      <c r="AF7" s="165" t="s">
        <v>465</v>
      </c>
      <c r="AG7" s="78" t="s">
        <v>728</v>
      </c>
      <c r="AH7" s="78" t="s">
        <v>730</v>
      </c>
      <c r="AI7" s="34"/>
      <c r="AJ7" s="32"/>
      <c r="AK7" s="19"/>
      <c r="AL7" s="40"/>
      <c r="AM7" s="39"/>
      <c r="AN7" s="38"/>
      <c r="AO7" s="46"/>
    </row>
    <row r="8" spans="1:73" ht="189" customHeight="1" x14ac:dyDescent="0.25">
      <c r="A8" s="116">
        <v>2</v>
      </c>
      <c r="B8" s="122" t="s">
        <v>76</v>
      </c>
      <c r="C8" s="21">
        <v>2</v>
      </c>
      <c r="D8" s="24" t="s">
        <v>34</v>
      </c>
      <c r="E8" s="24" t="s">
        <v>58</v>
      </c>
      <c r="F8" s="24" t="s">
        <v>59</v>
      </c>
      <c r="G8" s="120" t="s">
        <v>60</v>
      </c>
      <c r="H8" s="24" t="s">
        <v>38</v>
      </c>
      <c r="I8" s="26">
        <v>600</v>
      </c>
      <c r="J8" s="27" t="s">
        <v>61</v>
      </c>
      <c r="K8" s="28">
        <v>0.8</v>
      </c>
      <c r="L8" s="29" t="s">
        <v>40</v>
      </c>
      <c r="M8" s="28" t="s">
        <v>40</v>
      </c>
      <c r="N8" s="27" t="s">
        <v>41</v>
      </c>
      <c r="O8" s="28">
        <v>0.6</v>
      </c>
      <c r="P8" s="30" t="s">
        <v>62</v>
      </c>
      <c r="Q8" s="31">
        <v>1</v>
      </c>
      <c r="R8" s="32" t="s">
        <v>63</v>
      </c>
      <c r="S8" s="33" t="s">
        <v>42</v>
      </c>
      <c r="T8" s="34" t="s">
        <v>43</v>
      </c>
      <c r="U8" s="34" t="s">
        <v>44</v>
      </c>
      <c r="V8" s="35" t="s">
        <v>45</v>
      </c>
      <c r="W8" s="34" t="s">
        <v>46</v>
      </c>
      <c r="X8" s="34" t="s">
        <v>47</v>
      </c>
      <c r="Y8" s="34" t="s">
        <v>48</v>
      </c>
      <c r="Z8" s="36">
        <f>IFERROR(IF(S8="Probabilidad",(K8-(+K8*V8)),IF(S8="Impacto",K8,"")),"")</f>
        <v>0.48</v>
      </c>
      <c r="AA8" s="37" t="s">
        <v>64</v>
      </c>
      <c r="AB8" s="35">
        <v>0.48</v>
      </c>
      <c r="AC8" s="37" t="s">
        <v>41</v>
      </c>
      <c r="AD8" s="35">
        <v>0.6</v>
      </c>
      <c r="AE8" s="13" t="s">
        <v>41</v>
      </c>
      <c r="AF8" s="165" t="s">
        <v>465</v>
      </c>
      <c r="AG8" s="78" t="s">
        <v>728</v>
      </c>
      <c r="AH8" s="78" t="s">
        <v>732</v>
      </c>
      <c r="AI8" s="34" t="s">
        <v>49</v>
      </c>
      <c r="AJ8" s="32" t="s">
        <v>65</v>
      </c>
      <c r="AK8" s="38" t="s">
        <v>51</v>
      </c>
      <c r="AL8" s="40">
        <v>44561</v>
      </c>
      <c r="AM8" s="108" t="s">
        <v>735</v>
      </c>
      <c r="AN8" s="71" t="s">
        <v>736</v>
      </c>
      <c r="AO8" s="68" t="s">
        <v>464</v>
      </c>
    </row>
    <row r="9" spans="1:73" ht="190.5" customHeight="1" x14ac:dyDescent="0.25">
      <c r="A9" s="117"/>
      <c r="B9" s="122"/>
      <c r="C9" s="21">
        <v>2</v>
      </c>
      <c r="D9" s="24" t="s">
        <v>34</v>
      </c>
      <c r="E9" s="24" t="s">
        <v>58</v>
      </c>
      <c r="F9" s="24" t="s">
        <v>59</v>
      </c>
      <c r="G9" s="120"/>
      <c r="H9" s="24" t="s">
        <v>38</v>
      </c>
      <c r="I9" s="26">
        <v>600</v>
      </c>
      <c r="J9" s="27" t="s">
        <v>61</v>
      </c>
      <c r="K9" s="28">
        <v>0.8</v>
      </c>
      <c r="L9" s="29" t="s">
        <v>40</v>
      </c>
      <c r="M9" s="28" t="s">
        <v>40</v>
      </c>
      <c r="N9" s="27" t="s">
        <v>41</v>
      </c>
      <c r="O9" s="28">
        <v>0.6</v>
      </c>
      <c r="P9" s="30" t="s">
        <v>62</v>
      </c>
      <c r="Q9" s="31">
        <v>2</v>
      </c>
      <c r="R9" s="32" t="s">
        <v>66</v>
      </c>
      <c r="S9" s="33" t="s">
        <v>42</v>
      </c>
      <c r="T9" s="34" t="s">
        <v>52</v>
      </c>
      <c r="U9" s="34" t="s">
        <v>44</v>
      </c>
      <c r="V9" s="35" t="s">
        <v>53</v>
      </c>
      <c r="W9" s="34" t="s">
        <v>54</v>
      </c>
      <c r="X9" s="34" t="s">
        <v>55</v>
      </c>
      <c r="Y9" s="34" t="s">
        <v>48</v>
      </c>
      <c r="Z9" s="36">
        <f>IFERROR(IF(AND(S8="Probabilidad",S9="Probabilidad"),(AB8-(+AB8*V9)),IF(S9="Probabilidad",(K8-(+K8*V9)),IF(S9="Impacto",AB8,""))),"")</f>
        <v>0.33599999999999997</v>
      </c>
      <c r="AA9" s="37" t="s">
        <v>39</v>
      </c>
      <c r="AB9" s="35">
        <v>0.33599999999999997</v>
      </c>
      <c r="AC9" s="37" t="s">
        <v>41</v>
      </c>
      <c r="AD9" s="35">
        <v>0.6</v>
      </c>
      <c r="AE9" s="13" t="s">
        <v>41</v>
      </c>
      <c r="AF9" s="165" t="s">
        <v>465</v>
      </c>
      <c r="AG9" s="78" t="s">
        <v>733</v>
      </c>
      <c r="AH9" s="78" t="s">
        <v>734</v>
      </c>
      <c r="AI9" s="34"/>
      <c r="AJ9" s="38"/>
      <c r="AK9" s="19"/>
      <c r="AL9" s="40"/>
      <c r="AM9" s="39"/>
      <c r="AN9" s="38"/>
      <c r="AO9" s="46"/>
    </row>
    <row r="10" spans="1:73" ht="165.75" customHeight="1" x14ac:dyDescent="0.25">
      <c r="A10" s="116">
        <v>3</v>
      </c>
      <c r="B10" s="122" t="s">
        <v>76</v>
      </c>
      <c r="C10" s="21">
        <v>3</v>
      </c>
      <c r="D10" s="24" t="s">
        <v>34</v>
      </c>
      <c r="E10" s="24" t="s">
        <v>67</v>
      </c>
      <c r="F10" s="24" t="s">
        <v>68</v>
      </c>
      <c r="G10" s="120" t="s">
        <v>69</v>
      </c>
      <c r="H10" s="24" t="s">
        <v>38</v>
      </c>
      <c r="I10" s="26">
        <v>8</v>
      </c>
      <c r="J10" s="27" t="s">
        <v>39</v>
      </c>
      <c r="K10" s="28">
        <v>0.4</v>
      </c>
      <c r="L10" s="29" t="s">
        <v>40</v>
      </c>
      <c r="M10" s="28" t="s">
        <v>40</v>
      </c>
      <c r="N10" s="27" t="s">
        <v>41</v>
      </c>
      <c r="O10" s="28">
        <v>0.6</v>
      </c>
      <c r="P10" s="30" t="s">
        <v>41</v>
      </c>
      <c r="Q10" s="31">
        <v>1</v>
      </c>
      <c r="R10" s="32" t="s">
        <v>70</v>
      </c>
      <c r="S10" s="33" t="s">
        <v>42</v>
      </c>
      <c r="T10" s="34" t="s">
        <v>43</v>
      </c>
      <c r="U10" s="34" t="s">
        <v>44</v>
      </c>
      <c r="V10" s="35" t="s">
        <v>45</v>
      </c>
      <c r="W10" s="34" t="s">
        <v>46</v>
      </c>
      <c r="X10" s="34" t="s">
        <v>47</v>
      </c>
      <c r="Y10" s="34" t="s">
        <v>48</v>
      </c>
      <c r="Z10" s="36">
        <f>IFERROR(IF(S10="Probabilidad",(K10-(+K10*V10)),IF(S10="Impacto",K10,"")),"")</f>
        <v>0.24</v>
      </c>
      <c r="AA10" s="37" t="s">
        <v>39</v>
      </c>
      <c r="AB10" s="35">
        <v>0.24</v>
      </c>
      <c r="AC10" s="37" t="s">
        <v>41</v>
      </c>
      <c r="AD10" s="35">
        <v>0.6</v>
      </c>
      <c r="AE10" s="13" t="s">
        <v>41</v>
      </c>
      <c r="AF10" s="165" t="s">
        <v>465</v>
      </c>
      <c r="AG10" s="167" t="s">
        <v>733</v>
      </c>
      <c r="AH10" s="78" t="s">
        <v>737</v>
      </c>
      <c r="AI10" s="34"/>
      <c r="AJ10" s="32" t="s">
        <v>71</v>
      </c>
      <c r="AK10" s="38" t="s">
        <v>51</v>
      </c>
      <c r="AL10" s="40">
        <v>44439</v>
      </c>
      <c r="AM10" s="108">
        <v>44433</v>
      </c>
      <c r="AN10" s="71" t="s">
        <v>739</v>
      </c>
      <c r="AO10" s="68" t="s">
        <v>464</v>
      </c>
    </row>
    <row r="11" spans="1:73" ht="105.75" customHeight="1" x14ac:dyDescent="0.25">
      <c r="A11" s="117"/>
      <c r="B11" s="122"/>
      <c r="C11" s="21">
        <v>3</v>
      </c>
      <c r="D11" s="24" t="s">
        <v>34</v>
      </c>
      <c r="E11" s="24" t="s">
        <v>67</v>
      </c>
      <c r="F11" s="24" t="s">
        <v>68</v>
      </c>
      <c r="G11" s="120"/>
      <c r="H11" s="24" t="s">
        <v>38</v>
      </c>
      <c r="I11" s="26">
        <v>8</v>
      </c>
      <c r="J11" s="27" t="s">
        <v>39</v>
      </c>
      <c r="K11" s="28">
        <v>0.4</v>
      </c>
      <c r="L11" s="29" t="s">
        <v>40</v>
      </c>
      <c r="M11" s="28" t="s">
        <v>40</v>
      </c>
      <c r="N11" s="27" t="s">
        <v>41</v>
      </c>
      <c r="O11" s="28">
        <v>0.6</v>
      </c>
      <c r="P11" s="30" t="s">
        <v>41</v>
      </c>
      <c r="Q11" s="31">
        <v>2</v>
      </c>
      <c r="R11" s="32" t="s">
        <v>72</v>
      </c>
      <c r="S11" s="33" t="s">
        <v>42</v>
      </c>
      <c r="T11" s="34" t="s">
        <v>52</v>
      </c>
      <c r="U11" s="34" t="s">
        <v>44</v>
      </c>
      <c r="V11" s="35" t="s">
        <v>53</v>
      </c>
      <c r="W11" s="34" t="s">
        <v>54</v>
      </c>
      <c r="X11" s="34" t="s">
        <v>55</v>
      </c>
      <c r="Y11" s="34" t="s">
        <v>48</v>
      </c>
      <c r="Z11" s="51">
        <f>IFERROR(IF(AND(S10="Probabilidad",S11="Probabilidad"),(AB10-(+AB10*V11)),IF(S11="Probabilidad",(K10-(+K10*V11)),IF(S11="Impacto",AB10,""))),"")</f>
        <v>0.16799999999999998</v>
      </c>
      <c r="AA11" s="37" t="s">
        <v>57</v>
      </c>
      <c r="AB11" s="35">
        <v>0.16799999999999998</v>
      </c>
      <c r="AC11" s="37" t="s">
        <v>41</v>
      </c>
      <c r="AD11" s="35">
        <v>0.6</v>
      </c>
      <c r="AE11" s="13" t="s">
        <v>41</v>
      </c>
      <c r="AF11" s="165" t="s">
        <v>465</v>
      </c>
      <c r="AG11" s="182">
        <v>44433</v>
      </c>
      <c r="AH11" s="78" t="s">
        <v>738</v>
      </c>
      <c r="AI11" s="34"/>
      <c r="AJ11" s="38"/>
      <c r="AK11" s="19"/>
      <c r="AL11" s="40"/>
      <c r="AM11" s="39"/>
      <c r="AN11" s="38"/>
      <c r="AO11" s="46"/>
    </row>
    <row r="12" spans="1:73" ht="326.25" customHeight="1" x14ac:dyDescent="0.25">
      <c r="A12" s="31">
        <v>4</v>
      </c>
      <c r="B12" s="97" t="s">
        <v>76</v>
      </c>
      <c r="C12" s="31">
        <v>4</v>
      </c>
      <c r="D12" s="38" t="s">
        <v>34</v>
      </c>
      <c r="E12" s="38" t="s">
        <v>58</v>
      </c>
      <c r="F12" s="52" t="s">
        <v>73</v>
      </c>
      <c r="G12" s="53" t="s">
        <v>74</v>
      </c>
      <c r="H12" s="24" t="s">
        <v>38</v>
      </c>
      <c r="I12" s="26">
        <v>4</v>
      </c>
      <c r="J12" s="27" t="s">
        <v>39</v>
      </c>
      <c r="K12" s="28">
        <v>0.4</v>
      </c>
      <c r="L12" s="54" t="s">
        <v>40</v>
      </c>
      <c r="M12" s="55" t="s">
        <v>40</v>
      </c>
      <c r="N12" s="27" t="s">
        <v>41</v>
      </c>
      <c r="O12" s="28">
        <v>0.6</v>
      </c>
      <c r="P12" s="30" t="s">
        <v>41</v>
      </c>
      <c r="Q12" s="31">
        <v>1</v>
      </c>
      <c r="R12" s="32" t="s">
        <v>75</v>
      </c>
      <c r="S12" s="33" t="s">
        <v>42</v>
      </c>
      <c r="T12" s="34" t="s">
        <v>43</v>
      </c>
      <c r="U12" s="34" t="s">
        <v>44</v>
      </c>
      <c r="V12" s="35" t="s">
        <v>45</v>
      </c>
      <c r="W12" s="34" t="s">
        <v>46</v>
      </c>
      <c r="X12" s="34" t="s">
        <v>47</v>
      </c>
      <c r="Y12" s="34" t="s">
        <v>48</v>
      </c>
      <c r="Z12" s="36">
        <f>IFERROR(IF(S12="Probabilidad",(K12-(+K12*V12)),IF(S12="Impacto",K12,"")),"")</f>
        <v>0.24</v>
      </c>
      <c r="AA12" s="37" t="s">
        <v>39</v>
      </c>
      <c r="AB12" s="35">
        <v>0.24</v>
      </c>
      <c r="AC12" s="37" t="s">
        <v>41</v>
      </c>
      <c r="AD12" s="35">
        <v>0.6</v>
      </c>
      <c r="AE12" s="13" t="s">
        <v>41</v>
      </c>
      <c r="AF12" s="165" t="s">
        <v>465</v>
      </c>
      <c r="AG12" s="78" t="s">
        <v>740</v>
      </c>
      <c r="AH12" s="84" t="s">
        <v>741</v>
      </c>
      <c r="AI12" s="34" t="s">
        <v>49</v>
      </c>
      <c r="AJ12" s="32" t="s">
        <v>481</v>
      </c>
      <c r="AK12" s="38" t="s">
        <v>51</v>
      </c>
      <c r="AL12" s="40">
        <v>44561</v>
      </c>
      <c r="AM12" s="166" t="s">
        <v>742</v>
      </c>
      <c r="AN12" s="32" t="s">
        <v>743</v>
      </c>
      <c r="AO12" s="68" t="s">
        <v>465</v>
      </c>
    </row>
    <row r="13" spans="1:73" s="2" customFormat="1" ht="180" customHeight="1" x14ac:dyDescent="0.25">
      <c r="A13" s="116">
        <v>5</v>
      </c>
      <c r="B13" s="126" t="s">
        <v>121</v>
      </c>
      <c r="C13" s="21">
        <v>1</v>
      </c>
      <c r="D13" s="24" t="s">
        <v>77</v>
      </c>
      <c r="E13" s="24" t="s">
        <v>78</v>
      </c>
      <c r="F13" s="24" t="s">
        <v>79</v>
      </c>
      <c r="G13" s="120" t="s">
        <v>80</v>
      </c>
      <c r="H13" s="24" t="s">
        <v>38</v>
      </c>
      <c r="I13" s="26">
        <v>12</v>
      </c>
      <c r="J13" s="27" t="s">
        <v>39</v>
      </c>
      <c r="K13" s="28">
        <v>0.4</v>
      </c>
      <c r="L13" s="29" t="s">
        <v>81</v>
      </c>
      <c r="M13" s="28" t="s">
        <v>81</v>
      </c>
      <c r="N13" s="27" t="s">
        <v>82</v>
      </c>
      <c r="O13" s="28">
        <v>0.4</v>
      </c>
      <c r="P13" s="30" t="s">
        <v>41</v>
      </c>
      <c r="Q13" s="31">
        <v>1</v>
      </c>
      <c r="R13" s="32" t="s">
        <v>482</v>
      </c>
      <c r="S13" s="33" t="s">
        <v>42</v>
      </c>
      <c r="T13" s="34" t="s">
        <v>43</v>
      </c>
      <c r="U13" s="34" t="s">
        <v>44</v>
      </c>
      <c r="V13" s="35" t="s">
        <v>45</v>
      </c>
      <c r="W13" s="34" t="s">
        <v>46</v>
      </c>
      <c r="X13" s="34" t="s">
        <v>47</v>
      </c>
      <c r="Y13" s="34" t="s">
        <v>48</v>
      </c>
      <c r="Z13" s="36">
        <f>IFERROR(IF(S13="Probabilidad",(K13-(+K13*V13)),IF(S13="Impacto",K13,"")),"")</f>
        <v>0.24</v>
      </c>
      <c r="AA13" s="37" t="s">
        <v>39</v>
      </c>
      <c r="AB13" s="35">
        <v>0.24</v>
      </c>
      <c r="AC13" s="37" t="s">
        <v>82</v>
      </c>
      <c r="AD13" s="35">
        <v>0.4</v>
      </c>
      <c r="AE13" s="13" t="s">
        <v>41</v>
      </c>
      <c r="AF13" s="165" t="s">
        <v>465</v>
      </c>
      <c r="AG13" s="183">
        <v>44439</v>
      </c>
      <c r="AH13" s="171" t="s">
        <v>798</v>
      </c>
      <c r="AI13" s="34" t="s">
        <v>84</v>
      </c>
      <c r="AJ13" s="56" t="s">
        <v>485</v>
      </c>
      <c r="AK13" s="38"/>
      <c r="AL13" s="40"/>
      <c r="AM13" s="39"/>
      <c r="AN13" s="38"/>
      <c r="AO13" s="46"/>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s="4" customFormat="1" ht="151.5" customHeight="1" x14ac:dyDescent="0.3">
      <c r="A14" s="118"/>
      <c r="B14" s="126"/>
      <c r="C14" s="21">
        <v>1</v>
      </c>
      <c r="D14" s="24" t="s">
        <v>77</v>
      </c>
      <c r="E14" s="24" t="s">
        <v>78</v>
      </c>
      <c r="F14" s="24" t="s">
        <v>79</v>
      </c>
      <c r="G14" s="120"/>
      <c r="H14" s="24" t="s">
        <v>38</v>
      </c>
      <c r="I14" s="26">
        <v>12</v>
      </c>
      <c r="J14" s="27" t="s">
        <v>39</v>
      </c>
      <c r="K14" s="28">
        <v>0.4</v>
      </c>
      <c r="L14" s="29" t="s">
        <v>81</v>
      </c>
      <c r="M14" s="28" t="s">
        <v>81</v>
      </c>
      <c r="N14" s="27" t="s">
        <v>82</v>
      </c>
      <c r="O14" s="28">
        <v>0.4</v>
      </c>
      <c r="P14" s="30" t="s">
        <v>41</v>
      </c>
      <c r="Q14" s="31">
        <v>2</v>
      </c>
      <c r="R14" s="32" t="s">
        <v>483</v>
      </c>
      <c r="S14" s="33" t="s">
        <v>42</v>
      </c>
      <c r="T14" s="34" t="s">
        <v>43</v>
      </c>
      <c r="U14" s="34" t="s">
        <v>44</v>
      </c>
      <c r="V14" s="35" t="s">
        <v>45</v>
      </c>
      <c r="W14" s="34" t="s">
        <v>46</v>
      </c>
      <c r="X14" s="34" t="s">
        <v>47</v>
      </c>
      <c r="Y14" s="34" t="s">
        <v>48</v>
      </c>
      <c r="Z14" s="36">
        <f>IFERROR(IF(AND(S13="Probabilidad",S14="Probabilidad"),(AB13-(+AB13*V14)),IF(S14="Probabilidad",(K13-(+K13*V14)),IF(S14="Impacto",AB13,""))),"")</f>
        <v>0.14399999999999999</v>
      </c>
      <c r="AA14" s="37" t="s">
        <v>57</v>
      </c>
      <c r="AB14" s="35">
        <v>0.14399999999999999</v>
      </c>
      <c r="AC14" s="37" t="s">
        <v>82</v>
      </c>
      <c r="AD14" s="35">
        <v>0.4</v>
      </c>
      <c r="AE14" s="13" t="s">
        <v>86</v>
      </c>
      <c r="AF14" s="165" t="s">
        <v>465</v>
      </c>
      <c r="AG14" s="183">
        <v>44439</v>
      </c>
      <c r="AH14" s="171" t="s">
        <v>799</v>
      </c>
      <c r="AI14" s="34"/>
      <c r="AJ14" s="38"/>
      <c r="AK14" s="38"/>
      <c r="AL14" s="40"/>
      <c r="AM14" s="39"/>
      <c r="AN14" s="38"/>
      <c r="AO14" s="46"/>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row>
    <row r="15" spans="1:73" s="4" customFormat="1" ht="153.75" customHeight="1" x14ac:dyDescent="0.3">
      <c r="A15" s="117"/>
      <c r="B15" s="126"/>
      <c r="C15" s="21">
        <v>1</v>
      </c>
      <c r="D15" s="24" t="s">
        <v>77</v>
      </c>
      <c r="E15" s="24" t="s">
        <v>78</v>
      </c>
      <c r="F15" s="24" t="s">
        <v>79</v>
      </c>
      <c r="G15" s="120"/>
      <c r="H15" s="24" t="s">
        <v>38</v>
      </c>
      <c r="I15" s="26">
        <v>12</v>
      </c>
      <c r="J15" s="27" t="s">
        <v>39</v>
      </c>
      <c r="K15" s="28">
        <v>0.4</v>
      </c>
      <c r="L15" s="29" t="s">
        <v>81</v>
      </c>
      <c r="M15" s="28" t="s">
        <v>81</v>
      </c>
      <c r="N15" s="27" t="s">
        <v>82</v>
      </c>
      <c r="O15" s="28">
        <v>0.4</v>
      </c>
      <c r="P15" s="30" t="s">
        <v>41</v>
      </c>
      <c r="Q15" s="31">
        <v>3</v>
      </c>
      <c r="R15" s="32" t="s">
        <v>484</v>
      </c>
      <c r="S15" s="33" t="s">
        <v>42</v>
      </c>
      <c r="T15" s="34" t="s">
        <v>43</v>
      </c>
      <c r="U15" s="34" t="s">
        <v>44</v>
      </c>
      <c r="V15" s="35" t="s">
        <v>45</v>
      </c>
      <c r="W15" s="34" t="s">
        <v>46</v>
      </c>
      <c r="X15" s="34" t="s">
        <v>47</v>
      </c>
      <c r="Y15" s="34" t="s">
        <v>48</v>
      </c>
      <c r="Z15" s="36">
        <f>IFERROR(IF(AND(S14="Probabilidad",S15="Probabilidad"),(AB14-(+AB14*V15)),IF(AND(S14="Impacto",S15="Probabilidad"),(AB13-(+AB13*V15)),IF(S15="Impacto",AB14,""))),"")</f>
        <v>8.6399999999999991E-2</v>
      </c>
      <c r="AA15" s="37" t="s">
        <v>57</v>
      </c>
      <c r="AB15" s="35">
        <v>8.6399999999999991E-2</v>
      </c>
      <c r="AC15" s="37" t="s">
        <v>82</v>
      </c>
      <c r="AD15" s="35">
        <v>0.4</v>
      </c>
      <c r="AE15" s="13" t="s">
        <v>86</v>
      </c>
      <c r="AF15" s="165" t="s">
        <v>465</v>
      </c>
      <c r="AG15" s="183">
        <v>44439</v>
      </c>
      <c r="AH15" s="171" t="s">
        <v>800</v>
      </c>
      <c r="AI15" s="34"/>
      <c r="AJ15" s="38"/>
      <c r="AK15" s="38"/>
      <c r="AL15" s="40"/>
      <c r="AM15" s="39"/>
      <c r="AN15" s="38"/>
      <c r="AO15" s="46"/>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row>
    <row r="16" spans="1:73" s="4" customFormat="1" ht="93" customHeight="1" x14ac:dyDescent="0.3">
      <c r="A16" s="116">
        <v>6</v>
      </c>
      <c r="B16" s="126" t="s">
        <v>121</v>
      </c>
      <c r="C16" s="21">
        <v>2</v>
      </c>
      <c r="D16" s="24" t="s">
        <v>34</v>
      </c>
      <c r="E16" s="24" t="s">
        <v>88</v>
      </c>
      <c r="F16" s="24" t="s">
        <v>89</v>
      </c>
      <c r="G16" s="120" t="s">
        <v>90</v>
      </c>
      <c r="H16" s="24" t="s">
        <v>38</v>
      </c>
      <c r="I16" s="26">
        <v>19</v>
      </c>
      <c r="J16" s="27" t="s">
        <v>39</v>
      </c>
      <c r="K16" s="28">
        <v>0.4</v>
      </c>
      <c r="L16" s="29" t="s">
        <v>40</v>
      </c>
      <c r="M16" s="28" t="s">
        <v>40</v>
      </c>
      <c r="N16" s="27" t="s">
        <v>41</v>
      </c>
      <c r="O16" s="28">
        <v>0.6</v>
      </c>
      <c r="P16" s="30" t="s">
        <v>41</v>
      </c>
      <c r="Q16" s="31">
        <v>1</v>
      </c>
      <c r="R16" s="32" t="s">
        <v>486</v>
      </c>
      <c r="S16" s="33" t="s">
        <v>42</v>
      </c>
      <c r="T16" s="34" t="s">
        <v>43</v>
      </c>
      <c r="U16" s="34" t="s">
        <v>44</v>
      </c>
      <c r="V16" s="35" t="s">
        <v>45</v>
      </c>
      <c r="W16" s="34" t="s">
        <v>46</v>
      </c>
      <c r="X16" s="34" t="s">
        <v>47</v>
      </c>
      <c r="Y16" s="34" t="s">
        <v>48</v>
      </c>
      <c r="Z16" s="36">
        <f>IFERROR(IF(S16="Probabilidad",(K16-(+K16*V16)),IF(S16="Impacto",K16,"")),"")</f>
        <v>0.24</v>
      </c>
      <c r="AA16" s="37" t="s">
        <v>39</v>
      </c>
      <c r="AB16" s="35">
        <v>0.24</v>
      </c>
      <c r="AC16" s="37" t="s">
        <v>41</v>
      </c>
      <c r="AD16" s="35">
        <v>0.6</v>
      </c>
      <c r="AE16" s="13" t="s">
        <v>41</v>
      </c>
      <c r="AF16" s="165" t="s">
        <v>465</v>
      </c>
      <c r="AG16" s="183">
        <v>44428</v>
      </c>
      <c r="AH16" s="172" t="s">
        <v>801</v>
      </c>
      <c r="AI16" s="34" t="s">
        <v>84</v>
      </c>
      <c r="AJ16" s="56" t="s">
        <v>485</v>
      </c>
      <c r="AK16" s="19"/>
      <c r="AL16" s="40"/>
      <c r="AM16" s="39"/>
      <c r="AN16" s="38"/>
      <c r="AO16" s="46"/>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row>
    <row r="17" spans="1:73" s="4" customFormat="1" ht="111" customHeight="1" x14ac:dyDescent="0.3">
      <c r="A17" s="118"/>
      <c r="B17" s="126"/>
      <c r="C17" s="21">
        <v>2</v>
      </c>
      <c r="D17" s="24" t="s">
        <v>34</v>
      </c>
      <c r="E17" s="24" t="s">
        <v>88</v>
      </c>
      <c r="F17" s="24" t="s">
        <v>89</v>
      </c>
      <c r="G17" s="120"/>
      <c r="H17" s="24" t="s">
        <v>38</v>
      </c>
      <c r="I17" s="26">
        <v>19</v>
      </c>
      <c r="J17" s="27" t="s">
        <v>39</v>
      </c>
      <c r="K17" s="28">
        <v>0.4</v>
      </c>
      <c r="L17" s="29" t="s">
        <v>40</v>
      </c>
      <c r="M17" s="28" t="s">
        <v>40</v>
      </c>
      <c r="N17" s="27" t="s">
        <v>41</v>
      </c>
      <c r="O17" s="28">
        <v>0.6</v>
      </c>
      <c r="P17" s="30" t="s">
        <v>41</v>
      </c>
      <c r="Q17" s="31">
        <v>2</v>
      </c>
      <c r="R17" s="32" t="s">
        <v>487</v>
      </c>
      <c r="S17" s="33" t="s">
        <v>42</v>
      </c>
      <c r="T17" s="34" t="s">
        <v>43</v>
      </c>
      <c r="U17" s="34" t="s">
        <v>44</v>
      </c>
      <c r="V17" s="35" t="s">
        <v>45</v>
      </c>
      <c r="W17" s="34" t="s">
        <v>46</v>
      </c>
      <c r="X17" s="34" t="s">
        <v>47</v>
      </c>
      <c r="Y17" s="34" t="s">
        <v>48</v>
      </c>
      <c r="Z17" s="36">
        <f>IFERROR(IF(AND(S16="Probabilidad",S17="Probabilidad"),(AB16-(+AB16*V17)),IF(S17="Probabilidad",(K16-(+K16*V17)),IF(S17="Impacto",AB16,""))),"")</f>
        <v>0.14399999999999999</v>
      </c>
      <c r="AA17" s="37" t="s">
        <v>57</v>
      </c>
      <c r="AB17" s="35">
        <v>0.14399999999999999</v>
      </c>
      <c r="AC17" s="37" t="s">
        <v>82</v>
      </c>
      <c r="AD17" s="35">
        <v>0.4</v>
      </c>
      <c r="AE17" s="13" t="s">
        <v>86</v>
      </c>
      <c r="AF17" s="165" t="s">
        <v>465</v>
      </c>
      <c r="AG17" s="183">
        <v>44428</v>
      </c>
      <c r="AH17" s="173" t="s">
        <v>802</v>
      </c>
      <c r="AI17" s="34"/>
      <c r="AJ17" s="38"/>
      <c r="AK17" s="19"/>
      <c r="AL17" s="40"/>
      <c r="AM17" s="39"/>
      <c r="AN17" s="38"/>
      <c r="AO17" s="46"/>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row>
    <row r="18" spans="1:73" s="4" customFormat="1" ht="96.75" customHeight="1" x14ac:dyDescent="0.3">
      <c r="A18" s="117"/>
      <c r="B18" s="126"/>
      <c r="C18" s="21">
        <v>2</v>
      </c>
      <c r="D18" s="24" t="s">
        <v>34</v>
      </c>
      <c r="E18" s="24" t="s">
        <v>88</v>
      </c>
      <c r="F18" s="24" t="s">
        <v>89</v>
      </c>
      <c r="G18" s="120"/>
      <c r="H18" s="24" t="s">
        <v>38</v>
      </c>
      <c r="I18" s="26">
        <v>19</v>
      </c>
      <c r="J18" s="27" t="s">
        <v>39</v>
      </c>
      <c r="K18" s="28">
        <v>0.4</v>
      </c>
      <c r="L18" s="29" t="s">
        <v>40</v>
      </c>
      <c r="M18" s="28" t="s">
        <v>40</v>
      </c>
      <c r="N18" s="27" t="s">
        <v>41</v>
      </c>
      <c r="O18" s="28">
        <v>0.6</v>
      </c>
      <c r="P18" s="30" t="s">
        <v>41</v>
      </c>
      <c r="Q18" s="31">
        <v>3</v>
      </c>
      <c r="R18" s="32" t="s">
        <v>488</v>
      </c>
      <c r="S18" s="33" t="s">
        <v>42</v>
      </c>
      <c r="T18" s="34" t="s">
        <v>52</v>
      </c>
      <c r="U18" s="34" t="s">
        <v>44</v>
      </c>
      <c r="V18" s="35" t="s">
        <v>53</v>
      </c>
      <c r="W18" s="34" t="s">
        <v>46</v>
      </c>
      <c r="X18" s="34" t="s">
        <v>47</v>
      </c>
      <c r="Y18" s="34" t="s">
        <v>48</v>
      </c>
      <c r="Z18" s="36">
        <f>IFERROR(IF(AND(S17="Probabilidad",S18="Probabilidad"),(AB17-(+AB17*V18)),IF(AND(S17="Impacto",S18="Probabilidad"),(AB16-(+AB16*V18)),IF(S18="Impacto",AB17,""))),"")</f>
        <v>0.1008</v>
      </c>
      <c r="AA18" s="37" t="s">
        <v>57</v>
      </c>
      <c r="AB18" s="35">
        <v>0.1008</v>
      </c>
      <c r="AC18" s="37" t="s">
        <v>82</v>
      </c>
      <c r="AD18" s="35">
        <v>0.4</v>
      </c>
      <c r="AE18" s="13" t="s">
        <v>86</v>
      </c>
      <c r="AF18" s="165" t="s">
        <v>465</v>
      </c>
      <c r="AG18" s="183">
        <v>44429</v>
      </c>
      <c r="AH18" s="173" t="s">
        <v>803</v>
      </c>
      <c r="AI18" s="34"/>
      <c r="AJ18" s="38"/>
      <c r="AK18" s="19"/>
      <c r="AL18" s="40"/>
      <c r="AM18" s="39"/>
      <c r="AN18" s="38"/>
      <c r="AO18" s="46"/>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row>
    <row r="19" spans="1:73" s="4" customFormat="1" ht="240.75" customHeight="1" x14ac:dyDescent="0.3">
      <c r="A19" s="116">
        <v>7</v>
      </c>
      <c r="B19" s="126" t="s">
        <v>121</v>
      </c>
      <c r="C19" s="21">
        <v>3</v>
      </c>
      <c r="D19" s="24" t="s">
        <v>34</v>
      </c>
      <c r="E19" s="24" t="s">
        <v>94</v>
      </c>
      <c r="F19" s="24" t="s">
        <v>95</v>
      </c>
      <c r="G19" s="120" t="s">
        <v>96</v>
      </c>
      <c r="H19" s="24" t="s">
        <v>38</v>
      </c>
      <c r="I19" s="26">
        <v>124</v>
      </c>
      <c r="J19" s="27" t="s">
        <v>64</v>
      </c>
      <c r="K19" s="28">
        <v>0.6</v>
      </c>
      <c r="L19" s="29" t="s">
        <v>40</v>
      </c>
      <c r="M19" s="28" t="s">
        <v>40</v>
      </c>
      <c r="N19" s="27" t="s">
        <v>41</v>
      </c>
      <c r="O19" s="28">
        <v>0.6</v>
      </c>
      <c r="P19" s="30" t="s">
        <v>41</v>
      </c>
      <c r="Q19" s="31">
        <v>1</v>
      </c>
      <c r="R19" s="32" t="s">
        <v>489</v>
      </c>
      <c r="S19" s="33" t="s">
        <v>42</v>
      </c>
      <c r="T19" s="34" t="s">
        <v>52</v>
      </c>
      <c r="U19" s="34" t="s">
        <v>44</v>
      </c>
      <c r="V19" s="35" t="s">
        <v>53</v>
      </c>
      <c r="W19" s="34" t="s">
        <v>46</v>
      </c>
      <c r="X19" s="34" t="s">
        <v>47</v>
      </c>
      <c r="Y19" s="34" t="s">
        <v>48</v>
      </c>
      <c r="Z19" s="36">
        <f>IFERROR(IF(S19="Probabilidad",(K19-(+K19*V19)),IF(S19="Impacto",K19,"")),"")</f>
        <v>0.42</v>
      </c>
      <c r="AA19" s="37" t="s">
        <v>64</v>
      </c>
      <c r="AB19" s="35">
        <v>0.42</v>
      </c>
      <c r="AC19" s="37" t="s">
        <v>41</v>
      </c>
      <c r="AD19" s="35">
        <v>0.6</v>
      </c>
      <c r="AE19" s="13" t="s">
        <v>41</v>
      </c>
      <c r="AF19" s="165" t="s">
        <v>465</v>
      </c>
      <c r="AG19" s="183">
        <v>44439</v>
      </c>
      <c r="AH19" s="172" t="s">
        <v>804</v>
      </c>
      <c r="AI19" s="34" t="s">
        <v>49</v>
      </c>
      <c r="AJ19" s="38" t="s">
        <v>490</v>
      </c>
      <c r="AK19" s="38" t="s">
        <v>98</v>
      </c>
      <c r="AL19" s="40">
        <v>44228</v>
      </c>
      <c r="AM19" s="91">
        <v>44438</v>
      </c>
      <c r="AN19" s="62" t="s">
        <v>807</v>
      </c>
      <c r="AO19" s="68" t="s">
        <v>465</v>
      </c>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row>
    <row r="20" spans="1:73" s="4" customFormat="1" ht="96.75" customHeight="1" x14ac:dyDescent="0.3">
      <c r="A20" s="117"/>
      <c r="B20" s="126"/>
      <c r="C20" s="21">
        <v>3</v>
      </c>
      <c r="D20" s="24" t="s">
        <v>34</v>
      </c>
      <c r="E20" s="24" t="s">
        <v>94</v>
      </c>
      <c r="F20" s="24" t="s">
        <v>95</v>
      </c>
      <c r="G20" s="120"/>
      <c r="H20" s="24" t="s">
        <v>38</v>
      </c>
      <c r="I20" s="26">
        <v>124</v>
      </c>
      <c r="J20" s="27" t="s">
        <v>64</v>
      </c>
      <c r="K20" s="28">
        <v>0.6</v>
      </c>
      <c r="L20" s="29" t="s">
        <v>40</v>
      </c>
      <c r="M20" s="28" t="s">
        <v>40</v>
      </c>
      <c r="N20" s="27" t="s">
        <v>41</v>
      </c>
      <c r="O20" s="28">
        <v>0.6</v>
      </c>
      <c r="P20" s="30" t="s">
        <v>41</v>
      </c>
      <c r="Q20" s="31">
        <v>2</v>
      </c>
      <c r="R20" s="32" t="s">
        <v>99</v>
      </c>
      <c r="S20" s="33" t="s">
        <v>42</v>
      </c>
      <c r="T20" s="34" t="s">
        <v>52</v>
      </c>
      <c r="U20" s="34" t="s">
        <v>44</v>
      </c>
      <c r="V20" s="35" t="s">
        <v>53</v>
      </c>
      <c r="W20" s="34" t="s">
        <v>46</v>
      </c>
      <c r="X20" s="34" t="s">
        <v>47</v>
      </c>
      <c r="Y20" s="34" t="s">
        <v>48</v>
      </c>
      <c r="Z20" s="36">
        <f>IFERROR(IF(AND(S19="Probabilidad",S20="Probabilidad"),(AB19-(+AB19*V20)),IF(S20="Probabilidad",(K19-(+K19*V20)),IF(S20="Impacto",AB19,""))),"")</f>
        <v>0.29399999999999998</v>
      </c>
      <c r="AA20" s="37" t="s">
        <v>39</v>
      </c>
      <c r="AB20" s="35">
        <v>0.29399999999999998</v>
      </c>
      <c r="AC20" s="37" t="s">
        <v>41</v>
      </c>
      <c r="AD20" s="35">
        <v>0.6</v>
      </c>
      <c r="AE20" s="13" t="s">
        <v>41</v>
      </c>
      <c r="AF20" s="165" t="s">
        <v>465</v>
      </c>
      <c r="AG20" s="184" t="s">
        <v>805</v>
      </c>
      <c r="AH20" s="174" t="s">
        <v>806</v>
      </c>
      <c r="AI20" s="34"/>
      <c r="AJ20" s="38"/>
      <c r="AK20" s="19"/>
      <c r="AL20" s="40"/>
      <c r="AM20" s="39"/>
      <c r="AN20" s="38"/>
      <c r="AO20" s="46"/>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row>
    <row r="21" spans="1:73" s="4" customFormat="1" ht="141" customHeight="1" x14ac:dyDescent="0.3">
      <c r="A21" s="31">
        <v>8</v>
      </c>
      <c r="B21" s="98" t="s">
        <v>121</v>
      </c>
      <c r="C21" s="31">
        <v>4</v>
      </c>
      <c r="D21" s="38" t="s">
        <v>34</v>
      </c>
      <c r="E21" s="38" t="s">
        <v>100</v>
      </c>
      <c r="F21" s="52" t="s">
        <v>101</v>
      </c>
      <c r="G21" s="53" t="s">
        <v>102</v>
      </c>
      <c r="H21" s="38" t="s">
        <v>38</v>
      </c>
      <c r="I21" s="19">
        <v>9</v>
      </c>
      <c r="J21" s="57" t="s">
        <v>39</v>
      </c>
      <c r="K21" s="58">
        <v>0.4</v>
      </c>
      <c r="L21" s="54" t="s">
        <v>40</v>
      </c>
      <c r="M21" s="55" t="s">
        <v>40</v>
      </c>
      <c r="N21" s="57" t="s">
        <v>41</v>
      </c>
      <c r="O21" s="58">
        <v>0.6</v>
      </c>
      <c r="P21" s="45" t="s">
        <v>41</v>
      </c>
      <c r="Q21" s="31">
        <v>1</v>
      </c>
      <c r="R21" s="32" t="s">
        <v>103</v>
      </c>
      <c r="S21" s="33" t="s">
        <v>42</v>
      </c>
      <c r="T21" s="34" t="s">
        <v>43</v>
      </c>
      <c r="U21" s="34" t="s">
        <v>44</v>
      </c>
      <c r="V21" s="35" t="s">
        <v>45</v>
      </c>
      <c r="W21" s="34" t="s">
        <v>46</v>
      </c>
      <c r="X21" s="34" t="s">
        <v>47</v>
      </c>
      <c r="Y21" s="34" t="s">
        <v>48</v>
      </c>
      <c r="Z21" s="36">
        <f>IFERROR(IF(S21="Probabilidad",(K21-(+K21*V21)),IF(S21="Impacto",K21,"")),"")</f>
        <v>0.24</v>
      </c>
      <c r="AA21" s="37" t="s">
        <v>39</v>
      </c>
      <c r="AB21" s="35">
        <v>0.24</v>
      </c>
      <c r="AC21" s="37" t="s">
        <v>41</v>
      </c>
      <c r="AD21" s="35">
        <v>0.6</v>
      </c>
      <c r="AE21" s="13" t="s">
        <v>41</v>
      </c>
      <c r="AF21" s="165" t="s">
        <v>465</v>
      </c>
      <c r="AG21" s="185">
        <v>44439</v>
      </c>
      <c r="AH21" s="168" t="s">
        <v>808</v>
      </c>
      <c r="AI21" s="34" t="s">
        <v>49</v>
      </c>
      <c r="AJ21" s="38" t="s">
        <v>104</v>
      </c>
      <c r="AK21" s="38" t="s">
        <v>105</v>
      </c>
      <c r="AL21" s="40" t="s">
        <v>106</v>
      </c>
      <c r="AM21" s="91"/>
      <c r="AN21" s="175" t="s">
        <v>809</v>
      </c>
      <c r="AO21" s="68" t="s">
        <v>465</v>
      </c>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row>
    <row r="22" spans="1:73" s="4" customFormat="1" ht="88.5" customHeight="1" x14ac:dyDescent="0.3">
      <c r="A22" s="116">
        <v>9</v>
      </c>
      <c r="B22" s="126" t="s">
        <v>121</v>
      </c>
      <c r="C22" s="21">
        <v>5</v>
      </c>
      <c r="D22" s="24" t="s">
        <v>34</v>
      </c>
      <c r="E22" s="24" t="s">
        <v>107</v>
      </c>
      <c r="F22" s="24" t="s">
        <v>108</v>
      </c>
      <c r="G22" s="155" t="s">
        <v>109</v>
      </c>
      <c r="H22" s="24" t="s">
        <v>38</v>
      </c>
      <c r="I22" s="26">
        <v>12</v>
      </c>
      <c r="J22" s="27" t="s">
        <v>39</v>
      </c>
      <c r="K22" s="28">
        <v>0.4</v>
      </c>
      <c r="L22" s="29" t="s">
        <v>110</v>
      </c>
      <c r="M22" s="28" t="s">
        <v>110</v>
      </c>
      <c r="N22" s="27" t="s">
        <v>111</v>
      </c>
      <c r="O22" s="28">
        <v>0.8</v>
      </c>
      <c r="P22" s="30" t="s">
        <v>62</v>
      </c>
      <c r="Q22" s="31">
        <v>1</v>
      </c>
      <c r="R22" s="32" t="s">
        <v>491</v>
      </c>
      <c r="S22" s="33" t="s">
        <v>42</v>
      </c>
      <c r="T22" s="34" t="s">
        <v>52</v>
      </c>
      <c r="U22" s="34" t="s">
        <v>44</v>
      </c>
      <c r="V22" s="35" t="s">
        <v>53</v>
      </c>
      <c r="W22" s="34" t="s">
        <v>46</v>
      </c>
      <c r="X22" s="34" t="s">
        <v>47</v>
      </c>
      <c r="Y22" s="34" t="s">
        <v>48</v>
      </c>
      <c r="Z22" s="36">
        <f>IFERROR(IF(S22="Probabilidad",(K22-(+K22*V22)),IF(S22="Impacto",K22,"")),"")</f>
        <v>0.28000000000000003</v>
      </c>
      <c r="AA22" s="37" t="s">
        <v>39</v>
      </c>
      <c r="AB22" s="35">
        <v>0.28000000000000003</v>
      </c>
      <c r="AC22" s="37" t="s">
        <v>111</v>
      </c>
      <c r="AD22" s="35">
        <v>0.8</v>
      </c>
      <c r="AE22" s="13" t="s">
        <v>62</v>
      </c>
      <c r="AF22" s="165" t="s">
        <v>465</v>
      </c>
      <c r="AG22" s="183">
        <v>44438</v>
      </c>
      <c r="AH22" s="172" t="s">
        <v>810</v>
      </c>
      <c r="AI22" s="34" t="s">
        <v>49</v>
      </c>
      <c r="AJ22" s="38" t="s">
        <v>496</v>
      </c>
      <c r="AK22" s="38" t="s">
        <v>113</v>
      </c>
      <c r="AL22" s="40">
        <v>44275</v>
      </c>
      <c r="AM22" s="91">
        <v>44438</v>
      </c>
      <c r="AN22" s="90" t="s">
        <v>815</v>
      </c>
      <c r="AO22" s="68" t="s">
        <v>465</v>
      </c>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row>
    <row r="23" spans="1:73" s="4" customFormat="1" ht="90" customHeight="1" x14ac:dyDescent="0.3">
      <c r="A23" s="118"/>
      <c r="B23" s="126"/>
      <c r="C23" s="21">
        <v>5</v>
      </c>
      <c r="D23" s="24" t="s">
        <v>34</v>
      </c>
      <c r="E23" s="24" t="s">
        <v>107</v>
      </c>
      <c r="F23" s="24" t="s">
        <v>108</v>
      </c>
      <c r="G23" s="155"/>
      <c r="H23" s="24" t="s">
        <v>38</v>
      </c>
      <c r="I23" s="26">
        <v>12</v>
      </c>
      <c r="J23" s="27" t="s">
        <v>39</v>
      </c>
      <c r="K23" s="28">
        <v>0.4</v>
      </c>
      <c r="L23" s="29" t="s">
        <v>110</v>
      </c>
      <c r="M23" s="28" t="s">
        <v>110</v>
      </c>
      <c r="N23" s="27" t="s">
        <v>111</v>
      </c>
      <c r="O23" s="28">
        <v>0.8</v>
      </c>
      <c r="P23" s="30" t="s">
        <v>62</v>
      </c>
      <c r="Q23" s="31">
        <v>2</v>
      </c>
      <c r="R23" s="32" t="s">
        <v>492</v>
      </c>
      <c r="S23" s="33" t="s">
        <v>42</v>
      </c>
      <c r="T23" s="34" t="s">
        <v>43</v>
      </c>
      <c r="U23" s="34" t="s">
        <v>44</v>
      </c>
      <c r="V23" s="35" t="s">
        <v>45</v>
      </c>
      <c r="W23" s="34" t="s">
        <v>46</v>
      </c>
      <c r="X23" s="34" t="s">
        <v>47</v>
      </c>
      <c r="Y23" s="34" t="s">
        <v>48</v>
      </c>
      <c r="Z23" s="36">
        <f>IFERROR(IF(AND(S22="Probabilidad",S23="Probabilidad"),(AB22-(+AB22*V23)),IF(S23="Probabilidad",(K22-(+K22*V23)),IF(S23="Impacto",AB22,""))),"")</f>
        <v>0.16800000000000001</v>
      </c>
      <c r="AA23" s="37" t="s">
        <v>57</v>
      </c>
      <c r="AB23" s="35">
        <v>0.16800000000000001</v>
      </c>
      <c r="AC23" s="37" t="s">
        <v>41</v>
      </c>
      <c r="AD23" s="35">
        <v>0.6</v>
      </c>
      <c r="AE23" s="13" t="s">
        <v>41</v>
      </c>
      <c r="AF23" s="165" t="s">
        <v>465</v>
      </c>
      <c r="AG23" s="186">
        <v>44438</v>
      </c>
      <c r="AH23" s="168" t="s">
        <v>811</v>
      </c>
      <c r="AI23" s="34"/>
      <c r="AJ23" s="38" t="s">
        <v>497</v>
      </c>
      <c r="AK23" s="38" t="s">
        <v>119</v>
      </c>
      <c r="AL23" s="40">
        <v>44258</v>
      </c>
      <c r="AM23" s="91">
        <v>44438</v>
      </c>
      <c r="AN23" s="90" t="s">
        <v>816</v>
      </c>
      <c r="AO23" s="68" t="s">
        <v>465</v>
      </c>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row>
    <row r="24" spans="1:73" s="4" customFormat="1" ht="102.75" customHeight="1" x14ac:dyDescent="0.3">
      <c r="A24" s="118"/>
      <c r="B24" s="126"/>
      <c r="C24" s="21">
        <v>5</v>
      </c>
      <c r="D24" s="24" t="s">
        <v>34</v>
      </c>
      <c r="E24" s="24" t="s">
        <v>107</v>
      </c>
      <c r="F24" s="24" t="s">
        <v>108</v>
      </c>
      <c r="G24" s="155"/>
      <c r="H24" s="24" t="s">
        <v>38</v>
      </c>
      <c r="I24" s="26">
        <v>12</v>
      </c>
      <c r="J24" s="27" t="s">
        <v>39</v>
      </c>
      <c r="K24" s="28">
        <v>0.4</v>
      </c>
      <c r="L24" s="29" t="s">
        <v>110</v>
      </c>
      <c r="M24" s="28" t="s">
        <v>110</v>
      </c>
      <c r="N24" s="27" t="s">
        <v>111</v>
      </c>
      <c r="O24" s="28">
        <v>0.8</v>
      </c>
      <c r="P24" s="30" t="s">
        <v>62</v>
      </c>
      <c r="Q24" s="31">
        <v>3</v>
      </c>
      <c r="R24" s="52" t="s">
        <v>493</v>
      </c>
      <c r="S24" s="33" t="s">
        <v>42</v>
      </c>
      <c r="T24" s="34" t="s">
        <v>43</v>
      </c>
      <c r="U24" s="34" t="s">
        <v>44</v>
      </c>
      <c r="V24" s="35" t="s">
        <v>45</v>
      </c>
      <c r="W24" s="34" t="s">
        <v>46</v>
      </c>
      <c r="X24" s="34" t="s">
        <v>47</v>
      </c>
      <c r="Y24" s="34" t="s">
        <v>48</v>
      </c>
      <c r="Z24" s="36">
        <f>IFERROR(IF(AND(S23="Probabilidad",S24="Probabilidad"),(AB23-(+AB23*V24)),IF(AND(S23="Impacto",S24="Probabilidad"),(AB22-(+AB22*V24)),IF(S24="Impacto",AB23,""))),"")</f>
        <v>0.1008</v>
      </c>
      <c r="AA24" s="37" t="s">
        <v>57</v>
      </c>
      <c r="AB24" s="35">
        <v>0.1008</v>
      </c>
      <c r="AC24" s="37" t="s">
        <v>41</v>
      </c>
      <c r="AD24" s="35">
        <v>0.6</v>
      </c>
      <c r="AE24" s="13" t="s">
        <v>41</v>
      </c>
      <c r="AF24" s="165" t="s">
        <v>465</v>
      </c>
      <c r="AG24" s="183">
        <v>44438</v>
      </c>
      <c r="AH24" s="176" t="s">
        <v>812</v>
      </c>
      <c r="AI24" s="34"/>
      <c r="AJ24" s="38"/>
      <c r="AK24" s="19"/>
      <c r="AL24" s="40"/>
      <c r="AM24" s="40"/>
      <c r="AN24" s="60"/>
      <c r="AO24" s="46"/>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row>
    <row r="25" spans="1:73" s="4" customFormat="1" ht="132.75" customHeight="1" x14ac:dyDescent="0.3">
      <c r="A25" s="118"/>
      <c r="B25" s="126"/>
      <c r="C25" s="21">
        <v>5</v>
      </c>
      <c r="D25" s="24" t="s">
        <v>34</v>
      </c>
      <c r="E25" s="24" t="s">
        <v>107</v>
      </c>
      <c r="F25" s="24" t="s">
        <v>108</v>
      </c>
      <c r="G25" s="155"/>
      <c r="H25" s="24" t="s">
        <v>38</v>
      </c>
      <c r="I25" s="26">
        <v>12</v>
      </c>
      <c r="J25" s="27" t="s">
        <v>39</v>
      </c>
      <c r="K25" s="28">
        <v>0.4</v>
      </c>
      <c r="L25" s="29" t="s">
        <v>110</v>
      </c>
      <c r="M25" s="28" t="s">
        <v>110</v>
      </c>
      <c r="N25" s="27" t="s">
        <v>111</v>
      </c>
      <c r="O25" s="28">
        <v>0.8</v>
      </c>
      <c r="P25" s="30" t="s">
        <v>62</v>
      </c>
      <c r="Q25" s="31">
        <v>4</v>
      </c>
      <c r="R25" s="32" t="s">
        <v>494</v>
      </c>
      <c r="S25" s="33" t="s">
        <v>1</v>
      </c>
      <c r="T25" s="34" t="s">
        <v>117</v>
      </c>
      <c r="U25" s="34" t="s">
        <v>44</v>
      </c>
      <c r="V25" s="35" t="s">
        <v>118</v>
      </c>
      <c r="W25" s="34" t="s">
        <v>46</v>
      </c>
      <c r="X25" s="34" t="s">
        <v>47</v>
      </c>
      <c r="Y25" s="34" t="s">
        <v>48</v>
      </c>
      <c r="Z25" s="36">
        <f t="shared" ref="Z25:Z26" si="0">IFERROR(IF(AND(S24="Probabilidad",S25="Probabilidad"),(AB24-(+AB24*V25)),IF(AND(S24="Impacto",S25="Probabilidad"),(AB23-(+AB23*V25)),IF(S25="Impacto",AB24,""))),"")</f>
        <v>0.1008</v>
      </c>
      <c r="AA25" s="37" t="s">
        <v>57</v>
      </c>
      <c r="AB25" s="35">
        <v>0.1008</v>
      </c>
      <c r="AC25" s="37" t="s">
        <v>41</v>
      </c>
      <c r="AD25" s="35">
        <v>0.44999999999999996</v>
      </c>
      <c r="AE25" s="13" t="s">
        <v>41</v>
      </c>
      <c r="AF25" s="165" t="s">
        <v>465</v>
      </c>
      <c r="AG25" s="183">
        <v>44438</v>
      </c>
      <c r="AH25" s="172" t="s">
        <v>813</v>
      </c>
      <c r="AI25" s="34"/>
      <c r="AJ25" s="38"/>
      <c r="AK25" s="38"/>
      <c r="AL25" s="40"/>
      <c r="AM25" s="40"/>
      <c r="AN25" s="60"/>
      <c r="AO25" s="46"/>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row>
    <row r="26" spans="1:73" s="4" customFormat="1" ht="91.5" customHeight="1" x14ac:dyDescent="0.3">
      <c r="A26" s="117"/>
      <c r="B26" s="126"/>
      <c r="C26" s="21">
        <v>5</v>
      </c>
      <c r="D26" s="24" t="s">
        <v>34</v>
      </c>
      <c r="E26" s="24" t="s">
        <v>107</v>
      </c>
      <c r="F26" s="24" t="s">
        <v>108</v>
      </c>
      <c r="G26" s="155"/>
      <c r="H26" s="24" t="s">
        <v>38</v>
      </c>
      <c r="I26" s="26">
        <v>12</v>
      </c>
      <c r="J26" s="27" t="s">
        <v>39</v>
      </c>
      <c r="K26" s="28">
        <v>0.4</v>
      </c>
      <c r="L26" s="29" t="s">
        <v>110</v>
      </c>
      <c r="M26" s="28" t="s">
        <v>110</v>
      </c>
      <c r="N26" s="27" t="s">
        <v>111</v>
      </c>
      <c r="O26" s="28">
        <v>0.8</v>
      </c>
      <c r="P26" s="30" t="s">
        <v>62</v>
      </c>
      <c r="Q26" s="31">
        <v>5</v>
      </c>
      <c r="R26" s="32" t="s">
        <v>495</v>
      </c>
      <c r="S26" s="33" t="s">
        <v>42</v>
      </c>
      <c r="T26" s="34" t="s">
        <v>52</v>
      </c>
      <c r="U26" s="34" t="s">
        <v>44</v>
      </c>
      <c r="V26" s="35" t="s">
        <v>53</v>
      </c>
      <c r="W26" s="34" t="s">
        <v>46</v>
      </c>
      <c r="X26" s="34" t="s">
        <v>47</v>
      </c>
      <c r="Y26" s="34" t="s">
        <v>48</v>
      </c>
      <c r="Z26" s="36">
        <f t="shared" si="0"/>
        <v>7.0559999999999998E-2</v>
      </c>
      <c r="AA26" s="37" t="s">
        <v>57</v>
      </c>
      <c r="AB26" s="35">
        <v>7.0559999999999998E-2</v>
      </c>
      <c r="AC26" s="37" t="s">
        <v>41</v>
      </c>
      <c r="AD26" s="35">
        <v>0.44999999999999996</v>
      </c>
      <c r="AE26" s="13" t="s">
        <v>41</v>
      </c>
      <c r="AF26" s="165" t="s">
        <v>465</v>
      </c>
      <c r="AG26" s="183">
        <v>44438</v>
      </c>
      <c r="AH26" s="177" t="s">
        <v>814</v>
      </c>
      <c r="AI26" s="34"/>
      <c r="AJ26" s="38"/>
      <c r="AK26" s="19"/>
      <c r="AL26" s="40"/>
      <c r="AM26" s="40"/>
      <c r="AN26" s="60"/>
      <c r="AO26" s="46"/>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row>
    <row r="27" spans="1:73" s="4" customFormat="1" ht="141" customHeight="1" x14ac:dyDescent="0.3">
      <c r="A27" s="21">
        <v>10</v>
      </c>
      <c r="B27" s="99" t="s">
        <v>121</v>
      </c>
      <c r="C27" s="21"/>
      <c r="D27" s="24"/>
      <c r="E27" s="24"/>
      <c r="F27" s="24"/>
      <c r="G27" s="38" t="s">
        <v>467</v>
      </c>
      <c r="H27" s="24"/>
      <c r="I27" s="26"/>
      <c r="J27" s="27"/>
      <c r="K27" s="28"/>
      <c r="L27" s="29"/>
      <c r="M27" s="28"/>
      <c r="N27" s="27"/>
      <c r="O27" s="28"/>
      <c r="P27" s="45" t="s">
        <v>41</v>
      </c>
      <c r="Q27" s="31">
        <v>1</v>
      </c>
      <c r="R27" s="32" t="s">
        <v>468</v>
      </c>
      <c r="S27" s="33" t="s">
        <v>42</v>
      </c>
      <c r="T27" s="34"/>
      <c r="U27" s="34"/>
      <c r="V27" s="35"/>
      <c r="W27" s="34" t="s">
        <v>46</v>
      </c>
      <c r="X27" s="34" t="s">
        <v>47</v>
      </c>
      <c r="Y27" s="34" t="s">
        <v>48</v>
      </c>
      <c r="Z27" s="36"/>
      <c r="AA27" s="37"/>
      <c r="AB27" s="35"/>
      <c r="AC27" s="37"/>
      <c r="AD27" s="35"/>
      <c r="AE27" s="63" t="s">
        <v>469</v>
      </c>
      <c r="AF27" s="165" t="s">
        <v>465</v>
      </c>
      <c r="AG27" s="183">
        <v>44428</v>
      </c>
      <c r="AH27" s="62" t="s">
        <v>817</v>
      </c>
      <c r="AI27" s="34" t="s">
        <v>49</v>
      </c>
      <c r="AJ27" s="38" t="s">
        <v>470</v>
      </c>
      <c r="AK27" s="19" t="s">
        <v>471</v>
      </c>
      <c r="AL27" s="40" t="s">
        <v>472</v>
      </c>
      <c r="AM27" s="91">
        <v>44438</v>
      </c>
      <c r="AN27" s="62" t="s">
        <v>818</v>
      </c>
      <c r="AO27" s="68" t="s">
        <v>465</v>
      </c>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row>
    <row r="28" spans="1:73" ht="231" customHeight="1" x14ac:dyDescent="0.25">
      <c r="A28" s="116">
        <v>11</v>
      </c>
      <c r="B28" s="163" t="s">
        <v>122</v>
      </c>
      <c r="C28" s="21">
        <v>1</v>
      </c>
      <c r="D28" s="24" t="s">
        <v>34</v>
      </c>
      <c r="E28" s="24" t="s">
        <v>123</v>
      </c>
      <c r="F28" s="24" t="s">
        <v>124</v>
      </c>
      <c r="G28" s="120" t="s">
        <v>125</v>
      </c>
      <c r="H28" s="24" t="s">
        <v>38</v>
      </c>
      <c r="I28" s="26">
        <v>864</v>
      </c>
      <c r="J28" s="27" t="s">
        <v>61</v>
      </c>
      <c r="K28" s="28">
        <v>0.8</v>
      </c>
      <c r="L28" s="29" t="s">
        <v>40</v>
      </c>
      <c r="M28" s="28" t="s">
        <v>40</v>
      </c>
      <c r="N28" s="27" t="s">
        <v>41</v>
      </c>
      <c r="O28" s="28">
        <v>0.6</v>
      </c>
      <c r="P28" s="30" t="s">
        <v>62</v>
      </c>
      <c r="Q28" s="31">
        <v>1</v>
      </c>
      <c r="R28" s="32" t="s">
        <v>498</v>
      </c>
      <c r="S28" s="33" t="s">
        <v>42</v>
      </c>
      <c r="T28" s="34" t="s">
        <v>43</v>
      </c>
      <c r="U28" s="34" t="s">
        <v>44</v>
      </c>
      <c r="V28" s="35" t="s">
        <v>45</v>
      </c>
      <c r="W28" s="34" t="s">
        <v>46</v>
      </c>
      <c r="X28" s="34" t="s">
        <v>47</v>
      </c>
      <c r="Y28" s="34" t="s">
        <v>48</v>
      </c>
      <c r="Z28" s="36">
        <f>IFERROR(IF(S28="Probabilidad",(K28-(+K28*V28)),IF(S28="Impacto",K28,"")),"")</f>
        <v>0.48</v>
      </c>
      <c r="AA28" s="37" t="s">
        <v>64</v>
      </c>
      <c r="AB28" s="35">
        <v>0.48</v>
      </c>
      <c r="AC28" s="37" t="s">
        <v>41</v>
      </c>
      <c r="AD28" s="35">
        <v>0.6</v>
      </c>
      <c r="AE28" s="13" t="s">
        <v>41</v>
      </c>
      <c r="AF28" s="165" t="s">
        <v>465</v>
      </c>
      <c r="AG28" s="61">
        <v>44439</v>
      </c>
      <c r="AH28" s="187" t="s">
        <v>789</v>
      </c>
      <c r="AI28" s="34"/>
      <c r="AJ28" s="38" t="s">
        <v>126</v>
      </c>
      <c r="AK28" s="19" t="s">
        <v>127</v>
      </c>
      <c r="AL28" s="40">
        <v>44344</v>
      </c>
      <c r="AM28" s="40">
        <v>44377</v>
      </c>
      <c r="AN28" s="111" t="s">
        <v>793</v>
      </c>
      <c r="AO28" s="68" t="s">
        <v>464</v>
      </c>
    </row>
    <row r="29" spans="1:73" ht="228.75" customHeight="1" x14ac:dyDescent="0.25">
      <c r="A29" s="118"/>
      <c r="B29" s="163"/>
      <c r="C29" s="21">
        <v>1</v>
      </c>
      <c r="D29" s="24" t="s">
        <v>34</v>
      </c>
      <c r="E29" s="24" t="s">
        <v>123</v>
      </c>
      <c r="F29" s="24" t="s">
        <v>124</v>
      </c>
      <c r="G29" s="120"/>
      <c r="H29" s="24" t="s">
        <v>38</v>
      </c>
      <c r="I29" s="26">
        <v>864</v>
      </c>
      <c r="J29" s="27" t="s">
        <v>61</v>
      </c>
      <c r="K29" s="28">
        <v>0.8</v>
      </c>
      <c r="L29" s="29" t="s">
        <v>40</v>
      </c>
      <c r="M29" s="28" t="s">
        <v>40</v>
      </c>
      <c r="N29" s="27" t="s">
        <v>41</v>
      </c>
      <c r="O29" s="28">
        <v>0.6</v>
      </c>
      <c r="P29" s="30" t="s">
        <v>62</v>
      </c>
      <c r="Q29" s="31">
        <v>2</v>
      </c>
      <c r="R29" s="32" t="s">
        <v>499</v>
      </c>
      <c r="S29" s="33" t="s">
        <v>42</v>
      </c>
      <c r="T29" s="34" t="s">
        <v>43</v>
      </c>
      <c r="U29" s="34" t="s">
        <v>44</v>
      </c>
      <c r="V29" s="35" t="s">
        <v>45</v>
      </c>
      <c r="W29" s="34" t="s">
        <v>46</v>
      </c>
      <c r="X29" s="34" t="s">
        <v>47</v>
      </c>
      <c r="Y29" s="34" t="s">
        <v>48</v>
      </c>
      <c r="Z29" s="36">
        <f>IFERROR(IF(AND(S28="Probabilidad",S29="Probabilidad"),(AB28-(+AB28*V29)),IF(S29="Probabilidad",(K28-(+K28*V29)),IF(S29="Impacto",AB28,""))),"")</f>
        <v>0.28799999999999998</v>
      </c>
      <c r="AA29" s="37" t="s">
        <v>39</v>
      </c>
      <c r="AB29" s="35">
        <v>0.28799999999999998</v>
      </c>
      <c r="AC29" s="37" t="s">
        <v>41</v>
      </c>
      <c r="AD29" s="35">
        <v>0.6</v>
      </c>
      <c r="AE29" s="13" t="s">
        <v>41</v>
      </c>
      <c r="AF29" s="165" t="s">
        <v>465</v>
      </c>
      <c r="AG29" s="61">
        <v>44439</v>
      </c>
      <c r="AH29" s="170" t="s">
        <v>790</v>
      </c>
      <c r="AI29" s="34"/>
      <c r="AJ29" s="38" t="s">
        <v>128</v>
      </c>
      <c r="AK29" s="19" t="s">
        <v>127</v>
      </c>
      <c r="AL29" s="39" t="s">
        <v>129</v>
      </c>
      <c r="AM29" s="40">
        <v>44439</v>
      </c>
      <c r="AN29" s="111" t="s">
        <v>794</v>
      </c>
      <c r="AO29" s="68" t="s">
        <v>464</v>
      </c>
    </row>
    <row r="30" spans="1:73" ht="142.5" customHeight="1" x14ac:dyDescent="0.25">
      <c r="A30" s="118"/>
      <c r="B30" s="163"/>
      <c r="C30" s="21">
        <v>1</v>
      </c>
      <c r="D30" s="24" t="s">
        <v>34</v>
      </c>
      <c r="E30" s="24" t="s">
        <v>123</v>
      </c>
      <c r="F30" s="24" t="s">
        <v>124</v>
      </c>
      <c r="G30" s="120"/>
      <c r="H30" s="24" t="s">
        <v>38</v>
      </c>
      <c r="I30" s="26">
        <v>864</v>
      </c>
      <c r="J30" s="27" t="s">
        <v>61</v>
      </c>
      <c r="K30" s="28">
        <v>0.8</v>
      </c>
      <c r="L30" s="29" t="s">
        <v>40</v>
      </c>
      <c r="M30" s="28" t="s">
        <v>40</v>
      </c>
      <c r="N30" s="27" t="s">
        <v>41</v>
      </c>
      <c r="O30" s="28">
        <v>0.6</v>
      </c>
      <c r="P30" s="30" t="s">
        <v>62</v>
      </c>
      <c r="Q30" s="31">
        <v>3</v>
      </c>
      <c r="R30" s="32" t="s">
        <v>500</v>
      </c>
      <c r="S30" s="33" t="s">
        <v>42</v>
      </c>
      <c r="T30" s="34" t="s">
        <v>52</v>
      </c>
      <c r="U30" s="34" t="s">
        <v>44</v>
      </c>
      <c r="V30" s="35" t="s">
        <v>53</v>
      </c>
      <c r="W30" s="34" t="s">
        <v>46</v>
      </c>
      <c r="X30" s="34" t="s">
        <v>47</v>
      </c>
      <c r="Y30" s="34" t="s">
        <v>48</v>
      </c>
      <c r="Z30" s="36">
        <f>IFERROR(IF(AND(S29="Probabilidad",S30="Probabilidad"),(AB29-(+AB29*V30)),IF(AND(S29="Impacto",S30="Probabilidad"),(AB28-(+AB28*V30)),IF(S30="Impacto",AB29,""))),"")</f>
        <v>0.2016</v>
      </c>
      <c r="AA30" s="37" t="s">
        <v>39</v>
      </c>
      <c r="AB30" s="35">
        <v>0.2016</v>
      </c>
      <c r="AC30" s="37" t="s">
        <v>41</v>
      </c>
      <c r="AD30" s="35">
        <v>0.6</v>
      </c>
      <c r="AE30" s="13" t="s">
        <v>41</v>
      </c>
      <c r="AF30" s="165" t="s">
        <v>465</v>
      </c>
      <c r="AG30" s="61">
        <v>44439</v>
      </c>
      <c r="AH30" s="187" t="s">
        <v>791</v>
      </c>
      <c r="AI30" s="34"/>
      <c r="AJ30" s="38"/>
      <c r="AK30" s="19"/>
      <c r="AL30" s="40"/>
      <c r="AM30" s="39"/>
      <c r="AN30" s="38"/>
      <c r="AO30" s="46"/>
    </row>
    <row r="31" spans="1:73" ht="125.25" customHeight="1" x14ac:dyDescent="0.25">
      <c r="A31" s="117"/>
      <c r="B31" s="163"/>
      <c r="C31" s="21">
        <v>1</v>
      </c>
      <c r="D31" s="24" t="s">
        <v>34</v>
      </c>
      <c r="E31" s="24" t="s">
        <v>123</v>
      </c>
      <c r="F31" s="24" t="s">
        <v>124</v>
      </c>
      <c r="G31" s="120"/>
      <c r="H31" s="24" t="s">
        <v>38</v>
      </c>
      <c r="I31" s="26">
        <v>864</v>
      </c>
      <c r="J31" s="27" t="s">
        <v>61</v>
      </c>
      <c r="K31" s="28">
        <v>0.8</v>
      </c>
      <c r="L31" s="29" t="s">
        <v>40</v>
      </c>
      <c r="M31" s="28" t="s">
        <v>40</v>
      </c>
      <c r="N31" s="27" t="s">
        <v>41</v>
      </c>
      <c r="O31" s="28">
        <v>0.6</v>
      </c>
      <c r="P31" s="30" t="s">
        <v>62</v>
      </c>
      <c r="Q31" s="31">
        <v>4</v>
      </c>
      <c r="R31" s="32" t="s">
        <v>501</v>
      </c>
      <c r="S31" s="33" t="s">
        <v>42</v>
      </c>
      <c r="T31" s="34" t="s">
        <v>52</v>
      </c>
      <c r="U31" s="34" t="s">
        <v>44</v>
      </c>
      <c r="V31" s="35" t="s">
        <v>53</v>
      </c>
      <c r="W31" s="34" t="s">
        <v>46</v>
      </c>
      <c r="X31" s="34" t="s">
        <v>47</v>
      </c>
      <c r="Y31" s="34" t="s">
        <v>48</v>
      </c>
      <c r="Z31" s="36">
        <f t="shared" ref="Z31" si="1">IFERROR(IF(AND(S30="Probabilidad",S31="Probabilidad"),(AB30-(+AB30*V31)),IF(AND(S30="Impacto",S31="Probabilidad"),(AB29-(+AB29*V31)),IF(S31="Impacto",AB30,""))),"")</f>
        <v>0.14112</v>
      </c>
      <c r="AA31" s="37" t="s">
        <v>57</v>
      </c>
      <c r="AB31" s="35">
        <v>0.14112</v>
      </c>
      <c r="AC31" s="37" t="s">
        <v>41</v>
      </c>
      <c r="AD31" s="35">
        <v>0.6</v>
      </c>
      <c r="AE31" s="13" t="s">
        <v>41</v>
      </c>
      <c r="AF31" s="165" t="s">
        <v>465</v>
      </c>
      <c r="AG31" s="61">
        <v>44439</v>
      </c>
      <c r="AH31" s="188" t="s">
        <v>792</v>
      </c>
      <c r="AI31" s="34"/>
      <c r="AJ31" s="38"/>
      <c r="AK31" s="19"/>
      <c r="AL31" s="40"/>
      <c r="AM31" s="39"/>
      <c r="AN31" s="38"/>
      <c r="AO31" s="46"/>
      <c r="AP31" s="6"/>
    </row>
    <row r="32" spans="1:73" ht="164.25" customHeight="1" x14ac:dyDescent="0.25">
      <c r="A32" s="116">
        <v>12</v>
      </c>
      <c r="B32" s="163" t="s">
        <v>122</v>
      </c>
      <c r="C32" s="21">
        <v>2</v>
      </c>
      <c r="D32" s="24" t="s">
        <v>34</v>
      </c>
      <c r="E32" s="24" t="s">
        <v>130</v>
      </c>
      <c r="F32" s="24" t="s">
        <v>131</v>
      </c>
      <c r="G32" s="120" t="s">
        <v>132</v>
      </c>
      <c r="H32" s="24" t="s">
        <v>38</v>
      </c>
      <c r="I32" s="26">
        <v>864</v>
      </c>
      <c r="J32" s="27" t="s">
        <v>61</v>
      </c>
      <c r="K32" s="28">
        <v>0.8</v>
      </c>
      <c r="L32" s="29" t="s">
        <v>40</v>
      </c>
      <c r="M32" s="28" t="s">
        <v>40</v>
      </c>
      <c r="N32" s="27" t="s">
        <v>41</v>
      </c>
      <c r="O32" s="28">
        <v>0.6</v>
      </c>
      <c r="P32" s="30" t="s">
        <v>62</v>
      </c>
      <c r="Q32" s="31">
        <v>1</v>
      </c>
      <c r="R32" s="32" t="s">
        <v>502</v>
      </c>
      <c r="S32" s="33" t="s">
        <v>42</v>
      </c>
      <c r="T32" s="34" t="s">
        <v>43</v>
      </c>
      <c r="U32" s="34" t="s">
        <v>44</v>
      </c>
      <c r="V32" s="35" t="s">
        <v>45</v>
      </c>
      <c r="W32" s="34" t="s">
        <v>46</v>
      </c>
      <c r="X32" s="34" t="s">
        <v>47</v>
      </c>
      <c r="Y32" s="34" t="s">
        <v>48</v>
      </c>
      <c r="Z32" s="36">
        <f>IFERROR(IF(S32="Probabilidad",(K32-(+K32*V32)),IF(S32="Impacto",K32,"")),"")</f>
        <v>0.48</v>
      </c>
      <c r="AA32" s="37" t="s">
        <v>64</v>
      </c>
      <c r="AB32" s="35">
        <v>0.48</v>
      </c>
      <c r="AC32" s="37" t="s">
        <v>41</v>
      </c>
      <c r="AD32" s="35">
        <v>0.6</v>
      </c>
      <c r="AE32" s="13" t="s">
        <v>41</v>
      </c>
      <c r="AF32" s="165" t="s">
        <v>465</v>
      </c>
      <c r="AG32" s="61">
        <v>44439</v>
      </c>
      <c r="AH32" s="187" t="s">
        <v>795</v>
      </c>
      <c r="AI32" s="34" t="s">
        <v>49</v>
      </c>
      <c r="AJ32" s="38" t="s">
        <v>133</v>
      </c>
      <c r="AK32" s="38" t="s">
        <v>134</v>
      </c>
      <c r="AL32" s="39" t="s">
        <v>129</v>
      </c>
      <c r="AM32" s="39">
        <v>44439</v>
      </c>
      <c r="AN32" s="169" t="s">
        <v>797</v>
      </c>
      <c r="AO32" s="68" t="s">
        <v>464</v>
      </c>
    </row>
    <row r="33" spans="1:42" ht="161.25" customHeight="1" x14ac:dyDescent="0.25">
      <c r="A33" s="117"/>
      <c r="B33" s="163"/>
      <c r="C33" s="21">
        <v>2</v>
      </c>
      <c r="D33" s="24" t="s">
        <v>34</v>
      </c>
      <c r="E33" s="24" t="s">
        <v>130</v>
      </c>
      <c r="F33" s="24" t="s">
        <v>131</v>
      </c>
      <c r="G33" s="120"/>
      <c r="H33" s="24" t="s">
        <v>38</v>
      </c>
      <c r="I33" s="26">
        <v>864</v>
      </c>
      <c r="J33" s="27" t="s">
        <v>61</v>
      </c>
      <c r="K33" s="28">
        <v>0.8</v>
      </c>
      <c r="L33" s="29" t="s">
        <v>40</v>
      </c>
      <c r="M33" s="28" t="s">
        <v>40</v>
      </c>
      <c r="N33" s="27" t="s">
        <v>41</v>
      </c>
      <c r="O33" s="28">
        <v>0.6</v>
      </c>
      <c r="P33" s="30" t="s">
        <v>62</v>
      </c>
      <c r="Q33" s="31">
        <v>2</v>
      </c>
      <c r="R33" s="32" t="s">
        <v>503</v>
      </c>
      <c r="S33" s="33" t="s">
        <v>42</v>
      </c>
      <c r="T33" s="34" t="s">
        <v>52</v>
      </c>
      <c r="U33" s="34" t="s">
        <v>44</v>
      </c>
      <c r="V33" s="35" t="s">
        <v>53</v>
      </c>
      <c r="W33" s="34" t="s">
        <v>46</v>
      </c>
      <c r="X33" s="34" t="s">
        <v>55</v>
      </c>
      <c r="Y33" s="34" t="s">
        <v>48</v>
      </c>
      <c r="Z33" s="36">
        <f>IFERROR(IF(AND(S32="Probabilidad",S33="Probabilidad"),(AB32-(+AB32*V33)),IF(S33="Probabilidad",(K32-(+K32*V33)),IF(S33="Impacto",AB32,""))),"")</f>
        <v>0.33599999999999997</v>
      </c>
      <c r="AA33" s="37" t="s">
        <v>39</v>
      </c>
      <c r="AB33" s="35">
        <v>0.33599999999999997</v>
      </c>
      <c r="AC33" s="37" t="s">
        <v>41</v>
      </c>
      <c r="AD33" s="35">
        <v>0.6</v>
      </c>
      <c r="AE33" s="13" t="s">
        <v>41</v>
      </c>
      <c r="AF33" s="165" t="s">
        <v>465</v>
      </c>
      <c r="AG33" s="61">
        <v>44439</v>
      </c>
      <c r="AH33" s="187" t="s">
        <v>796</v>
      </c>
      <c r="AI33" s="34"/>
      <c r="AJ33" s="38"/>
      <c r="AK33" s="19"/>
      <c r="AL33" s="40"/>
      <c r="AM33" s="39"/>
      <c r="AN33" s="38"/>
      <c r="AO33" s="46"/>
    </row>
    <row r="34" spans="1:42" ht="161.25" customHeight="1" x14ac:dyDescent="0.25">
      <c r="A34" s="116">
        <v>13</v>
      </c>
      <c r="B34" s="119" t="s">
        <v>135</v>
      </c>
      <c r="C34" s="21">
        <v>1</v>
      </c>
      <c r="D34" s="24" t="s">
        <v>34</v>
      </c>
      <c r="E34" s="24" t="s">
        <v>136</v>
      </c>
      <c r="F34" s="24" t="s">
        <v>137</v>
      </c>
      <c r="G34" s="120" t="s">
        <v>138</v>
      </c>
      <c r="H34" s="24" t="s">
        <v>139</v>
      </c>
      <c r="I34" s="26">
        <v>58540</v>
      </c>
      <c r="J34" s="27" t="s">
        <v>140</v>
      </c>
      <c r="K34" s="28">
        <v>1</v>
      </c>
      <c r="L34" s="29" t="s">
        <v>40</v>
      </c>
      <c r="M34" s="28" t="s">
        <v>40</v>
      </c>
      <c r="N34" s="27" t="s">
        <v>41</v>
      </c>
      <c r="O34" s="28">
        <v>0.6</v>
      </c>
      <c r="P34" s="30" t="s">
        <v>62</v>
      </c>
      <c r="Q34" s="31">
        <v>1</v>
      </c>
      <c r="R34" s="32" t="s">
        <v>141</v>
      </c>
      <c r="S34" s="33" t="s">
        <v>42</v>
      </c>
      <c r="T34" s="34" t="s">
        <v>52</v>
      </c>
      <c r="U34" s="34" t="s">
        <v>44</v>
      </c>
      <c r="V34" s="35" t="s">
        <v>53</v>
      </c>
      <c r="W34" s="34" t="s">
        <v>46</v>
      </c>
      <c r="X34" s="34" t="s">
        <v>47</v>
      </c>
      <c r="Y34" s="34" t="s">
        <v>48</v>
      </c>
      <c r="Z34" s="36">
        <f>IFERROR(IF(S34="Probabilidad",(K34-(+K34*V34)),IF(S34="Impacto",K34,"")),"")</f>
        <v>0.7</v>
      </c>
      <c r="AA34" s="37" t="s">
        <v>61</v>
      </c>
      <c r="AB34" s="35">
        <v>0.7</v>
      </c>
      <c r="AC34" s="37" t="s">
        <v>41</v>
      </c>
      <c r="AD34" s="35">
        <v>0.6</v>
      </c>
      <c r="AE34" s="13" t="s">
        <v>62</v>
      </c>
      <c r="AF34" s="165" t="s">
        <v>465</v>
      </c>
      <c r="AG34" s="22" t="s">
        <v>643</v>
      </c>
      <c r="AH34" s="22" t="s">
        <v>644</v>
      </c>
      <c r="AI34" s="34" t="s">
        <v>49</v>
      </c>
      <c r="AJ34" s="32" t="s">
        <v>504</v>
      </c>
      <c r="AK34" s="19" t="s">
        <v>142</v>
      </c>
      <c r="AL34" s="39">
        <v>44256</v>
      </c>
      <c r="AM34" s="39" t="s">
        <v>643</v>
      </c>
      <c r="AN34" s="15" t="s">
        <v>645</v>
      </c>
      <c r="AO34" s="68" t="s">
        <v>465</v>
      </c>
    </row>
    <row r="35" spans="1:42" ht="107.25" hidden="1" customHeight="1" x14ac:dyDescent="0.25">
      <c r="A35" s="117"/>
      <c r="B35" s="119"/>
      <c r="C35" s="21">
        <v>1</v>
      </c>
      <c r="D35" s="24" t="s">
        <v>34</v>
      </c>
      <c r="E35" s="24" t="s">
        <v>136</v>
      </c>
      <c r="F35" s="24" t="s">
        <v>137</v>
      </c>
      <c r="G35" s="120"/>
      <c r="H35" s="24" t="s">
        <v>139</v>
      </c>
      <c r="I35" s="26">
        <v>58540</v>
      </c>
      <c r="J35" s="27" t="s">
        <v>140</v>
      </c>
      <c r="K35" s="28">
        <v>1</v>
      </c>
      <c r="L35" s="29" t="s">
        <v>40</v>
      </c>
      <c r="M35" s="28" t="s">
        <v>40</v>
      </c>
      <c r="N35" s="27" t="s">
        <v>41</v>
      </c>
      <c r="O35" s="28">
        <v>0.6</v>
      </c>
      <c r="P35" s="30" t="s">
        <v>62</v>
      </c>
      <c r="Q35" s="31"/>
      <c r="R35" s="32"/>
      <c r="S35" s="33"/>
      <c r="T35" s="34" t="s">
        <v>43</v>
      </c>
      <c r="U35" s="34" t="s">
        <v>44</v>
      </c>
      <c r="V35" s="35" t="s">
        <v>45</v>
      </c>
      <c r="W35" s="34"/>
      <c r="X35" s="34"/>
      <c r="Y35" s="34"/>
      <c r="Z35" s="36" t="str">
        <f>IFERROR(IF(AND(S34="Probabilidad",S35="Probabilidad"),(AB34-(+AB34*V35)),IF(S35="Probabilidad",(K34-(+K34*V35)),IF(S35="Impacto",AB34,""))),"")</f>
        <v/>
      </c>
      <c r="AA35" s="37" t="s">
        <v>64</v>
      </c>
      <c r="AB35" s="35">
        <v>0.42</v>
      </c>
      <c r="AC35" s="37" t="s">
        <v>41</v>
      </c>
      <c r="AD35" s="35">
        <v>0.6</v>
      </c>
      <c r="AE35" s="13"/>
      <c r="AF35" s="165"/>
      <c r="AG35" s="22"/>
      <c r="AH35" s="22"/>
      <c r="AI35" s="34"/>
      <c r="AJ35" s="38"/>
      <c r="AK35" s="19"/>
      <c r="AL35" s="39"/>
      <c r="AM35" s="40"/>
      <c r="AN35" s="15"/>
      <c r="AO35" s="46"/>
    </row>
    <row r="36" spans="1:42" ht="287.25" customHeight="1" x14ac:dyDescent="0.25">
      <c r="A36" s="31">
        <v>14</v>
      </c>
      <c r="B36" s="100" t="s">
        <v>135</v>
      </c>
      <c r="C36" s="31">
        <v>2</v>
      </c>
      <c r="D36" s="65"/>
      <c r="E36" s="38" t="s">
        <v>136</v>
      </c>
      <c r="F36" s="52" t="s">
        <v>143</v>
      </c>
      <c r="G36" s="53" t="s">
        <v>144</v>
      </c>
      <c r="H36" s="38" t="s">
        <v>139</v>
      </c>
      <c r="I36" s="19">
        <v>9106</v>
      </c>
      <c r="J36" s="57" t="s">
        <v>140</v>
      </c>
      <c r="K36" s="58">
        <v>1</v>
      </c>
      <c r="L36" s="54" t="s">
        <v>40</v>
      </c>
      <c r="M36" s="55" t="s">
        <v>40</v>
      </c>
      <c r="N36" s="57" t="s">
        <v>41</v>
      </c>
      <c r="O36" s="58">
        <v>0.6</v>
      </c>
      <c r="P36" s="45" t="s">
        <v>62</v>
      </c>
      <c r="Q36" s="31">
        <v>1</v>
      </c>
      <c r="R36" s="32" t="s">
        <v>145</v>
      </c>
      <c r="S36" s="33" t="s">
        <v>42</v>
      </c>
      <c r="T36" s="34" t="s">
        <v>43</v>
      </c>
      <c r="U36" s="34" t="s">
        <v>44</v>
      </c>
      <c r="V36" s="35" t="s">
        <v>45</v>
      </c>
      <c r="W36" s="34" t="s">
        <v>46</v>
      </c>
      <c r="X36" s="34" t="s">
        <v>47</v>
      </c>
      <c r="Y36" s="34" t="s">
        <v>48</v>
      </c>
      <c r="Z36" s="36">
        <f>IFERROR(IF(S36="Probabilidad",(K36-(+K36*V36)),IF(S36="Impacto",K36,"")),"")</f>
        <v>0.6</v>
      </c>
      <c r="AA36" s="37" t="s">
        <v>64</v>
      </c>
      <c r="AB36" s="35">
        <v>0.6</v>
      </c>
      <c r="AC36" s="37" t="s">
        <v>41</v>
      </c>
      <c r="AD36" s="35">
        <v>0.6</v>
      </c>
      <c r="AE36" s="13" t="s">
        <v>41</v>
      </c>
      <c r="AF36" s="165" t="s">
        <v>465</v>
      </c>
      <c r="AG36" s="82" t="s">
        <v>643</v>
      </c>
      <c r="AH36" s="22" t="s">
        <v>646</v>
      </c>
      <c r="AI36" s="34" t="s">
        <v>49</v>
      </c>
      <c r="AJ36" s="38" t="s">
        <v>505</v>
      </c>
      <c r="AK36" s="38" t="s">
        <v>506</v>
      </c>
      <c r="AL36" s="39">
        <v>44317</v>
      </c>
      <c r="AM36" s="39" t="s">
        <v>643</v>
      </c>
      <c r="AN36" s="15" t="s">
        <v>647</v>
      </c>
      <c r="AO36" s="68" t="s">
        <v>465</v>
      </c>
    </row>
    <row r="37" spans="1:42" ht="396.75" customHeight="1" x14ac:dyDescent="0.25">
      <c r="A37" s="116">
        <v>15</v>
      </c>
      <c r="B37" s="119" t="s">
        <v>135</v>
      </c>
      <c r="C37" s="21">
        <v>3</v>
      </c>
      <c r="D37" s="23"/>
      <c r="E37" s="24" t="s">
        <v>136</v>
      </c>
      <c r="F37" s="24" t="s">
        <v>146</v>
      </c>
      <c r="G37" s="120" t="s">
        <v>147</v>
      </c>
      <c r="H37" s="24" t="s">
        <v>139</v>
      </c>
      <c r="I37" s="26">
        <v>4</v>
      </c>
      <c r="J37" s="27" t="s">
        <v>39</v>
      </c>
      <c r="K37" s="28">
        <v>0.4</v>
      </c>
      <c r="L37" s="29" t="s">
        <v>40</v>
      </c>
      <c r="M37" s="28" t="s">
        <v>40</v>
      </c>
      <c r="N37" s="27" t="s">
        <v>41</v>
      </c>
      <c r="O37" s="28">
        <v>0.6</v>
      </c>
      <c r="P37" s="30" t="s">
        <v>41</v>
      </c>
      <c r="Q37" s="31">
        <v>1</v>
      </c>
      <c r="R37" s="32" t="s">
        <v>148</v>
      </c>
      <c r="S37" s="33" t="s">
        <v>42</v>
      </c>
      <c r="T37" s="34" t="s">
        <v>52</v>
      </c>
      <c r="U37" s="34" t="s">
        <v>44</v>
      </c>
      <c r="V37" s="35" t="s">
        <v>53</v>
      </c>
      <c r="W37" s="34" t="s">
        <v>46</v>
      </c>
      <c r="X37" s="34" t="s">
        <v>47</v>
      </c>
      <c r="Y37" s="34" t="s">
        <v>48</v>
      </c>
      <c r="Z37" s="36">
        <f>IFERROR(IF(S37="Probabilidad",(K37-(+K37*V37)),IF(S37="Impacto",K37,"")),"")</f>
        <v>0.28000000000000003</v>
      </c>
      <c r="AA37" s="37" t="s">
        <v>39</v>
      </c>
      <c r="AB37" s="35">
        <v>0.28000000000000003</v>
      </c>
      <c r="AC37" s="37" t="s">
        <v>41</v>
      </c>
      <c r="AD37" s="35">
        <v>0.6</v>
      </c>
      <c r="AE37" s="13" t="s">
        <v>41</v>
      </c>
      <c r="AF37" s="165" t="s">
        <v>465</v>
      </c>
      <c r="AG37" s="82" t="s">
        <v>643</v>
      </c>
      <c r="AH37" s="22" t="s">
        <v>648</v>
      </c>
      <c r="AI37" s="34" t="s">
        <v>49</v>
      </c>
      <c r="AJ37" s="38" t="s">
        <v>507</v>
      </c>
      <c r="AK37" s="38" t="s">
        <v>508</v>
      </c>
      <c r="AL37" s="39">
        <v>44317</v>
      </c>
      <c r="AM37" s="39" t="s">
        <v>643</v>
      </c>
      <c r="AN37" s="15" t="s">
        <v>650</v>
      </c>
      <c r="AO37" s="68" t="s">
        <v>465</v>
      </c>
    </row>
    <row r="38" spans="1:42" ht="168.75" customHeight="1" x14ac:dyDescent="0.25">
      <c r="A38" s="117"/>
      <c r="B38" s="119"/>
      <c r="C38" s="21">
        <v>3</v>
      </c>
      <c r="D38" s="23"/>
      <c r="E38" s="24" t="s">
        <v>136</v>
      </c>
      <c r="F38" s="24" t="s">
        <v>146</v>
      </c>
      <c r="G38" s="120"/>
      <c r="H38" s="24" t="s">
        <v>139</v>
      </c>
      <c r="I38" s="26">
        <v>4</v>
      </c>
      <c r="J38" s="27" t="s">
        <v>39</v>
      </c>
      <c r="K38" s="28">
        <v>0.4</v>
      </c>
      <c r="L38" s="29" t="s">
        <v>40</v>
      </c>
      <c r="M38" s="28" t="s">
        <v>40</v>
      </c>
      <c r="N38" s="27" t="s">
        <v>41</v>
      </c>
      <c r="O38" s="28">
        <v>0.6</v>
      </c>
      <c r="P38" s="30" t="s">
        <v>41</v>
      </c>
      <c r="Q38" s="31">
        <v>2</v>
      </c>
      <c r="R38" s="32" t="s">
        <v>149</v>
      </c>
      <c r="S38" s="33" t="s">
        <v>42</v>
      </c>
      <c r="T38" s="34" t="s">
        <v>52</v>
      </c>
      <c r="U38" s="34" t="s">
        <v>44</v>
      </c>
      <c r="V38" s="35" t="s">
        <v>53</v>
      </c>
      <c r="W38" s="34" t="s">
        <v>46</v>
      </c>
      <c r="X38" s="34" t="s">
        <v>47</v>
      </c>
      <c r="Y38" s="34" t="s">
        <v>48</v>
      </c>
      <c r="Z38" s="36">
        <f>IFERROR(IF(AND(S37="Probabilidad",S38="Probabilidad"),(AB37-(+AB37*V38)),IF(S38="Probabilidad",(K37-(+K37*V38)),IF(S38="Impacto",AB37,""))),"")</f>
        <v>0.19600000000000001</v>
      </c>
      <c r="AA38" s="37" t="s">
        <v>57</v>
      </c>
      <c r="AB38" s="35">
        <v>0.19600000000000001</v>
      </c>
      <c r="AC38" s="37" t="s">
        <v>41</v>
      </c>
      <c r="AD38" s="35">
        <v>0.6</v>
      </c>
      <c r="AE38" s="13" t="s">
        <v>41</v>
      </c>
      <c r="AF38" s="165" t="s">
        <v>465</v>
      </c>
      <c r="AG38" s="22" t="s">
        <v>643</v>
      </c>
      <c r="AH38" s="22" t="s">
        <v>649</v>
      </c>
      <c r="AI38" s="34"/>
      <c r="AJ38" s="38" t="s">
        <v>509</v>
      </c>
      <c r="AK38" s="38" t="s">
        <v>510</v>
      </c>
      <c r="AL38" s="39">
        <v>44317</v>
      </c>
      <c r="AM38" s="39" t="s">
        <v>643</v>
      </c>
      <c r="AN38" s="15" t="s">
        <v>651</v>
      </c>
      <c r="AO38" s="68" t="s">
        <v>465</v>
      </c>
    </row>
    <row r="39" spans="1:42" s="41" customFormat="1" ht="151.5" customHeight="1" x14ac:dyDescent="0.25">
      <c r="A39" s="112">
        <v>16</v>
      </c>
      <c r="B39" s="119" t="s">
        <v>135</v>
      </c>
      <c r="C39" s="21"/>
      <c r="D39" s="23"/>
      <c r="E39" s="24"/>
      <c r="F39" s="24"/>
      <c r="G39" s="120" t="s">
        <v>516</v>
      </c>
      <c r="H39" s="24"/>
      <c r="I39" s="26"/>
      <c r="J39" s="27"/>
      <c r="K39" s="28"/>
      <c r="L39" s="29"/>
      <c r="M39" s="28"/>
      <c r="N39" s="27"/>
      <c r="O39" s="28"/>
      <c r="P39" s="127" t="s">
        <v>41</v>
      </c>
      <c r="Q39" s="31">
        <v>1</v>
      </c>
      <c r="R39" s="32" t="s">
        <v>511</v>
      </c>
      <c r="S39" s="33" t="s">
        <v>42</v>
      </c>
      <c r="T39" s="34"/>
      <c r="U39" s="34"/>
      <c r="V39" s="35"/>
      <c r="W39" s="34" t="s">
        <v>46</v>
      </c>
      <c r="X39" s="34" t="s">
        <v>47</v>
      </c>
      <c r="Y39" s="34" t="s">
        <v>48</v>
      </c>
      <c r="Z39" s="36"/>
      <c r="AA39" s="37"/>
      <c r="AB39" s="35"/>
      <c r="AC39" s="37"/>
      <c r="AD39" s="35"/>
      <c r="AE39" s="13" t="s">
        <v>41</v>
      </c>
      <c r="AF39" s="165" t="s">
        <v>465</v>
      </c>
      <c r="AG39" s="189" t="s">
        <v>652</v>
      </c>
      <c r="AH39" s="22" t="s">
        <v>653</v>
      </c>
      <c r="AI39" s="34" t="s">
        <v>49</v>
      </c>
      <c r="AJ39" s="67" t="s">
        <v>512</v>
      </c>
      <c r="AK39" s="38" t="s">
        <v>150</v>
      </c>
      <c r="AL39" s="40">
        <v>44409</v>
      </c>
      <c r="AM39" s="39" t="s">
        <v>652</v>
      </c>
      <c r="AN39" s="15" t="s">
        <v>656</v>
      </c>
      <c r="AO39" s="46" t="s">
        <v>465</v>
      </c>
      <c r="AP39" s="104"/>
    </row>
    <row r="40" spans="1:42" s="41" customFormat="1" ht="189" customHeight="1" x14ac:dyDescent="0.25">
      <c r="A40" s="112"/>
      <c r="B40" s="119"/>
      <c r="C40" s="21"/>
      <c r="D40" s="23"/>
      <c r="E40" s="24"/>
      <c r="F40" s="24"/>
      <c r="G40" s="120"/>
      <c r="H40" s="24"/>
      <c r="I40" s="26"/>
      <c r="J40" s="27"/>
      <c r="K40" s="28"/>
      <c r="L40" s="29"/>
      <c r="M40" s="28"/>
      <c r="N40" s="27"/>
      <c r="O40" s="28"/>
      <c r="P40" s="127"/>
      <c r="Q40" s="31">
        <v>2</v>
      </c>
      <c r="R40" s="32" t="s">
        <v>513</v>
      </c>
      <c r="S40" s="33" t="s">
        <v>42</v>
      </c>
      <c r="T40" s="34"/>
      <c r="U40" s="34"/>
      <c r="V40" s="35"/>
      <c r="W40" s="34" t="s">
        <v>46</v>
      </c>
      <c r="X40" s="34" t="s">
        <v>47</v>
      </c>
      <c r="Y40" s="34" t="s">
        <v>48</v>
      </c>
      <c r="Z40" s="36"/>
      <c r="AA40" s="37"/>
      <c r="AB40" s="35"/>
      <c r="AC40" s="37"/>
      <c r="AD40" s="35"/>
      <c r="AE40" s="13" t="s">
        <v>41</v>
      </c>
      <c r="AF40" s="165" t="s">
        <v>465</v>
      </c>
      <c r="AG40" s="189" t="s">
        <v>652</v>
      </c>
      <c r="AH40" s="22" t="s">
        <v>654</v>
      </c>
      <c r="AI40" s="34"/>
      <c r="AJ40" s="67" t="s">
        <v>514</v>
      </c>
      <c r="AK40" s="38" t="s">
        <v>150</v>
      </c>
      <c r="AL40" s="40">
        <v>44409</v>
      </c>
      <c r="AM40" s="39" t="s">
        <v>652</v>
      </c>
      <c r="AN40" s="15" t="s">
        <v>657</v>
      </c>
      <c r="AO40" s="46" t="s">
        <v>465</v>
      </c>
      <c r="AP40" s="104"/>
    </row>
    <row r="41" spans="1:42" s="42" customFormat="1" ht="151.5" customHeight="1" x14ac:dyDescent="0.25">
      <c r="A41" s="112"/>
      <c r="B41" s="119"/>
      <c r="C41" s="21"/>
      <c r="D41" s="23"/>
      <c r="E41" s="24"/>
      <c r="F41" s="24"/>
      <c r="G41" s="120"/>
      <c r="H41" s="24"/>
      <c r="I41" s="26"/>
      <c r="J41" s="27"/>
      <c r="K41" s="28"/>
      <c r="L41" s="29"/>
      <c r="M41" s="28"/>
      <c r="N41" s="27"/>
      <c r="O41" s="28"/>
      <c r="P41" s="127"/>
      <c r="Q41" s="31">
        <v>3</v>
      </c>
      <c r="R41" s="32" t="s">
        <v>515</v>
      </c>
      <c r="S41" s="33" t="s">
        <v>42</v>
      </c>
      <c r="T41" s="34"/>
      <c r="U41" s="34"/>
      <c r="V41" s="35"/>
      <c r="W41" s="34" t="s">
        <v>46</v>
      </c>
      <c r="X41" s="34" t="s">
        <v>47</v>
      </c>
      <c r="Y41" s="34" t="s">
        <v>48</v>
      </c>
      <c r="Z41" s="36"/>
      <c r="AA41" s="37"/>
      <c r="AB41" s="35"/>
      <c r="AC41" s="37"/>
      <c r="AD41" s="35"/>
      <c r="AE41" s="13" t="s">
        <v>41</v>
      </c>
      <c r="AF41" s="165" t="s">
        <v>465</v>
      </c>
      <c r="AG41" s="189" t="s">
        <v>652</v>
      </c>
      <c r="AH41" s="22" t="s">
        <v>655</v>
      </c>
      <c r="AI41" s="34"/>
      <c r="AJ41" s="38"/>
      <c r="AK41" s="38"/>
      <c r="AL41" s="39"/>
      <c r="AM41" s="39"/>
      <c r="AN41" s="15"/>
      <c r="AO41" s="46"/>
      <c r="AP41" s="105"/>
    </row>
    <row r="42" spans="1:42" s="41" customFormat="1" ht="179.25" customHeight="1" x14ac:dyDescent="0.25">
      <c r="A42" s="31">
        <v>17</v>
      </c>
      <c r="B42" s="101" t="s">
        <v>135</v>
      </c>
      <c r="C42" s="21"/>
      <c r="D42" s="23"/>
      <c r="E42" s="24"/>
      <c r="F42" s="24"/>
      <c r="G42" s="25" t="s">
        <v>517</v>
      </c>
      <c r="H42" s="24"/>
      <c r="I42" s="26"/>
      <c r="J42" s="27"/>
      <c r="K42" s="28"/>
      <c r="L42" s="29"/>
      <c r="M42" s="28"/>
      <c r="N42" s="27"/>
      <c r="O42" s="28"/>
      <c r="P42" s="30" t="s">
        <v>41</v>
      </c>
      <c r="Q42" s="31">
        <v>1</v>
      </c>
      <c r="R42" s="32" t="s">
        <v>518</v>
      </c>
      <c r="S42" s="33" t="s">
        <v>42</v>
      </c>
      <c r="T42" s="34"/>
      <c r="U42" s="34"/>
      <c r="V42" s="35"/>
      <c r="W42" s="34" t="s">
        <v>54</v>
      </c>
      <c r="X42" s="34" t="s">
        <v>47</v>
      </c>
      <c r="Y42" s="34" t="s">
        <v>48</v>
      </c>
      <c r="Z42" s="36"/>
      <c r="AA42" s="37"/>
      <c r="AB42" s="35"/>
      <c r="AC42" s="37"/>
      <c r="AD42" s="35"/>
      <c r="AE42" s="13" t="s">
        <v>41</v>
      </c>
      <c r="AF42" s="165" t="s">
        <v>465</v>
      </c>
      <c r="AG42" s="189" t="s">
        <v>652</v>
      </c>
      <c r="AH42" s="22" t="s">
        <v>658</v>
      </c>
      <c r="AI42" s="34" t="s">
        <v>49</v>
      </c>
      <c r="AJ42" s="38" t="s">
        <v>519</v>
      </c>
      <c r="AK42" s="38" t="s">
        <v>150</v>
      </c>
      <c r="AL42" s="40">
        <v>44409</v>
      </c>
      <c r="AM42" s="40" t="s">
        <v>652</v>
      </c>
      <c r="AN42" s="15" t="s">
        <v>659</v>
      </c>
      <c r="AO42" s="68" t="s">
        <v>465</v>
      </c>
      <c r="AP42" s="104"/>
    </row>
    <row r="43" spans="1:42" s="44" customFormat="1" ht="151.5" customHeight="1" x14ac:dyDescent="0.25">
      <c r="A43" s="31">
        <v>18</v>
      </c>
      <c r="B43" s="101" t="s">
        <v>135</v>
      </c>
      <c r="C43" s="21"/>
      <c r="D43" s="23"/>
      <c r="E43" s="24"/>
      <c r="F43" s="24"/>
      <c r="G43" s="25" t="s">
        <v>520</v>
      </c>
      <c r="H43" s="24"/>
      <c r="I43" s="26"/>
      <c r="J43" s="27"/>
      <c r="K43" s="28"/>
      <c r="L43" s="29"/>
      <c r="M43" s="28"/>
      <c r="N43" s="27"/>
      <c r="O43" s="28"/>
      <c r="P43" s="30" t="s">
        <v>41</v>
      </c>
      <c r="Q43" s="31">
        <v>1</v>
      </c>
      <c r="R43" s="32" t="s">
        <v>521</v>
      </c>
      <c r="S43" s="33" t="s">
        <v>42</v>
      </c>
      <c r="T43" s="34"/>
      <c r="U43" s="34"/>
      <c r="V43" s="35"/>
      <c r="W43" s="34" t="s">
        <v>46</v>
      </c>
      <c r="X43" s="34" t="s">
        <v>47</v>
      </c>
      <c r="Y43" s="34" t="s">
        <v>48</v>
      </c>
      <c r="Z43" s="36"/>
      <c r="AA43" s="37"/>
      <c r="AB43" s="35"/>
      <c r="AC43" s="37"/>
      <c r="AD43" s="35"/>
      <c r="AE43" s="13" t="s">
        <v>41</v>
      </c>
      <c r="AF43" s="165" t="s">
        <v>465</v>
      </c>
      <c r="AG43" s="189" t="s">
        <v>652</v>
      </c>
      <c r="AH43" s="22" t="s">
        <v>660</v>
      </c>
      <c r="AI43" s="34" t="s">
        <v>49</v>
      </c>
      <c r="AJ43" s="67" t="s">
        <v>522</v>
      </c>
      <c r="AK43" s="19" t="s">
        <v>142</v>
      </c>
      <c r="AL43" s="40">
        <v>44409</v>
      </c>
      <c r="AM43" s="40" t="s">
        <v>652</v>
      </c>
      <c r="AN43" s="15" t="s">
        <v>661</v>
      </c>
      <c r="AO43" s="68" t="s">
        <v>465</v>
      </c>
      <c r="AP43" s="106"/>
    </row>
    <row r="44" spans="1:42" s="41" customFormat="1" ht="213.75" customHeight="1" x14ac:dyDescent="0.25">
      <c r="A44" s="31">
        <v>19</v>
      </c>
      <c r="B44" s="101" t="s">
        <v>135</v>
      </c>
      <c r="C44" s="21"/>
      <c r="D44" s="23"/>
      <c r="E44" s="24"/>
      <c r="F44" s="24"/>
      <c r="G44" s="25" t="s">
        <v>523</v>
      </c>
      <c r="H44" s="24"/>
      <c r="I44" s="26"/>
      <c r="J44" s="27"/>
      <c r="K44" s="28"/>
      <c r="L44" s="29"/>
      <c r="M44" s="28"/>
      <c r="N44" s="27"/>
      <c r="O44" s="28"/>
      <c r="P44" s="45" t="s">
        <v>62</v>
      </c>
      <c r="Q44" s="46">
        <v>1</v>
      </c>
      <c r="R44" s="32" t="s">
        <v>524</v>
      </c>
      <c r="S44" s="33" t="s">
        <v>42</v>
      </c>
      <c r="T44" s="34"/>
      <c r="U44" s="34"/>
      <c r="V44" s="35"/>
      <c r="W44" s="34" t="s">
        <v>46</v>
      </c>
      <c r="X44" s="34" t="s">
        <v>47</v>
      </c>
      <c r="Y44" s="34" t="s">
        <v>48</v>
      </c>
      <c r="Z44" s="36"/>
      <c r="AA44" s="37"/>
      <c r="AB44" s="35"/>
      <c r="AC44" s="37"/>
      <c r="AD44" s="35"/>
      <c r="AE44" s="13" t="s">
        <v>41</v>
      </c>
      <c r="AF44" s="165" t="s">
        <v>465</v>
      </c>
      <c r="AG44" s="189" t="s">
        <v>652</v>
      </c>
      <c r="AH44" s="22" t="s">
        <v>662</v>
      </c>
      <c r="AI44" s="34" t="s">
        <v>49</v>
      </c>
      <c r="AJ44" s="38" t="s">
        <v>525</v>
      </c>
      <c r="AK44" s="38" t="s">
        <v>526</v>
      </c>
      <c r="AL44" s="40">
        <v>44409</v>
      </c>
      <c r="AM44" s="40" t="s">
        <v>652</v>
      </c>
      <c r="AN44" s="15" t="s">
        <v>663</v>
      </c>
      <c r="AO44" s="68" t="s">
        <v>465</v>
      </c>
      <c r="AP44" s="104"/>
    </row>
    <row r="45" spans="1:42" s="43" customFormat="1" ht="318" customHeight="1" x14ac:dyDescent="0.25">
      <c r="A45" s="31">
        <v>20</v>
      </c>
      <c r="B45" s="101" t="s">
        <v>135</v>
      </c>
      <c r="C45" s="21"/>
      <c r="D45" s="23"/>
      <c r="E45" s="24"/>
      <c r="F45" s="24"/>
      <c r="G45" s="25" t="s">
        <v>527</v>
      </c>
      <c r="H45" s="24"/>
      <c r="I45" s="26"/>
      <c r="J45" s="27"/>
      <c r="K45" s="28"/>
      <c r="L45" s="29"/>
      <c r="M45" s="28"/>
      <c r="N45" s="27"/>
      <c r="O45" s="28"/>
      <c r="P45" s="30" t="s">
        <v>41</v>
      </c>
      <c r="Q45" s="46">
        <v>1</v>
      </c>
      <c r="R45" s="32" t="s">
        <v>528</v>
      </c>
      <c r="S45" s="33" t="s">
        <v>42</v>
      </c>
      <c r="T45" s="34"/>
      <c r="U45" s="34"/>
      <c r="V45" s="35"/>
      <c r="W45" s="34" t="s">
        <v>46</v>
      </c>
      <c r="X45" s="34" t="s">
        <v>47</v>
      </c>
      <c r="Y45" s="34" t="s">
        <v>48</v>
      </c>
      <c r="Z45" s="36"/>
      <c r="AA45" s="37"/>
      <c r="AB45" s="35"/>
      <c r="AC45" s="37"/>
      <c r="AD45" s="35"/>
      <c r="AE45" s="13" t="s">
        <v>86</v>
      </c>
      <c r="AF45" s="165" t="s">
        <v>465</v>
      </c>
      <c r="AG45" s="189" t="s">
        <v>652</v>
      </c>
      <c r="AH45" s="66" t="s">
        <v>664</v>
      </c>
      <c r="AI45" s="34" t="s">
        <v>84</v>
      </c>
      <c r="AJ45" s="56" t="s">
        <v>485</v>
      </c>
      <c r="AK45" s="38"/>
      <c r="AL45" s="39"/>
      <c r="AM45" s="40"/>
      <c r="AN45" s="15"/>
      <c r="AO45" s="46"/>
      <c r="AP45" s="107"/>
    </row>
    <row r="46" spans="1:42" ht="162" customHeight="1" x14ac:dyDescent="0.25">
      <c r="A46" s="129">
        <v>21</v>
      </c>
      <c r="B46" s="159" t="s">
        <v>151</v>
      </c>
      <c r="C46" s="69">
        <v>1</v>
      </c>
      <c r="D46" s="70" t="s">
        <v>34</v>
      </c>
      <c r="E46" s="70" t="s">
        <v>152</v>
      </c>
      <c r="F46" s="70" t="s">
        <v>153</v>
      </c>
      <c r="G46" s="158" t="s">
        <v>154</v>
      </c>
      <c r="H46" s="70" t="s">
        <v>139</v>
      </c>
      <c r="I46" s="69">
        <v>143</v>
      </c>
      <c r="J46" s="72" t="str">
        <f>IF(I46&lt;=0,"",IF(I46&lt;=2,"Muy Baja",IF(I46&lt;=24,"Baja",IF(I46&lt;=500,"Media",IF(I46&lt;=5000,"Alta","Muy Alta")))))</f>
        <v>Media</v>
      </c>
      <c r="K46" s="73">
        <f>IF(J46="","",IF(J46="Muy Baja",0.2,IF(J46="Baja",0.4,IF(J46="Media",0.6,IF(J46="Alta",0.8,IF(J46="Muy Alta",1,))))))</f>
        <v>0.6</v>
      </c>
      <c r="L46" s="73" t="s">
        <v>155</v>
      </c>
      <c r="M46" s="73" t="str">
        <f>IF(NOT(ISERROR(MATCH(L46,'[1]Tabla Impacto'!$B$221:$B$223,0))),'[1]Tabla Impacto'!$F$223&amp;"Por favor no seleccionar los criterios de impacto(Afectación Económica o presupuestal y Pérdida Reputacional)",L46)</f>
        <v xml:space="preserve">     El riesgo afecta la imagen de la entidad internamente, de conocimiento general, nivel interno, de junta dircetiva y accionistas y/o de provedores</v>
      </c>
      <c r="N46" s="72" t="str">
        <f>IF(OR(M46='[1]Tabla Impacto'!$C$11,M46='[1]Tabla Impacto'!$D$11),"Leve",IF(OR(M46='[1]Tabla Impacto'!$C$12,M46='[1]Tabla Impacto'!$D$12),"Menor",IF(OR(M46='[1]Tabla Impacto'!$C$13,M46='[1]Tabla Impacto'!$D$13),"Moderado",IF(OR(M46='[1]Tabla Impacto'!$C$14,M46='[1]Tabla Impacto'!$D$14),"Mayor",IF(OR(M46='[1]Tabla Impacto'!$C$15,M46='[1]Tabla Impacto'!$D$15),"Catastrófico","")))))</f>
        <v>Menor</v>
      </c>
      <c r="O46" s="73">
        <f>IF(N46="","",IF(N46="Leve",0.2,IF(N46="Menor",0.4,IF(N46="Moderado",0.6,IF(N46="Mayor",0.8,IF(N46="Catastrófico",1,))))))</f>
        <v>0.4</v>
      </c>
      <c r="P46" s="128"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Moderado</v>
      </c>
      <c r="Q46" s="46">
        <v>1</v>
      </c>
      <c r="R46" s="74" t="s">
        <v>156</v>
      </c>
      <c r="S46" s="46" t="str">
        <f t="shared" ref="S46:S48" si="2">IF(OR(T46="Preventivo",T46="Detectivo"),"Probabilidad",IF(T46="Correctivo","Impacto",""))</f>
        <v>Probabilidad</v>
      </c>
      <c r="T46" s="75" t="s">
        <v>43</v>
      </c>
      <c r="U46" s="75" t="s">
        <v>44</v>
      </c>
      <c r="V46" s="76" t="str">
        <f t="shared" ref="V46:V48" si="3">IF(AND(T46="Preventivo",U46="Automático"),"50%",IF(AND(T46="Preventivo",U46="Manual"),"40%",IF(AND(T46="Detectivo",U46="Automático"),"40%",IF(AND(T46="Detectivo",U46="Manual"),"30%",IF(AND(T46="Correctivo",U46="Automático"),"35%",IF(AND(T46="Correctivo",U46="Manual"),"25%",""))))))</f>
        <v>40%</v>
      </c>
      <c r="W46" s="75" t="s">
        <v>46</v>
      </c>
      <c r="X46" s="75" t="s">
        <v>47</v>
      </c>
      <c r="Y46" s="75" t="s">
        <v>48</v>
      </c>
      <c r="Z46" s="77">
        <f>IFERROR(IF(S46="Probabilidad",(K46-(+K46*V46)),IF(S46="Impacto",K46,"")),"")</f>
        <v>0.36</v>
      </c>
      <c r="AA46" s="47" t="str">
        <f t="shared" ref="AA46:AA48" si="4">IFERROR(IF(Z46="","",IF(Z46&lt;=0.2,"Muy Baja",IF(Z46&lt;=0.4,"Baja",IF(Z46&lt;=0.6,"Media",IF(Z46&lt;=0.8,"Alta","Muy Alta"))))),"")</f>
        <v>Baja</v>
      </c>
      <c r="AB46" s="76">
        <f t="shared" ref="AB46:AB48" si="5">+Z46</f>
        <v>0.36</v>
      </c>
      <c r="AC46" s="47" t="str">
        <f t="shared" ref="AC46:AC48" si="6">IFERROR(IF(AD46="","",IF(AD46&lt;=0.2,"Leve",IF(AD46&lt;=0.4,"Menor",IF(AD46&lt;=0.6,"Moderado",IF(AD46&lt;=0.8,"Mayor","Catastrófico"))))),"")</f>
        <v>Menor</v>
      </c>
      <c r="AD46" s="76">
        <f>IFERROR(IF(S46="Impacto",(O46-(+O46*V46)),IF(S46="Probabilidad",O46,"")),"")</f>
        <v>0.4</v>
      </c>
      <c r="AE46" s="50" t="str">
        <f t="shared" ref="AE46:AE48" si="7">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Moderado</v>
      </c>
      <c r="AF46" s="165" t="s">
        <v>465</v>
      </c>
      <c r="AG46" s="78" t="s">
        <v>628</v>
      </c>
      <c r="AH46" s="190" t="s">
        <v>630</v>
      </c>
      <c r="AI46" s="75" t="s">
        <v>84</v>
      </c>
      <c r="AJ46" s="56" t="s">
        <v>485</v>
      </c>
      <c r="AK46" s="46"/>
      <c r="AL46" s="79"/>
      <c r="AM46" s="108"/>
      <c r="AN46" s="48"/>
      <c r="AO46" s="46"/>
    </row>
    <row r="47" spans="1:42" ht="140.25" customHeight="1" x14ac:dyDescent="0.25">
      <c r="A47" s="129"/>
      <c r="B47" s="159"/>
      <c r="C47" s="69">
        <v>1</v>
      </c>
      <c r="D47" s="70" t="s">
        <v>34</v>
      </c>
      <c r="E47" s="70" t="s">
        <v>152</v>
      </c>
      <c r="F47" s="70" t="s">
        <v>153</v>
      </c>
      <c r="G47" s="158"/>
      <c r="H47" s="70" t="s">
        <v>139</v>
      </c>
      <c r="I47" s="69">
        <v>143</v>
      </c>
      <c r="J47" s="72" t="str">
        <f>IF(I47&lt;=0,"",IF(I47&lt;=2,"Muy Baja",IF(I47&lt;=24,"Baja",IF(I47&lt;=500,"Media",IF(I47&lt;=5000,"Alta","Muy Alta")))))</f>
        <v>Media</v>
      </c>
      <c r="K47" s="73">
        <f>IF(J47="","",IF(J47="Muy Baja",0.2,IF(J47="Baja",0.4,IF(J47="Media",0.6,IF(J47="Alta",0.8,IF(J47="Muy Alta",1,))))))</f>
        <v>0.6</v>
      </c>
      <c r="L47" s="73" t="s">
        <v>155</v>
      </c>
      <c r="M47" s="73" t="str">
        <f>IF(NOT(ISERROR(MATCH(L47,'[1]Tabla Impacto'!$B$221:$B$223,0))),'[1]Tabla Impacto'!$F$223&amp;"Por favor no seleccionar los criterios de impacto(Afectación Económica o presupuestal y Pérdida Reputacional)",L47)</f>
        <v xml:space="preserve">     El riesgo afecta la imagen de la entidad internamente, de conocimiento general, nivel interno, de junta dircetiva y accionistas y/o de provedores</v>
      </c>
      <c r="N47" s="72" t="str">
        <f>IF(OR(M47='[1]Tabla Impacto'!$C$11,M47='[1]Tabla Impacto'!$D$11),"Leve",IF(OR(M47='[1]Tabla Impacto'!$C$12,M47='[1]Tabla Impacto'!$D$12),"Menor",IF(OR(M47='[1]Tabla Impacto'!$C$13,M47='[1]Tabla Impacto'!$D$13),"Moderado",IF(OR(M47='[1]Tabla Impacto'!$C$14,M47='[1]Tabla Impacto'!$D$14),"Mayor",IF(OR(M47='[1]Tabla Impacto'!$C$15,M47='[1]Tabla Impacto'!$D$15),"Catastrófico","")))))</f>
        <v>Menor</v>
      </c>
      <c r="O47" s="73">
        <f>IF(N47="","",IF(N47="Leve",0.2,IF(N47="Menor",0.4,IF(N47="Moderado",0.6,IF(N47="Mayor",0.8,IF(N47="Catastrófico",1,))))))</f>
        <v>0.4</v>
      </c>
      <c r="P47" s="128"/>
      <c r="Q47" s="46">
        <v>2</v>
      </c>
      <c r="R47" s="74" t="s">
        <v>157</v>
      </c>
      <c r="S47" s="46" t="str">
        <f t="shared" si="2"/>
        <v>Probabilidad</v>
      </c>
      <c r="T47" s="75" t="s">
        <v>43</v>
      </c>
      <c r="U47" s="75" t="s">
        <v>44</v>
      </c>
      <c r="V47" s="76" t="str">
        <f t="shared" si="3"/>
        <v>40%</v>
      </c>
      <c r="W47" s="75" t="s">
        <v>46</v>
      </c>
      <c r="X47" s="75" t="s">
        <v>47</v>
      </c>
      <c r="Y47" s="75" t="s">
        <v>48</v>
      </c>
      <c r="Z47" s="77">
        <f>IFERROR(IF(AND(S46="Probabilidad",S47="Probabilidad"),(AB46-(+AB46*V47)),IF(S47="Probabilidad",(K46-(+K46*V47)),IF(S47="Impacto",AB46,""))),"")</f>
        <v>0.216</v>
      </c>
      <c r="AA47" s="47" t="str">
        <f t="shared" si="4"/>
        <v>Baja</v>
      </c>
      <c r="AB47" s="76">
        <f t="shared" si="5"/>
        <v>0.216</v>
      </c>
      <c r="AC47" s="47" t="str">
        <f t="shared" si="6"/>
        <v>Menor</v>
      </c>
      <c r="AD47" s="76">
        <f>IFERROR(IF(AND(S46="Impacto",S47="Impacto"),(AD46-(+AD46*V47)),IF(S47="Impacto",($O$12-(+$O$12*V47)),IF(S47="Probabilidad",AD46,""))),"")</f>
        <v>0.4</v>
      </c>
      <c r="AE47" s="50" t="str">
        <f t="shared" si="7"/>
        <v>Moderado</v>
      </c>
      <c r="AF47" s="165" t="s">
        <v>465</v>
      </c>
      <c r="AG47" s="78" t="s">
        <v>628</v>
      </c>
      <c r="AH47" s="191" t="s">
        <v>631</v>
      </c>
      <c r="AI47" s="75"/>
      <c r="AJ47" s="48"/>
      <c r="AK47" s="46"/>
      <c r="AL47" s="79"/>
      <c r="AM47" s="108"/>
      <c r="AN47" s="48"/>
      <c r="AO47" s="46"/>
    </row>
    <row r="48" spans="1:42" ht="106.5" customHeight="1" x14ac:dyDescent="0.25">
      <c r="A48" s="129"/>
      <c r="B48" s="159"/>
      <c r="C48" s="69">
        <v>1</v>
      </c>
      <c r="D48" s="70" t="s">
        <v>34</v>
      </c>
      <c r="E48" s="70" t="s">
        <v>152</v>
      </c>
      <c r="F48" s="70" t="s">
        <v>153</v>
      </c>
      <c r="G48" s="158"/>
      <c r="H48" s="70" t="s">
        <v>139</v>
      </c>
      <c r="I48" s="69">
        <v>143</v>
      </c>
      <c r="J48" s="72" t="str">
        <f>IF(I48&lt;=0,"",IF(I48&lt;=2,"Muy Baja",IF(I48&lt;=24,"Baja",IF(I48&lt;=500,"Media",IF(I48&lt;=5000,"Alta","Muy Alta")))))</f>
        <v>Media</v>
      </c>
      <c r="K48" s="73">
        <f>IF(J48="","",IF(J48="Muy Baja",0.2,IF(J48="Baja",0.4,IF(J48="Media",0.6,IF(J48="Alta",0.8,IF(J48="Muy Alta",1,))))))</f>
        <v>0.6</v>
      </c>
      <c r="L48" s="73" t="s">
        <v>155</v>
      </c>
      <c r="M48" s="73" t="str">
        <f>IF(NOT(ISERROR(MATCH(L48,'[1]Tabla Impacto'!$B$221:$B$223,0))),'[1]Tabla Impacto'!$F$223&amp;"Por favor no seleccionar los criterios de impacto(Afectación Económica o presupuestal y Pérdida Reputacional)",L48)</f>
        <v xml:space="preserve">     El riesgo afecta la imagen de la entidad internamente, de conocimiento general, nivel interno, de junta dircetiva y accionistas y/o de provedores</v>
      </c>
      <c r="N48" s="72" t="str">
        <f>IF(OR(M48='[1]Tabla Impacto'!$C$11,M48='[1]Tabla Impacto'!$D$11),"Leve",IF(OR(M48='[1]Tabla Impacto'!$C$12,M48='[1]Tabla Impacto'!$D$12),"Menor",IF(OR(M48='[1]Tabla Impacto'!$C$13,M48='[1]Tabla Impacto'!$D$13),"Moderado",IF(OR(M48='[1]Tabla Impacto'!$C$14,M48='[1]Tabla Impacto'!$D$14),"Mayor",IF(OR(M48='[1]Tabla Impacto'!$C$15,M48='[1]Tabla Impacto'!$D$15),"Catastrófico","")))))</f>
        <v>Menor</v>
      </c>
      <c r="O48" s="73">
        <f>IF(N48="","",IF(N48="Leve",0.2,IF(N48="Menor",0.4,IF(N48="Moderado",0.6,IF(N48="Mayor",0.8,IF(N48="Catastrófico",1,))))))</f>
        <v>0.4</v>
      </c>
      <c r="P48" s="80" t="str">
        <f>IF(OR(AND(J48="Muy Baja",N48="Leve"),AND(J48="Muy Baja",N48="Menor"),AND(J48="Baja",N48="Leve")),"Bajo",IF(OR(AND(J48="Muy baja",N48="Moderado"),AND(J48="Baja",N48="Menor"),AND(J48="Baja",N48="Moderado"),AND(J48="Media",N48="Leve"),AND(J48="Media",N48="Menor"),AND(J48="Media",N48="Moderado"),AND(J48="Alta",N48="Leve"),AND(J48="Alta",N48="Menor")),"Moderado",IF(OR(AND(J48="Muy Baja",N48="Mayor"),AND(J48="Baja",N48="Mayor"),AND(J48="Media",N48="Mayor"),AND(J48="Alta",N48="Moderado"),AND(J48="Alta",N48="Mayor"),AND(J48="Muy Alta",N48="Leve"),AND(J48="Muy Alta",N48="Menor"),AND(J48="Muy Alta",N48="Moderado"),AND(J48="Muy Alta",N48="Mayor")),"Alto",IF(OR(AND(J48="Muy Baja",N48="Catastrófico"),AND(J48="Baja",N48="Catastrófico"),AND(J48="Media",N48="Catastrófico"),AND(J48="Alta",N48="Catastrófico"),AND(J48="Muy Alta",N48="Catastrófico")),"Extremo",""))))</f>
        <v>Moderado</v>
      </c>
      <c r="Q48" s="46">
        <v>3</v>
      </c>
      <c r="R48" s="74" t="s">
        <v>529</v>
      </c>
      <c r="S48" s="46" t="str">
        <f t="shared" si="2"/>
        <v>Probabilidad</v>
      </c>
      <c r="T48" s="75" t="s">
        <v>52</v>
      </c>
      <c r="U48" s="75" t="s">
        <v>44</v>
      </c>
      <c r="V48" s="76" t="str">
        <f t="shared" si="3"/>
        <v>30%</v>
      </c>
      <c r="W48" s="75" t="s">
        <v>46</v>
      </c>
      <c r="X48" s="75" t="s">
        <v>47</v>
      </c>
      <c r="Y48" s="75" t="s">
        <v>48</v>
      </c>
      <c r="Z48" s="77">
        <f t="shared" ref="Z48" si="8">IFERROR(IF(AND(S47="Probabilidad",S48="Probabilidad"),(AB47-(+AB47*V48)),IF(AND(S47="Impacto",S48="Probabilidad"),(AB46-(+AB46*V48)),IF(S48="Impacto",AB47,""))),"")</f>
        <v>0.1512</v>
      </c>
      <c r="AA48" s="47" t="str">
        <f t="shared" si="4"/>
        <v>Muy Baja</v>
      </c>
      <c r="AB48" s="76">
        <f t="shared" si="5"/>
        <v>0.1512</v>
      </c>
      <c r="AC48" s="47" t="str">
        <f t="shared" si="6"/>
        <v>Menor</v>
      </c>
      <c r="AD48" s="76">
        <f t="shared" ref="AD48" si="9">IFERROR(IF(AND(S47="Impacto",S48="Impacto"),(AD47-(+AD47*V48)),IF(AND(S47="Probabilidad",S48="Impacto"),(AD46-(+AD46*V48)),IF(S48="Probabilidad",AD47,""))),"")</f>
        <v>0.4</v>
      </c>
      <c r="AE48" s="50" t="str">
        <f t="shared" si="7"/>
        <v>Bajo</v>
      </c>
      <c r="AF48" s="165" t="s">
        <v>465</v>
      </c>
      <c r="AG48" s="78" t="s">
        <v>628</v>
      </c>
      <c r="AH48" s="192" t="s">
        <v>629</v>
      </c>
      <c r="AI48" s="75"/>
      <c r="AJ48" s="48"/>
      <c r="AK48" s="46"/>
      <c r="AL48" s="79"/>
      <c r="AM48" s="108"/>
      <c r="AN48" s="48"/>
      <c r="AO48" s="46"/>
    </row>
    <row r="49" spans="1:41" ht="409.6" customHeight="1" x14ac:dyDescent="0.25">
      <c r="A49" s="112">
        <v>22</v>
      </c>
      <c r="B49" s="160" t="s">
        <v>158</v>
      </c>
      <c r="C49" s="21">
        <v>1</v>
      </c>
      <c r="D49" s="24" t="s">
        <v>34</v>
      </c>
      <c r="E49" s="24" t="s">
        <v>159</v>
      </c>
      <c r="F49" s="24" t="s">
        <v>160</v>
      </c>
      <c r="G49" s="120" t="s">
        <v>161</v>
      </c>
      <c r="H49" s="24" t="s">
        <v>38</v>
      </c>
      <c r="I49" s="26">
        <v>39</v>
      </c>
      <c r="J49" s="27" t="s">
        <v>64</v>
      </c>
      <c r="K49" s="28">
        <v>0.6</v>
      </c>
      <c r="L49" s="29" t="s">
        <v>40</v>
      </c>
      <c r="M49" s="28" t="s">
        <v>40</v>
      </c>
      <c r="N49" s="27" t="s">
        <v>41</v>
      </c>
      <c r="O49" s="28">
        <v>0.6</v>
      </c>
      <c r="P49" s="30" t="s">
        <v>41</v>
      </c>
      <c r="Q49" s="31">
        <v>1</v>
      </c>
      <c r="R49" s="52" t="s">
        <v>162</v>
      </c>
      <c r="S49" s="33" t="s">
        <v>42</v>
      </c>
      <c r="T49" s="34" t="s">
        <v>43</v>
      </c>
      <c r="U49" s="34" t="s">
        <v>44</v>
      </c>
      <c r="V49" s="35" t="s">
        <v>45</v>
      </c>
      <c r="W49" s="34" t="s">
        <v>46</v>
      </c>
      <c r="X49" s="34" t="s">
        <v>47</v>
      </c>
      <c r="Y49" s="34" t="s">
        <v>48</v>
      </c>
      <c r="Z49" s="36">
        <f>IFERROR(IF(S49="Probabilidad",(K49-(+K49*V49)),IF(S49="Impacto",K49,"")),"")</f>
        <v>0.36</v>
      </c>
      <c r="AA49" s="37" t="s">
        <v>39</v>
      </c>
      <c r="AB49" s="35">
        <v>0.36</v>
      </c>
      <c r="AC49" s="37" t="s">
        <v>41</v>
      </c>
      <c r="AD49" s="35">
        <v>0.6</v>
      </c>
      <c r="AE49" s="13" t="s">
        <v>41</v>
      </c>
      <c r="AF49" s="165" t="s">
        <v>464</v>
      </c>
      <c r="AG49" s="82" t="s">
        <v>880</v>
      </c>
      <c r="AH49" s="179" t="s">
        <v>881</v>
      </c>
      <c r="AI49" s="34" t="s">
        <v>84</v>
      </c>
      <c r="AJ49" s="56" t="s">
        <v>485</v>
      </c>
      <c r="AK49" s="19"/>
      <c r="AL49" s="40"/>
      <c r="AM49" s="39"/>
      <c r="AN49" s="38"/>
      <c r="AO49" s="46"/>
    </row>
    <row r="50" spans="1:41" ht="409.5" x14ac:dyDescent="0.25">
      <c r="A50" s="112"/>
      <c r="B50" s="160"/>
      <c r="C50" s="21">
        <v>1</v>
      </c>
      <c r="D50" s="24" t="s">
        <v>34</v>
      </c>
      <c r="E50" s="24" t="s">
        <v>159</v>
      </c>
      <c r="F50" s="24" t="s">
        <v>160</v>
      </c>
      <c r="G50" s="120"/>
      <c r="H50" s="24" t="s">
        <v>38</v>
      </c>
      <c r="I50" s="26">
        <v>39</v>
      </c>
      <c r="J50" s="27" t="s">
        <v>64</v>
      </c>
      <c r="K50" s="28">
        <v>0.6</v>
      </c>
      <c r="L50" s="29" t="s">
        <v>40</v>
      </c>
      <c r="M50" s="28" t="s">
        <v>40</v>
      </c>
      <c r="N50" s="27" t="s">
        <v>41</v>
      </c>
      <c r="O50" s="28">
        <v>0.6</v>
      </c>
      <c r="P50" s="30" t="s">
        <v>41</v>
      </c>
      <c r="Q50" s="31">
        <v>2</v>
      </c>
      <c r="R50" s="83" t="s">
        <v>163</v>
      </c>
      <c r="S50" s="33" t="s">
        <v>42</v>
      </c>
      <c r="T50" s="34" t="s">
        <v>43</v>
      </c>
      <c r="U50" s="34" t="s">
        <v>44</v>
      </c>
      <c r="V50" s="35" t="s">
        <v>45</v>
      </c>
      <c r="W50" s="34" t="s">
        <v>46</v>
      </c>
      <c r="X50" s="34" t="s">
        <v>55</v>
      </c>
      <c r="Y50" s="34" t="s">
        <v>48</v>
      </c>
      <c r="Z50" s="36">
        <f>IFERROR(IF(AND(S49="Probabilidad",S50="Probabilidad"),(AB49-(+AB49*V50)),IF(S50="Probabilidad",(K49-(+K49*V50)),IF(S50="Impacto",AB49,""))),"")</f>
        <v>0.216</v>
      </c>
      <c r="AA50" s="37" t="s">
        <v>39</v>
      </c>
      <c r="AB50" s="35">
        <v>0.216</v>
      </c>
      <c r="AC50" s="37" t="s">
        <v>41</v>
      </c>
      <c r="AD50" s="35">
        <v>0.6</v>
      </c>
      <c r="AE50" s="13" t="s">
        <v>41</v>
      </c>
      <c r="AF50" s="165"/>
      <c r="AG50" s="82" t="s">
        <v>882</v>
      </c>
      <c r="AH50" s="81" t="s">
        <v>883</v>
      </c>
      <c r="AI50" s="34"/>
      <c r="AJ50" s="38"/>
      <c r="AK50" s="19"/>
      <c r="AL50" s="40"/>
      <c r="AM50" s="39"/>
      <c r="AN50" s="38"/>
      <c r="AO50" s="46"/>
    </row>
    <row r="51" spans="1:41" ht="168" customHeight="1" x14ac:dyDescent="0.25">
      <c r="A51" s="31">
        <v>23</v>
      </c>
      <c r="B51" s="98" t="s">
        <v>164</v>
      </c>
      <c r="C51" s="31">
        <v>1</v>
      </c>
      <c r="D51" s="38" t="s">
        <v>34</v>
      </c>
      <c r="E51" s="38" t="s">
        <v>165</v>
      </c>
      <c r="F51" s="52" t="s">
        <v>166</v>
      </c>
      <c r="G51" s="53" t="s">
        <v>167</v>
      </c>
      <c r="H51" s="38" t="s">
        <v>139</v>
      </c>
      <c r="I51" s="19">
        <v>96</v>
      </c>
      <c r="J51" s="57" t="s">
        <v>64</v>
      </c>
      <c r="K51" s="58">
        <v>0.6</v>
      </c>
      <c r="L51" s="54" t="s">
        <v>155</v>
      </c>
      <c r="M51" s="55" t="s">
        <v>155</v>
      </c>
      <c r="N51" s="57" t="s">
        <v>82</v>
      </c>
      <c r="O51" s="58">
        <v>0.4</v>
      </c>
      <c r="P51" s="45" t="s">
        <v>41</v>
      </c>
      <c r="Q51" s="31">
        <v>1</v>
      </c>
      <c r="R51" s="32" t="s">
        <v>168</v>
      </c>
      <c r="S51" s="33" t="s">
        <v>42</v>
      </c>
      <c r="T51" s="34" t="s">
        <v>43</v>
      </c>
      <c r="U51" s="34" t="s">
        <v>44</v>
      </c>
      <c r="V51" s="35" t="s">
        <v>45</v>
      </c>
      <c r="W51" s="34" t="s">
        <v>46</v>
      </c>
      <c r="X51" s="34" t="s">
        <v>47</v>
      </c>
      <c r="Y51" s="34" t="s">
        <v>48</v>
      </c>
      <c r="Z51" s="36">
        <f>IFERROR(IF(S51="Probabilidad",(K51-(+K51*V51)),IF(S51="Impacto",K51,"")),"")</f>
        <v>0.36</v>
      </c>
      <c r="AA51" s="37" t="s">
        <v>39</v>
      </c>
      <c r="AB51" s="35">
        <v>0.36</v>
      </c>
      <c r="AC51" s="37" t="s">
        <v>82</v>
      </c>
      <c r="AD51" s="35">
        <v>0.4</v>
      </c>
      <c r="AE51" s="13" t="s">
        <v>41</v>
      </c>
      <c r="AF51" s="165" t="s">
        <v>465</v>
      </c>
      <c r="AG51" s="78" t="s">
        <v>819</v>
      </c>
      <c r="AH51" s="78" t="s">
        <v>820</v>
      </c>
      <c r="AI51" s="34" t="s">
        <v>49</v>
      </c>
      <c r="AJ51" s="38" t="s">
        <v>169</v>
      </c>
      <c r="AK51" s="38" t="s">
        <v>170</v>
      </c>
      <c r="AL51" s="40">
        <v>44256</v>
      </c>
      <c r="AM51" s="71" t="s">
        <v>819</v>
      </c>
      <c r="AN51" s="71" t="s">
        <v>828</v>
      </c>
      <c r="AO51" s="68" t="s">
        <v>465</v>
      </c>
    </row>
    <row r="52" spans="1:41" ht="132" customHeight="1" x14ac:dyDescent="0.25">
      <c r="A52" s="112">
        <v>24</v>
      </c>
      <c r="B52" s="126" t="s">
        <v>164</v>
      </c>
      <c r="C52" s="21">
        <v>2</v>
      </c>
      <c r="D52" s="24" t="s">
        <v>34</v>
      </c>
      <c r="E52" s="24" t="s">
        <v>171</v>
      </c>
      <c r="F52" s="24" t="s">
        <v>172</v>
      </c>
      <c r="G52" s="120" t="s">
        <v>173</v>
      </c>
      <c r="H52" s="24" t="s">
        <v>139</v>
      </c>
      <c r="I52" s="26">
        <v>28700</v>
      </c>
      <c r="J52" s="27" t="s">
        <v>140</v>
      </c>
      <c r="K52" s="28">
        <v>1</v>
      </c>
      <c r="L52" s="29" t="s">
        <v>40</v>
      </c>
      <c r="M52" s="28" t="s">
        <v>40</v>
      </c>
      <c r="N52" s="27" t="s">
        <v>41</v>
      </c>
      <c r="O52" s="28">
        <v>0.6</v>
      </c>
      <c r="P52" s="30" t="s">
        <v>62</v>
      </c>
      <c r="Q52" s="31">
        <v>1</v>
      </c>
      <c r="R52" s="32" t="s">
        <v>174</v>
      </c>
      <c r="S52" s="33" t="s">
        <v>42</v>
      </c>
      <c r="T52" s="34" t="s">
        <v>52</v>
      </c>
      <c r="U52" s="34" t="s">
        <v>44</v>
      </c>
      <c r="V52" s="35" t="s">
        <v>53</v>
      </c>
      <c r="W52" s="34" t="s">
        <v>46</v>
      </c>
      <c r="X52" s="34" t="s">
        <v>47</v>
      </c>
      <c r="Y52" s="34" t="s">
        <v>48</v>
      </c>
      <c r="Z52" s="36">
        <f>IFERROR(IF(S52="Probabilidad",(K52-(+K52*V52)),IF(S52="Impacto",K52,"")),"")</f>
        <v>0.7</v>
      </c>
      <c r="AA52" s="37" t="s">
        <v>61</v>
      </c>
      <c r="AB52" s="35">
        <v>0.7</v>
      </c>
      <c r="AC52" s="37" t="s">
        <v>41</v>
      </c>
      <c r="AD52" s="35">
        <v>0.6</v>
      </c>
      <c r="AE52" s="13" t="s">
        <v>62</v>
      </c>
      <c r="AF52" s="165" t="s">
        <v>465</v>
      </c>
      <c r="AG52" s="78" t="s">
        <v>819</v>
      </c>
      <c r="AH52" s="78" t="s">
        <v>821</v>
      </c>
      <c r="AI52" s="34" t="s">
        <v>49</v>
      </c>
      <c r="AJ52" s="38" t="s">
        <v>175</v>
      </c>
      <c r="AK52" s="38" t="s">
        <v>176</v>
      </c>
      <c r="AL52" s="40">
        <v>44498</v>
      </c>
      <c r="AM52" s="71" t="s">
        <v>819</v>
      </c>
      <c r="AN52" s="71" t="s">
        <v>829</v>
      </c>
      <c r="AO52" s="68" t="s">
        <v>465</v>
      </c>
    </row>
    <row r="53" spans="1:41" ht="33" customHeight="1" x14ac:dyDescent="0.25">
      <c r="A53" s="112"/>
      <c r="B53" s="126"/>
      <c r="C53" s="21">
        <v>2</v>
      </c>
      <c r="D53" s="24" t="s">
        <v>34</v>
      </c>
      <c r="E53" s="24" t="s">
        <v>171</v>
      </c>
      <c r="F53" s="24" t="s">
        <v>172</v>
      </c>
      <c r="G53" s="120"/>
      <c r="H53" s="24" t="s">
        <v>139</v>
      </c>
      <c r="I53" s="26">
        <v>28700</v>
      </c>
      <c r="J53" s="27" t="s">
        <v>140</v>
      </c>
      <c r="K53" s="28">
        <v>1</v>
      </c>
      <c r="L53" s="29" t="s">
        <v>40</v>
      </c>
      <c r="M53" s="28" t="s">
        <v>40</v>
      </c>
      <c r="N53" s="27" t="s">
        <v>41</v>
      </c>
      <c r="O53" s="28">
        <v>0.6</v>
      </c>
      <c r="P53" s="30" t="s">
        <v>62</v>
      </c>
      <c r="Q53" s="31">
        <v>2</v>
      </c>
      <c r="R53" s="32" t="s">
        <v>177</v>
      </c>
      <c r="S53" s="33" t="s">
        <v>42</v>
      </c>
      <c r="T53" s="34" t="s">
        <v>52</v>
      </c>
      <c r="U53" s="34" t="s">
        <v>44</v>
      </c>
      <c r="V53" s="35" t="s">
        <v>53</v>
      </c>
      <c r="W53" s="34" t="s">
        <v>46</v>
      </c>
      <c r="X53" s="34" t="s">
        <v>47</v>
      </c>
      <c r="Y53" s="34" t="s">
        <v>48</v>
      </c>
      <c r="Z53" s="36">
        <f>IFERROR(IF(AND(S52="Probabilidad",S53="Probabilidad"),(AB52-(+AB52*V53)),IF(S53="Probabilidad",(K52-(+K52*V53)),IF(S53="Impacto",AB52,""))),"")</f>
        <v>0.49</v>
      </c>
      <c r="AA53" s="37" t="s">
        <v>64</v>
      </c>
      <c r="AB53" s="35">
        <v>0.49</v>
      </c>
      <c r="AC53" s="37" t="s">
        <v>82</v>
      </c>
      <c r="AD53" s="35">
        <v>0.4</v>
      </c>
      <c r="AE53" s="13" t="s">
        <v>41</v>
      </c>
      <c r="AF53" s="165" t="s">
        <v>465</v>
      </c>
      <c r="AG53" s="78" t="s">
        <v>819</v>
      </c>
      <c r="AH53" s="78" t="s">
        <v>822</v>
      </c>
      <c r="AI53" s="34" t="s">
        <v>49</v>
      </c>
      <c r="AJ53" s="38" t="s">
        <v>178</v>
      </c>
      <c r="AK53" s="19" t="s">
        <v>179</v>
      </c>
      <c r="AL53" s="40">
        <v>44377</v>
      </c>
      <c r="AM53" s="71" t="s">
        <v>819</v>
      </c>
      <c r="AN53" s="71" t="s">
        <v>830</v>
      </c>
      <c r="AO53" s="68" t="s">
        <v>465</v>
      </c>
    </row>
    <row r="54" spans="1:41" ht="129" customHeight="1" x14ac:dyDescent="0.25">
      <c r="A54" s="31">
        <v>25</v>
      </c>
      <c r="B54" s="99" t="s">
        <v>164</v>
      </c>
      <c r="C54" s="31">
        <v>3</v>
      </c>
      <c r="D54" s="38" t="s">
        <v>34</v>
      </c>
      <c r="E54" s="38" t="s">
        <v>165</v>
      </c>
      <c r="F54" s="52" t="s">
        <v>180</v>
      </c>
      <c r="G54" s="53" t="s">
        <v>181</v>
      </c>
      <c r="H54" s="38" t="s">
        <v>139</v>
      </c>
      <c r="I54" s="19">
        <v>36000</v>
      </c>
      <c r="J54" s="57" t="s">
        <v>140</v>
      </c>
      <c r="K54" s="58">
        <v>1</v>
      </c>
      <c r="L54" s="54" t="s">
        <v>155</v>
      </c>
      <c r="M54" s="55" t="s">
        <v>155</v>
      </c>
      <c r="N54" s="57" t="s">
        <v>82</v>
      </c>
      <c r="O54" s="58">
        <v>0.4</v>
      </c>
      <c r="P54" s="45" t="s">
        <v>62</v>
      </c>
      <c r="Q54" s="31">
        <v>1</v>
      </c>
      <c r="R54" s="32" t="s">
        <v>182</v>
      </c>
      <c r="S54" s="33" t="s">
        <v>42</v>
      </c>
      <c r="T54" s="34" t="s">
        <v>43</v>
      </c>
      <c r="U54" s="34" t="s">
        <v>44</v>
      </c>
      <c r="V54" s="35" t="s">
        <v>45</v>
      </c>
      <c r="W54" s="34" t="s">
        <v>46</v>
      </c>
      <c r="X54" s="34" t="s">
        <v>47</v>
      </c>
      <c r="Y54" s="34" t="s">
        <v>48</v>
      </c>
      <c r="Z54" s="36">
        <f t="shared" ref="Z54:Z59" si="10">IFERROR(IF(S54="Probabilidad",(K54-(+K54*V54)),IF(S54="Impacto",K54,"")),"")</f>
        <v>0.6</v>
      </c>
      <c r="AA54" s="37" t="s">
        <v>64</v>
      </c>
      <c r="AB54" s="35">
        <v>0.6</v>
      </c>
      <c r="AC54" s="37" t="s">
        <v>82</v>
      </c>
      <c r="AD54" s="35">
        <v>0.4</v>
      </c>
      <c r="AE54" s="13" t="s">
        <v>41</v>
      </c>
      <c r="AF54" s="165" t="s">
        <v>465</v>
      </c>
      <c r="AG54" s="78" t="s">
        <v>819</v>
      </c>
      <c r="AH54" s="78" t="s">
        <v>823</v>
      </c>
      <c r="AI54" s="34" t="s">
        <v>183</v>
      </c>
      <c r="AJ54" s="38" t="s">
        <v>184</v>
      </c>
      <c r="AK54" s="19" t="s">
        <v>185</v>
      </c>
      <c r="AL54" s="40">
        <v>44439</v>
      </c>
      <c r="AM54" s="71" t="s">
        <v>819</v>
      </c>
      <c r="AN54" s="71" t="s">
        <v>831</v>
      </c>
      <c r="AO54" s="68" t="s">
        <v>465</v>
      </c>
    </row>
    <row r="55" spans="1:41" ht="166.5" customHeight="1" x14ac:dyDescent="0.25">
      <c r="A55" s="31">
        <v>26</v>
      </c>
      <c r="B55" s="99" t="s">
        <v>164</v>
      </c>
      <c r="C55" s="31">
        <v>4</v>
      </c>
      <c r="D55" s="38" t="s">
        <v>34</v>
      </c>
      <c r="E55" s="38" t="s">
        <v>165</v>
      </c>
      <c r="F55" s="52" t="s">
        <v>186</v>
      </c>
      <c r="G55" s="53" t="s">
        <v>187</v>
      </c>
      <c r="H55" s="38" t="s">
        <v>38</v>
      </c>
      <c r="I55" s="19">
        <v>50</v>
      </c>
      <c r="J55" s="57" t="s">
        <v>64</v>
      </c>
      <c r="K55" s="58">
        <v>0.6</v>
      </c>
      <c r="L55" s="54" t="s">
        <v>155</v>
      </c>
      <c r="M55" s="55" t="s">
        <v>155</v>
      </c>
      <c r="N55" s="57" t="s">
        <v>82</v>
      </c>
      <c r="O55" s="58">
        <v>0.4</v>
      </c>
      <c r="P55" s="45" t="s">
        <v>41</v>
      </c>
      <c r="Q55" s="31">
        <v>1</v>
      </c>
      <c r="R55" s="32" t="s">
        <v>188</v>
      </c>
      <c r="S55" s="33" t="s">
        <v>42</v>
      </c>
      <c r="T55" s="34" t="s">
        <v>43</v>
      </c>
      <c r="U55" s="34" t="s">
        <v>44</v>
      </c>
      <c r="V55" s="35" t="s">
        <v>45</v>
      </c>
      <c r="W55" s="34" t="s">
        <v>46</v>
      </c>
      <c r="X55" s="34" t="s">
        <v>47</v>
      </c>
      <c r="Y55" s="34" t="s">
        <v>48</v>
      </c>
      <c r="Z55" s="36">
        <f t="shared" si="10"/>
        <v>0.36</v>
      </c>
      <c r="AA55" s="37" t="s">
        <v>39</v>
      </c>
      <c r="AB55" s="35">
        <v>0.36</v>
      </c>
      <c r="AC55" s="37" t="s">
        <v>82</v>
      </c>
      <c r="AD55" s="35">
        <v>0.4</v>
      </c>
      <c r="AE55" s="13" t="s">
        <v>41</v>
      </c>
      <c r="AF55" s="165" t="s">
        <v>465</v>
      </c>
      <c r="AG55" s="78" t="s">
        <v>819</v>
      </c>
      <c r="AH55" s="78" t="s">
        <v>824</v>
      </c>
      <c r="AI55" s="34" t="s">
        <v>49</v>
      </c>
      <c r="AJ55" s="38" t="s">
        <v>530</v>
      </c>
      <c r="AK55" s="38" t="s">
        <v>531</v>
      </c>
      <c r="AL55" s="40">
        <v>44498</v>
      </c>
      <c r="AM55" s="71" t="s">
        <v>819</v>
      </c>
      <c r="AN55" s="71" t="s">
        <v>832</v>
      </c>
      <c r="AO55" s="68" t="s">
        <v>465</v>
      </c>
    </row>
    <row r="56" spans="1:41" ht="156" customHeight="1" x14ac:dyDescent="0.25">
      <c r="A56" s="31">
        <v>27</v>
      </c>
      <c r="B56" s="99" t="s">
        <v>164</v>
      </c>
      <c r="C56" s="31">
        <v>5</v>
      </c>
      <c r="D56" s="38" t="s">
        <v>34</v>
      </c>
      <c r="E56" s="38" t="s">
        <v>189</v>
      </c>
      <c r="F56" s="52" t="s">
        <v>190</v>
      </c>
      <c r="G56" s="53" t="s">
        <v>191</v>
      </c>
      <c r="H56" s="38" t="s">
        <v>139</v>
      </c>
      <c r="I56" s="19">
        <v>70000</v>
      </c>
      <c r="J56" s="57" t="s">
        <v>140</v>
      </c>
      <c r="K56" s="58">
        <v>1</v>
      </c>
      <c r="L56" s="54" t="s">
        <v>40</v>
      </c>
      <c r="M56" s="55" t="s">
        <v>40</v>
      </c>
      <c r="N56" s="57" t="s">
        <v>41</v>
      </c>
      <c r="O56" s="58">
        <v>0.6</v>
      </c>
      <c r="P56" s="45" t="s">
        <v>62</v>
      </c>
      <c r="Q56" s="31">
        <v>1</v>
      </c>
      <c r="R56" s="32" t="s">
        <v>192</v>
      </c>
      <c r="S56" s="33" t="s">
        <v>42</v>
      </c>
      <c r="T56" s="34" t="s">
        <v>52</v>
      </c>
      <c r="U56" s="34" t="s">
        <v>44</v>
      </c>
      <c r="V56" s="35" t="s">
        <v>53</v>
      </c>
      <c r="W56" s="34" t="s">
        <v>46</v>
      </c>
      <c r="X56" s="34" t="s">
        <v>47</v>
      </c>
      <c r="Y56" s="34" t="s">
        <v>48</v>
      </c>
      <c r="Z56" s="36">
        <f t="shared" si="10"/>
        <v>0.7</v>
      </c>
      <c r="AA56" s="37" t="s">
        <v>61</v>
      </c>
      <c r="AB56" s="35">
        <v>0.7</v>
      </c>
      <c r="AC56" s="37" t="s">
        <v>41</v>
      </c>
      <c r="AD56" s="35">
        <v>0.6</v>
      </c>
      <c r="AE56" s="13" t="s">
        <v>62</v>
      </c>
      <c r="AF56" s="165" t="s">
        <v>465</v>
      </c>
      <c r="AG56" s="78" t="s">
        <v>819</v>
      </c>
      <c r="AH56" s="22" t="s">
        <v>825</v>
      </c>
      <c r="AI56" s="34" t="s">
        <v>49</v>
      </c>
      <c r="AJ56" s="38" t="s">
        <v>193</v>
      </c>
      <c r="AK56" s="19" t="s">
        <v>194</v>
      </c>
      <c r="AL56" s="40">
        <v>44286</v>
      </c>
      <c r="AM56" s="109" t="s">
        <v>833</v>
      </c>
      <c r="AN56" s="59" t="s">
        <v>834</v>
      </c>
      <c r="AO56" s="68" t="s">
        <v>464</v>
      </c>
    </row>
    <row r="57" spans="1:41" ht="177.75" customHeight="1" x14ac:dyDescent="0.25">
      <c r="A57" s="31">
        <v>28</v>
      </c>
      <c r="B57" s="99" t="s">
        <v>164</v>
      </c>
      <c r="C57" s="31">
        <v>6</v>
      </c>
      <c r="D57" s="38" t="s">
        <v>34</v>
      </c>
      <c r="E57" s="38" t="s">
        <v>195</v>
      </c>
      <c r="F57" s="52" t="s">
        <v>196</v>
      </c>
      <c r="G57" s="53" t="s">
        <v>197</v>
      </c>
      <c r="H57" s="38" t="s">
        <v>139</v>
      </c>
      <c r="I57" s="19">
        <v>4704</v>
      </c>
      <c r="J57" s="57" t="s">
        <v>61</v>
      </c>
      <c r="K57" s="58">
        <v>0.8</v>
      </c>
      <c r="L57" s="54" t="s">
        <v>110</v>
      </c>
      <c r="M57" s="55" t="s">
        <v>110</v>
      </c>
      <c r="N57" s="57" t="s">
        <v>111</v>
      </c>
      <c r="O57" s="58">
        <v>0.8</v>
      </c>
      <c r="P57" s="45" t="s">
        <v>62</v>
      </c>
      <c r="Q57" s="31">
        <v>1</v>
      </c>
      <c r="R57" s="32" t="s">
        <v>198</v>
      </c>
      <c r="S57" s="33" t="s">
        <v>42</v>
      </c>
      <c r="T57" s="34" t="s">
        <v>43</v>
      </c>
      <c r="U57" s="34" t="s">
        <v>44</v>
      </c>
      <c r="V57" s="35" t="s">
        <v>45</v>
      </c>
      <c r="W57" s="34" t="s">
        <v>46</v>
      </c>
      <c r="X57" s="34" t="s">
        <v>47</v>
      </c>
      <c r="Y57" s="34" t="s">
        <v>48</v>
      </c>
      <c r="Z57" s="36">
        <f t="shared" si="10"/>
        <v>0.48</v>
      </c>
      <c r="AA57" s="37" t="s">
        <v>64</v>
      </c>
      <c r="AB57" s="35">
        <v>0.48</v>
      </c>
      <c r="AC57" s="37" t="s">
        <v>111</v>
      </c>
      <c r="AD57" s="35">
        <v>0.8</v>
      </c>
      <c r="AE57" s="13" t="s">
        <v>62</v>
      </c>
      <c r="AF57" s="165" t="s">
        <v>465</v>
      </c>
      <c r="AG57" s="78" t="s">
        <v>819</v>
      </c>
      <c r="AH57" s="78" t="s">
        <v>826</v>
      </c>
      <c r="AI57" s="34" t="s">
        <v>49</v>
      </c>
      <c r="AJ57" s="38" t="s">
        <v>199</v>
      </c>
      <c r="AK57" s="19" t="s">
        <v>200</v>
      </c>
      <c r="AL57" s="40">
        <v>44561</v>
      </c>
      <c r="AM57" s="71" t="s">
        <v>819</v>
      </c>
      <c r="AN57" s="71" t="s">
        <v>835</v>
      </c>
      <c r="AO57" s="68" t="s">
        <v>465</v>
      </c>
    </row>
    <row r="58" spans="1:41" ht="135" customHeight="1" x14ac:dyDescent="0.25">
      <c r="A58" s="31">
        <v>29</v>
      </c>
      <c r="B58" s="99" t="s">
        <v>164</v>
      </c>
      <c r="C58" s="31">
        <v>7</v>
      </c>
      <c r="D58" s="38" t="s">
        <v>34</v>
      </c>
      <c r="E58" s="38" t="s">
        <v>201</v>
      </c>
      <c r="F58" s="52" t="s">
        <v>202</v>
      </c>
      <c r="G58" s="53" t="s">
        <v>203</v>
      </c>
      <c r="H58" s="38" t="s">
        <v>38</v>
      </c>
      <c r="I58" s="19">
        <v>8760</v>
      </c>
      <c r="J58" s="57" t="s">
        <v>140</v>
      </c>
      <c r="K58" s="58">
        <v>1</v>
      </c>
      <c r="L58" s="54" t="s">
        <v>110</v>
      </c>
      <c r="M58" s="55" t="s">
        <v>110</v>
      </c>
      <c r="N58" s="57" t="s">
        <v>111</v>
      </c>
      <c r="O58" s="58">
        <v>0.8</v>
      </c>
      <c r="P58" s="45" t="s">
        <v>62</v>
      </c>
      <c r="Q58" s="31">
        <v>1</v>
      </c>
      <c r="R58" s="32" t="s">
        <v>204</v>
      </c>
      <c r="S58" s="33" t="s">
        <v>42</v>
      </c>
      <c r="T58" s="34" t="s">
        <v>52</v>
      </c>
      <c r="U58" s="34" t="s">
        <v>44</v>
      </c>
      <c r="V58" s="35" t="s">
        <v>53</v>
      </c>
      <c r="W58" s="34" t="s">
        <v>54</v>
      </c>
      <c r="X58" s="34" t="s">
        <v>47</v>
      </c>
      <c r="Y58" s="34" t="s">
        <v>48</v>
      </c>
      <c r="Z58" s="36">
        <f t="shared" si="10"/>
        <v>0.7</v>
      </c>
      <c r="AA58" s="37" t="s">
        <v>61</v>
      </c>
      <c r="AB58" s="35">
        <v>0.7</v>
      </c>
      <c r="AC58" s="37" t="s">
        <v>111</v>
      </c>
      <c r="AD58" s="35">
        <v>0.8</v>
      </c>
      <c r="AE58" s="13" t="s">
        <v>62</v>
      </c>
      <c r="AF58" s="165" t="s">
        <v>465</v>
      </c>
      <c r="AG58" s="78" t="s">
        <v>819</v>
      </c>
      <c r="AH58" s="78" t="s">
        <v>827</v>
      </c>
      <c r="AI58" s="34" t="s">
        <v>49</v>
      </c>
      <c r="AJ58" s="38" t="s">
        <v>205</v>
      </c>
      <c r="AK58" s="19" t="s">
        <v>206</v>
      </c>
      <c r="AL58" s="39" t="s">
        <v>207</v>
      </c>
      <c r="AM58" s="71" t="s">
        <v>819</v>
      </c>
      <c r="AN58" s="71" t="s">
        <v>836</v>
      </c>
      <c r="AO58" s="68" t="s">
        <v>465</v>
      </c>
    </row>
    <row r="59" spans="1:41" ht="165" customHeight="1" x14ac:dyDescent="0.25">
      <c r="A59" s="112">
        <v>30</v>
      </c>
      <c r="B59" s="156" t="s">
        <v>209</v>
      </c>
      <c r="C59" s="21">
        <v>1</v>
      </c>
      <c r="D59" s="24" t="s">
        <v>34</v>
      </c>
      <c r="E59" s="24" t="s">
        <v>210</v>
      </c>
      <c r="F59" s="24" t="s">
        <v>211</v>
      </c>
      <c r="G59" s="120" t="s">
        <v>212</v>
      </c>
      <c r="H59" s="24" t="s">
        <v>38</v>
      </c>
      <c r="I59" s="26">
        <v>670</v>
      </c>
      <c r="J59" s="27" t="s">
        <v>61</v>
      </c>
      <c r="K59" s="28">
        <v>0.8</v>
      </c>
      <c r="L59" s="29" t="s">
        <v>40</v>
      </c>
      <c r="M59" s="28" t="s">
        <v>40</v>
      </c>
      <c r="N59" s="27" t="s">
        <v>41</v>
      </c>
      <c r="O59" s="28">
        <v>0.6</v>
      </c>
      <c r="P59" s="30" t="s">
        <v>62</v>
      </c>
      <c r="Q59" s="31">
        <v>1</v>
      </c>
      <c r="R59" s="32" t="s">
        <v>532</v>
      </c>
      <c r="S59" s="33" t="s">
        <v>42</v>
      </c>
      <c r="T59" s="34" t="s">
        <v>43</v>
      </c>
      <c r="U59" s="34" t="s">
        <v>44</v>
      </c>
      <c r="V59" s="35" t="s">
        <v>45</v>
      </c>
      <c r="W59" s="34" t="s">
        <v>46</v>
      </c>
      <c r="X59" s="34" t="s">
        <v>47</v>
      </c>
      <c r="Y59" s="34" t="s">
        <v>48</v>
      </c>
      <c r="Z59" s="36">
        <f t="shared" si="10"/>
        <v>0.48</v>
      </c>
      <c r="AA59" s="37" t="s">
        <v>64</v>
      </c>
      <c r="AB59" s="35">
        <v>0.48</v>
      </c>
      <c r="AC59" s="37" t="s">
        <v>41</v>
      </c>
      <c r="AD59" s="35">
        <v>0.6</v>
      </c>
      <c r="AE59" s="13" t="s">
        <v>41</v>
      </c>
      <c r="AF59" s="165" t="s">
        <v>465</v>
      </c>
      <c r="AG59" s="84" t="s">
        <v>890</v>
      </c>
      <c r="AH59" s="85" t="s">
        <v>891</v>
      </c>
      <c r="AI59" s="34" t="s">
        <v>49</v>
      </c>
      <c r="AJ59" s="38" t="s">
        <v>534</v>
      </c>
      <c r="AK59" s="38" t="s">
        <v>213</v>
      </c>
      <c r="AL59" s="38" t="s">
        <v>214</v>
      </c>
      <c r="AM59" s="62" t="s">
        <v>903</v>
      </c>
      <c r="AN59" s="62" t="s">
        <v>904</v>
      </c>
      <c r="AO59" s="68" t="s">
        <v>464</v>
      </c>
    </row>
    <row r="60" spans="1:41" ht="214.5" x14ac:dyDescent="0.25">
      <c r="A60" s="112"/>
      <c r="B60" s="156"/>
      <c r="C60" s="21">
        <v>1</v>
      </c>
      <c r="D60" s="24" t="s">
        <v>34</v>
      </c>
      <c r="E60" s="24" t="s">
        <v>210</v>
      </c>
      <c r="F60" s="24" t="s">
        <v>211</v>
      </c>
      <c r="G60" s="120"/>
      <c r="H60" s="24" t="s">
        <v>38</v>
      </c>
      <c r="I60" s="26">
        <v>670</v>
      </c>
      <c r="J60" s="27" t="s">
        <v>61</v>
      </c>
      <c r="K60" s="28">
        <v>0.8</v>
      </c>
      <c r="L60" s="29" t="s">
        <v>40</v>
      </c>
      <c r="M60" s="28" t="s">
        <v>40</v>
      </c>
      <c r="N60" s="27" t="s">
        <v>41</v>
      </c>
      <c r="O60" s="28">
        <v>0.6</v>
      </c>
      <c r="P60" s="30" t="s">
        <v>62</v>
      </c>
      <c r="Q60" s="31">
        <v>2</v>
      </c>
      <c r="R60" s="32" t="s">
        <v>533</v>
      </c>
      <c r="S60" s="33" t="s">
        <v>42</v>
      </c>
      <c r="T60" s="34" t="s">
        <v>43</v>
      </c>
      <c r="U60" s="34" t="s">
        <v>44</v>
      </c>
      <c r="V60" s="35" t="s">
        <v>45</v>
      </c>
      <c r="W60" s="34" t="s">
        <v>46</v>
      </c>
      <c r="X60" s="34" t="s">
        <v>47</v>
      </c>
      <c r="Y60" s="34" t="s">
        <v>48</v>
      </c>
      <c r="Z60" s="36">
        <f>IFERROR(IF(AND(S59="Probabilidad",S60="Probabilidad"),(AB59-(+AB59*V60)),IF(S60="Probabilidad",(K59-(+K59*V60)),IF(S60="Impacto",AB59,""))),"")</f>
        <v>0.28799999999999998</v>
      </c>
      <c r="AA60" s="37" t="s">
        <v>39</v>
      </c>
      <c r="AB60" s="35">
        <v>0.28799999999999998</v>
      </c>
      <c r="AC60" s="37" t="s">
        <v>41</v>
      </c>
      <c r="AD60" s="35">
        <v>0.6</v>
      </c>
      <c r="AE60" s="13" t="s">
        <v>41</v>
      </c>
      <c r="AF60" s="165" t="s">
        <v>465</v>
      </c>
      <c r="AG60" s="84" t="s">
        <v>890</v>
      </c>
      <c r="AH60" s="85" t="s">
        <v>892</v>
      </c>
      <c r="AI60" s="34"/>
      <c r="AJ60" s="38"/>
      <c r="AK60" s="38"/>
      <c r="AL60" s="38"/>
      <c r="AM60" s="38"/>
      <c r="AN60" s="38"/>
      <c r="AO60" s="46"/>
    </row>
    <row r="61" spans="1:41" ht="137.25" customHeight="1" x14ac:dyDescent="0.25">
      <c r="A61" s="112">
        <v>31</v>
      </c>
      <c r="B61" s="156" t="s">
        <v>209</v>
      </c>
      <c r="C61" s="21">
        <v>2</v>
      </c>
      <c r="D61" s="24" t="s">
        <v>34</v>
      </c>
      <c r="E61" s="24" t="s">
        <v>215</v>
      </c>
      <c r="F61" s="24" t="s">
        <v>216</v>
      </c>
      <c r="G61" s="157" t="s">
        <v>217</v>
      </c>
      <c r="H61" s="24" t="s">
        <v>38</v>
      </c>
      <c r="I61" s="26">
        <v>33000</v>
      </c>
      <c r="J61" s="27" t="s">
        <v>140</v>
      </c>
      <c r="K61" s="28">
        <v>1</v>
      </c>
      <c r="L61" s="29" t="s">
        <v>40</v>
      </c>
      <c r="M61" s="28" t="s">
        <v>40</v>
      </c>
      <c r="N61" s="27" t="s">
        <v>41</v>
      </c>
      <c r="O61" s="28">
        <v>0.6</v>
      </c>
      <c r="P61" s="30" t="s">
        <v>62</v>
      </c>
      <c r="Q61" s="31">
        <v>1</v>
      </c>
      <c r="R61" s="32" t="s">
        <v>535</v>
      </c>
      <c r="S61" s="33" t="s">
        <v>42</v>
      </c>
      <c r="T61" s="34" t="s">
        <v>43</v>
      </c>
      <c r="U61" s="34" t="s">
        <v>218</v>
      </c>
      <c r="V61" s="35" t="s">
        <v>219</v>
      </c>
      <c r="W61" s="34" t="s">
        <v>46</v>
      </c>
      <c r="X61" s="34" t="s">
        <v>47</v>
      </c>
      <c r="Y61" s="34" t="s">
        <v>48</v>
      </c>
      <c r="Z61" s="36">
        <f>IFERROR(IF(S61="Probabilidad",(K61-(+K61*V61)),IF(S61="Impacto",K61,"")),"")</f>
        <v>0.5</v>
      </c>
      <c r="AA61" s="37" t="s">
        <v>64</v>
      </c>
      <c r="AB61" s="35">
        <v>0.5</v>
      </c>
      <c r="AC61" s="37" t="s">
        <v>41</v>
      </c>
      <c r="AD61" s="35">
        <v>0.6</v>
      </c>
      <c r="AE61" s="13" t="s">
        <v>41</v>
      </c>
      <c r="AF61" s="165" t="s">
        <v>465</v>
      </c>
      <c r="AG61" s="84" t="s">
        <v>890</v>
      </c>
      <c r="AH61" s="85" t="s">
        <v>893</v>
      </c>
      <c r="AI61" s="34" t="s">
        <v>49</v>
      </c>
      <c r="AJ61" s="38" t="s">
        <v>538</v>
      </c>
      <c r="AK61" s="38" t="s">
        <v>213</v>
      </c>
      <c r="AL61" s="38" t="s">
        <v>214</v>
      </c>
      <c r="AM61" s="62" t="s">
        <v>905</v>
      </c>
      <c r="AN61" s="62" t="s">
        <v>906</v>
      </c>
      <c r="AO61" s="68" t="s">
        <v>464</v>
      </c>
    </row>
    <row r="62" spans="1:41" ht="78.75" customHeight="1" x14ac:dyDescent="0.25">
      <c r="A62" s="112"/>
      <c r="B62" s="156"/>
      <c r="C62" s="21">
        <v>2</v>
      </c>
      <c r="D62" s="24" t="s">
        <v>34</v>
      </c>
      <c r="E62" s="24" t="s">
        <v>215</v>
      </c>
      <c r="F62" s="24" t="s">
        <v>216</v>
      </c>
      <c r="G62" s="157"/>
      <c r="H62" s="24" t="s">
        <v>38</v>
      </c>
      <c r="I62" s="26">
        <v>33000</v>
      </c>
      <c r="J62" s="27" t="s">
        <v>140</v>
      </c>
      <c r="K62" s="28">
        <v>1</v>
      </c>
      <c r="L62" s="29" t="s">
        <v>40</v>
      </c>
      <c r="M62" s="28" t="s">
        <v>40</v>
      </c>
      <c r="N62" s="27" t="s">
        <v>41</v>
      </c>
      <c r="O62" s="28">
        <v>0.6</v>
      </c>
      <c r="P62" s="30" t="s">
        <v>62</v>
      </c>
      <c r="Q62" s="31">
        <v>2</v>
      </c>
      <c r="R62" s="32" t="s">
        <v>536</v>
      </c>
      <c r="S62" s="33" t="s">
        <v>42</v>
      </c>
      <c r="T62" s="34" t="s">
        <v>43</v>
      </c>
      <c r="U62" s="34" t="s">
        <v>218</v>
      </c>
      <c r="V62" s="35" t="s">
        <v>219</v>
      </c>
      <c r="W62" s="34" t="s">
        <v>46</v>
      </c>
      <c r="X62" s="34" t="s">
        <v>47</v>
      </c>
      <c r="Y62" s="34" t="s">
        <v>48</v>
      </c>
      <c r="Z62" s="36">
        <f>IFERROR(IF(AND(S61="Probabilidad",S62="Probabilidad"),(AB61-(+AB61*V62)),IF(S62="Probabilidad",(K61-(+K61*V62)),IF(S62="Impacto",AB61,""))),"")</f>
        <v>0.25</v>
      </c>
      <c r="AA62" s="37" t="s">
        <v>39</v>
      </c>
      <c r="AB62" s="35">
        <v>0.25</v>
      </c>
      <c r="AC62" s="37" t="s">
        <v>41</v>
      </c>
      <c r="AD62" s="35">
        <v>0.6</v>
      </c>
      <c r="AE62" s="13" t="s">
        <v>41</v>
      </c>
      <c r="AF62" s="165" t="s">
        <v>465</v>
      </c>
      <c r="AG62" s="84" t="s">
        <v>890</v>
      </c>
      <c r="AH62" s="85" t="s">
        <v>894</v>
      </c>
      <c r="AI62" s="34"/>
      <c r="AJ62" s="38"/>
      <c r="AK62" s="38"/>
      <c r="AL62" s="38"/>
      <c r="AM62" s="38"/>
      <c r="AN62" s="38"/>
      <c r="AO62" s="46"/>
    </row>
    <row r="63" spans="1:41" ht="164.25" customHeight="1" x14ac:dyDescent="0.25">
      <c r="A63" s="112"/>
      <c r="B63" s="156"/>
      <c r="C63" s="21">
        <v>2</v>
      </c>
      <c r="D63" s="24" t="s">
        <v>34</v>
      </c>
      <c r="E63" s="24" t="s">
        <v>215</v>
      </c>
      <c r="F63" s="24" t="s">
        <v>216</v>
      </c>
      <c r="G63" s="157"/>
      <c r="H63" s="24" t="s">
        <v>38</v>
      </c>
      <c r="I63" s="26">
        <v>33000</v>
      </c>
      <c r="J63" s="27" t="s">
        <v>140</v>
      </c>
      <c r="K63" s="28">
        <v>1</v>
      </c>
      <c r="L63" s="29" t="s">
        <v>40</v>
      </c>
      <c r="M63" s="28" t="s">
        <v>40</v>
      </c>
      <c r="N63" s="27" t="s">
        <v>41</v>
      </c>
      <c r="O63" s="28">
        <v>0.6</v>
      </c>
      <c r="P63" s="30" t="s">
        <v>62</v>
      </c>
      <c r="Q63" s="31">
        <v>3</v>
      </c>
      <c r="R63" s="83" t="s">
        <v>537</v>
      </c>
      <c r="S63" s="33" t="s">
        <v>42</v>
      </c>
      <c r="T63" s="34" t="s">
        <v>43</v>
      </c>
      <c r="U63" s="34" t="s">
        <v>44</v>
      </c>
      <c r="V63" s="35" t="s">
        <v>45</v>
      </c>
      <c r="W63" s="34" t="s">
        <v>46</v>
      </c>
      <c r="X63" s="34" t="s">
        <v>47</v>
      </c>
      <c r="Y63" s="34" t="s">
        <v>48</v>
      </c>
      <c r="Z63" s="36">
        <f>IFERROR(IF(AND(S62="Probabilidad",S63="Probabilidad"),(AB62-(+AB62*V63)),IF(AND(S62="Impacto",S63="Probabilidad"),(AB61-(+AB61*V63)),IF(S63="Impacto",AB62,""))),"")</f>
        <v>0.15</v>
      </c>
      <c r="AA63" s="37" t="s">
        <v>57</v>
      </c>
      <c r="AB63" s="35">
        <v>0.15</v>
      </c>
      <c r="AC63" s="37" t="s">
        <v>41</v>
      </c>
      <c r="AD63" s="35">
        <v>0.6</v>
      </c>
      <c r="AE63" s="13" t="s">
        <v>41</v>
      </c>
      <c r="AF63" s="165" t="s">
        <v>465</v>
      </c>
      <c r="AG63" s="84" t="s">
        <v>890</v>
      </c>
      <c r="AH63" s="85" t="s">
        <v>895</v>
      </c>
      <c r="AI63" s="34"/>
      <c r="AJ63" s="38"/>
      <c r="AK63" s="38"/>
      <c r="AL63" s="38"/>
      <c r="AM63" s="38"/>
      <c r="AN63" s="38"/>
      <c r="AO63" s="46"/>
    </row>
    <row r="64" spans="1:41" ht="94.5" customHeight="1" x14ac:dyDescent="0.25">
      <c r="A64" s="112">
        <v>32</v>
      </c>
      <c r="B64" s="156" t="s">
        <v>209</v>
      </c>
      <c r="C64" s="21">
        <v>3</v>
      </c>
      <c r="D64" s="24" t="s">
        <v>34</v>
      </c>
      <c r="E64" s="24" t="s">
        <v>220</v>
      </c>
      <c r="F64" s="24" t="s">
        <v>221</v>
      </c>
      <c r="G64" s="120" t="s">
        <v>222</v>
      </c>
      <c r="H64" s="24" t="s">
        <v>38</v>
      </c>
      <c r="I64" s="26">
        <v>4000</v>
      </c>
      <c r="J64" s="27" t="s">
        <v>61</v>
      </c>
      <c r="K64" s="28">
        <v>0.8</v>
      </c>
      <c r="L64" s="29" t="s">
        <v>155</v>
      </c>
      <c r="M64" s="28" t="s">
        <v>155</v>
      </c>
      <c r="N64" s="27" t="s">
        <v>82</v>
      </c>
      <c r="O64" s="28">
        <v>0.4</v>
      </c>
      <c r="P64" s="30" t="s">
        <v>41</v>
      </c>
      <c r="Q64" s="31">
        <v>1</v>
      </c>
      <c r="R64" s="32" t="s">
        <v>539</v>
      </c>
      <c r="S64" s="33" t="s">
        <v>42</v>
      </c>
      <c r="T64" s="34" t="s">
        <v>43</v>
      </c>
      <c r="U64" s="34" t="s">
        <v>44</v>
      </c>
      <c r="V64" s="35" t="s">
        <v>45</v>
      </c>
      <c r="W64" s="34" t="s">
        <v>46</v>
      </c>
      <c r="X64" s="34" t="s">
        <v>47</v>
      </c>
      <c r="Y64" s="34" t="s">
        <v>48</v>
      </c>
      <c r="Z64" s="36">
        <f>IFERROR(IF(S64="Probabilidad",(K64-(+K64*V64)),IF(S64="Impacto",K64,"")),"")</f>
        <v>0.48</v>
      </c>
      <c r="AA64" s="37" t="s">
        <v>64</v>
      </c>
      <c r="AB64" s="35">
        <v>0.48</v>
      </c>
      <c r="AC64" s="37" t="s">
        <v>82</v>
      </c>
      <c r="AD64" s="35">
        <v>0.4</v>
      </c>
      <c r="AE64" s="13" t="s">
        <v>41</v>
      </c>
      <c r="AF64" s="165" t="s">
        <v>465</v>
      </c>
      <c r="AG64" s="84" t="s">
        <v>890</v>
      </c>
      <c r="AH64" s="85" t="s">
        <v>896</v>
      </c>
      <c r="AI64" s="34" t="s">
        <v>49</v>
      </c>
      <c r="AJ64" s="38" t="s">
        <v>541</v>
      </c>
      <c r="AK64" s="38" t="s">
        <v>213</v>
      </c>
      <c r="AL64" s="38" t="s">
        <v>214</v>
      </c>
      <c r="AM64" s="62" t="s">
        <v>907</v>
      </c>
      <c r="AN64" s="62" t="s">
        <v>908</v>
      </c>
      <c r="AO64" s="68" t="s">
        <v>464</v>
      </c>
    </row>
    <row r="65" spans="1:41" ht="110.25" customHeight="1" x14ac:dyDescent="0.25">
      <c r="A65" s="112"/>
      <c r="B65" s="156"/>
      <c r="C65" s="21">
        <v>3</v>
      </c>
      <c r="D65" s="24" t="s">
        <v>34</v>
      </c>
      <c r="E65" s="24" t="s">
        <v>220</v>
      </c>
      <c r="F65" s="24" t="s">
        <v>221</v>
      </c>
      <c r="G65" s="120"/>
      <c r="H65" s="24" t="s">
        <v>38</v>
      </c>
      <c r="I65" s="26">
        <v>4000</v>
      </c>
      <c r="J65" s="27" t="s">
        <v>61</v>
      </c>
      <c r="K65" s="28">
        <v>0.8</v>
      </c>
      <c r="L65" s="29" t="s">
        <v>155</v>
      </c>
      <c r="M65" s="28" t="s">
        <v>155</v>
      </c>
      <c r="N65" s="27" t="s">
        <v>82</v>
      </c>
      <c r="O65" s="28">
        <v>0.4</v>
      </c>
      <c r="P65" s="30" t="s">
        <v>41</v>
      </c>
      <c r="Q65" s="31">
        <v>2</v>
      </c>
      <c r="R65" s="32" t="s">
        <v>540</v>
      </c>
      <c r="S65" s="33" t="s">
        <v>42</v>
      </c>
      <c r="T65" s="34" t="s">
        <v>43</v>
      </c>
      <c r="U65" s="34" t="s">
        <v>44</v>
      </c>
      <c r="V65" s="35" t="s">
        <v>45</v>
      </c>
      <c r="W65" s="34" t="s">
        <v>46</v>
      </c>
      <c r="X65" s="34" t="s">
        <v>47</v>
      </c>
      <c r="Y65" s="34" t="s">
        <v>48</v>
      </c>
      <c r="Z65" s="36">
        <f>IFERROR(IF(AND(S64="Probabilidad",S65="Probabilidad"),(AB64-(+AB64*V65)),IF(S65="Probabilidad",(K64-(+K64*V65)),IF(S65="Impacto",AB64,""))),"")</f>
        <v>0.28799999999999998</v>
      </c>
      <c r="AA65" s="37" t="s">
        <v>39</v>
      </c>
      <c r="AB65" s="35">
        <v>0.28799999999999998</v>
      </c>
      <c r="AC65" s="37" t="s">
        <v>41</v>
      </c>
      <c r="AD65" s="35">
        <v>0.6</v>
      </c>
      <c r="AE65" s="13" t="s">
        <v>41</v>
      </c>
      <c r="AF65" s="165" t="s">
        <v>465</v>
      </c>
      <c r="AG65" s="84" t="s">
        <v>890</v>
      </c>
      <c r="AH65" s="85" t="s">
        <v>897</v>
      </c>
      <c r="AI65" s="34"/>
      <c r="AJ65" s="38"/>
      <c r="AK65" s="38"/>
      <c r="AL65" s="38"/>
      <c r="AM65" s="39"/>
      <c r="AN65" s="38"/>
      <c r="AO65" s="46"/>
    </row>
    <row r="66" spans="1:41" ht="94.5" customHeight="1" x14ac:dyDescent="0.25">
      <c r="A66" s="112">
        <v>33</v>
      </c>
      <c r="B66" s="156" t="s">
        <v>209</v>
      </c>
      <c r="C66" s="21">
        <v>4</v>
      </c>
      <c r="D66" s="24" t="s">
        <v>34</v>
      </c>
      <c r="E66" s="24" t="s">
        <v>223</v>
      </c>
      <c r="F66" s="24" t="s">
        <v>224</v>
      </c>
      <c r="G66" s="120" t="s">
        <v>225</v>
      </c>
      <c r="H66" s="24" t="s">
        <v>38</v>
      </c>
      <c r="I66" s="26">
        <v>4000</v>
      </c>
      <c r="J66" s="27" t="s">
        <v>61</v>
      </c>
      <c r="K66" s="28">
        <v>0.8</v>
      </c>
      <c r="L66" s="29" t="s">
        <v>155</v>
      </c>
      <c r="M66" s="28" t="s">
        <v>155</v>
      </c>
      <c r="N66" s="27" t="s">
        <v>82</v>
      </c>
      <c r="O66" s="28">
        <v>0.4</v>
      </c>
      <c r="P66" s="30" t="s">
        <v>41</v>
      </c>
      <c r="Q66" s="31">
        <v>1</v>
      </c>
      <c r="R66" s="32" t="s">
        <v>542</v>
      </c>
      <c r="S66" s="33" t="s">
        <v>42</v>
      </c>
      <c r="T66" s="34" t="s">
        <v>43</v>
      </c>
      <c r="U66" s="34" t="s">
        <v>44</v>
      </c>
      <c r="V66" s="35" t="s">
        <v>45</v>
      </c>
      <c r="W66" s="34" t="s">
        <v>46</v>
      </c>
      <c r="X66" s="34" t="s">
        <v>47</v>
      </c>
      <c r="Y66" s="34" t="s">
        <v>48</v>
      </c>
      <c r="Z66" s="36">
        <f>IFERROR(IF(S66="Probabilidad",(K66-(+K66*V66)),IF(S66="Impacto",K66,"")),"")</f>
        <v>0.48</v>
      </c>
      <c r="AA66" s="37" t="s">
        <v>64</v>
      </c>
      <c r="AB66" s="35">
        <v>0.48</v>
      </c>
      <c r="AC66" s="37" t="s">
        <v>82</v>
      </c>
      <c r="AD66" s="35">
        <v>0.4</v>
      </c>
      <c r="AE66" s="13" t="s">
        <v>41</v>
      </c>
      <c r="AF66" s="165" t="s">
        <v>465</v>
      </c>
      <c r="AG66" s="84" t="s">
        <v>890</v>
      </c>
      <c r="AH66" s="85" t="s">
        <v>898</v>
      </c>
      <c r="AI66" s="34" t="s">
        <v>49</v>
      </c>
      <c r="AJ66" s="38" t="s">
        <v>544</v>
      </c>
      <c r="AK66" s="38" t="s">
        <v>213</v>
      </c>
      <c r="AL66" s="38" t="s">
        <v>214</v>
      </c>
      <c r="AM66" s="62" t="s">
        <v>907</v>
      </c>
      <c r="AN66" s="62" t="s">
        <v>909</v>
      </c>
      <c r="AO66" s="68" t="s">
        <v>464</v>
      </c>
    </row>
    <row r="67" spans="1:41" ht="108" customHeight="1" x14ac:dyDescent="0.25">
      <c r="A67" s="112"/>
      <c r="B67" s="156"/>
      <c r="C67" s="21">
        <v>4</v>
      </c>
      <c r="D67" s="24" t="s">
        <v>34</v>
      </c>
      <c r="E67" s="24" t="s">
        <v>223</v>
      </c>
      <c r="F67" s="24" t="s">
        <v>224</v>
      </c>
      <c r="G67" s="120"/>
      <c r="H67" s="24" t="s">
        <v>38</v>
      </c>
      <c r="I67" s="26">
        <v>4000</v>
      </c>
      <c r="J67" s="27" t="s">
        <v>61</v>
      </c>
      <c r="K67" s="28">
        <v>0.8</v>
      </c>
      <c r="L67" s="29" t="s">
        <v>155</v>
      </c>
      <c r="M67" s="28" t="s">
        <v>155</v>
      </c>
      <c r="N67" s="27" t="s">
        <v>82</v>
      </c>
      <c r="O67" s="28">
        <v>0.4</v>
      </c>
      <c r="P67" s="30" t="s">
        <v>41</v>
      </c>
      <c r="Q67" s="31">
        <v>2</v>
      </c>
      <c r="R67" s="32" t="s">
        <v>543</v>
      </c>
      <c r="S67" s="33" t="s">
        <v>42</v>
      </c>
      <c r="T67" s="34" t="s">
        <v>43</v>
      </c>
      <c r="U67" s="34" t="s">
        <v>44</v>
      </c>
      <c r="V67" s="35" t="s">
        <v>45</v>
      </c>
      <c r="W67" s="34" t="s">
        <v>46</v>
      </c>
      <c r="X67" s="34" t="s">
        <v>47</v>
      </c>
      <c r="Y67" s="34" t="s">
        <v>48</v>
      </c>
      <c r="Z67" s="36">
        <f>IFERROR(IF(AND(S66="Probabilidad",S67="Probabilidad"),(AB66-(+AB66*V67)),IF(S67="Probabilidad",(K66-(+K66*V67)),IF(S67="Impacto",AB66,""))),"")</f>
        <v>0.28799999999999998</v>
      </c>
      <c r="AA67" s="37" t="s">
        <v>39</v>
      </c>
      <c r="AB67" s="35">
        <v>0.28799999999999998</v>
      </c>
      <c r="AC67" s="37" t="s">
        <v>82</v>
      </c>
      <c r="AD67" s="35">
        <v>0.4</v>
      </c>
      <c r="AE67" s="13" t="s">
        <v>41</v>
      </c>
      <c r="AF67" s="165" t="s">
        <v>465</v>
      </c>
      <c r="AG67" s="84" t="s">
        <v>890</v>
      </c>
      <c r="AH67" s="85" t="s">
        <v>899</v>
      </c>
      <c r="AI67" s="34"/>
      <c r="AJ67" s="38"/>
      <c r="AK67" s="38"/>
      <c r="AL67" s="38"/>
      <c r="AM67" s="39"/>
      <c r="AN67" s="38"/>
      <c r="AO67" s="46"/>
    </row>
    <row r="68" spans="1:41" ht="86.25" customHeight="1" x14ac:dyDescent="0.25">
      <c r="A68" s="112">
        <v>34</v>
      </c>
      <c r="B68" s="156" t="s">
        <v>209</v>
      </c>
      <c r="C68" s="21">
        <v>5</v>
      </c>
      <c r="D68" s="24" t="s">
        <v>34</v>
      </c>
      <c r="E68" s="24" t="s">
        <v>226</v>
      </c>
      <c r="F68" s="24" t="s">
        <v>227</v>
      </c>
      <c r="G68" s="120" t="s">
        <v>228</v>
      </c>
      <c r="H68" s="24" t="s">
        <v>38</v>
      </c>
      <c r="I68" s="26">
        <v>12</v>
      </c>
      <c r="J68" s="27" t="s">
        <v>39</v>
      </c>
      <c r="K68" s="28">
        <v>0.4</v>
      </c>
      <c r="L68" s="29" t="s">
        <v>155</v>
      </c>
      <c r="M68" s="28" t="s">
        <v>155</v>
      </c>
      <c r="N68" s="27" t="s">
        <v>82</v>
      </c>
      <c r="O68" s="28">
        <v>0.4</v>
      </c>
      <c r="P68" s="30" t="s">
        <v>41</v>
      </c>
      <c r="Q68" s="31">
        <v>1</v>
      </c>
      <c r="R68" s="32" t="s">
        <v>545</v>
      </c>
      <c r="S68" s="33" t="s">
        <v>42</v>
      </c>
      <c r="T68" s="34" t="s">
        <v>43</v>
      </c>
      <c r="U68" s="34" t="s">
        <v>44</v>
      </c>
      <c r="V68" s="35" t="s">
        <v>45</v>
      </c>
      <c r="W68" s="34" t="s">
        <v>46</v>
      </c>
      <c r="X68" s="34" t="s">
        <v>47</v>
      </c>
      <c r="Y68" s="34" t="s">
        <v>48</v>
      </c>
      <c r="Z68" s="36">
        <f>IFERROR(IF(S68="Probabilidad",(K68-(+K68*V68)),IF(S68="Impacto",K68,"")),"")</f>
        <v>0.24</v>
      </c>
      <c r="AA68" s="37" t="s">
        <v>39</v>
      </c>
      <c r="AB68" s="35">
        <v>0.24</v>
      </c>
      <c r="AC68" s="37" t="s">
        <v>82</v>
      </c>
      <c r="AD68" s="35">
        <v>0.4</v>
      </c>
      <c r="AE68" s="13" t="s">
        <v>41</v>
      </c>
      <c r="AF68" s="165" t="s">
        <v>465</v>
      </c>
      <c r="AG68" s="84" t="s">
        <v>890</v>
      </c>
      <c r="AH68" s="85" t="s">
        <v>900</v>
      </c>
      <c r="AI68" s="34" t="s">
        <v>84</v>
      </c>
      <c r="AJ68" s="56" t="s">
        <v>485</v>
      </c>
      <c r="AK68" s="38"/>
      <c r="AL68" s="38"/>
      <c r="AM68" s="39"/>
      <c r="AN68" s="38"/>
      <c r="AO68" s="46"/>
    </row>
    <row r="69" spans="1:41" ht="123.75" customHeight="1" x14ac:dyDescent="0.25">
      <c r="A69" s="112"/>
      <c r="B69" s="156"/>
      <c r="C69" s="21">
        <v>5</v>
      </c>
      <c r="D69" s="24" t="s">
        <v>34</v>
      </c>
      <c r="E69" s="24" t="s">
        <v>226</v>
      </c>
      <c r="F69" s="24" t="s">
        <v>227</v>
      </c>
      <c r="G69" s="120"/>
      <c r="H69" s="24" t="s">
        <v>38</v>
      </c>
      <c r="I69" s="26">
        <v>12</v>
      </c>
      <c r="J69" s="27" t="s">
        <v>39</v>
      </c>
      <c r="K69" s="28">
        <v>0.4</v>
      </c>
      <c r="L69" s="29" t="s">
        <v>155</v>
      </c>
      <c r="M69" s="28" t="s">
        <v>155</v>
      </c>
      <c r="N69" s="27" t="s">
        <v>82</v>
      </c>
      <c r="O69" s="28">
        <v>0.4</v>
      </c>
      <c r="P69" s="30" t="s">
        <v>41</v>
      </c>
      <c r="Q69" s="31">
        <v>2</v>
      </c>
      <c r="R69" s="32" t="s">
        <v>546</v>
      </c>
      <c r="S69" s="33" t="s">
        <v>42</v>
      </c>
      <c r="T69" s="34" t="s">
        <v>43</v>
      </c>
      <c r="U69" s="34" t="s">
        <v>44</v>
      </c>
      <c r="V69" s="35" t="s">
        <v>45</v>
      </c>
      <c r="W69" s="34" t="s">
        <v>46</v>
      </c>
      <c r="X69" s="34" t="s">
        <v>47</v>
      </c>
      <c r="Y69" s="34" t="s">
        <v>48</v>
      </c>
      <c r="Z69" s="36">
        <f>IFERROR(IF(AND(S68="Probabilidad",S69="Probabilidad"),(AB68-(+AB68*V69)),IF(S69="Probabilidad",(K68-(+K68*V69)),IF(S69="Impacto",AB68,""))),"")</f>
        <v>0.14399999999999999</v>
      </c>
      <c r="AA69" s="37" t="s">
        <v>57</v>
      </c>
      <c r="AB69" s="35">
        <v>0.14399999999999999</v>
      </c>
      <c r="AC69" s="37" t="s">
        <v>82</v>
      </c>
      <c r="AD69" s="35">
        <v>0.4</v>
      </c>
      <c r="AE69" s="13" t="s">
        <v>86</v>
      </c>
      <c r="AF69" s="165" t="s">
        <v>465</v>
      </c>
      <c r="AG69" s="84" t="s">
        <v>901</v>
      </c>
      <c r="AH69" s="85" t="s">
        <v>902</v>
      </c>
      <c r="AI69" s="34"/>
      <c r="AJ69" s="38"/>
      <c r="AK69" s="19"/>
      <c r="AL69" s="40"/>
      <c r="AM69" s="39"/>
      <c r="AN69" s="38"/>
      <c r="AO69" s="46"/>
    </row>
    <row r="70" spans="1:41" ht="115.5" customHeight="1" x14ac:dyDescent="0.25">
      <c r="A70" s="112">
        <v>35</v>
      </c>
      <c r="B70" s="123" t="s">
        <v>229</v>
      </c>
      <c r="C70" s="21">
        <v>1</v>
      </c>
      <c r="D70" s="24" t="s">
        <v>34</v>
      </c>
      <c r="E70" s="24" t="s">
        <v>165</v>
      </c>
      <c r="F70" s="24" t="s">
        <v>230</v>
      </c>
      <c r="G70" s="120" t="s">
        <v>231</v>
      </c>
      <c r="H70" s="24" t="s">
        <v>139</v>
      </c>
      <c r="I70" s="26">
        <v>3000</v>
      </c>
      <c r="J70" s="27" t="s">
        <v>61</v>
      </c>
      <c r="K70" s="28">
        <v>0.8</v>
      </c>
      <c r="L70" s="29" t="s">
        <v>155</v>
      </c>
      <c r="M70" s="28" t="s">
        <v>155</v>
      </c>
      <c r="N70" s="27" t="s">
        <v>82</v>
      </c>
      <c r="O70" s="28">
        <v>0.4</v>
      </c>
      <c r="P70" s="30" t="s">
        <v>41</v>
      </c>
      <c r="Q70" s="31">
        <v>1</v>
      </c>
      <c r="R70" s="32" t="s">
        <v>232</v>
      </c>
      <c r="S70" s="33" t="s">
        <v>42</v>
      </c>
      <c r="T70" s="34" t="s">
        <v>52</v>
      </c>
      <c r="U70" s="34" t="s">
        <v>44</v>
      </c>
      <c r="V70" s="35" t="s">
        <v>53</v>
      </c>
      <c r="W70" s="34" t="s">
        <v>46</v>
      </c>
      <c r="X70" s="34" t="s">
        <v>47</v>
      </c>
      <c r="Y70" s="34" t="s">
        <v>48</v>
      </c>
      <c r="Z70" s="36">
        <f>IFERROR(IF(S70="Probabilidad",(K70-(+K70*V70)),IF(S70="Impacto",K70,"")),"")</f>
        <v>0.56000000000000005</v>
      </c>
      <c r="AA70" s="37" t="s">
        <v>64</v>
      </c>
      <c r="AB70" s="35">
        <v>0.56000000000000005</v>
      </c>
      <c r="AC70" s="37" t="s">
        <v>82</v>
      </c>
      <c r="AD70" s="35">
        <v>0.4</v>
      </c>
      <c r="AE70" s="13" t="s">
        <v>41</v>
      </c>
      <c r="AF70" s="165" t="s">
        <v>465</v>
      </c>
      <c r="AG70" s="78" t="s">
        <v>819</v>
      </c>
      <c r="AH70" s="82" t="s">
        <v>837</v>
      </c>
      <c r="AI70" s="34" t="s">
        <v>49</v>
      </c>
      <c r="AJ70" s="38" t="s">
        <v>233</v>
      </c>
      <c r="AK70" s="19" t="s">
        <v>234</v>
      </c>
      <c r="AL70" s="40">
        <v>44347</v>
      </c>
      <c r="AM70" s="110" t="s">
        <v>842</v>
      </c>
      <c r="AN70" s="110" t="s">
        <v>843</v>
      </c>
      <c r="AO70" s="68" t="s">
        <v>464</v>
      </c>
    </row>
    <row r="71" spans="1:41" ht="99" customHeight="1" x14ac:dyDescent="0.25">
      <c r="A71" s="112"/>
      <c r="B71" s="123"/>
      <c r="C71" s="21">
        <v>1</v>
      </c>
      <c r="D71" s="24" t="s">
        <v>34</v>
      </c>
      <c r="E71" s="24" t="s">
        <v>165</v>
      </c>
      <c r="F71" s="24" t="s">
        <v>230</v>
      </c>
      <c r="G71" s="120"/>
      <c r="H71" s="24" t="s">
        <v>139</v>
      </c>
      <c r="I71" s="26">
        <v>3000</v>
      </c>
      <c r="J71" s="27" t="s">
        <v>61</v>
      </c>
      <c r="K71" s="28">
        <v>0.8</v>
      </c>
      <c r="L71" s="29" t="s">
        <v>155</v>
      </c>
      <c r="M71" s="28" t="s">
        <v>155</v>
      </c>
      <c r="N71" s="27" t="s">
        <v>82</v>
      </c>
      <c r="O71" s="28">
        <v>0.4</v>
      </c>
      <c r="P71" s="30" t="s">
        <v>41</v>
      </c>
      <c r="Q71" s="31">
        <v>2</v>
      </c>
      <c r="R71" s="32" t="s">
        <v>235</v>
      </c>
      <c r="S71" s="33" t="s">
        <v>42</v>
      </c>
      <c r="T71" s="34" t="s">
        <v>52</v>
      </c>
      <c r="U71" s="34" t="s">
        <v>44</v>
      </c>
      <c r="V71" s="35" t="s">
        <v>53</v>
      </c>
      <c r="W71" s="34" t="s">
        <v>46</v>
      </c>
      <c r="X71" s="34" t="s">
        <v>47</v>
      </c>
      <c r="Y71" s="34" t="s">
        <v>48</v>
      </c>
      <c r="Z71" s="36">
        <f>IFERROR(IF(AND(S70="Probabilidad",S71="Probabilidad"),(AB70-(+AB70*V71)),IF(S71="Probabilidad",(K70-(+K70*V71)),IF(S71="Impacto",AB70,""))),"")</f>
        <v>0.39200000000000002</v>
      </c>
      <c r="AA71" s="37" t="s">
        <v>39</v>
      </c>
      <c r="AB71" s="35">
        <v>0.39200000000000002</v>
      </c>
      <c r="AC71" s="37" t="s">
        <v>82</v>
      </c>
      <c r="AD71" s="35">
        <v>0.4</v>
      </c>
      <c r="AE71" s="13" t="s">
        <v>41</v>
      </c>
      <c r="AF71" s="165" t="s">
        <v>465</v>
      </c>
      <c r="AG71" s="78" t="s">
        <v>819</v>
      </c>
      <c r="AH71" s="82" t="s">
        <v>837</v>
      </c>
      <c r="AI71" s="34"/>
      <c r="AJ71" s="38"/>
      <c r="AK71" s="19"/>
      <c r="AL71" s="40"/>
      <c r="AM71" s="39"/>
      <c r="AN71" s="38"/>
      <c r="AO71" s="46"/>
    </row>
    <row r="72" spans="1:41" ht="165" x14ac:dyDescent="0.25">
      <c r="A72" s="112"/>
      <c r="B72" s="123"/>
      <c r="C72" s="21">
        <v>1</v>
      </c>
      <c r="D72" s="24" t="s">
        <v>34</v>
      </c>
      <c r="E72" s="24" t="s">
        <v>165</v>
      </c>
      <c r="F72" s="24" t="s">
        <v>230</v>
      </c>
      <c r="G72" s="120"/>
      <c r="H72" s="24" t="s">
        <v>139</v>
      </c>
      <c r="I72" s="26">
        <v>3000</v>
      </c>
      <c r="J72" s="27" t="s">
        <v>61</v>
      </c>
      <c r="K72" s="28">
        <v>0.8</v>
      </c>
      <c r="L72" s="29" t="s">
        <v>155</v>
      </c>
      <c r="M72" s="28" t="s">
        <v>155</v>
      </c>
      <c r="N72" s="27" t="s">
        <v>82</v>
      </c>
      <c r="O72" s="28">
        <v>0.4</v>
      </c>
      <c r="P72" s="30" t="s">
        <v>41</v>
      </c>
      <c r="Q72" s="31">
        <v>3</v>
      </c>
      <c r="R72" s="83" t="s">
        <v>236</v>
      </c>
      <c r="S72" s="33" t="s">
        <v>42</v>
      </c>
      <c r="T72" s="34" t="s">
        <v>52</v>
      </c>
      <c r="U72" s="34" t="s">
        <v>44</v>
      </c>
      <c r="V72" s="35" t="s">
        <v>53</v>
      </c>
      <c r="W72" s="34" t="s">
        <v>46</v>
      </c>
      <c r="X72" s="34" t="s">
        <v>47</v>
      </c>
      <c r="Y72" s="34" t="s">
        <v>48</v>
      </c>
      <c r="Z72" s="36">
        <f>IFERROR(IF(AND(S71="Probabilidad",S72="Probabilidad"),(AB71-(+AB71*V72)),IF(AND(S71="Impacto",S72="Probabilidad"),(AB70-(+AB70*V72)),IF(S72="Impacto",AB71,""))),"")</f>
        <v>0.27440000000000003</v>
      </c>
      <c r="AA72" s="37" t="s">
        <v>39</v>
      </c>
      <c r="AB72" s="35">
        <v>0.27440000000000003</v>
      </c>
      <c r="AC72" s="37" t="s">
        <v>82</v>
      </c>
      <c r="AD72" s="35">
        <v>0.4</v>
      </c>
      <c r="AE72" s="13" t="s">
        <v>41</v>
      </c>
      <c r="AF72" s="165" t="s">
        <v>465</v>
      </c>
      <c r="AG72" s="78" t="s">
        <v>819</v>
      </c>
      <c r="AH72" s="82" t="s">
        <v>837</v>
      </c>
      <c r="AI72" s="34"/>
      <c r="AJ72" s="38"/>
      <c r="AK72" s="19"/>
      <c r="AL72" s="40"/>
      <c r="AM72" s="39"/>
      <c r="AN72" s="38"/>
      <c r="AO72" s="46"/>
    </row>
    <row r="73" spans="1:41" ht="150.75" customHeight="1" x14ac:dyDescent="0.25">
      <c r="A73" s="31">
        <v>36</v>
      </c>
      <c r="B73" s="102" t="s">
        <v>229</v>
      </c>
      <c r="C73" s="31">
        <v>2</v>
      </c>
      <c r="D73" s="38" t="s">
        <v>34</v>
      </c>
      <c r="E73" s="38" t="s">
        <v>237</v>
      </c>
      <c r="F73" s="38" t="s">
        <v>238</v>
      </c>
      <c r="G73" s="25" t="s">
        <v>239</v>
      </c>
      <c r="H73" s="38" t="s">
        <v>139</v>
      </c>
      <c r="I73" s="19">
        <v>7932</v>
      </c>
      <c r="J73" s="57" t="s">
        <v>140</v>
      </c>
      <c r="K73" s="58">
        <v>1</v>
      </c>
      <c r="L73" s="87" t="s">
        <v>110</v>
      </c>
      <c r="M73" s="58" t="s">
        <v>110</v>
      </c>
      <c r="N73" s="57" t="s">
        <v>111</v>
      </c>
      <c r="O73" s="58">
        <v>0.8</v>
      </c>
      <c r="P73" s="45" t="s">
        <v>62</v>
      </c>
      <c r="Q73" s="31">
        <v>1</v>
      </c>
      <c r="R73" s="32" t="s">
        <v>240</v>
      </c>
      <c r="S73" s="33" t="s">
        <v>42</v>
      </c>
      <c r="T73" s="34" t="s">
        <v>52</v>
      </c>
      <c r="U73" s="34" t="s">
        <v>44</v>
      </c>
      <c r="V73" s="35" t="s">
        <v>53</v>
      </c>
      <c r="W73" s="34" t="s">
        <v>46</v>
      </c>
      <c r="X73" s="34" t="s">
        <v>47</v>
      </c>
      <c r="Y73" s="34" t="s">
        <v>48</v>
      </c>
      <c r="Z73" s="36">
        <f>IFERROR(IF(S73="Probabilidad",(K73-(+K73*V73)),IF(S73="Impacto",K73,"")),"")</f>
        <v>0.7</v>
      </c>
      <c r="AA73" s="37" t="s">
        <v>61</v>
      </c>
      <c r="AB73" s="35">
        <v>0.7</v>
      </c>
      <c r="AC73" s="37" t="s">
        <v>111</v>
      </c>
      <c r="AD73" s="35">
        <v>0.8</v>
      </c>
      <c r="AE73" s="13" t="s">
        <v>62</v>
      </c>
      <c r="AF73" s="165" t="s">
        <v>465</v>
      </c>
      <c r="AG73" s="78" t="s">
        <v>819</v>
      </c>
      <c r="AH73" s="82" t="s">
        <v>838</v>
      </c>
      <c r="AI73" s="34" t="s">
        <v>49</v>
      </c>
      <c r="AJ73" s="38" t="s">
        <v>241</v>
      </c>
      <c r="AK73" s="19" t="s">
        <v>242</v>
      </c>
      <c r="AL73" s="40">
        <v>44347</v>
      </c>
      <c r="AM73" s="71" t="s">
        <v>819</v>
      </c>
      <c r="AN73" s="110" t="s">
        <v>843</v>
      </c>
      <c r="AO73" s="68" t="s">
        <v>464</v>
      </c>
    </row>
    <row r="74" spans="1:41" ht="118.5" customHeight="1" x14ac:dyDescent="0.25">
      <c r="A74" s="112">
        <v>37</v>
      </c>
      <c r="B74" s="123" t="s">
        <v>229</v>
      </c>
      <c r="C74" s="21">
        <v>3</v>
      </c>
      <c r="D74" s="24" t="s">
        <v>34</v>
      </c>
      <c r="E74" s="24" t="s">
        <v>165</v>
      </c>
      <c r="F74" s="24" t="s">
        <v>243</v>
      </c>
      <c r="G74" s="120" t="s">
        <v>244</v>
      </c>
      <c r="H74" s="24" t="s">
        <v>139</v>
      </c>
      <c r="I74" s="26">
        <v>1512</v>
      </c>
      <c r="J74" s="27" t="s">
        <v>61</v>
      </c>
      <c r="K74" s="28">
        <v>0.8</v>
      </c>
      <c r="L74" s="29" t="s">
        <v>155</v>
      </c>
      <c r="M74" s="28" t="s">
        <v>155</v>
      </c>
      <c r="N74" s="27" t="s">
        <v>82</v>
      </c>
      <c r="O74" s="28">
        <v>0.4</v>
      </c>
      <c r="P74" s="30" t="s">
        <v>41</v>
      </c>
      <c r="Q74" s="31">
        <v>1</v>
      </c>
      <c r="R74" s="32" t="s">
        <v>245</v>
      </c>
      <c r="S74" s="33" t="s">
        <v>42</v>
      </c>
      <c r="T74" s="34" t="s">
        <v>52</v>
      </c>
      <c r="U74" s="34" t="s">
        <v>44</v>
      </c>
      <c r="V74" s="35" t="s">
        <v>53</v>
      </c>
      <c r="W74" s="34" t="s">
        <v>46</v>
      </c>
      <c r="X74" s="34" t="s">
        <v>47</v>
      </c>
      <c r="Y74" s="34" t="s">
        <v>48</v>
      </c>
      <c r="Z74" s="36">
        <f>IFERROR(IF(S74="Probabilidad",(K74-(+K74*V74)),IF(S74="Impacto",K74,"")),"")</f>
        <v>0.56000000000000005</v>
      </c>
      <c r="AA74" s="37" t="s">
        <v>64</v>
      </c>
      <c r="AB74" s="35">
        <v>0.56000000000000005</v>
      </c>
      <c r="AC74" s="37" t="s">
        <v>82</v>
      </c>
      <c r="AD74" s="35">
        <v>0.4</v>
      </c>
      <c r="AE74" s="13" t="s">
        <v>41</v>
      </c>
      <c r="AF74" s="165" t="s">
        <v>465</v>
      </c>
      <c r="AG74" s="78" t="s">
        <v>819</v>
      </c>
      <c r="AH74" s="78" t="s">
        <v>839</v>
      </c>
      <c r="AI74" s="34" t="s">
        <v>49</v>
      </c>
      <c r="AJ74" s="38" t="s">
        <v>246</v>
      </c>
      <c r="AK74" s="38" t="s">
        <v>247</v>
      </c>
      <c r="AL74" s="40" t="s">
        <v>248</v>
      </c>
      <c r="AM74" s="71" t="s">
        <v>819</v>
      </c>
      <c r="AN74" s="71" t="s">
        <v>844</v>
      </c>
      <c r="AO74" s="68" t="s">
        <v>465</v>
      </c>
    </row>
    <row r="75" spans="1:41" ht="92.25" customHeight="1" x14ac:dyDescent="0.25">
      <c r="A75" s="112"/>
      <c r="B75" s="123"/>
      <c r="C75" s="21">
        <v>3</v>
      </c>
      <c r="D75" s="24" t="s">
        <v>34</v>
      </c>
      <c r="E75" s="24" t="s">
        <v>165</v>
      </c>
      <c r="F75" s="24" t="s">
        <v>243</v>
      </c>
      <c r="G75" s="120"/>
      <c r="H75" s="24" t="s">
        <v>139</v>
      </c>
      <c r="I75" s="26">
        <v>1512</v>
      </c>
      <c r="J75" s="27" t="s">
        <v>61</v>
      </c>
      <c r="K75" s="28">
        <v>0.8</v>
      </c>
      <c r="L75" s="29" t="s">
        <v>155</v>
      </c>
      <c r="M75" s="28" t="s">
        <v>155</v>
      </c>
      <c r="N75" s="27" t="s">
        <v>82</v>
      </c>
      <c r="O75" s="28">
        <v>0.4</v>
      </c>
      <c r="P75" s="30" t="s">
        <v>41</v>
      </c>
      <c r="Q75" s="31">
        <v>2</v>
      </c>
      <c r="R75" s="32" t="s">
        <v>249</v>
      </c>
      <c r="S75" s="33" t="s">
        <v>1</v>
      </c>
      <c r="T75" s="34" t="s">
        <v>117</v>
      </c>
      <c r="U75" s="34" t="s">
        <v>44</v>
      </c>
      <c r="V75" s="35" t="s">
        <v>118</v>
      </c>
      <c r="W75" s="34" t="s">
        <v>46</v>
      </c>
      <c r="X75" s="34" t="s">
        <v>47</v>
      </c>
      <c r="Y75" s="34" t="s">
        <v>48</v>
      </c>
      <c r="Z75" s="36">
        <f>IFERROR(IF(AND(S74="Probabilidad",S75="Probabilidad"),(AB74-(+AB74*V75)),IF(S75="Probabilidad",(K74-(+K74*V75)),IF(S75="Impacto",AB74,""))),"")</f>
        <v>0.56000000000000005</v>
      </c>
      <c r="AA75" s="37" t="s">
        <v>64</v>
      </c>
      <c r="AB75" s="35">
        <v>0.56000000000000005</v>
      </c>
      <c r="AC75" s="37" t="s">
        <v>82</v>
      </c>
      <c r="AD75" s="35">
        <v>0.30000000000000004</v>
      </c>
      <c r="AE75" s="13" t="s">
        <v>41</v>
      </c>
      <c r="AF75" s="165" t="s">
        <v>465</v>
      </c>
      <c r="AG75" s="78" t="s">
        <v>819</v>
      </c>
      <c r="AH75" s="78" t="s">
        <v>840</v>
      </c>
      <c r="AI75" s="34"/>
      <c r="AJ75" s="38"/>
      <c r="AK75" s="19"/>
      <c r="AL75" s="40"/>
      <c r="AM75" s="39"/>
      <c r="AN75" s="38"/>
      <c r="AO75" s="46"/>
    </row>
    <row r="76" spans="1:41" ht="165" x14ac:dyDescent="0.25">
      <c r="A76" s="112"/>
      <c r="B76" s="123"/>
      <c r="C76" s="21">
        <v>3</v>
      </c>
      <c r="D76" s="24" t="s">
        <v>34</v>
      </c>
      <c r="E76" s="24" t="s">
        <v>165</v>
      </c>
      <c r="F76" s="24" t="s">
        <v>243</v>
      </c>
      <c r="G76" s="120"/>
      <c r="H76" s="24" t="s">
        <v>139</v>
      </c>
      <c r="I76" s="26">
        <v>1512</v>
      </c>
      <c r="J76" s="27" t="s">
        <v>61</v>
      </c>
      <c r="K76" s="28">
        <v>0.8</v>
      </c>
      <c r="L76" s="29" t="s">
        <v>155</v>
      </c>
      <c r="M76" s="28" t="s">
        <v>155</v>
      </c>
      <c r="N76" s="27" t="s">
        <v>82</v>
      </c>
      <c r="O76" s="28">
        <v>0.4</v>
      </c>
      <c r="P76" s="30" t="s">
        <v>41</v>
      </c>
      <c r="Q76" s="31">
        <v>3</v>
      </c>
      <c r="R76" s="83" t="s">
        <v>250</v>
      </c>
      <c r="S76" s="33" t="s">
        <v>42</v>
      </c>
      <c r="T76" s="34" t="s">
        <v>43</v>
      </c>
      <c r="U76" s="34" t="s">
        <v>44</v>
      </c>
      <c r="V76" s="35" t="s">
        <v>45</v>
      </c>
      <c r="W76" s="34" t="s">
        <v>46</v>
      </c>
      <c r="X76" s="34" t="s">
        <v>47</v>
      </c>
      <c r="Y76" s="34" t="s">
        <v>48</v>
      </c>
      <c r="Z76" s="36">
        <f>IFERROR(IF(AND(S75="Probabilidad",S76="Probabilidad"),(AB75-(+AB75*V76)),IF(AND(S75="Impacto",S76="Probabilidad"),(AB74-(+AB74*V76)),IF(S76="Impacto",AB75,""))),"")</f>
        <v>0.33600000000000002</v>
      </c>
      <c r="AA76" s="37" t="s">
        <v>39</v>
      </c>
      <c r="AB76" s="35">
        <v>0.33600000000000002</v>
      </c>
      <c r="AC76" s="37" t="s">
        <v>82</v>
      </c>
      <c r="AD76" s="35">
        <v>0.30000000000000004</v>
      </c>
      <c r="AE76" s="13" t="s">
        <v>41</v>
      </c>
      <c r="AF76" s="165" t="s">
        <v>465</v>
      </c>
      <c r="AG76" s="78" t="s">
        <v>819</v>
      </c>
      <c r="AH76" s="78" t="s">
        <v>841</v>
      </c>
      <c r="AI76" s="34"/>
      <c r="AJ76" s="38"/>
      <c r="AK76" s="19"/>
      <c r="AL76" s="40"/>
      <c r="AM76" s="39"/>
      <c r="AN76" s="38"/>
      <c r="AO76" s="46"/>
    </row>
    <row r="77" spans="1:41" ht="198" x14ac:dyDescent="0.25">
      <c r="A77" s="112">
        <v>38</v>
      </c>
      <c r="B77" s="126" t="s">
        <v>251</v>
      </c>
      <c r="C77" s="21">
        <v>1</v>
      </c>
      <c r="D77" s="24" t="s">
        <v>34</v>
      </c>
      <c r="E77" s="24" t="s">
        <v>252</v>
      </c>
      <c r="F77" s="24" t="s">
        <v>253</v>
      </c>
      <c r="G77" s="120" t="s">
        <v>254</v>
      </c>
      <c r="H77" s="24" t="s">
        <v>38</v>
      </c>
      <c r="I77" s="26">
        <v>12</v>
      </c>
      <c r="J77" s="27" t="s">
        <v>39</v>
      </c>
      <c r="K77" s="28">
        <v>0.4</v>
      </c>
      <c r="L77" s="29" t="s">
        <v>40</v>
      </c>
      <c r="M77" s="28" t="s">
        <v>40</v>
      </c>
      <c r="N77" s="27" t="s">
        <v>41</v>
      </c>
      <c r="O77" s="28">
        <v>0.6</v>
      </c>
      <c r="P77" s="30" t="s">
        <v>41</v>
      </c>
      <c r="Q77" s="31">
        <v>1</v>
      </c>
      <c r="R77" s="32" t="s">
        <v>547</v>
      </c>
      <c r="S77" s="33" t="s">
        <v>42</v>
      </c>
      <c r="T77" s="34" t="s">
        <v>43</v>
      </c>
      <c r="U77" s="34" t="s">
        <v>44</v>
      </c>
      <c r="V77" s="35" t="s">
        <v>45</v>
      </c>
      <c r="W77" s="34" t="s">
        <v>46</v>
      </c>
      <c r="X77" s="34" t="s">
        <v>47</v>
      </c>
      <c r="Y77" s="34" t="s">
        <v>48</v>
      </c>
      <c r="Z77" s="36">
        <f>IFERROR(IF(S77="Probabilidad",(K77-(+K77*V77)),IF(S77="Impacto",K77,"")),"")</f>
        <v>0.24</v>
      </c>
      <c r="AA77" s="37" t="s">
        <v>39</v>
      </c>
      <c r="AB77" s="35">
        <v>0.24</v>
      </c>
      <c r="AC77" s="37" t="s">
        <v>41</v>
      </c>
      <c r="AD77" s="35">
        <v>0.6</v>
      </c>
      <c r="AE77" s="13" t="s">
        <v>41</v>
      </c>
      <c r="AF77" s="165" t="s">
        <v>465</v>
      </c>
      <c r="AG77" s="78" t="s">
        <v>680</v>
      </c>
      <c r="AH77" s="193" t="s">
        <v>681</v>
      </c>
      <c r="AI77" s="34" t="s">
        <v>49</v>
      </c>
      <c r="AJ77" s="38" t="s">
        <v>549</v>
      </c>
      <c r="AK77" s="19" t="s">
        <v>255</v>
      </c>
      <c r="AL77" s="40">
        <v>44407</v>
      </c>
      <c r="AM77" s="164" t="s">
        <v>680</v>
      </c>
      <c r="AN77" s="71" t="s">
        <v>683</v>
      </c>
      <c r="AO77" s="68" t="s">
        <v>464</v>
      </c>
    </row>
    <row r="78" spans="1:41" ht="115.5" x14ac:dyDescent="0.25">
      <c r="A78" s="112"/>
      <c r="B78" s="126"/>
      <c r="C78" s="21">
        <v>1</v>
      </c>
      <c r="D78" s="24" t="s">
        <v>34</v>
      </c>
      <c r="E78" s="24" t="s">
        <v>252</v>
      </c>
      <c r="F78" s="24" t="s">
        <v>253</v>
      </c>
      <c r="G78" s="120"/>
      <c r="H78" s="24" t="s">
        <v>38</v>
      </c>
      <c r="I78" s="26">
        <v>12</v>
      </c>
      <c r="J78" s="27" t="s">
        <v>39</v>
      </c>
      <c r="K78" s="28">
        <v>0.4</v>
      </c>
      <c r="L78" s="29" t="s">
        <v>40</v>
      </c>
      <c r="M78" s="28" t="s">
        <v>40</v>
      </c>
      <c r="N78" s="27" t="s">
        <v>41</v>
      </c>
      <c r="O78" s="28">
        <v>0.6</v>
      </c>
      <c r="P78" s="30" t="s">
        <v>41</v>
      </c>
      <c r="Q78" s="31">
        <v>2</v>
      </c>
      <c r="R78" s="32" t="s">
        <v>548</v>
      </c>
      <c r="S78" s="33" t="s">
        <v>42</v>
      </c>
      <c r="T78" s="34" t="s">
        <v>52</v>
      </c>
      <c r="U78" s="34" t="s">
        <v>44</v>
      </c>
      <c r="V78" s="35" t="s">
        <v>53</v>
      </c>
      <c r="W78" s="34" t="s">
        <v>46</v>
      </c>
      <c r="X78" s="34" t="s">
        <v>47</v>
      </c>
      <c r="Y78" s="34" t="s">
        <v>48</v>
      </c>
      <c r="Z78" s="36">
        <f>IFERROR(IF(AND(S77="Probabilidad",S78="Probabilidad"),(AB77-(+AB77*V78)),IF(S78="Probabilidad",(K77-(+K77*V78)),IF(S78="Impacto",AB77,""))),"")</f>
        <v>0.16799999999999998</v>
      </c>
      <c r="AA78" s="37" t="s">
        <v>57</v>
      </c>
      <c r="AB78" s="35">
        <v>0.16799999999999998</v>
      </c>
      <c r="AC78" s="37" t="s">
        <v>41</v>
      </c>
      <c r="AD78" s="35">
        <v>0.6</v>
      </c>
      <c r="AE78" s="13" t="s">
        <v>41</v>
      </c>
      <c r="AF78" s="165" t="s">
        <v>465</v>
      </c>
      <c r="AG78" s="78" t="s">
        <v>680</v>
      </c>
      <c r="AH78" s="193" t="s">
        <v>682</v>
      </c>
      <c r="AI78" s="34"/>
      <c r="AJ78" s="38"/>
      <c r="AK78" s="19"/>
      <c r="AL78" s="40"/>
      <c r="AM78" s="39"/>
      <c r="AN78" s="38"/>
      <c r="AO78" s="46"/>
    </row>
    <row r="79" spans="1:41" ht="198" x14ac:dyDescent="0.25">
      <c r="A79" s="112">
        <v>39</v>
      </c>
      <c r="B79" s="126" t="s">
        <v>251</v>
      </c>
      <c r="C79" s="31">
        <v>2</v>
      </c>
      <c r="D79" s="38" t="s">
        <v>34</v>
      </c>
      <c r="E79" s="38" t="s">
        <v>252</v>
      </c>
      <c r="F79" s="38" t="s">
        <v>256</v>
      </c>
      <c r="G79" s="120" t="s">
        <v>257</v>
      </c>
      <c r="H79" s="38" t="s">
        <v>38</v>
      </c>
      <c r="I79" s="19">
        <v>30</v>
      </c>
      <c r="J79" s="57" t="s">
        <v>64</v>
      </c>
      <c r="K79" s="58">
        <v>0.6</v>
      </c>
      <c r="L79" s="87" t="s">
        <v>40</v>
      </c>
      <c r="M79" s="58" t="s">
        <v>40</v>
      </c>
      <c r="N79" s="57" t="s">
        <v>41</v>
      </c>
      <c r="O79" s="58">
        <v>0.6</v>
      </c>
      <c r="P79" s="125" t="s">
        <v>41</v>
      </c>
      <c r="Q79" s="31">
        <v>1</v>
      </c>
      <c r="R79" s="32" t="s">
        <v>550</v>
      </c>
      <c r="S79" s="33" t="s">
        <v>42</v>
      </c>
      <c r="T79" s="34" t="s">
        <v>52</v>
      </c>
      <c r="U79" s="34" t="s">
        <v>44</v>
      </c>
      <c r="V79" s="35" t="s">
        <v>53</v>
      </c>
      <c r="W79" s="34" t="s">
        <v>46</v>
      </c>
      <c r="X79" s="34" t="s">
        <v>47</v>
      </c>
      <c r="Y79" s="34" t="s">
        <v>48</v>
      </c>
      <c r="Z79" s="36">
        <f>IFERROR(IF(S79="Probabilidad",(K79-(+K79*V79)),IF(S79="Impacto",K79,"")),"")</f>
        <v>0.42</v>
      </c>
      <c r="AA79" s="37" t="s">
        <v>64</v>
      </c>
      <c r="AB79" s="35">
        <v>0.42</v>
      </c>
      <c r="AC79" s="37" t="s">
        <v>41</v>
      </c>
      <c r="AD79" s="35">
        <v>0.6</v>
      </c>
      <c r="AE79" s="124" t="s">
        <v>41</v>
      </c>
      <c r="AF79" s="165" t="s">
        <v>465</v>
      </c>
      <c r="AG79" s="78" t="s">
        <v>680</v>
      </c>
      <c r="AH79" s="193" t="s">
        <v>684</v>
      </c>
      <c r="AI79" s="34" t="s">
        <v>49</v>
      </c>
      <c r="AJ79" s="38" t="s">
        <v>552</v>
      </c>
      <c r="AK79" s="19" t="s">
        <v>255</v>
      </c>
      <c r="AL79" s="40">
        <v>44407</v>
      </c>
      <c r="AM79" s="78" t="s">
        <v>680</v>
      </c>
      <c r="AN79" s="71" t="s">
        <v>686</v>
      </c>
      <c r="AO79" s="68" t="s">
        <v>464</v>
      </c>
    </row>
    <row r="80" spans="1:41" s="17" customFormat="1" ht="76.5" x14ac:dyDescent="0.25">
      <c r="A80" s="112"/>
      <c r="B80" s="126"/>
      <c r="C80" s="31"/>
      <c r="D80" s="38"/>
      <c r="E80" s="38"/>
      <c r="F80" s="38"/>
      <c r="G80" s="120"/>
      <c r="H80" s="38"/>
      <c r="I80" s="19"/>
      <c r="J80" s="57"/>
      <c r="K80" s="58"/>
      <c r="L80" s="87"/>
      <c r="M80" s="58"/>
      <c r="N80" s="57"/>
      <c r="O80" s="58"/>
      <c r="P80" s="125"/>
      <c r="Q80" s="46">
        <v>2</v>
      </c>
      <c r="R80" s="32" t="s">
        <v>551</v>
      </c>
      <c r="S80" s="33" t="s">
        <v>42</v>
      </c>
      <c r="T80" s="34"/>
      <c r="U80" s="34"/>
      <c r="V80" s="35"/>
      <c r="W80" s="34" t="s">
        <v>46</v>
      </c>
      <c r="X80" s="34" t="s">
        <v>47</v>
      </c>
      <c r="Y80" s="34" t="s">
        <v>48</v>
      </c>
      <c r="Z80" s="36"/>
      <c r="AA80" s="37"/>
      <c r="AB80" s="35"/>
      <c r="AC80" s="37"/>
      <c r="AD80" s="35"/>
      <c r="AE80" s="124"/>
      <c r="AF80" s="165" t="s">
        <v>465</v>
      </c>
      <c r="AG80" s="78" t="s">
        <v>680</v>
      </c>
      <c r="AH80" s="193" t="s">
        <v>685</v>
      </c>
      <c r="AI80" s="34"/>
      <c r="AJ80" s="38"/>
      <c r="AK80" s="19"/>
      <c r="AL80" s="40"/>
      <c r="AM80" s="48"/>
      <c r="AN80" s="48"/>
      <c r="AO80" s="46"/>
    </row>
    <row r="81" spans="1:41" ht="170.25" customHeight="1" x14ac:dyDescent="0.25">
      <c r="A81" s="112">
        <v>40</v>
      </c>
      <c r="B81" s="126" t="s">
        <v>251</v>
      </c>
      <c r="C81" s="21">
        <v>3</v>
      </c>
      <c r="D81" s="24" t="s">
        <v>34</v>
      </c>
      <c r="E81" s="24" t="s">
        <v>252</v>
      </c>
      <c r="F81" s="24" t="s">
        <v>258</v>
      </c>
      <c r="G81" s="120" t="s">
        <v>259</v>
      </c>
      <c r="H81" s="24" t="s">
        <v>38</v>
      </c>
      <c r="I81" s="26">
        <v>20</v>
      </c>
      <c r="J81" s="27" t="s">
        <v>39</v>
      </c>
      <c r="K81" s="28">
        <v>0.4</v>
      </c>
      <c r="L81" s="29" t="s">
        <v>40</v>
      </c>
      <c r="M81" s="28" t="s">
        <v>40</v>
      </c>
      <c r="N81" s="27" t="s">
        <v>41</v>
      </c>
      <c r="O81" s="28">
        <v>0.6</v>
      </c>
      <c r="P81" s="30" t="s">
        <v>41</v>
      </c>
      <c r="Q81" s="31">
        <v>1</v>
      </c>
      <c r="R81" s="32" t="s">
        <v>553</v>
      </c>
      <c r="S81" s="33" t="s">
        <v>42</v>
      </c>
      <c r="T81" s="34" t="s">
        <v>43</v>
      </c>
      <c r="U81" s="34" t="s">
        <v>44</v>
      </c>
      <c r="V81" s="35" t="s">
        <v>45</v>
      </c>
      <c r="W81" s="34" t="s">
        <v>46</v>
      </c>
      <c r="X81" s="34" t="s">
        <v>47</v>
      </c>
      <c r="Y81" s="34" t="s">
        <v>48</v>
      </c>
      <c r="Z81" s="36">
        <f>IFERROR(IF(S81="Probabilidad",(K81-(+K81*V81)),IF(S81="Impacto",K81,"")),"")</f>
        <v>0.24</v>
      </c>
      <c r="AA81" s="37" t="s">
        <v>39</v>
      </c>
      <c r="AB81" s="35">
        <v>0.24</v>
      </c>
      <c r="AC81" s="37" t="s">
        <v>41</v>
      </c>
      <c r="AD81" s="35">
        <v>0.6</v>
      </c>
      <c r="AE81" s="13" t="s">
        <v>41</v>
      </c>
      <c r="AF81" s="165" t="s">
        <v>465</v>
      </c>
      <c r="AG81" s="78" t="s">
        <v>680</v>
      </c>
      <c r="AH81" s="193" t="s">
        <v>687</v>
      </c>
      <c r="AI81" s="34" t="s">
        <v>49</v>
      </c>
      <c r="AJ81" s="38" t="s">
        <v>555</v>
      </c>
      <c r="AK81" s="19" t="s">
        <v>255</v>
      </c>
      <c r="AL81" s="40">
        <v>44407</v>
      </c>
      <c r="AM81" s="78" t="s">
        <v>680</v>
      </c>
      <c r="AN81" s="71" t="s">
        <v>689</v>
      </c>
      <c r="AO81" s="68" t="s">
        <v>464</v>
      </c>
    </row>
    <row r="82" spans="1:41" ht="151.5" customHeight="1" x14ac:dyDescent="0.25">
      <c r="A82" s="112"/>
      <c r="B82" s="126"/>
      <c r="C82" s="21">
        <v>3</v>
      </c>
      <c r="D82" s="24" t="s">
        <v>34</v>
      </c>
      <c r="E82" s="24" t="s">
        <v>252</v>
      </c>
      <c r="F82" s="24" t="s">
        <v>258</v>
      </c>
      <c r="G82" s="120"/>
      <c r="H82" s="24" t="s">
        <v>38</v>
      </c>
      <c r="I82" s="26">
        <v>20</v>
      </c>
      <c r="J82" s="27" t="s">
        <v>39</v>
      </c>
      <c r="K82" s="28">
        <v>0.4</v>
      </c>
      <c r="L82" s="29" t="s">
        <v>40</v>
      </c>
      <c r="M82" s="28" t="s">
        <v>40</v>
      </c>
      <c r="N82" s="27" t="s">
        <v>41</v>
      </c>
      <c r="O82" s="28">
        <v>0.6</v>
      </c>
      <c r="P82" s="30" t="s">
        <v>41</v>
      </c>
      <c r="Q82" s="31">
        <v>2</v>
      </c>
      <c r="R82" s="32" t="s">
        <v>554</v>
      </c>
      <c r="S82" s="33" t="s">
        <v>42</v>
      </c>
      <c r="T82" s="34" t="s">
        <v>52</v>
      </c>
      <c r="U82" s="34" t="s">
        <v>44</v>
      </c>
      <c r="V82" s="35" t="s">
        <v>53</v>
      </c>
      <c r="W82" s="34" t="s">
        <v>46</v>
      </c>
      <c r="X82" s="34" t="s">
        <v>47</v>
      </c>
      <c r="Y82" s="34" t="s">
        <v>48</v>
      </c>
      <c r="Z82" s="36">
        <f>IFERROR(IF(AND(S81="Probabilidad",S82="Probabilidad"),(AB81-(+AB81*V82)),IF(S82="Probabilidad",(K81-(+K81*V82)),IF(S82="Impacto",AB81,""))),"")</f>
        <v>0.16799999999999998</v>
      </c>
      <c r="AA82" s="37" t="s">
        <v>57</v>
      </c>
      <c r="AB82" s="35">
        <v>0.16799999999999998</v>
      </c>
      <c r="AC82" s="37" t="s">
        <v>41</v>
      </c>
      <c r="AD82" s="35">
        <v>0.6</v>
      </c>
      <c r="AE82" s="13" t="s">
        <v>41</v>
      </c>
      <c r="AF82" s="165" t="s">
        <v>465</v>
      </c>
      <c r="AG82" s="78" t="s">
        <v>680</v>
      </c>
      <c r="AH82" s="193" t="s">
        <v>688</v>
      </c>
      <c r="AI82" s="34"/>
      <c r="AJ82" s="38"/>
      <c r="AK82" s="19"/>
      <c r="AL82" s="40"/>
      <c r="AM82" s="39"/>
      <c r="AN82" s="38"/>
      <c r="AO82" s="46"/>
    </row>
    <row r="83" spans="1:41" ht="150.75" customHeight="1" x14ac:dyDescent="0.25">
      <c r="A83" s="112">
        <v>41</v>
      </c>
      <c r="B83" s="156" t="s">
        <v>260</v>
      </c>
      <c r="C83" s="21">
        <v>1</v>
      </c>
      <c r="D83" s="24" t="s">
        <v>34</v>
      </c>
      <c r="E83" s="24" t="s">
        <v>261</v>
      </c>
      <c r="F83" s="24" t="s">
        <v>262</v>
      </c>
      <c r="G83" s="120" t="s">
        <v>263</v>
      </c>
      <c r="H83" s="24" t="s">
        <v>38</v>
      </c>
      <c r="I83" s="26">
        <v>84</v>
      </c>
      <c r="J83" s="27" t="s">
        <v>64</v>
      </c>
      <c r="K83" s="28">
        <v>0.6</v>
      </c>
      <c r="L83" s="29" t="s">
        <v>110</v>
      </c>
      <c r="M83" s="28" t="s">
        <v>110</v>
      </c>
      <c r="N83" s="27" t="s">
        <v>111</v>
      </c>
      <c r="O83" s="28">
        <v>0.8</v>
      </c>
      <c r="P83" s="30" t="s">
        <v>62</v>
      </c>
      <c r="Q83" s="31">
        <v>1</v>
      </c>
      <c r="R83" s="32" t="s">
        <v>264</v>
      </c>
      <c r="S83" s="33" t="s">
        <v>42</v>
      </c>
      <c r="T83" s="34" t="s">
        <v>52</v>
      </c>
      <c r="U83" s="34" t="s">
        <v>44</v>
      </c>
      <c r="V83" s="35" t="s">
        <v>53</v>
      </c>
      <c r="W83" s="34" t="s">
        <v>46</v>
      </c>
      <c r="X83" s="34" t="s">
        <v>47</v>
      </c>
      <c r="Y83" s="34" t="s">
        <v>48</v>
      </c>
      <c r="Z83" s="36">
        <f>IFERROR(IF(S83="Probabilidad",(K83-(+K83*V83)),IF(S83="Impacto",K83,"")),"")</f>
        <v>0.42</v>
      </c>
      <c r="AA83" s="37" t="s">
        <v>64</v>
      </c>
      <c r="AB83" s="35">
        <v>0.42</v>
      </c>
      <c r="AC83" s="37" t="s">
        <v>111</v>
      </c>
      <c r="AD83" s="35">
        <v>0.8</v>
      </c>
      <c r="AE83" s="13" t="s">
        <v>62</v>
      </c>
      <c r="AF83" s="165" t="s">
        <v>465</v>
      </c>
      <c r="AG83" s="82" t="s">
        <v>744</v>
      </c>
      <c r="AH83" s="170" t="s">
        <v>745</v>
      </c>
      <c r="AI83" s="34" t="s">
        <v>49</v>
      </c>
      <c r="AJ83" s="38" t="s">
        <v>265</v>
      </c>
      <c r="AK83" s="39" t="s">
        <v>266</v>
      </c>
      <c r="AL83" s="40">
        <v>44256</v>
      </c>
      <c r="AM83" s="62">
        <v>44365</v>
      </c>
      <c r="AN83" s="90" t="s">
        <v>748</v>
      </c>
      <c r="AO83" s="62" t="s">
        <v>465</v>
      </c>
    </row>
    <row r="84" spans="1:41" ht="92.25" customHeight="1" x14ac:dyDescent="0.25">
      <c r="A84" s="112"/>
      <c r="B84" s="156"/>
      <c r="C84" s="21">
        <v>1</v>
      </c>
      <c r="D84" s="24" t="s">
        <v>34</v>
      </c>
      <c r="E84" s="24" t="s">
        <v>261</v>
      </c>
      <c r="F84" s="24" t="s">
        <v>262</v>
      </c>
      <c r="G84" s="120"/>
      <c r="H84" s="24" t="s">
        <v>38</v>
      </c>
      <c r="I84" s="26">
        <v>84</v>
      </c>
      <c r="J84" s="27" t="s">
        <v>64</v>
      </c>
      <c r="K84" s="28">
        <v>0.6</v>
      </c>
      <c r="L84" s="29" t="s">
        <v>110</v>
      </c>
      <c r="M84" s="28" t="s">
        <v>110</v>
      </c>
      <c r="N84" s="27" t="s">
        <v>111</v>
      </c>
      <c r="O84" s="28">
        <v>0.8</v>
      </c>
      <c r="P84" s="30" t="s">
        <v>62</v>
      </c>
      <c r="Q84" s="31">
        <v>2</v>
      </c>
      <c r="R84" s="32" t="s">
        <v>267</v>
      </c>
      <c r="S84" s="33" t="s">
        <v>42</v>
      </c>
      <c r="T84" s="34" t="s">
        <v>43</v>
      </c>
      <c r="U84" s="34" t="s">
        <v>44</v>
      </c>
      <c r="V84" s="35" t="s">
        <v>45</v>
      </c>
      <c r="W84" s="34" t="s">
        <v>46</v>
      </c>
      <c r="X84" s="34" t="s">
        <v>47</v>
      </c>
      <c r="Y84" s="34" t="s">
        <v>48</v>
      </c>
      <c r="Z84" s="36">
        <f>IFERROR(IF(AND(S83="Probabilidad",S84="Probabilidad"),(AB83-(+AB83*V84)),IF(S84="Probabilidad",(K83-(+K83*V84)),IF(S84="Impacto",AB83,""))),"")</f>
        <v>0.252</v>
      </c>
      <c r="AA84" s="37" t="s">
        <v>39</v>
      </c>
      <c r="AB84" s="35">
        <v>0.252</v>
      </c>
      <c r="AC84" s="37" t="s">
        <v>111</v>
      </c>
      <c r="AD84" s="35">
        <v>0.8</v>
      </c>
      <c r="AE84" s="13" t="s">
        <v>62</v>
      </c>
      <c r="AF84" s="165" t="s">
        <v>465</v>
      </c>
      <c r="AG84" s="82" t="s">
        <v>744</v>
      </c>
      <c r="AH84" s="194" t="s">
        <v>746</v>
      </c>
      <c r="AI84" s="34"/>
      <c r="AJ84" s="38"/>
      <c r="AK84" s="19"/>
      <c r="AL84" s="40"/>
      <c r="AM84" s="39"/>
      <c r="AN84" s="38"/>
      <c r="AO84" s="46"/>
    </row>
    <row r="85" spans="1:41" ht="165" x14ac:dyDescent="0.25">
      <c r="A85" s="112"/>
      <c r="B85" s="156"/>
      <c r="C85" s="21">
        <v>1</v>
      </c>
      <c r="D85" s="24" t="s">
        <v>34</v>
      </c>
      <c r="E85" s="24" t="s">
        <v>261</v>
      </c>
      <c r="F85" s="24" t="s">
        <v>262</v>
      </c>
      <c r="G85" s="120"/>
      <c r="H85" s="24" t="s">
        <v>38</v>
      </c>
      <c r="I85" s="26">
        <v>84</v>
      </c>
      <c r="J85" s="27" t="s">
        <v>64</v>
      </c>
      <c r="K85" s="28">
        <v>0.6</v>
      </c>
      <c r="L85" s="29" t="s">
        <v>110</v>
      </c>
      <c r="M85" s="28" t="s">
        <v>110</v>
      </c>
      <c r="N85" s="27" t="s">
        <v>111</v>
      </c>
      <c r="O85" s="28">
        <v>0.8</v>
      </c>
      <c r="P85" s="30" t="s">
        <v>62</v>
      </c>
      <c r="Q85" s="31">
        <v>3</v>
      </c>
      <c r="R85" s="83" t="s">
        <v>268</v>
      </c>
      <c r="S85" s="33" t="s">
        <v>42</v>
      </c>
      <c r="T85" s="34" t="s">
        <v>43</v>
      </c>
      <c r="U85" s="34" t="s">
        <v>44</v>
      </c>
      <c r="V85" s="35" t="s">
        <v>45</v>
      </c>
      <c r="W85" s="34" t="s">
        <v>46</v>
      </c>
      <c r="X85" s="34" t="s">
        <v>55</v>
      </c>
      <c r="Y85" s="34" t="s">
        <v>48</v>
      </c>
      <c r="Z85" s="36">
        <f>IFERROR(IF(AND(S84="Probabilidad",S85="Probabilidad"),(AB84-(+AB84*V85)),IF(AND(S84="Impacto",S85="Probabilidad"),(AB83-(+AB83*V85)),IF(S85="Impacto",AB84,""))),"")</f>
        <v>0.1512</v>
      </c>
      <c r="AA85" s="37" t="s">
        <v>57</v>
      </c>
      <c r="AB85" s="35">
        <v>0.1512</v>
      </c>
      <c r="AC85" s="37" t="s">
        <v>111</v>
      </c>
      <c r="AD85" s="35">
        <v>0.8</v>
      </c>
      <c r="AE85" s="13" t="s">
        <v>62</v>
      </c>
      <c r="AF85" s="165" t="s">
        <v>465</v>
      </c>
      <c r="AG85" s="82" t="s">
        <v>744</v>
      </c>
      <c r="AH85" s="170" t="s">
        <v>747</v>
      </c>
      <c r="AI85" s="34"/>
      <c r="AJ85" s="38"/>
      <c r="AK85" s="19"/>
      <c r="AL85" s="40"/>
      <c r="AM85" s="39"/>
      <c r="AN85" s="38"/>
      <c r="AO85" s="46"/>
    </row>
    <row r="86" spans="1:41" ht="86.25" customHeight="1" x14ac:dyDescent="0.25">
      <c r="A86" s="112">
        <v>42</v>
      </c>
      <c r="B86" s="156" t="s">
        <v>260</v>
      </c>
      <c r="C86" s="21">
        <v>2</v>
      </c>
      <c r="D86" s="24" t="s">
        <v>269</v>
      </c>
      <c r="E86" s="24" t="s">
        <v>270</v>
      </c>
      <c r="F86" s="24" t="s">
        <v>271</v>
      </c>
      <c r="G86" s="120" t="s">
        <v>272</v>
      </c>
      <c r="H86" s="24" t="s">
        <v>38</v>
      </c>
      <c r="I86" s="26">
        <v>7000</v>
      </c>
      <c r="J86" s="27" t="s">
        <v>140</v>
      </c>
      <c r="K86" s="28">
        <v>1</v>
      </c>
      <c r="L86" s="29" t="s">
        <v>273</v>
      </c>
      <c r="M86" s="28" t="s">
        <v>273</v>
      </c>
      <c r="N86" s="27" t="s">
        <v>274</v>
      </c>
      <c r="O86" s="28">
        <v>0.2</v>
      </c>
      <c r="P86" s="30" t="s">
        <v>62</v>
      </c>
      <c r="Q86" s="31">
        <v>1</v>
      </c>
      <c r="R86" s="32" t="s">
        <v>275</v>
      </c>
      <c r="S86" s="33" t="s">
        <v>42</v>
      </c>
      <c r="T86" s="34" t="s">
        <v>43</v>
      </c>
      <c r="U86" s="34" t="s">
        <v>44</v>
      </c>
      <c r="V86" s="35" t="s">
        <v>45</v>
      </c>
      <c r="W86" s="34" t="s">
        <v>46</v>
      </c>
      <c r="X86" s="34" t="s">
        <v>47</v>
      </c>
      <c r="Y86" s="34" t="s">
        <v>48</v>
      </c>
      <c r="Z86" s="36">
        <f>IFERROR(IF(S86="Probabilidad",(K86-(+K86*V86)),IF(S86="Impacto",K86,"")),"")</f>
        <v>0.6</v>
      </c>
      <c r="AA86" s="37" t="s">
        <v>64</v>
      </c>
      <c r="AB86" s="35">
        <v>0.6</v>
      </c>
      <c r="AC86" s="37" t="s">
        <v>274</v>
      </c>
      <c r="AD86" s="35">
        <v>0.2</v>
      </c>
      <c r="AE86" s="13" t="s">
        <v>41</v>
      </c>
      <c r="AF86" s="165" t="s">
        <v>465</v>
      </c>
      <c r="AG86" s="22" t="s">
        <v>744</v>
      </c>
      <c r="AH86" s="170" t="s">
        <v>749</v>
      </c>
      <c r="AI86" s="34" t="s">
        <v>49</v>
      </c>
      <c r="AJ86" s="38" t="s">
        <v>276</v>
      </c>
      <c r="AK86" s="38" t="s">
        <v>277</v>
      </c>
      <c r="AL86" s="40" t="s">
        <v>278</v>
      </c>
      <c r="AM86" s="62" t="s">
        <v>752</v>
      </c>
      <c r="AN86" s="90" t="s">
        <v>753</v>
      </c>
      <c r="AO86" s="167" t="s">
        <v>465</v>
      </c>
    </row>
    <row r="87" spans="1:41" ht="71.25" customHeight="1" x14ac:dyDescent="0.25">
      <c r="A87" s="112"/>
      <c r="B87" s="156"/>
      <c r="C87" s="21">
        <v>2</v>
      </c>
      <c r="D87" s="24" t="s">
        <v>269</v>
      </c>
      <c r="E87" s="24" t="s">
        <v>270</v>
      </c>
      <c r="F87" s="24" t="s">
        <v>271</v>
      </c>
      <c r="G87" s="120"/>
      <c r="H87" s="24" t="s">
        <v>38</v>
      </c>
      <c r="I87" s="26">
        <v>7000</v>
      </c>
      <c r="J87" s="27" t="s">
        <v>140</v>
      </c>
      <c r="K87" s="28">
        <v>1</v>
      </c>
      <c r="L87" s="29" t="s">
        <v>273</v>
      </c>
      <c r="M87" s="28" t="s">
        <v>273</v>
      </c>
      <c r="N87" s="27" t="s">
        <v>274</v>
      </c>
      <c r="O87" s="28">
        <v>0.2</v>
      </c>
      <c r="P87" s="30" t="s">
        <v>62</v>
      </c>
      <c r="Q87" s="31">
        <v>2</v>
      </c>
      <c r="R87" s="32" t="s">
        <v>279</v>
      </c>
      <c r="S87" s="33" t="s">
        <v>42</v>
      </c>
      <c r="T87" s="34" t="s">
        <v>52</v>
      </c>
      <c r="U87" s="34" t="s">
        <v>44</v>
      </c>
      <c r="V87" s="35" t="s">
        <v>53</v>
      </c>
      <c r="W87" s="34" t="s">
        <v>46</v>
      </c>
      <c r="X87" s="34" t="s">
        <v>47</v>
      </c>
      <c r="Y87" s="34" t="s">
        <v>48</v>
      </c>
      <c r="Z87" s="36">
        <f>IFERROR(IF(AND(S86="Probabilidad",S87="Probabilidad"),(AB86-(+AB86*V87)),IF(S87="Probabilidad",(K86-(+K86*V87)),IF(S87="Impacto",AB86,""))),"")</f>
        <v>0.42</v>
      </c>
      <c r="AA87" s="37" t="s">
        <v>64</v>
      </c>
      <c r="AB87" s="35">
        <v>0.42</v>
      </c>
      <c r="AC87" s="37" t="s">
        <v>111</v>
      </c>
      <c r="AD87" s="35">
        <v>0.8</v>
      </c>
      <c r="AE87" s="13" t="s">
        <v>62</v>
      </c>
      <c r="AF87" s="165" t="s">
        <v>465</v>
      </c>
      <c r="AG87" s="22" t="s">
        <v>744</v>
      </c>
      <c r="AH87" s="170" t="s">
        <v>750</v>
      </c>
      <c r="AI87" s="34"/>
      <c r="AJ87" s="38"/>
      <c r="AK87" s="19"/>
      <c r="AL87" s="40"/>
      <c r="AM87" s="39"/>
      <c r="AN87" s="38"/>
      <c r="AO87" s="46"/>
    </row>
    <row r="88" spans="1:41" ht="70.5" customHeight="1" x14ac:dyDescent="0.25">
      <c r="A88" s="112"/>
      <c r="B88" s="156"/>
      <c r="C88" s="21">
        <v>2</v>
      </c>
      <c r="D88" s="24" t="s">
        <v>269</v>
      </c>
      <c r="E88" s="24" t="s">
        <v>270</v>
      </c>
      <c r="F88" s="24" t="s">
        <v>271</v>
      </c>
      <c r="G88" s="120"/>
      <c r="H88" s="24" t="s">
        <v>38</v>
      </c>
      <c r="I88" s="26">
        <v>7000</v>
      </c>
      <c r="J88" s="27" t="s">
        <v>140</v>
      </c>
      <c r="K88" s="28">
        <v>1</v>
      </c>
      <c r="L88" s="29" t="s">
        <v>273</v>
      </c>
      <c r="M88" s="28" t="s">
        <v>273</v>
      </c>
      <c r="N88" s="27" t="s">
        <v>274</v>
      </c>
      <c r="O88" s="28">
        <v>0.2</v>
      </c>
      <c r="P88" s="30" t="s">
        <v>62</v>
      </c>
      <c r="Q88" s="31">
        <v>3</v>
      </c>
      <c r="R88" s="83" t="s">
        <v>280</v>
      </c>
      <c r="S88" s="33" t="s">
        <v>42</v>
      </c>
      <c r="T88" s="34" t="s">
        <v>52</v>
      </c>
      <c r="U88" s="34" t="s">
        <v>44</v>
      </c>
      <c r="V88" s="35" t="s">
        <v>53</v>
      </c>
      <c r="W88" s="34" t="s">
        <v>46</v>
      </c>
      <c r="X88" s="34" t="s">
        <v>47</v>
      </c>
      <c r="Y88" s="34" t="s">
        <v>48</v>
      </c>
      <c r="Z88" s="36">
        <f>IFERROR(IF(AND(S87="Probabilidad",S88="Probabilidad"),(AB87-(+AB87*V88)),IF(AND(S87="Impacto",S88="Probabilidad"),(AB86-(+AB86*V88)),IF(S88="Impacto",AB87,""))),"")</f>
        <v>0.29399999999999998</v>
      </c>
      <c r="AA88" s="37" t="s">
        <v>39</v>
      </c>
      <c r="AB88" s="35">
        <v>0.29399999999999998</v>
      </c>
      <c r="AC88" s="37" t="s">
        <v>111</v>
      </c>
      <c r="AD88" s="35">
        <v>0.8</v>
      </c>
      <c r="AE88" s="13" t="s">
        <v>62</v>
      </c>
      <c r="AF88" s="165" t="s">
        <v>465</v>
      </c>
      <c r="AG88" s="22" t="s">
        <v>744</v>
      </c>
      <c r="AH88" s="170" t="s">
        <v>751</v>
      </c>
      <c r="AI88" s="34"/>
      <c r="AJ88" s="38"/>
      <c r="AK88" s="19"/>
      <c r="AL88" s="40"/>
      <c r="AM88" s="39"/>
      <c r="AN88" s="38"/>
      <c r="AO88" s="46"/>
    </row>
    <row r="89" spans="1:41" ht="184.5" customHeight="1" x14ac:dyDescent="0.25">
      <c r="A89" s="112">
        <v>43</v>
      </c>
      <c r="B89" s="156" t="s">
        <v>260</v>
      </c>
      <c r="C89" s="21">
        <v>3</v>
      </c>
      <c r="D89" s="24" t="s">
        <v>34</v>
      </c>
      <c r="E89" s="24" t="s">
        <v>281</v>
      </c>
      <c r="F89" s="24" t="s">
        <v>282</v>
      </c>
      <c r="G89" s="120" t="s">
        <v>283</v>
      </c>
      <c r="H89" s="24" t="s">
        <v>38</v>
      </c>
      <c r="I89" s="26">
        <v>2020</v>
      </c>
      <c r="J89" s="27" t="s">
        <v>61</v>
      </c>
      <c r="K89" s="28">
        <v>0.8</v>
      </c>
      <c r="L89" s="29" t="s">
        <v>110</v>
      </c>
      <c r="M89" s="28" t="s">
        <v>110</v>
      </c>
      <c r="N89" s="27" t="s">
        <v>111</v>
      </c>
      <c r="O89" s="28">
        <v>0.8</v>
      </c>
      <c r="P89" s="30" t="s">
        <v>62</v>
      </c>
      <c r="Q89" s="31">
        <v>1</v>
      </c>
      <c r="R89" s="32" t="s">
        <v>284</v>
      </c>
      <c r="S89" s="33" t="s">
        <v>42</v>
      </c>
      <c r="T89" s="34" t="s">
        <v>43</v>
      </c>
      <c r="U89" s="34" t="s">
        <v>44</v>
      </c>
      <c r="V89" s="35" t="s">
        <v>45</v>
      </c>
      <c r="W89" s="34" t="s">
        <v>46</v>
      </c>
      <c r="X89" s="34" t="s">
        <v>47</v>
      </c>
      <c r="Y89" s="34" t="s">
        <v>48</v>
      </c>
      <c r="Z89" s="36">
        <f>IFERROR(IF(S89="Probabilidad",(K89-(+K89*V89)),IF(S89="Impacto",K89,"")),"")</f>
        <v>0.48</v>
      </c>
      <c r="AA89" s="37" t="s">
        <v>64</v>
      </c>
      <c r="AB89" s="35">
        <v>0.48</v>
      </c>
      <c r="AC89" s="37" t="s">
        <v>111</v>
      </c>
      <c r="AD89" s="35">
        <v>0.8</v>
      </c>
      <c r="AE89" s="13" t="s">
        <v>62</v>
      </c>
      <c r="AF89" s="165" t="s">
        <v>465</v>
      </c>
      <c r="AG89" s="84" t="s">
        <v>744</v>
      </c>
      <c r="AH89" s="84" t="s">
        <v>754</v>
      </c>
      <c r="AI89" s="34" t="s">
        <v>49</v>
      </c>
      <c r="AJ89" s="38" t="s">
        <v>285</v>
      </c>
      <c r="AK89" s="38" t="s">
        <v>292</v>
      </c>
      <c r="AL89" s="40">
        <v>44256</v>
      </c>
      <c r="AM89" s="168" t="s">
        <v>744</v>
      </c>
      <c r="AN89" s="90" t="s">
        <v>756</v>
      </c>
      <c r="AO89" s="167" t="s">
        <v>465</v>
      </c>
    </row>
    <row r="90" spans="1:41" ht="150.75" customHeight="1" x14ac:dyDescent="0.25">
      <c r="A90" s="112"/>
      <c r="B90" s="156"/>
      <c r="C90" s="21">
        <v>3</v>
      </c>
      <c r="D90" s="24" t="s">
        <v>34</v>
      </c>
      <c r="E90" s="24" t="s">
        <v>281</v>
      </c>
      <c r="F90" s="24" t="s">
        <v>282</v>
      </c>
      <c r="G90" s="120"/>
      <c r="H90" s="24" t="s">
        <v>38</v>
      </c>
      <c r="I90" s="26">
        <v>2020</v>
      </c>
      <c r="J90" s="27" t="s">
        <v>61</v>
      </c>
      <c r="K90" s="28">
        <v>0.8</v>
      </c>
      <c r="L90" s="29" t="s">
        <v>110</v>
      </c>
      <c r="M90" s="28" t="s">
        <v>110</v>
      </c>
      <c r="N90" s="27" t="s">
        <v>111</v>
      </c>
      <c r="O90" s="28">
        <v>0.8</v>
      </c>
      <c r="P90" s="30" t="s">
        <v>62</v>
      </c>
      <c r="Q90" s="31">
        <v>2</v>
      </c>
      <c r="R90" s="32" t="s">
        <v>286</v>
      </c>
      <c r="S90" s="33" t="s">
        <v>42</v>
      </c>
      <c r="T90" s="34" t="s">
        <v>43</v>
      </c>
      <c r="U90" s="34" t="s">
        <v>44</v>
      </c>
      <c r="V90" s="35" t="s">
        <v>45</v>
      </c>
      <c r="W90" s="34" t="s">
        <v>46</v>
      </c>
      <c r="X90" s="34" t="s">
        <v>47</v>
      </c>
      <c r="Y90" s="34" t="s">
        <v>48</v>
      </c>
      <c r="Z90" s="36">
        <f>IFERROR(IF(AND(S89="Probabilidad",S90="Probabilidad"),(AB89-(+AB89*V90)),IF(S90="Probabilidad",(K89-(+K89*V90)),IF(S90="Impacto",AB89,""))),"")</f>
        <v>0.28799999999999998</v>
      </c>
      <c r="AA90" s="37" t="s">
        <v>39</v>
      </c>
      <c r="AB90" s="35">
        <v>0.28799999999999998</v>
      </c>
      <c r="AC90" s="37" t="s">
        <v>274</v>
      </c>
      <c r="AD90" s="35">
        <v>0.2</v>
      </c>
      <c r="AE90" s="13" t="s">
        <v>86</v>
      </c>
      <c r="AF90" s="195" t="s">
        <v>465</v>
      </c>
      <c r="AG90" s="84" t="s">
        <v>744</v>
      </c>
      <c r="AH90" s="84" t="s">
        <v>755</v>
      </c>
      <c r="AI90" s="34"/>
      <c r="AJ90" s="38"/>
      <c r="AK90" s="19"/>
      <c r="AL90" s="40"/>
      <c r="AM90" s="39"/>
      <c r="AN90" s="38"/>
      <c r="AO90" s="46"/>
    </row>
    <row r="91" spans="1:41" ht="148.5" customHeight="1" x14ac:dyDescent="0.25">
      <c r="A91" s="112">
        <v>44</v>
      </c>
      <c r="B91" s="156" t="s">
        <v>260</v>
      </c>
      <c r="C91" s="21">
        <v>4</v>
      </c>
      <c r="D91" s="24" t="s">
        <v>269</v>
      </c>
      <c r="E91" s="24" t="s">
        <v>287</v>
      </c>
      <c r="F91" s="24" t="s">
        <v>288</v>
      </c>
      <c r="G91" s="120" t="s">
        <v>289</v>
      </c>
      <c r="H91" s="24" t="s">
        <v>38</v>
      </c>
      <c r="I91" s="26">
        <v>2020</v>
      </c>
      <c r="J91" s="27" t="s">
        <v>61</v>
      </c>
      <c r="K91" s="28">
        <v>0.8</v>
      </c>
      <c r="L91" s="29" t="s">
        <v>110</v>
      </c>
      <c r="M91" s="28" t="s">
        <v>110</v>
      </c>
      <c r="N91" s="27" t="s">
        <v>111</v>
      </c>
      <c r="O91" s="28">
        <v>0.8</v>
      </c>
      <c r="P91" s="30" t="s">
        <v>62</v>
      </c>
      <c r="Q91" s="31">
        <v>1</v>
      </c>
      <c r="R91" s="32" t="s">
        <v>290</v>
      </c>
      <c r="S91" s="33" t="s">
        <v>42</v>
      </c>
      <c r="T91" s="34" t="s">
        <v>43</v>
      </c>
      <c r="U91" s="34" t="s">
        <v>44</v>
      </c>
      <c r="V91" s="35" t="s">
        <v>45</v>
      </c>
      <c r="W91" s="34" t="s">
        <v>46</v>
      </c>
      <c r="X91" s="34" t="s">
        <v>47</v>
      </c>
      <c r="Y91" s="34" t="s">
        <v>48</v>
      </c>
      <c r="Z91" s="36">
        <f>IFERROR(IF(S91="Probabilidad",(K91-(+K91*V91)),IF(S91="Impacto",K91,"")),"")</f>
        <v>0.48</v>
      </c>
      <c r="AA91" s="37" t="s">
        <v>64</v>
      </c>
      <c r="AB91" s="35">
        <v>0.48</v>
      </c>
      <c r="AC91" s="37" t="s">
        <v>111</v>
      </c>
      <c r="AD91" s="35">
        <v>0.8</v>
      </c>
      <c r="AE91" s="13" t="s">
        <v>62</v>
      </c>
      <c r="AF91" s="165" t="s">
        <v>465</v>
      </c>
      <c r="AG91" s="84" t="s">
        <v>744</v>
      </c>
      <c r="AH91" s="84" t="s">
        <v>757</v>
      </c>
      <c r="AI91" s="34" t="s">
        <v>49</v>
      </c>
      <c r="AJ91" s="38" t="s">
        <v>291</v>
      </c>
      <c r="AK91" s="38" t="s">
        <v>292</v>
      </c>
      <c r="AL91" s="88" t="s">
        <v>476</v>
      </c>
      <c r="AM91" s="62" t="s">
        <v>744</v>
      </c>
      <c r="AN91" s="90" t="s">
        <v>759</v>
      </c>
      <c r="AO91" s="62" t="s">
        <v>465</v>
      </c>
    </row>
    <row r="92" spans="1:41" ht="109.5" customHeight="1" x14ac:dyDescent="0.25">
      <c r="A92" s="112"/>
      <c r="B92" s="156"/>
      <c r="C92" s="21">
        <v>4</v>
      </c>
      <c r="D92" s="24" t="s">
        <v>269</v>
      </c>
      <c r="E92" s="24" t="s">
        <v>287</v>
      </c>
      <c r="F92" s="24" t="s">
        <v>288</v>
      </c>
      <c r="G92" s="120"/>
      <c r="H92" s="24" t="s">
        <v>38</v>
      </c>
      <c r="I92" s="26">
        <v>2020</v>
      </c>
      <c r="J92" s="27" t="s">
        <v>61</v>
      </c>
      <c r="K92" s="28">
        <v>0.8</v>
      </c>
      <c r="L92" s="29" t="s">
        <v>110</v>
      </c>
      <c r="M92" s="28" t="s">
        <v>110</v>
      </c>
      <c r="N92" s="27" t="s">
        <v>111</v>
      </c>
      <c r="O92" s="28">
        <v>0.8</v>
      </c>
      <c r="P92" s="30" t="s">
        <v>62</v>
      </c>
      <c r="Q92" s="31">
        <v>2</v>
      </c>
      <c r="R92" s="32" t="s">
        <v>293</v>
      </c>
      <c r="S92" s="33" t="s">
        <v>42</v>
      </c>
      <c r="T92" s="34" t="s">
        <v>52</v>
      </c>
      <c r="U92" s="34" t="s">
        <v>44</v>
      </c>
      <c r="V92" s="35" t="s">
        <v>53</v>
      </c>
      <c r="W92" s="34" t="s">
        <v>46</v>
      </c>
      <c r="X92" s="34" t="s">
        <v>47</v>
      </c>
      <c r="Y92" s="34" t="s">
        <v>48</v>
      </c>
      <c r="Z92" s="36">
        <f>IFERROR(IF(AND(S91="Probabilidad",S92="Probabilidad"),(AB91-(+AB91*V92)),IF(S92="Probabilidad",(K91-(+K91*V92)),IF(S92="Impacto",AB91,""))),"")</f>
        <v>0.33599999999999997</v>
      </c>
      <c r="AA92" s="37" t="s">
        <v>39</v>
      </c>
      <c r="AB92" s="35">
        <v>0.33599999999999997</v>
      </c>
      <c r="AC92" s="37" t="s">
        <v>111</v>
      </c>
      <c r="AD92" s="35">
        <v>0.8</v>
      </c>
      <c r="AE92" s="13" t="s">
        <v>62</v>
      </c>
      <c r="AF92" s="165" t="s">
        <v>465</v>
      </c>
      <c r="AG92" s="84" t="s">
        <v>744</v>
      </c>
      <c r="AH92" s="84" t="s">
        <v>758</v>
      </c>
      <c r="AI92" s="34"/>
      <c r="AJ92" s="38"/>
      <c r="AK92" s="19"/>
      <c r="AL92" s="40"/>
      <c r="AM92" s="39"/>
      <c r="AN92" s="38"/>
      <c r="AO92" s="46"/>
    </row>
    <row r="93" spans="1:41" ht="82.5" customHeight="1" x14ac:dyDescent="0.25">
      <c r="A93" s="112">
        <v>45</v>
      </c>
      <c r="B93" s="156" t="s">
        <v>260</v>
      </c>
      <c r="C93" s="21">
        <v>5</v>
      </c>
      <c r="D93" s="24" t="s">
        <v>269</v>
      </c>
      <c r="E93" s="24" t="s">
        <v>287</v>
      </c>
      <c r="F93" s="24" t="s">
        <v>294</v>
      </c>
      <c r="G93" s="120" t="s">
        <v>295</v>
      </c>
      <c r="H93" s="24" t="s">
        <v>38</v>
      </c>
      <c r="I93" s="26">
        <v>928</v>
      </c>
      <c r="J93" s="27" t="s">
        <v>61</v>
      </c>
      <c r="K93" s="28">
        <v>0.8</v>
      </c>
      <c r="L93" s="29" t="s">
        <v>296</v>
      </c>
      <c r="M93" s="28" t="s">
        <v>296</v>
      </c>
      <c r="N93" s="27" t="s">
        <v>111</v>
      </c>
      <c r="O93" s="28">
        <v>0.8</v>
      </c>
      <c r="P93" s="30" t="s">
        <v>62</v>
      </c>
      <c r="Q93" s="31">
        <v>1</v>
      </c>
      <c r="R93" s="32" t="s">
        <v>297</v>
      </c>
      <c r="S93" s="33" t="s">
        <v>42</v>
      </c>
      <c r="T93" s="34" t="s">
        <v>43</v>
      </c>
      <c r="U93" s="34" t="s">
        <v>44</v>
      </c>
      <c r="V93" s="35" t="s">
        <v>45</v>
      </c>
      <c r="W93" s="34" t="s">
        <v>46</v>
      </c>
      <c r="X93" s="34" t="s">
        <v>47</v>
      </c>
      <c r="Y93" s="34" t="s">
        <v>48</v>
      </c>
      <c r="Z93" s="36">
        <f>IFERROR(IF(S93="Probabilidad",(K93-(+K93*V93)),IF(S93="Impacto",K93,"")),"")</f>
        <v>0.48</v>
      </c>
      <c r="AA93" s="37" t="s">
        <v>64</v>
      </c>
      <c r="AB93" s="35">
        <v>0.48</v>
      </c>
      <c r="AC93" s="37" t="s">
        <v>111</v>
      </c>
      <c r="AD93" s="35">
        <v>0.8</v>
      </c>
      <c r="AE93" s="13" t="s">
        <v>62</v>
      </c>
      <c r="AF93" s="165" t="s">
        <v>465</v>
      </c>
      <c r="AG93" s="84" t="s">
        <v>744</v>
      </c>
      <c r="AH93" s="84" t="s">
        <v>760</v>
      </c>
      <c r="AI93" s="34" t="s">
        <v>49</v>
      </c>
      <c r="AJ93" s="38" t="s">
        <v>298</v>
      </c>
      <c r="AK93" s="38" t="s">
        <v>292</v>
      </c>
      <c r="AL93" s="40">
        <v>44197</v>
      </c>
      <c r="AM93" s="62" t="s">
        <v>744</v>
      </c>
      <c r="AN93" s="90" t="s">
        <v>762</v>
      </c>
      <c r="AO93" s="62" t="s">
        <v>465</v>
      </c>
    </row>
    <row r="94" spans="1:41" ht="82.5" customHeight="1" x14ac:dyDescent="0.25">
      <c r="A94" s="112"/>
      <c r="B94" s="156"/>
      <c r="C94" s="21">
        <v>5</v>
      </c>
      <c r="D94" s="24" t="s">
        <v>269</v>
      </c>
      <c r="E94" s="24" t="s">
        <v>287</v>
      </c>
      <c r="F94" s="24" t="s">
        <v>294</v>
      </c>
      <c r="G94" s="120"/>
      <c r="H94" s="24" t="s">
        <v>38</v>
      </c>
      <c r="I94" s="26">
        <v>928</v>
      </c>
      <c r="J94" s="27" t="s">
        <v>61</v>
      </c>
      <c r="K94" s="28">
        <v>0.8</v>
      </c>
      <c r="L94" s="29" t="s">
        <v>296</v>
      </c>
      <c r="M94" s="28" t="s">
        <v>296</v>
      </c>
      <c r="N94" s="27" t="s">
        <v>111</v>
      </c>
      <c r="O94" s="28">
        <v>0.8</v>
      </c>
      <c r="P94" s="30" t="s">
        <v>62</v>
      </c>
      <c r="Q94" s="31">
        <v>2</v>
      </c>
      <c r="R94" s="32" t="s">
        <v>299</v>
      </c>
      <c r="S94" s="33" t="s">
        <v>42</v>
      </c>
      <c r="T94" s="34" t="s">
        <v>43</v>
      </c>
      <c r="U94" s="34" t="s">
        <v>44</v>
      </c>
      <c r="V94" s="35" t="s">
        <v>45</v>
      </c>
      <c r="W94" s="34" t="s">
        <v>46</v>
      </c>
      <c r="X94" s="34" t="s">
        <v>47</v>
      </c>
      <c r="Y94" s="34" t="s">
        <v>48</v>
      </c>
      <c r="Z94" s="36">
        <f>IFERROR(IF(AND(S93="Probabilidad",S94="Probabilidad"),(AB93-(+AB93*V94)),IF(S94="Probabilidad",(K93-(+K93*V94)),IF(S94="Impacto",AB93,""))),"")</f>
        <v>0.28799999999999998</v>
      </c>
      <c r="AA94" s="37" t="s">
        <v>39</v>
      </c>
      <c r="AB94" s="35">
        <v>0.28799999999999998</v>
      </c>
      <c r="AC94" s="37" t="s">
        <v>111</v>
      </c>
      <c r="AD94" s="35">
        <v>0.8</v>
      </c>
      <c r="AE94" s="13" t="s">
        <v>62</v>
      </c>
      <c r="AF94" s="165" t="s">
        <v>465</v>
      </c>
      <c r="AG94" s="84" t="s">
        <v>744</v>
      </c>
      <c r="AH94" s="84" t="s">
        <v>761</v>
      </c>
      <c r="AI94" s="34"/>
      <c r="AJ94" s="38"/>
      <c r="AK94" s="19"/>
      <c r="AL94" s="40"/>
      <c r="AM94" s="39"/>
      <c r="AN94" s="38"/>
      <c r="AO94" s="46"/>
    </row>
    <row r="95" spans="1:41" ht="128.25" customHeight="1" x14ac:dyDescent="0.25">
      <c r="A95" s="31">
        <v>46</v>
      </c>
      <c r="B95" s="103" t="s">
        <v>260</v>
      </c>
      <c r="C95" s="31">
        <v>6</v>
      </c>
      <c r="D95" s="38" t="s">
        <v>269</v>
      </c>
      <c r="E95" s="38" t="s">
        <v>287</v>
      </c>
      <c r="F95" s="38" t="s">
        <v>300</v>
      </c>
      <c r="G95" s="25" t="s">
        <v>301</v>
      </c>
      <c r="H95" s="38" t="s">
        <v>38</v>
      </c>
      <c r="I95" s="19">
        <v>18</v>
      </c>
      <c r="J95" s="57" t="s">
        <v>39</v>
      </c>
      <c r="K95" s="58">
        <v>0.4</v>
      </c>
      <c r="L95" s="87" t="s">
        <v>296</v>
      </c>
      <c r="M95" s="58" t="s">
        <v>296</v>
      </c>
      <c r="N95" s="57" t="s">
        <v>111</v>
      </c>
      <c r="O95" s="58">
        <v>0.8</v>
      </c>
      <c r="P95" s="45" t="s">
        <v>62</v>
      </c>
      <c r="Q95" s="31">
        <v>1</v>
      </c>
      <c r="R95" s="32" t="s">
        <v>302</v>
      </c>
      <c r="S95" s="33" t="s">
        <v>42</v>
      </c>
      <c r="T95" s="34" t="s">
        <v>43</v>
      </c>
      <c r="U95" s="34" t="s">
        <v>44</v>
      </c>
      <c r="V95" s="35" t="s">
        <v>45</v>
      </c>
      <c r="W95" s="34" t="s">
        <v>46</v>
      </c>
      <c r="X95" s="34" t="s">
        <v>55</v>
      </c>
      <c r="Y95" s="34" t="s">
        <v>48</v>
      </c>
      <c r="Z95" s="36">
        <f>IFERROR(IF(S95="Probabilidad",(K95-(+K95*V95)),IF(S95="Impacto",K95,"")),"")</f>
        <v>0.24</v>
      </c>
      <c r="AA95" s="37" t="s">
        <v>39</v>
      </c>
      <c r="AB95" s="35">
        <v>0.24</v>
      </c>
      <c r="AC95" s="37" t="s">
        <v>111</v>
      </c>
      <c r="AD95" s="35">
        <v>0.8</v>
      </c>
      <c r="AE95" s="13" t="s">
        <v>62</v>
      </c>
      <c r="AF95" s="165" t="s">
        <v>465</v>
      </c>
      <c r="AG95" s="84" t="s">
        <v>744</v>
      </c>
      <c r="AH95" s="84" t="s">
        <v>763</v>
      </c>
      <c r="AI95" s="34" t="s">
        <v>49</v>
      </c>
      <c r="AJ95" s="38" t="s">
        <v>303</v>
      </c>
      <c r="AK95" s="38" t="s">
        <v>292</v>
      </c>
      <c r="AL95" s="89" t="s">
        <v>476</v>
      </c>
      <c r="AM95" s="62" t="s">
        <v>744</v>
      </c>
      <c r="AN95" s="90" t="s">
        <v>764</v>
      </c>
      <c r="AO95" s="62" t="s">
        <v>465</v>
      </c>
    </row>
    <row r="96" spans="1:41" ht="141" customHeight="1" x14ac:dyDescent="0.25">
      <c r="A96" s="112">
        <v>47</v>
      </c>
      <c r="B96" s="156" t="s">
        <v>260</v>
      </c>
      <c r="C96" s="21">
        <v>7</v>
      </c>
      <c r="D96" s="24" t="s">
        <v>34</v>
      </c>
      <c r="E96" s="24" t="s">
        <v>304</v>
      </c>
      <c r="F96" s="24" t="s">
        <v>305</v>
      </c>
      <c r="G96" s="120" t="s">
        <v>306</v>
      </c>
      <c r="H96" s="24" t="s">
        <v>38</v>
      </c>
      <c r="I96" s="26">
        <v>500</v>
      </c>
      <c r="J96" s="27" t="s">
        <v>64</v>
      </c>
      <c r="K96" s="28">
        <v>0.6</v>
      </c>
      <c r="L96" s="29" t="s">
        <v>40</v>
      </c>
      <c r="M96" s="28" t="s">
        <v>40</v>
      </c>
      <c r="N96" s="27" t="s">
        <v>41</v>
      </c>
      <c r="O96" s="28">
        <v>0.6</v>
      </c>
      <c r="P96" s="30" t="s">
        <v>41</v>
      </c>
      <c r="Q96" s="31">
        <v>1</v>
      </c>
      <c r="R96" s="32" t="s">
        <v>307</v>
      </c>
      <c r="S96" s="33" t="s">
        <v>42</v>
      </c>
      <c r="T96" s="34" t="s">
        <v>43</v>
      </c>
      <c r="U96" s="34" t="s">
        <v>44</v>
      </c>
      <c r="V96" s="35" t="s">
        <v>45</v>
      </c>
      <c r="W96" s="34" t="s">
        <v>46</v>
      </c>
      <c r="X96" s="34" t="s">
        <v>47</v>
      </c>
      <c r="Y96" s="34" t="s">
        <v>56</v>
      </c>
      <c r="Z96" s="36">
        <f>IFERROR(IF(S96="Probabilidad",(K96-(+K96*V96)),IF(S96="Impacto",K96,"")),"")</f>
        <v>0.36</v>
      </c>
      <c r="AA96" s="37" t="s">
        <v>39</v>
      </c>
      <c r="AB96" s="35">
        <v>0.36</v>
      </c>
      <c r="AC96" s="37" t="s">
        <v>41</v>
      </c>
      <c r="AD96" s="35">
        <v>0.6</v>
      </c>
      <c r="AE96" s="13" t="s">
        <v>41</v>
      </c>
      <c r="AF96" s="165" t="s">
        <v>465</v>
      </c>
      <c r="AG96" s="22" t="s">
        <v>744</v>
      </c>
      <c r="AH96" s="84" t="s">
        <v>765</v>
      </c>
      <c r="AI96" s="34" t="s">
        <v>49</v>
      </c>
      <c r="AJ96" s="38" t="s">
        <v>308</v>
      </c>
      <c r="AK96" s="19" t="s">
        <v>309</v>
      </c>
      <c r="AL96" s="40">
        <v>44256</v>
      </c>
      <c r="AM96" s="62" t="s">
        <v>752</v>
      </c>
      <c r="AN96" s="90" t="s">
        <v>767</v>
      </c>
      <c r="AO96" s="62" t="s">
        <v>465</v>
      </c>
    </row>
    <row r="97" spans="1:41" ht="123.75" customHeight="1" x14ac:dyDescent="0.25">
      <c r="A97" s="112"/>
      <c r="B97" s="156"/>
      <c r="C97" s="21">
        <v>7</v>
      </c>
      <c r="D97" s="24" t="s">
        <v>34</v>
      </c>
      <c r="E97" s="24" t="s">
        <v>304</v>
      </c>
      <c r="F97" s="24" t="s">
        <v>305</v>
      </c>
      <c r="G97" s="120"/>
      <c r="H97" s="24" t="s">
        <v>38</v>
      </c>
      <c r="I97" s="26">
        <v>500</v>
      </c>
      <c r="J97" s="27" t="s">
        <v>64</v>
      </c>
      <c r="K97" s="28">
        <v>0.6</v>
      </c>
      <c r="L97" s="29" t="s">
        <v>40</v>
      </c>
      <c r="M97" s="28" t="s">
        <v>40</v>
      </c>
      <c r="N97" s="27" t="s">
        <v>41</v>
      </c>
      <c r="O97" s="28">
        <v>0.6</v>
      </c>
      <c r="P97" s="30" t="s">
        <v>41</v>
      </c>
      <c r="Q97" s="31">
        <v>2</v>
      </c>
      <c r="R97" s="32" t="s">
        <v>310</v>
      </c>
      <c r="S97" s="33" t="s">
        <v>42</v>
      </c>
      <c r="T97" s="34" t="s">
        <v>43</v>
      </c>
      <c r="U97" s="34" t="s">
        <v>44</v>
      </c>
      <c r="V97" s="35" t="s">
        <v>45</v>
      </c>
      <c r="W97" s="34" t="s">
        <v>46</v>
      </c>
      <c r="X97" s="34" t="s">
        <v>47</v>
      </c>
      <c r="Y97" s="34" t="s">
        <v>56</v>
      </c>
      <c r="Z97" s="36">
        <f>IFERROR(IF(AND(S96="Probabilidad",S97="Probabilidad"),(AB96-(+AB96*V97)),IF(S97="Probabilidad",(K96-(+K96*V97)),IF(S97="Impacto",AB96,""))),"")</f>
        <v>0.216</v>
      </c>
      <c r="AA97" s="37" t="s">
        <v>39</v>
      </c>
      <c r="AB97" s="35">
        <v>0.216</v>
      </c>
      <c r="AC97" s="37" t="s">
        <v>111</v>
      </c>
      <c r="AD97" s="35">
        <v>0.8</v>
      </c>
      <c r="AE97" s="13" t="s">
        <v>62</v>
      </c>
      <c r="AF97" s="165" t="s">
        <v>465</v>
      </c>
      <c r="AG97" s="22" t="s">
        <v>744</v>
      </c>
      <c r="AH97" s="84" t="s">
        <v>766</v>
      </c>
      <c r="AI97" s="34"/>
      <c r="AJ97" s="38"/>
      <c r="AK97" s="19"/>
      <c r="AL97" s="40"/>
      <c r="AM97" s="39"/>
      <c r="AN97" s="38"/>
      <c r="AO97" s="46"/>
    </row>
    <row r="98" spans="1:41" ht="126" customHeight="1" x14ac:dyDescent="0.25">
      <c r="A98" s="112">
        <v>48</v>
      </c>
      <c r="B98" s="123" t="s">
        <v>311</v>
      </c>
      <c r="C98" s="21">
        <v>1</v>
      </c>
      <c r="D98" s="24" t="s">
        <v>34</v>
      </c>
      <c r="E98" s="24" t="s">
        <v>312</v>
      </c>
      <c r="F98" s="24" t="s">
        <v>313</v>
      </c>
      <c r="G98" s="120" t="s">
        <v>314</v>
      </c>
      <c r="H98" s="24" t="s">
        <v>38</v>
      </c>
      <c r="I98" s="26">
        <v>16</v>
      </c>
      <c r="J98" s="27" t="s">
        <v>39</v>
      </c>
      <c r="K98" s="28">
        <v>0.4</v>
      </c>
      <c r="L98" s="29" t="s">
        <v>40</v>
      </c>
      <c r="M98" s="28" t="s">
        <v>40</v>
      </c>
      <c r="N98" s="27" t="s">
        <v>41</v>
      </c>
      <c r="O98" s="28">
        <v>0.6</v>
      </c>
      <c r="P98" s="30" t="s">
        <v>41</v>
      </c>
      <c r="Q98" s="31">
        <v>1</v>
      </c>
      <c r="R98" s="32" t="s">
        <v>315</v>
      </c>
      <c r="S98" s="33" t="s">
        <v>42</v>
      </c>
      <c r="T98" s="34" t="s">
        <v>43</v>
      </c>
      <c r="U98" s="34" t="s">
        <v>44</v>
      </c>
      <c r="V98" s="35" t="s">
        <v>45</v>
      </c>
      <c r="W98" s="34" t="s">
        <v>46</v>
      </c>
      <c r="X98" s="34" t="s">
        <v>47</v>
      </c>
      <c r="Y98" s="34" t="s">
        <v>48</v>
      </c>
      <c r="Z98" s="36">
        <f>IFERROR(IF(S98="Probabilidad",(K98-(+K98*V98)),IF(S98="Impacto",K98,"")),"")</f>
        <v>0.24</v>
      </c>
      <c r="AA98" s="37" t="s">
        <v>39</v>
      </c>
      <c r="AB98" s="35">
        <v>0.24</v>
      </c>
      <c r="AC98" s="37" t="s">
        <v>41</v>
      </c>
      <c r="AD98" s="35">
        <v>0.6</v>
      </c>
      <c r="AE98" s="13" t="s">
        <v>41</v>
      </c>
      <c r="AF98" s="165" t="s">
        <v>465</v>
      </c>
      <c r="AG98" s="196" t="s">
        <v>632</v>
      </c>
      <c r="AH98" s="90" t="s">
        <v>633</v>
      </c>
      <c r="AI98" s="34" t="s">
        <v>49</v>
      </c>
      <c r="AJ98" s="90" t="s">
        <v>318</v>
      </c>
      <c r="AK98" s="62" t="s">
        <v>473</v>
      </c>
      <c r="AL98" s="91" t="s">
        <v>474</v>
      </c>
      <c r="AM98" s="91">
        <v>44439</v>
      </c>
      <c r="AN98" s="90" t="s">
        <v>642</v>
      </c>
      <c r="AO98" s="68" t="s">
        <v>465</v>
      </c>
    </row>
    <row r="99" spans="1:41" ht="124.5" customHeight="1" x14ac:dyDescent="0.25">
      <c r="A99" s="112"/>
      <c r="B99" s="123"/>
      <c r="C99" s="21">
        <v>1</v>
      </c>
      <c r="D99" s="24" t="s">
        <v>34</v>
      </c>
      <c r="E99" s="24" t="s">
        <v>312</v>
      </c>
      <c r="F99" s="24" t="s">
        <v>313</v>
      </c>
      <c r="G99" s="120"/>
      <c r="H99" s="24" t="s">
        <v>38</v>
      </c>
      <c r="I99" s="26">
        <v>16</v>
      </c>
      <c r="J99" s="27" t="s">
        <v>39</v>
      </c>
      <c r="K99" s="28">
        <v>0.4</v>
      </c>
      <c r="L99" s="29" t="s">
        <v>40</v>
      </c>
      <c r="M99" s="28" t="s">
        <v>40</v>
      </c>
      <c r="N99" s="27" t="s">
        <v>41</v>
      </c>
      <c r="O99" s="28">
        <v>0.6</v>
      </c>
      <c r="P99" s="30" t="s">
        <v>41</v>
      </c>
      <c r="Q99" s="31">
        <v>2</v>
      </c>
      <c r="R99" s="32" t="s">
        <v>316</v>
      </c>
      <c r="S99" s="33" t="s">
        <v>42</v>
      </c>
      <c r="T99" s="34" t="s">
        <v>43</v>
      </c>
      <c r="U99" s="34" t="s">
        <v>44</v>
      </c>
      <c r="V99" s="35" t="s">
        <v>45</v>
      </c>
      <c r="W99" s="34" t="s">
        <v>46</v>
      </c>
      <c r="X99" s="34" t="s">
        <v>47</v>
      </c>
      <c r="Y99" s="34" t="s">
        <v>48</v>
      </c>
      <c r="Z99" s="36">
        <f>IFERROR(IF(AND(S98="Probabilidad",S99="Probabilidad"),(AB98-(+AB98*V99)),IF(S99="Probabilidad",(K98-(+K98*V99)),IF(S99="Impacto",AB98,""))),"")</f>
        <v>0.14399999999999999</v>
      </c>
      <c r="AA99" s="37" t="s">
        <v>57</v>
      </c>
      <c r="AB99" s="35">
        <v>0.14399999999999999</v>
      </c>
      <c r="AC99" s="37" t="s">
        <v>41</v>
      </c>
      <c r="AD99" s="35">
        <v>0.6</v>
      </c>
      <c r="AE99" s="13" t="s">
        <v>41</v>
      </c>
      <c r="AF99" s="165" t="s">
        <v>465</v>
      </c>
      <c r="AG99" s="197" t="s">
        <v>634</v>
      </c>
      <c r="AH99" s="90" t="s">
        <v>635</v>
      </c>
      <c r="AI99" s="34"/>
      <c r="AJ99" s="38"/>
      <c r="AK99" s="19"/>
      <c r="AL99" s="40"/>
      <c r="AM99" s="39"/>
      <c r="AN99" s="38"/>
      <c r="AO99" s="46"/>
    </row>
    <row r="100" spans="1:41" ht="158.25" customHeight="1" x14ac:dyDescent="0.25">
      <c r="A100" s="112"/>
      <c r="B100" s="123"/>
      <c r="C100" s="21">
        <v>1</v>
      </c>
      <c r="D100" s="24" t="s">
        <v>34</v>
      </c>
      <c r="E100" s="24" t="s">
        <v>312</v>
      </c>
      <c r="F100" s="24" t="s">
        <v>313</v>
      </c>
      <c r="G100" s="120"/>
      <c r="H100" s="24" t="s">
        <v>38</v>
      </c>
      <c r="I100" s="26">
        <v>16</v>
      </c>
      <c r="J100" s="27" t="s">
        <v>39</v>
      </c>
      <c r="K100" s="28">
        <v>0.4</v>
      </c>
      <c r="L100" s="29" t="s">
        <v>40</v>
      </c>
      <c r="M100" s="28" t="s">
        <v>40</v>
      </c>
      <c r="N100" s="27" t="s">
        <v>41</v>
      </c>
      <c r="O100" s="28">
        <v>0.6</v>
      </c>
      <c r="P100" s="30" t="s">
        <v>41</v>
      </c>
      <c r="Q100" s="31">
        <v>3</v>
      </c>
      <c r="R100" s="32" t="s">
        <v>317</v>
      </c>
      <c r="S100" s="33" t="s">
        <v>42</v>
      </c>
      <c r="T100" s="34" t="s">
        <v>52</v>
      </c>
      <c r="U100" s="34" t="s">
        <v>44</v>
      </c>
      <c r="V100" s="35" t="s">
        <v>53</v>
      </c>
      <c r="W100" s="34" t="s">
        <v>46</v>
      </c>
      <c r="X100" s="34" t="s">
        <v>47</v>
      </c>
      <c r="Y100" s="34" t="s">
        <v>48</v>
      </c>
      <c r="Z100" s="36">
        <f>IFERROR(IF(AND(S99="Probabilidad",S100="Probabilidad"),(AB99-(+AB99*V100)),IF(AND(S99="Impacto",S100="Probabilidad"),(AB98-(+AB98*V100)),IF(S100="Impacto",AB99,""))),"")</f>
        <v>0.1008</v>
      </c>
      <c r="AA100" s="37" t="s">
        <v>57</v>
      </c>
      <c r="AB100" s="35">
        <v>0.1008</v>
      </c>
      <c r="AC100" s="37" t="s">
        <v>41</v>
      </c>
      <c r="AD100" s="35">
        <v>0.6</v>
      </c>
      <c r="AE100" s="13" t="s">
        <v>41</v>
      </c>
      <c r="AF100" s="165" t="s">
        <v>465</v>
      </c>
      <c r="AG100" s="197" t="s">
        <v>636</v>
      </c>
      <c r="AH100" s="90" t="s">
        <v>637</v>
      </c>
      <c r="AI100" s="34"/>
      <c r="AJ100" s="38"/>
      <c r="AK100" s="19"/>
      <c r="AL100" s="40"/>
      <c r="AM100" s="39"/>
      <c r="AN100" s="38"/>
      <c r="AO100" s="46"/>
    </row>
    <row r="101" spans="1:41" ht="114.75" customHeight="1" x14ac:dyDescent="0.25">
      <c r="A101" s="112"/>
      <c r="B101" s="123"/>
      <c r="C101" s="21">
        <v>1</v>
      </c>
      <c r="D101" s="24" t="s">
        <v>34</v>
      </c>
      <c r="E101" s="24" t="s">
        <v>312</v>
      </c>
      <c r="F101" s="24" t="s">
        <v>313</v>
      </c>
      <c r="G101" s="120"/>
      <c r="H101" s="24" t="s">
        <v>38</v>
      </c>
      <c r="I101" s="26">
        <v>16</v>
      </c>
      <c r="J101" s="27" t="s">
        <v>39</v>
      </c>
      <c r="K101" s="28">
        <v>0.4</v>
      </c>
      <c r="L101" s="29" t="s">
        <v>40</v>
      </c>
      <c r="M101" s="28" t="s">
        <v>40</v>
      </c>
      <c r="N101" s="27" t="s">
        <v>41</v>
      </c>
      <c r="O101" s="28">
        <v>0.6</v>
      </c>
      <c r="P101" s="30" t="s">
        <v>41</v>
      </c>
      <c r="Q101" s="31">
        <v>4</v>
      </c>
      <c r="R101" s="32" t="s">
        <v>319</v>
      </c>
      <c r="S101" s="33" t="s">
        <v>1</v>
      </c>
      <c r="T101" s="34" t="s">
        <v>117</v>
      </c>
      <c r="U101" s="34" t="s">
        <v>44</v>
      </c>
      <c r="V101" s="35" t="s">
        <v>118</v>
      </c>
      <c r="W101" s="34" t="s">
        <v>46</v>
      </c>
      <c r="X101" s="34" t="s">
        <v>47</v>
      </c>
      <c r="Y101" s="34" t="s">
        <v>48</v>
      </c>
      <c r="Z101" s="36">
        <f t="shared" ref="Z101" si="11">IFERROR(IF(AND(S100="Probabilidad",S101="Probabilidad"),(AB100-(+AB100*V101)),IF(AND(S100="Impacto",S101="Probabilidad"),(AB99-(+AB99*V101)),IF(S101="Impacto",AB100,""))),"")</f>
        <v>0.1008</v>
      </c>
      <c r="AA101" s="37" t="s">
        <v>57</v>
      </c>
      <c r="AB101" s="35">
        <v>0.1008</v>
      </c>
      <c r="AC101" s="37" t="s">
        <v>41</v>
      </c>
      <c r="AD101" s="35">
        <v>0.44999999999999996</v>
      </c>
      <c r="AE101" s="13" t="s">
        <v>41</v>
      </c>
      <c r="AF101" s="165" t="s">
        <v>465</v>
      </c>
      <c r="AG101" s="196" t="s">
        <v>638</v>
      </c>
      <c r="AH101" s="90" t="s">
        <v>639</v>
      </c>
      <c r="AI101" s="34"/>
      <c r="AJ101" s="38"/>
      <c r="AK101" s="19"/>
      <c r="AL101" s="40"/>
      <c r="AM101" s="39"/>
      <c r="AN101" s="38"/>
      <c r="AO101" s="46"/>
    </row>
    <row r="102" spans="1:41" ht="114.75" customHeight="1" x14ac:dyDescent="0.25">
      <c r="A102" s="112"/>
      <c r="B102" s="123"/>
      <c r="C102" s="21">
        <v>1</v>
      </c>
      <c r="D102" s="24" t="s">
        <v>34</v>
      </c>
      <c r="E102" s="24" t="s">
        <v>312</v>
      </c>
      <c r="F102" s="24" t="s">
        <v>313</v>
      </c>
      <c r="G102" s="120"/>
      <c r="H102" s="24" t="s">
        <v>38</v>
      </c>
      <c r="I102" s="26">
        <v>16</v>
      </c>
      <c r="J102" s="27" t="s">
        <v>39</v>
      </c>
      <c r="K102" s="28">
        <v>0.4</v>
      </c>
      <c r="L102" s="29" t="s">
        <v>40</v>
      </c>
      <c r="M102" s="28" t="s">
        <v>40</v>
      </c>
      <c r="N102" s="27" t="s">
        <v>41</v>
      </c>
      <c r="O102" s="28">
        <v>0.6</v>
      </c>
      <c r="P102" s="30" t="s">
        <v>41</v>
      </c>
      <c r="Q102" s="31">
        <v>5</v>
      </c>
      <c r="R102" s="32" t="s">
        <v>320</v>
      </c>
      <c r="S102" s="33" t="s">
        <v>42</v>
      </c>
      <c r="T102" s="34" t="s">
        <v>43</v>
      </c>
      <c r="U102" s="34" t="s">
        <v>44</v>
      </c>
      <c r="V102" s="35" t="s">
        <v>45</v>
      </c>
      <c r="W102" s="34" t="s">
        <v>46</v>
      </c>
      <c r="X102" s="34"/>
      <c r="Y102" s="34"/>
      <c r="Z102" s="36" t="str">
        <f>IFERROR(IF(AND(#REF!="Probabilidad",S102="Probabilidad"),(#REF!-(+#REF!*V102)),IF(AND(#REF!="Impacto",S102="Probabilidad"),(AB101-(+AB101*V102)),IF(S102="Impacto",#REF!,""))),"")</f>
        <v/>
      </c>
      <c r="AA102" s="37" t="s">
        <v>57</v>
      </c>
      <c r="AB102" s="35">
        <v>3.6288000000000001E-2</v>
      </c>
      <c r="AC102" s="37" t="s">
        <v>41</v>
      </c>
      <c r="AD102" s="35">
        <v>0.44999999999999996</v>
      </c>
      <c r="AE102" s="13" t="s">
        <v>41</v>
      </c>
      <c r="AF102" s="165" t="s">
        <v>465</v>
      </c>
      <c r="AG102" s="22" t="s">
        <v>641</v>
      </c>
      <c r="AH102" s="90" t="s">
        <v>640</v>
      </c>
      <c r="AI102" s="34"/>
      <c r="AJ102" s="38"/>
      <c r="AK102" s="19"/>
      <c r="AL102" s="40"/>
      <c r="AM102" s="39"/>
      <c r="AN102" s="38"/>
      <c r="AO102" s="46"/>
    </row>
    <row r="103" spans="1:41" ht="114.75" customHeight="1" x14ac:dyDescent="0.25">
      <c r="A103" s="112">
        <v>49</v>
      </c>
      <c r="B103" s="123" t="s">
        <v>311</v>
      </c>
      <c r="C103" s="21">
        <v>2</v>
      </c>
      <c r="D103" s="92"/>
      <c r="E103" s="24" t="s">
        <v>321</v>
      </c>
      <c r="F103" s="24" t="s">
        <v>322</v>
      </c>
      <c r="G103" s="120" t="s">
        <v>323</v>
      </c>
      <c r="H103" s="24" t="s">
        <v>38</v>
      </c>
      <c r="I103" s="26">
        <v>48</v>
      </c>
      <c r="J103" s="27" t="s">
        <v>64</v>
      </c>
      <c r="K103" s="28">
        <v>0.6</v>
      </c>
      <c r="L103" s="29" t="s">
        <v>40</v>
      </c>
      <c r="M103" s="28" t="s">
        <v>40</v>
      </c>
      <c r="N103" s="27" t="s">
        <v>41</v>
      </c>
      <c r="O103" s="28">
        <v>0.6</v>
      </c>
      <c r="P103" s="30" t="s">
        <v>41</v>
      </c>
      <c r="Q103" s="31">
        <v>1</v>
      </c>
      <c r="R103" s="32" t="s">
        <v>324</v>
      </c>
      <c r="S103" s="33" t="s">
        <v>42</v>
      </c>
      <c r="T103" s="34" t="s">
        <v>43</v>
      </c>
      <c r="U103" s="34" t="s">
        <v>44</v>
      </c>
      <c r="V103" s="35" t="s">
        <v>45</v>
      </c>
      <c r="W103" s="34" t="s">
        <v>46</v>
      </c>
      <c r="X103" s="34" t="s">
        <v>47</v>
      </c>
      <c r="Y103" s="34" t="s">
        <v>48</v>
      </c>
      <c r="Z103" s="36">
        <f>IFERROR(IF(S103="Probabilidad",(K103-(+K103*V103)),IF(S103="Impacto",K103,"")),"")</f>
        <v>0.36</v>
      </c>
      <c r="AA103" s="37" t="s">
        <v>39</v>
      </c>
      <c r="AB103" s="35">
        <v>0.36</v>
      </c>
      <c r="AC103" s="37" t="s">
        <v>41</v>
      </c>
      <c r="AD103" s="35">
        <v>0.6</v>
      </c>
      <c r="AE103" s="13" t="s">
        <v>41</v>
      </c>
      <c r="AF103" s="165" t="s">
        <v>464</v>
      </c>
      <c r="AG103" s="61">
        <v>44405</v>
      </c>
      <c r="AH103" s="62" t="s">
        <v>665</v>
      </c>
      <c r="AI103" s="34" t="s">
        <v>49</v>
      </c>
      <c r="AJ103" s="38" t="s">
        <v>325</v>
      </c>
      <c r="AK103" s="19" t="s">
        <v>326</v>
      </c>
      <c r="AL103" s="40">
        <v>44378</v>
      </c>
      <c r="AM103" s="64">
        <v>44406</v>
      </c>
      <c r="AN103" s="59" t="s">
        <v>670</v>
      </c>
      <c r="AO103" s="68" t="s">
        <v>464</v>
      </c>
    </row>
    <row r="104" spans="1:41" ht="114.75" customHeight="1" x14ac:dyDescent="0.25">
      <c r="A104" s="112"/>
      <c r="B104" s="123"/>
      <c r="C104" s="21">
        <v>2</v>
      </c>
      <c r="D104" s="92"/>
      <c r="E104" s="24" t="s">
        <v>321</v>
      </c>
      <c r="F104" s="24" t="s">
        <v>322</v>
      </c>
      <c r="G104" s="120"/>
      <c r="H104" s="24" t="s">
        <v>38</v>
      </c>
      <c r="I104" s="26">
        <v>48</v>
      </c>
      <c r="J104" s="27" t="s">
        <v>64</v>
      </c>
      <c r="K104" s="28">
        <v>0.6</v>
      </c>
      <c r="L104" s="29" t="s">
        <v>40</v>
      </c>
      <c r="M104" s="28" t="s">
        <v>40</v>
      </c>
      <c r="N104" s="27" t="s">
        <v>41</v>
      </c>
      <c r="O104" s="28">
        <v>0.6</v>
      </c>
      <c r="P104" s="30" t="s">
        <v>41</v>
      </c>
      <c r="Q104" s="31">
        <v>2</v>
      </c>
      <c r="R104" s="32" t="s">
        <v>327</v>
      </c>
      <c r="S104" s="33" t="s">
        <v>42</v>
      </c>
      <c r="T104" s="34" t="s">
        <v>43</v>
      </c>
      <c r="U104" s="34" t="s">
        <v>44</v>
      </c>
      <c r="V104" s="35" t="s">
        <v>45</v>
      </c>
      <c r="W104" s="34" t="s">
        <v>46</v>
      </c>
      <c r="X104" s="34" t="s">
        <v>47</v>
      </c>
      <c r="Y104" s="34" t="s">
        <v>48</v>
      </c>
      <c r="Z104" s="36">
        <f>IFERROR(IF(AND(S103="Probabilidad",S104="Probabilidad"),(AB103-(+AB103*V104)),IF(S104="Probabilidad",(K103-(+K103*V104)),IF(S104="Impacto",AB103,""))),"")</f>
        <v>0.216</v>
      </c>
      <c r="AA104" s="37" t="s">
        <v>39</v>
      </c>
      <c r="AB104" s="35">
        <v>0.216</v>
      </c>
      <c r="AC104" s="37" t="s">
        <v>41</v>
      </c>
      <c r="AD104" s="35">
        <v>0.6</v>
      </c>
      <c r="AE104" s="13" t="s">
        <v>41</v>
      </c>
      <c r="AF104" s="165" t="s">
        <v>465</v>
      </c>
      <c r="AG104" s="82" t="s">
        <v>666</v>
      </c>
      <c r="AH104" s="62" t="s">
        <v>667</v>
      </c>
      <c r="AI104" s="34"/>
      <c r="AJ104" s="38"/>
      <c r="AK104" s="19"/>
      <c r="AL104" s="40"/>
      <c r="AM104" s="39"/>
      <c r="AN104" s="38"/>
      <c r="AO104" s="46"/>
    </row>
    <row r="105" spans="1:41" ht="93" customHeight="1" x14ac:dyDescent="0.25">
      <c r="A105" s="112"/>
      <c r="B105" s="123"/>
      <c r="C105" s="21">
        <v>2</v>
      </c>
      <c r="D105" s="92"/>
      <c r="E105" s="24" t="s">
        <v>321</v>
      </c>
      <c r="F105" s="24" t="s">
        <v>322</v>
      </c>
      <c r="G105" s="120"/>
      <c r="H105" s="24" t="s">
        <v>38</v>
      </c>
      <c r="I105" s="26">
        <v>48</v>
      </c>
      <c r="J105" s="27" t="s">
        <v>64</v>
      </c>
      <c r="K105" s="28">
        <v>0.6</v>
      </c>
      <c r="L105" s="29" t="s">
        <v>40</v>
      </c>
      <c r="M105" s="28" t="s">
        <v>40</v>
      </c>
      <c r="N105" s="27" t="s">
        <v>41</v>
      </c>
      <c r="O105" s="28">
        <v>0.6</v>
      </c>
      <c r="P105" s="30" t="s">
        <v>41</v>
      </c>
      <c r="Q105" s="31">
        <v>3</v>
      </c>
      <c r="R105" s="83" t="s">
        <v>328</v>
      </c>
      <c r="S105" s="33" t="s">
        <v>42</v>
      </c>
      <c r="T105" s="34" t="s">
        <v>52</v>
      </c>
      <c r="U105" s="34" t="s">
        <v>44</v>
      </c>
      <c r="V105" s="35" t="s">
        <v>53</v>
      </c>
      <c r="W105" s="34" t="s">
        <v>46</v>
      </c>
      <c r="X105" s="34" t="s">
        <v>47</v>
      </c>
      <c r="Y105" s="34" t="s">
        <v>48</v>
      </c>
      <c r="Z105" s="36">
        <f>IFERROR(IF(AND(S104="Probabilidad",S105="Probabilidad"),(AB104-(+AB104*V105)),IF(AND(S104="Impacto",S105="Probabilidad"),(AB103-(+AB103*V105)),IF(S105="Impacto",AB104,""))),"")</f>
        <v>0.1512</v>
      </c>
      <c r="AA105" s="37" t="s">
        <v>57</v>
      </c>
      <c r="AB105" s="35">
        <v>0.1512</v>
      </c>
      <c r="AC105" s="37" t="s">
        <v>41</v>
      </c>
      <c r="AD105" s="35">
        <v>0.6</v>
      </c>
      <c r="AE105" s="13" t="s">
        <v>41</v>
      </c>
      <c r="AF105" s="165" t="s">
        <v>465</v>
      </c>
      <c r="AG105" s="189" t="s">
        <v>377</v>
      </c>
      <c r="AH105" s="62" t="s">
        <v>668</v>
      </c>
      <c r="AI105" s="34"/>
      <c r="AJ105" s="38"/>
      <c r="AK105" s="19"/>
      <c r="AL105" s="40"/>
      <c r="AM105" s="39"/>
      <c r="AN105" s="38"/>
      <c r="AO105" s="46"/>
    </row>
    <row r="106" spans="1:41" ht="151.5" customHeight="1" x14ac:dyDescent="0.25">
      <c r="A106" s="112"/>
      <c r="B106" s="123"/>
      <c r="C106" s="21">
        <v>2</v>
      </c>
      <c r="D106" s="92"/>
      <c r="E106" s="24" t="s">
        <v>321</v>
      </c>
      <c r="F106" s="24" t="s">
        <v>322</v>
      </c>
      <c r="G106" s="120"/>
      <c r="H106" s="24" t="s">
        <v>38</v>
      </c>
      <c r="I106" s="26">
        <v>48</v>
      </c>
      <c r="J106" s="27" t="s">
        <v>64</v>
      </c>
      <c r="K106" s="28">
        <v>0.6</v>
      </c>
      <c r="L106" s="29" t="s">
        <v>40</v>
      </c>
      <c r="M106" s="28" t="s">
        <v>40</v>
      </c>
      <c r="N106" s="27" t="s">
        <v>41</v>
      </c>
      <c r="O106" s="28">
        <v>0.6</v>
      </c>
      <c r="P106" s="30" t="s">
        <v>41</v>
      </c>
      <c r="Q106" s="31">
        <v>4</v>
      </c>
      <c r="R106" s="83" t="s">
        <v>329</v>
      </c>
      <c r="S106" s="33" t="s">
        <v>42</v>
      </c>
      <c r="T106" s="34" t="s">
        <v>52</v>
      </c>
      <c r="U106" s="34" t="s">
        <v>44</v>
      </c>
      <c r="V106" s="35" t="s">
        <v>53</v>
      </c>
      <c r="W106" s="34" t="s">
        <v>46</v>
      </c>
      <c r="X106" s="34" t="s">
        <v>47</v>
      </c>
      <c r="Y106" s="34" t="s">
        <v>48</v>
      </c>
      <c r="Z106" s="36">
        <f t="shared" ref="Z106" si="12">IFERROR(IF(AND(S105="Probabilidad",S106="Probabilidad"),(AB105-(+AB105*V106)),IF(AND(S105="Impacto",S106="Probabilidad"),(AB104-(+AB104*V106)),IF(S106="Impacto",AB105,""))),"")</f>
        <v>0.10584</v>
      </c>
      <c r="AA106" s="37" t="s">
        <v>57</v>
      </c>
      <c r="AB106" s="35">
        <v>0.10584</v>
      </c>
      <c r="AC106" s="37" t="s">
        <v>41</v>
      </c>
      <c r="AD106" s="35">
        <v>0.6</v>
      </c>
      <c r="AE106" s="13" t="s">
        <v>41</v>
      </c>
      <c r="AF106" s="165" t="s">
        <v>465</v>
      </c>
      <c r="AG106" s="189" t="s">
        <v>377</v>
      </c>
      <c r="AH106" s="62" t="s">
        <v>669</v>
      </c>
      <c r="AI106" s="34"/>
      <c r="AJ106" s="38"/>
      <c r="AK106" s="19"/>
      <c r="AL106" s="40"/>
      <c r="AM106" s="39"/>
      <c r="AN106" s="38"/>
      <c r="AO106" s="46"/>
    </row>
    <row r="107" spans="1:41" ht="185.25" customHeight="1" x14ac:dyDescent="0.25">
      <c r="A107" s="112">
        <v>50</v>
      </c>
      <c r="B107" s="123" t="s">
        <v>311</v>
      </c>
      <c r="C107" s="21">
        <v>3</v>
      </c>
      <c r="D107" s="92"/>
      <c r="E107" s="24" t="s">
        <v>330</v>
      </c>
      <c r="F107" s="24" t="s">
        <v>331</v>
      </c>
      <c r="G107" s="120" t="s">
        <v>332</v>
      </c>
      <c r="H107" s="24" t="s">
        <v>139</v>
      </c>
      <c r="I107" s="26">
        <v>11</v>
      </c>
      <c r="J107" s="27" t="s">
        <v>39</v>
      </c>
      <c r="K107" s="28">
        <v>0.4</v>
      </c>
      <c r="L107" s="29" t="s">
        <v>110</v>
      </c>
      <c r="M107" s="28" t="s">
        <v>110</v>
      </c>
      <c r="N107" s="27" t="s">
        <v>111</v>
      </c>
      <c r="O107" s="28">
        <v>0.8</v>
      </c>
      <c r="P107" s="30" t="s">
        <v>62</v>
      </c>
      <c r="Q107" s="31">
        <v>1</v>
      </c>
      <c r="R107" s="32" t="s">
        <v>333</v>
      </c>
      <c r="S107" s="33" t="s">
        <v>42</v>
      </c>
      <c r="T107" s="34" t="s">
        <v>43</v>
      </c>
      <c r="U107" s="34" t="s">
        <v>44</v>
      </c>
      <c r="V107" s="35" t="s">
        <v>45</v>
      </c>
      <c r="W107" s="34" t="s">
        <v>46</v>
      </c>
      <c r="X107" s="34" t="s">
        <v>47</v>
      </c>
      <c r="Y107" s="34" t="s">
        <v>48</v>
      </c>
      <c r="Z107" s="36">
        <f>IFERROR(IF(S107="Probabilidad",(K107-(+K107*V107)),IF(S107="Impacto",K107,"")),"")</f>
        <v>0.24</v>
      </c>
      <c r="AA107" s="37" t="s">
        <v>39</v>
      </c>
      <c r="AB107" s="35">
        <v>0.24</v>
      </c>
      <c r="AC107" s="37" t="s">
        <v>111</v>
      </c>
      <c r="AD107" s="35">
        <v>0.8</v>
      </c>
      <c r="AE107" s="13" t="s">
        <v>62</v>
      </c>
      <c r="AF107" s="165" t="s">
        <v>465</v>
      </c>
      <c r="AG107" s="189" t="s">
        <v>632</v>
      </c>
      <c r="AH107" s="22" t="s">
        <v>884</v>
      </c>
      <c r="AI107" s="34" t="s">
        <v>49</v>
      </c>
      <c r="AJ107" s="38" t="s">
        <v>334</v>
      </c>
      <c r="AK107" s="19" t="s">
        <v>326</v>
      </c>
      <c r="AL107" s="40" t="s">
        <v>335</v>
      </c>
      <c r="AM107" s="88"/>
      <c r="AN107" s="111" t="s">
        <v>889</v>
      </c>
      <c r="AO107" s="68" t="s">
        <v>464</v>
      </c>
    </row>
    <row r="108" spans="1:41" ht="135" customHeight="1" x14ac:dyDescent="0.25">
      <c r="A108" s="112"/>
      <c r="B108" s="123"/>
      <c r="C108" s="21">
        <v>3</v>
      </c>
      <c r="D108" s="92"/>
      <c r="E108" s="24" t="s">
        <v>330</v>
      </c>
      <c r="F108" s="24" t="s">
        <v>331</v>
      </c>
      <c r="G108" s="120"/>
      <c r="H108" s="24" t="s">
        <v>139</v>
      </c>
      <c r="I108" s="26">
        <v>11</v>
      </c>
      <c r="J108" s="27" t="s">
        <v>39</v>
      </c>
      <c r="K108" s="28">
        <v>0.4</v>
      </c>
      <c r="L108" s="29" t="s">
        <v>110</v>
      </c>
      <c r="M108" s="28" t="s">
        <v>110</v>
      </c>
      <c r="N108" s="27" t="s">
        <v>111</v>
      </c>
      <c r="O108" s="28">
        <v>0.8</v>
      </c>
      <c r="P108" s="30" t="s">
        <v>62</v>
      </c>
      <c r="Q108" s="31">
        <v>2</v>
      </c>
      <c r="R108" s="32" t="s">
        <v>336</v>
      </c>
      <c r="S108" s="33" t="s">
        <v>42</v>
      </c>
      <c r="T108" s="34" t="s">
        <v>43</v>
      </c>
      <c r="U108" s="34" t="s">
        <v>44</v>
      </c>
      <c r="V108" s="35" t="s">
        <v>45</v>
      </c>
      <c r="W108" s="34" t="s">
        <v>46</v>
      </c>
      <c r="X108" s="34" t="s">
        <v>47</v>
      </c>
      <c r="Y108" s="34" t="s">
        <v>48</v>
      </c>
      <c r="Z108" s="36">
        <f>IFERROR(IF(AND(S107="Probabilidad",S108="Probabilidad"),(AB107-(+AB107*V108)),IF(S108="Probabilidad",(K107-(+K107*V108)),IF(S108="Impacto",AB107,""))),"")</f>
        <v>0.14399999999999999</v>
      </c>
      <c r="AA108" s="37" t="s">
        <v>57</v>
      </c>
      <c r="AB108" s="35">
        <v>0.14399999999999999</v>
      </c>
      <c r="AC108" s="37" t="s">
        <v>41</v>
      </c>
      <c r="AD108" s="35">
        <v>0.6</v>
      </c>
      <c r="AE108" s="13" t="s">
        <v>41</v>
      </c>
      <c r="AF108" s="165" t="s">
        <v>465</v>
      </c>
      <c r="AG108" s="189" t="s">
        <v>632</v>
      </c>
      <c r="AH108" s="22" t="s">
        <v>884</v>
      </c>
      <c r="AI108" s="34"/>
      <c r="AJ108" s="38"/>
      <c r="AK108" s="19"/>
      <c r="AL108" s="40"/>
      <c r="AM108" s="39"/>
      <c r="AN108" s="38"/>
      <c r="AO108" s="46"/>
    </row>
    <row r="109" spans="1:41" ht="165" x14ac:dyDescent="0.25">
      <c r="A109" s="112"/>
      <c r="B109" s="123"/>
      <c r="C109" s="21">
        <v>3</v>
      </c>
      <c r="D109" s="92"/>
      <c r="E109" s="24" t="s">
        <v>330</v>
      </c>
      <c r="F109" s="24" t="s">
        <v>331</v>
      </c>
      <c r="G109" s="120"/>
      <c r="H109" s="24" t="s">
        <v>139</v>
      </c>
      <c r="I109" s="26">
        <v>11</v>
      </c>
      <c r="J109" s="27" t="s">
        <v>39</v>
      </c>
      <c r="K109" s="28">
        <v>0.4</v>
      </c>
      <c r="L109" s="29" t="s">
        <v>110</v>
      </c>
      <c r="M109" s="28" t="s">
        <v>110</v>
      </c>
      <c r="N109" s="27" t="s">
        <v>111</v>
      </c>
      <c r="O109" s="28">
        <v>0.8</v>
      </c>
      <c r="P109" s="30" t="s">
        <v>62</v>
      </c>
      <c r="Q109" s="31">
        <v>3</v>
      </c>
      <c r="R109" s="83" t="s">
        <v>337</v>
      </c>
      <c r="S109" s="33" t="s">
        <v>42</v>
      </c>
      <c r="T109" s="34" t="s">
        <v>52</v>
      </c>
      <c r="U109" s="34" t="s">
        <v>44</v>
      </c>
      <c r="V109" s="35" t="s">
        <v>53</v>
      </c>
      <c r="W109" s="34" t="s">
        <v>46</v>
      </c>
      <c r="X109" s="34" t="s">
        <v>47</v>
      </c>
      <c r="Y109" s="34" t="s">
        <v>48</v>
      </c>
      <c r="Z109" s="36">
        <f>IFERROR(IF(AND(S108="Probabilidad",S109="Probabilidad"),(AB108-(+AB108*V109)),IF(AND(S108="Impacto",S109="Probabilidad"),(AB107-(+AB107*V109)),IF(S109="Impacto",AB108,""))),"")</f>
        <v>0.1008</v>
      </c>
      <c r="AA109" s="37" t="s">
        <v>57</v>
      </c>
      <c r="AB109" s="35">
        <v>0.1008</v>
      </c>
      <c r="AC109" s="37" t="s">
        <v>41</v>
      </c>
      <c r="AD109" s="35">
        <v>0.6</v>
      </c>
      <c r="AE109" s="13" t="s">
        <v>41</v>
      </c>
      <c r="AF109" s="165" t="s">
        <v>465</v>
      </c>
      <c r="AG109" s="22" t="s">
        <v>885</v>
      </c>
      <c r="AH109" s="22" t="s">
        <v>886</v>
      </c>
      <c r="AI109" s="34"/>
      <c r="AJ109" s="38"/>
      <c r="AK109" s="19"/>
      <c r="AL109" s="40"/>
      <c r="AM109" s="39"/>
      <c r="AN109" s="38"/>
      <c r="AO109" s="46"/>
    </row>
    <row r="110" spans="1:41" ht="165" x14ac:dyDescent="0.25">
      <c r="A110" s="112"/>
      <c r="B110" s="123"/>
      <c r="C110" s="21">
        <v>3</v>
      </c>
      <c r="D110" s="92"/>
      <c r="E110" s="24" t="s">
        <v>330</v>
      </c>
      <c r="F110" s="24" t="s">
        <v>331</v>
      </c>
      <c r="G110" s="120"/>
      <c r="H110" s="24" t="s">
        <v>139</v>
      </c>
      <c r="I110" s="26">
        <v>11</v>
      </c>
      <c r="J110" s="27" t="s">
        <v>39</v>
      </c>
      <c r="K110" s="28">
        <v>0.4</v>
      </c>
      <c r="L110" s="29" t="s">
        <v>110</v>
      </c>
      <c r="M110" s="28" t="s">
        <v>110</v>
      </c>
      <c r="N110" s="27" t="s">
        <v>111</v>
      </c>
      <c r="O110" s="28">
        <v>0.8</v>
      </c>
      <c r="P110" s="30" t="s">
        <v>62</v>
      </c>
      <c r="Q110" s="31">
        <v>4</v>
      </c>
      <c r="R110" s="32" t="s">
        <v>338</v>
      </c>
      <c r="S110" s="33" t="s">
        <v>42</v>
      </c>
      <c r="T110" s="34" t="s">
        <v>52</v>
      </c>
      <c r="U110" s="34" t="s">
        <v>44</v>
      </c>
      <c r="V110" s="35" t="s">
        <v>53</v>
      </c>
      <c r="W110" s="34" t="s">
        <v>46</v>
      </c>
      <c r="X110" s="34" t="s">
        <v>47</v>
      </c>
      <c r="Y110" s="34" t="s">
        <v>48</v>
      </c>
      <c r="Z110" s="36">
        <f t="shared" ref="Z110" si="13">IFERROR(IF(AND(S109="Probabilidad",S110="Probabilidad"),(AB109-(+AB109*V110)),IF(AND(S109="Impacto",S110="Probabilidad"),(AB108-(+AB108*V110)),IF(S110="Impacto",AB109,""))),"")</f>
        <v>7.0559999999999998E-2</v>
      </c>
      <c r="AA110" s="37" t="s">
        <v>57</v>
      </c>
      <c r="AB110" s="35">
        <v>7.0559999999999998E-2</v>
      </c>
      <c r="AC110" s="37" t="s">
        <v>41</v>
      </c>
      <c r="AD110" s="35">
        <v>0.6</v>
      </c>
      <c r="AE110" s="13" t="s">
        <v>41</v>
      </c>
      <c r="AF110" s="165" t="s">
        <v>465</v>
      </c>
      <c r="AG110" s="22" t="s">
        <v>887</v>
      </c>
      <c r="AH110" s="22" t="s">
        <v>888</v>
      </c>
      <c r="AI110" s="34"/>
      <c r="AJ110" s="38"/>
      <c r="AK110" s="19"/>
      <c r="AL110" s="40"/>
      <c r="AM110" s="39"/>
      <c r="AN110" s="38"/>
      <c r="AO110" s="46"/>
    </row>
    <row r="111" spans="1:41" ht="123" customHeight="1" x14ac:dyDescent="0.25">
      <c r="A111" s="112">
        <v>51</v>
      </c>
      <c r="B111" s="123" t="s">
        <v>311</v>
      </c>
      <c r="C111" s="21">
        <v>4</v>
      </c>
      <c r="D111" s="92"/>
      <c r="E111" s="92"/>
      <c r="F111" s="92"/>
      <c r="G111" s="120" t="s">
        <v>339</v>
      </c>
      <c r="H111" s="24" t="s">
        <v>38</v>
      </c>
      <c r="I111" s="26">
        <v>365</v>
      </c>
      <c r="J111" s="27" t="s">
        <v>64</v>
      </c>
      <c r="K111" s="28">
        <v>0.6</v>
      </c>
      <c r="L111" s="29" t="s">
        <v>340</v>
      </c>
      <c r="M111" s="28" t="s">
        <v>340</v>
      </c>
      <c r="N111" s="27" t="s">
        <v>274</v>
      </c>
      <c r="O111" s="28">
        <v>0.2</v>
      </c>
      <c r="P111" s="30" t="s">
        <v>41</v>
      </c>
      <c r="Q111" s="31">
        <v>1</v>
      </c>
      <c r="R111" s="32" t="s">
        <v>556</v>
      </c>
      <c r="S111" s="33" t="s">
        <v>42</v>
      </c>
      <c r="T111" s="34" t="s">
        <v>43</v>
      </c>
      <c r="U111" s="34" t="s">
        <v>44</v>
      </c>
      <c r="V111" s="35" t="s">
        <v>45</v>
      </c>
      <c r="W111" s="34" t="s">
        <v>46</v>
      </c>
      <c r="X111" s="34" t="s">
        <v>47</v>
      </c>
      <c r="Y111" s="34" t="s">
        <v>48</v>
      </c>
      <c r="Z111" s="36">
        <f>IFERROR(IF(S111="Probabilidad",(K111-(+K111*V111)),IF(S111="Impacto",K111,"")),"")</f>
        <v>0.36</v>
      </c>
      <c r="AA111" s="37" t="s">
        <v>39</v>
      </c>
      <c r="AB111" s="35">
        <v>0.36</v>
      </c>
      <c r="AC111" s="37" t="s">
        <v>274</v>
      </c>
      <c r="AD111" s="35">
        <v>0.2</v>
      </c>
      <c r="AE111" s="13" t="s">
        <v>86</v>
      </c>
      <c r="AF111" s="165" t="s">
        <v>465</v>
      </c>
      <c r="AG111" s="22" t="s">
        <v>641</v>
      </c>
      <c r="AH111" s="22" t="s">
        <v>671</v>
      </c>
      <c r="AI111" s="34" t="s">
        <v>84</v>
      </c>
      <c r="AJ111" s="56" t="s">
        <v>485</v>
      </c>
      <c r="AK111" s="19"/>
      <c r="AL111" s="40"/>
      <c r="AM111" s="39"/>
      <c r="AN111" s="38"/>
      <c r="AO111" s="46"/>
    </row>
    <row r="112" spans="1:41" ht="143.25" customHeight="1" x14ac:dyDescent="0.25">
      <c r="A112" s="112"/>
      <c r="B112" s="123"/>
      <c r="C112" s="21">
        <v>4</v>
      </c>
      <c r="D112" s="92"/>
      <c r="E112" s="92"/>
      <c r="F112" s="92"/>
      <c r="G112" s="120"/>
      <c r="H112" s="24" t="s">
        <v>38</v>
      </c>
      <c r="I112" s="26">
        <v>365</v>
      </c>
      <c r="J112" s="27" t="s">
        <v>64</v>
      </c>
      <c r="K112" s="28">
        <v>0.6</v>
      </c>
      <c r="L112" s="29" t="s">
        <v>340</v>
      </c>
      <c r="M112" s="28" t="s">
        <v>340</v>
      </c>
      <c r="N112" s="27" t="s">
        <v>274</v>
      </c>
      <c r="O112" s="28">
        <v>0.2</v>
      </c>
      <c r="P112" s="30" t="s">
        <v>41</v>
      </c>
      <c r="Q112" s="31">
        <v>2</v>
      </c>
      <c r="R112" s="32" t="s">
        <v>557</v>
      </c>
      <c r="S112" s="33" t="s">
        <v>42</v>
      </c>
      <c r="T112" s="34" t="s">
        <v>52</v>
      </c>
      <c r="U112" s="34" t="s">
        <v>44</v>
      </c>
      <c r="V112" s="35" t="s">
        <v>53</v>
      </c>
      <c r="W112" s="34" t="s">
        <v>46</v>
      </c>
      <c r="X112" s="34" t="s">
        <v>47</v>
      </c>
      <c r="Y112" s="34" t="s">
        <v>48</v>
      </c>
      <c r="Z112" s="36">
        <f>IFERROR(IF(AND(S111="Probabilidad",S112="Probabilidad"),(AB111-(+AB111*V112)),IF(S112="Probabilidad",(K111-(+K111*V112)),IF(S112="Impacto",AB111,""))),"")</f>
        <v>0.252</v>
      </c>
      <c r="AA112" s="37" t="s">
        <v>39</v>
      </c>
      <c r="AB112" s="35">
        <v>0.252</v>
      </c>
      <c r="AC112" s="37" t="s">
        <v>111</v>
      </c>
      <c r="AD112" s="35">
        <v>0.8</v>
      </c>
      <c r="AE112" s="13" t="s">
        <v>62</v>
      </c>
      <c r="AF112" s="165" t="s">
        <v>465</v>
      </c>
      <c r="AG112" s="22" t="s">
        <v>641</v>
      </c>
      <c r="AH112" s="22" t="s">
        <v>672</v>
      </c>
      <c r="AI112" s="34"/>
      <c r="AJ112" s="38"/>
      <c r="AK112" s="19"/>
      <c r="AL112" s="40"/>
      <c r="AM112" s="39"/>
      <c r="AN112" s="38"/>
      <c r="AO112" s="46"/>
    </row>
    <row r="113" spans="1:41" ht="165.75" customHeight="1" x14ac:dyDescent="0.25">
      <c r="A113" s="112"/>
      <c r="B113" s="123"/>
      <c r="C113" s="21">
        <v>4</v>
      </c>
      <c r="D113" s="92"/>
      <c r="E113" s="92"/>
      <c r="F113" s="92"/>
      <c r="G113" s="120"/>
      <c r="H113" s="24" t="s">
        <v>38</v>
      </c>
      <c r="I113" s="26">
        <v>365</v>
      </c>
      <c r="J113" s="27" t="s">
        <v>64</v>
      </c>
      <c r="K113" s="28">
        <v>0.6</v>
      </c>
      <c r="L113" s="29" t="s">
        <v>340</v>
      </c>
      <c r="M113" s="28" t="s">
        <v>340</v>
      </c>
      <c r="N113" s="27" t="s">
        <v>274</v>
      </c>
      <c r="O113" s="28">
        <v>0.2</v>
      </c>
      <c r="P113" s="30" t="s">
        <v>41</v>
      </c>
      <c r="Q113" s="31">
        <v>3</v>
      </c>
      <c r="R113" s="83" t="s">
        <v>558</v>
      </c>
      <c r="S113" s="33" t="s">
        <v>42</v>
      </c>
      <c r="T113" s="34" t="s">
        <v>52</v>
      </c>
      <c r="U113" s="34" t="s">
        <v>44</v>
      </c>
      <c r="V113" s="35" t="s">
        <v>53</v>
      </c>
      <c r="W113" s="34" t="s">
        <v>46</v>
      </c>
      <c r="X113" s="34" t="s">
        <v>47</v>
      </c>
      <c r="Y113" s="34" t="s">
        <v>48</v>
      </c>
      <c r="Z113" s="36">
        <f>IFERROR(IF(AND(S112="Probabilidad",S113="Probabilidad"),(AB112-(+AB112*V113)),IF(AND(S112="Impacto",S113="Probabilidad"),(AB111-(+AB111*V113)),IF(S113="Impacto",AB112,""))),"")</f>
        <v>0.1764</v>
      </c>
      <c r="AA113" s="37" t="s">
        <v>57</v>
      </c>
      <c r="AB113" s="35">
        <v>0.1764</v>
      </c>
      <c r="AC113" s="37" t="s">
        <v>111</v>
      </c>
      <c r="AD113" s="35">
        <v>0.8</v>
      </c>
      <c r="AE113" s="13" t="s">
        <v>62</v>
      </c>
      <c r="AF113" s="165" t="s">
        <v>465</v>
      </c>
      <c r="AG113" s="22" t="s">
        <v>641</v>
      </c>
      <c r="AH113" s="22" t="s">
        <v>673</v>
      </c>
      <c r="AI113" s="34"/>
      <c r="AJ113" s="38"/>
      <c r="AK113" s="19"/>
      <c r="AL113" s="40"/>
      <c r="AM113" s="39"/>
      <c r="AN113" s="38"/>
      <c r="AO113" s="46"/>
    </row>
    <row r="114" spans="1:41" s="17" customFormat="1" ht="165.75" customHeight="1" x14ac:dyDescent="0.25">
      <c r="A114" s="112">
        <v>52</v>
      </c>
      <c r="B114" s="123" t="s">
        <v>311</v>
      </c>
      <c r="C114" s="21"/>
      <c r="D114" s="92"/>
      <c r="E114" s="92"/>
      <c r="F114" s="92"/>
      <c r="G114" s="120" t="s">
        <v>564</v>
      </c>
      <c r="H114" s="24"/>
      <c r="I114" s="26"/>
      <c r="J114" s="27"/>
      <c r="K114" s="28"/>
      <c r="L114" s="29"/>
      <c r="M114" s="28"/>
      <c r="N114" s="27"/>
      <c r="O114" s="28"/>
      <c r="P114" s="121" t="s">
        <v>41</v>
      </c>
      <c r="Q114" s="46">
        <v>1</v>
      </c>
      <c r="R114" s="32" t="s">
        <v>559</v>
      </c>
      <c r="S114" s="33" t="s">
        <v>42</v>
      </c>
      <c r="T114" s="34"/>
      <c r="U114" s="34"/>
      <c r="V114" s="35"/>
      <c r="W114" s="34" t="s">
        <v>46</v>
      </c>
      <c r="X114" s="34" t="s">
        <v>47</v>
      </c>
      <c r="Y114" s="34" t="s">
        <v>48</v>
      </c>
      <c r="Z114" s="36"/>
      <c r="AA114" s="37"/>
      <c r="AB114" s="35"/>
      <c r="AC114" s="37"/>
      <c r="AD114" s="35"/>
      <c r="AE114" s="13" t="s">
        <v>41</v>
      </c>
      <c r="AF114" s="165" t="s">
        <v>465</v>
      </c>
      <c r="AG114" s="22" t="s">
        <v>674</v>
      </c>
      <c r="AH114" s="22" t="s">
        <v>675</v>
      </c>
      <c r="AI114" s="34" t="s">
        <v>49</v>
      </c>
      <c r="AJ114" s="62" t="s">
        <v>565</v>
      </c>
      <c r="AK114" s="181" t="s">
        <v>566</v>
      </c>
      <c r="AL114" s="91" t="s">
        <v>567</v>
      </c>
      <c r="AM114" s="180">
        <v>44440</v>
      </c>
      <c r="AN114" s="59" t="s">
        <v>910</v>
      </c>
      <c r="AO114" s="46" t="s">
        <v>465</v>
      </c>
    </row>
    <row r="115" spans="1:41" s="17" customFormat="1" ht="165.75" customHeight="1" x14ac:dyDescent="0.25">
      <c r="A115" s="112"/>
      <c r="B115" s="123"/>
      <c r="C115" s="21"/>
      <c r="D115" s="92"/>
      <c r="E115" s="92"/>
      <c r="F115" s="92"/>
      <c r="G115" s="120"/>
      <c r="H115" s="24"/>
      <c r="I115" s="26"/>
      <c r="J115" s="27"/>
      <c r="K115" s="28"/>
      <c r="L115" s="29"/>
      <c r="M115" s="28"/>
      <c r="N115" s="27"/>
      <c r="O115" s="28"/>
      <c r="P115" s="121"/>
      <c r="Q115" s="46">
        <v>2</v>
      </c>
      <c r="R115" s="32" t="s">
        <v>560</v>
      </c>
      <c r="S115" s="33" t="s">
        <v>42</v>
      </c>
      <c r="T115" s="34"/>
      <c r="U115" s="34"/>
      <c r="V115" s="35"/>
      <c r="W115" s="34" t="s">
        <v>46</v>
      </c>
      <c r="X115" s="34" t="s">
        <v>47</v>
      </c>
      <c r="Y115" s="34" t="s">
        <v>48</v>
      </c>
      <c r="Z115" s="36"/>
      <c r="AA115" s="37"/>
      <c r="AB115" s="35"/>
      <c r="AC115" s="37"/>
      <c r="AD115" s="35"/>
      <c r="AE115" s="13" t="s">
        <v>86</v>
      </c>
      <c r="AF115" s="165" t="s">
        <v>465</v>
      </c>
      <c r="AG115" s="22" t="s">
        <v>674</v>
      </c>
      <c r="AH115" s="22" t="s">
        <v>676</v>
      </c>
      <c r="AI115" s="34"/>
      <c r="AJ115" s="62" t="s">
        <v>568</v>
      </c>
      <c r="AK115" s="181" t="s">
        <v>566</v>
      </c>
      <c r="AL115" s="91" t="s">
        <v>569</v>
      </c>
      <c r="AM115" s="180">
        <v>44440</v>
      </c>
      <c r="AN115" s="59" t="s">
        <v>911</v>
      </c>
      <c r="AO115" s="46" t="s">
        <v>465</v>
      </c>
    </row>
    <row r="116" spans="1:41" s="17" customFormat="1" ht="165.75" customHeight="1" x14ac:dyDescent="0.25">
      <c r="A116" s="112"/>
      <c r="B116" s="123"/>
      <c r="C116" s="21"/>
      <c r="D116" s="92"/>
      <c r="E116" s="92"/>
      <c r="F116" s="92"/>
      <c r="G116" s="120"/>
      <c r="H116" s="24"/>
      <c r="I116" s="26"/>
      <c r="J116" s="27"/>
      <c r="K116" s="28"/>
      <c r="L116" s="29"/>
      <c r="M116" s="28"/>
      <c r="N116" s="27"/>
      <c r="O116" s="28"/>
      <c r="P116" s="121"/>
      <c r="Q116" s="46">
        <v>3</v>
      </c>
      <c r="R116" s="32" t="s">
        <v>561</v>
      </c>
      <c r="S116" s="33" t="s">
        <v>42</v>
      </c>
      <c r="T116" s="34"/>
      <c r="U116" s="34"/>
      <c r="V116" s="35"/>
      <c r="W116" s="34" t="s">
        <v>46</v>
      </c>
      <c r="X116" s="34" t="s">
        <v>47</v>
      </c>
      <c r="Y116" s="34" t="s">
        <v>48</v>
      </c>
      <c r="Z116" s="36"/>
      <c r="AA116" s="37"/>
      <c r="AB116" s="35"/>
      <c r="AC116" s="37"/>
      <c r="AD116" s="35"/>
      <c r="AE116" s="13" t="s">
        <v>86</v>
      </c>
      <c r="AF116" s="165" t="s">
        <v>465</v>
      </c>
      <c r="AG116" s="22" t="s">
        <v>679</v>
      </c>
      <c r="AH116" s="22" t="s">
        <v>677</v>
      </c>
      <c r="AI116" s="34"/>
      <c r="AJ116" s="38"/>
      <c r="AK116" s="19"/>
      <c r="AL116" s="40"/>
      <c r="AM116" s="39"/>
      <c r="AN116" s="38"/>
      <c r="AO116" s="46"/>
    </row>
    <row r="117" spans="1:41" s="17" customFormat="1" ht="165.75" customHeight="1" x14ac:dyDescent="0.25">
      <c r="A117" s="112"/>
      <c r="B117" s="123"/>
      <c r="C117" s="21"/>
      <c r="D117" s="92"/>
      <c r="E117" s="92"/>
      <c r="F117" s="92"/>
      <c r="G117" s="120"/>
      <c r="H117" s="24"/>
      <c r="I117" s="26"/>
      <c r="J117" s="27"/>
      <c r="K117" s="28"/>
      <c r="L117" s="29"/>
      <c r="M117" s="28"/>
      <c r="N117" s="27"/>
      <c r="O117" s="28"/>
      <c r="P117" s="121"/>
      <c r="Q117" s="46">
        <v>4</v>
      </c>
      <c r="R117" s="32" t="s">
        <v>562</v>
      </c>
      <c r="S117" s="33" t="s">
        <v>42</v>
      </c>
      <c r="T117" s="34"/>
      <c r="U117" s="34"/>
      <c r="V117" s="35"/>
      <c r="W117" s="34" t="s">
        <v>46</v>
      </c>
      <c r="X117" s="34" t="s">
        <v>47</v>
      </c>
      <c r="Y117" s="34" t="s">
        <v>48</v>
      </c>
      <c r="Z117" s="36"/>
      <c r="AA117" s="37"/>
      <c r="AB117" s="35"/>
      <c r="AC117" s="37"/>
      <c r="AD117" s="35"/>
      <c r="AE117" s="13" t="s">
        <v>86</v>
      </c>
      <c r="AF117" s="165" t="s">
        <v>464</v>
      </c>
      <c r="AG117" s="197">
        <v>44256</v>
      </c>
      <c r="AH117" s="22" t="s">
        <v>678</v>
      </c>
      <c r="AI117" s="34"/>
      <c r="AJ117" s="38"/>
      <c r="AK117" s="19"/>
      <c r="AL117" s="40"/>
      <c r="AM117" s="39"/>
      <c r="AN117" s="38"/>
      <c r="AO117" s="46"/>
    </row>
    <row r="118" spans="1:41" s="17" customFormat="1" ht="409.5" customHeight="1" x14ac:dyDescent="0.25">
      <c r="A118" s="112"/>
      <c r="B118" s="123"/>
      <c r="C118" s="21"/>
      <c r="D118" s="92"/>
      <c r="E118" s="92"/>
      <c r="F118" s="92"/>
      <c r="G118" s="120"/>
      <c r="H118" s="24"/>
      <c r="I118" s="26"/>
      <c r="J118" s="27"/>
      <c r="K118" s="28"/>
      <c r="L118" s="29"/>
      <c r="M118" s="28"/>
      <c r="N118" s="27"/>
      <c r="O118" s="28"/>
      <c r="P118" s="121"/>
      <c r="Q118" s="46">
        <v>5</v>
      </c>
      <c r="R118" s="32" t="s">
        <v>563</v>
      </c>
      <c r="S118" s="33" t="s">
        <v>42</v>
      </c>
      <c r="T118" s="34"/>
      <c r="U118" s="34"/>
      <c r="V118" s="35"/>
      <c r="W118" s="34" t="s">
        <v>46</v>
      </c>
      <c r="X118" s="34" t="s">
        <v>47</v>
      </c>
      <c r="Y118" s="34" t="s">
        <v>48</v>
      </c>
      <c r="Z118" s="36"/>
      <c r="AA118" s="37"/>
      <c r="AB118" s="35"/>
      <c r="AC118" s="37"/>
      <c r="AD118" s="35"/>
      <c r="AE118" s="13" t="s">
        <v>86</v>
      </c>
      <c r="AF118" s="165" t="s">
        <v>465</v>
      </c>
      <c r="AG118" s="22" t="s">
        <v>744</v>
      </c>
      <c r="AH118" s="170" t="s">
        <v>912</v>
      </c>
      <c r="AI118" s="34"/>
      <c r="AJ118" s="38"/>
      <c r="AK118" s="19"/>
      <c r="AL118" s="40"/>
      <c r="AM118" s="39"/>
      <c r="AN118" s="38"/>
      <c r="AO118" s="46"/>
    </row>
    <row r="119" spans="1:41" ht="237.75" customHeight="1" x14ac:dyDescent="0.25">
      <c r="A119" s="112">
        <v>53</v>
      </c>
      <c r="B119" s="156" t="s">
        <v>341</v>
      </c>
      <c r="C119" s="21">
        <v>1</v>
      </c>
      <c r="D119" s="24" t="s">
        <v>34</v>
      </c>
      <c r="E119" s="24" t="s">
        <v>342</v>
      </c>
      <c r="F119" s="24" t="s">
        <v>343</v>
      </c>
      <c r="G119" s="120" t="s">
        <v>570</v>
      </c>
      <c r="H119" s="24" t="s">
        <v>38</v>
      </c>
      <c r="I119" s="26">
        <v>81</v>
      </c>
      <c r="J119" s="27" t="s">
        <v>64</v>
      </c>
      <c r="K119" s="28">
        <v>0.6</v>
      </c>
      <c r="L119" s="29" t="s">
        <v>40</v>
      </c>
      <c r="M119" s="28" t="s">
        <v>40</v>
      </c>
      <c r="N119" s="27" t="s">
        <v>41</v>
      </c>
      <c r="O119" s="28">
        <v>0.6</v>
      </c>
      <c r="P119" s="30" t="s">
        <v>41</v>
      </c>
      <c r="Q119" s="31">
        <v>1</v>
      </c>
      <c r="R119" s="32" t="s">
        <v>344</v>
      </c>
      <c r="S119" s="33" t="s">
        <v>42</v>
      </c>
      <c r="T119" s="34" t="s">
        <v>43</v>
      </c>
      <c r="U119" s="34" t="s">
        <v>44</v>
      </c>
      <c r="V119" s="35" t="s">
        <v>45</v>
      </c>
      <c r="W119" s="34" t="s">
        <v>46</v>
      </c>
      <c r="X119" s="34" t="s">
        <v>47</v>
      </c>
      <c r="Y119" s="34" t="s">
        <v>48</v>
      </c>
      <c r="Z119" s="36">
        <f>IFERROR(IF(S119="Probabilidad",(K119-(+K119*V119)),IF(S119="Impacto",K119,"")),"")</f>
        <v>0.36</v>
      </c>
      <c r="AA119" s="37" t="s">
        <v>39</v>
      </c>
      <c r="AB119" s="35">
        <v>0.36</v>
      </c>
      <c r="AC119" s="37" t="s">
        <v>41</v>
      </c>
      <c r="AD119" s="35">
        <v>0.6</v>
      </c>
      <c r="AE119" s="13" t="s">
        <v>41</v>
      </c>
      <c r="AF119" s="165" t="s">
        <v>465</v>
      </c>
      <c r="AG119" s="82">
        <v>44393</v>
      </c>
      <c r="AH119" s="198" t="s">
        <v>722</v>
      </c>
      <c r="AI119" s="34" t="s">
        <v>49</v>
      </c>
      <c r="AJ119" s="38" t="s">
        <v>345</v>
      </c>
      <c r="AK119" s="19" t="s">
        <v>346</v>
      </c>
      <c r="AL119" s="40">
        <v>44228</v>
      </c>
      <c r="AM119" s="39" t="s">
        <v>726</v>
      </c>
      <c r="AN119" s="52" t="s">
        <v>727</v>
      </c>
      <c r="AO119" s="68" t="s">
        <v>465</v>
      </c>
    </row>
    <row r="120" spans="1:41" ht="288.75" customHeight="1" x14ac:dyDescent="0.25">
      <c r="A120" s="112"/>
      <c r="B120" s="156"/>
      <c r="C120" s="21">
        <v>1</v>
      </c>
      <c r="D120" s="24" t="s">
        <v>34</v>
      </c>
      <c r="E120" s="24" t="s">
        <v>342</v>
      </c>
      <c r="F120" s="24" t="s">
        <v>343</v>
      </c>
      <c r="G120" s="120"/>
      <c r="H120" s="24" t="s">
        <v>38</v>
      </c>
      <c r="I120" s="26">
        <v>81</v>
      </c>
      <c r="J120" s="27" t="s">
        <v>64</v>
      </c>
      <c r="K120" s="28">
        <v>0.6</v>
      </c>
      <c r="L120" s="29" t="s">
        <v>40</v>
      </c>
      <c r="M120" s="28" t="s">
        <v>40</v>
      </c>
      <c r="N120" s="27" t="s">
        <v>41</v>
      </c>
      <c r="O120" s="28">
        <v>0.6</v>
      </c>
      <c r="P120" s="30" t="s">
        <v>41</v>
      </c>
      <c r="Q120" s="31">
        <v>2</v>
      </c>
      <c r="R120" s="32" t="s">
        <v>347</v>
      </c>
      <c r="S120" s="33" t="s">
        <v>42</v>
      </c>
      <c r="T120" s="34" t="s">
        <v>52</v>
      </c>
      <c r="U120" s="34" t="s">
        <v>44</v>
      </c>
      <c r="V120" s="35" t="s">
        <v>53</v>
      </c>
      <c r="W120" s="34" t="s">
        <v>46</v>
      </c>
      <c r="X120" s="34" t="s">
        <v>47</v>
      </c>
      <c r="Y120" s="34" t="s">
        <v>48</v>
      </c>
      <c r="Z120" s="36">
        <f>IFERROR(IF(AND(S119="Probabilidad",S120="Probabilidad"),(AB119-(+AB119*V120)),IF(S120="Probabilidad",(K119-(+K119*V120)),IF(S120="Impacto",AB119,""))),"")</f>
        <v>0.252</v>
      </c>
      <c r="AA120" s="37" t="s">
        <v>39</v>
      </c>
      <c r="AB120" s="35">
        <v>0.252</v>
      </c>
      <c r="AC120" s="37" t="s">
        <v>41</v>
      </c>
      <c r="AD120" s="35">
        <v>0.6</v>
      </c>
      <c r="AE120" s="13" t="s">
        <v>41</v>
      </c>
      <c r="AF120" s="165" t="s">
        <v>465</v>
      </c>
      <c r="AG120" s="22" t="s">
        <v>723</v>
      </c>
      <c r="AH120" s="198" t="s">
        <v>724</v>
      </c>
      <c r="AI120" s="34"/>
      <c r="AJ120" s="38"/>
      <c r="AK120" s="19"/>
      <c r="AL120" s="40"/>
      <c r="AM120" s="39"/>
      <c r="AN120" s="38"/>
      <c r="AO120" s="46"/>
    </row>
    <row r="121" spans="1:41" ht="357" customHeight="1" x14ac:dyDescent="0.25">
      <c r="A121" s="112"/>
      <c r="B121" s="156"/>
      <c r="C121" s="21">
        <v>1</v>
      </c>
      <c r="D121" s="24" t="s">
        <v>34</v>
      </c>
      <c r="E121" s="24" t="s">
        <v>342</v>
      </c>
      <c r="F121" s="24" t="s">
        <v>343</v>
      </c>
      <c r="G121" s="120"/>
      <c r="H121" s="24" t="s">
        <v>38</v>
      </c>
      <c r="I121" s="26">
        <v>81</v>
      </c>
      <c r="J121" s="27" t="s">
        <v>64</v>
      </c>
      <c r="K121" s="28">
        <v>0.6</v>
      </c>
      <c r="L121" s="29" t="s">
        <v>40</v>
      </c>
      <c r="M121" s="28" t="s">
        <v>40</v>
      </c>
      <c r="N121" s="27" t="s">
        <v>41</v>
      </c>
      <c r="O121" s="28">
        <v>0.6</v>
      </c>
      <c r="P121" s="30" t="s">
        <v>41</v>
      </c>
      <c r="Q121" s="31">
        <v>3</v>
      </c>
      <c r="R121" s="83" t="s">
        <v>348</v>
      </c>
      <c r="S121" s="33" t="s">
        <v>42</v>
      </c>
      <c r="T121" s="34" t="s">
        <v>52</v>
      </c>
      <c r="U121" s="34" t="s">
        <v>44</v>
      </c>
      <c r="V121" s="35" t="s">
        <v>53</v>
      </c>
      <c r="W121" s="34" t="s">
        <v>46</v>
      </c>
      <c r="X121" s="34" t="s">
        <v>47</v>
      </c>
      <c r="Y121" s="34" t="s">
        <v>48</v>
      </c>
      <c r="Z121" s="36">
        <f>IFERROR(IF(AND(S120="Probabilidad",S121="Probabilidad"),(AB120-(+AB120*V121)),IF(AND(S120="Impacto",S121="Probabilidad"),(AB119-(+AB119*V121)),IF(S121="Impacto",AB120,""))),"")</f>
        <v>0.1764</v>
      </c>
      <c r="AA121" s="37" t="s">
        <v>57</v>
      </c>
      <c r="AB121" s="35">
        <v>0.1764</v>
      </c>
      <c r="AC121" s="37" t="s">
        <v>41</v>
      </c>
      <c r="AD121" s="35">
        <v>0.6</v>
      </c>
      <c r="AE121" s="13" t="s">
        <v>41</v>
      </c>
      <c r="AF121" s="165" t="s">
        <v>465</v>
      </c>
      <c r="AG121" s="82">
        <v>44393</v>
      </c>
      <c r="AH121" s="198" t="s">
        <v>725</v>
      </c>
      <c r="AI121" s="34"/>
      <c r="AJ121" s="38"/>
      <c r="AK121" s="19"/>
      <c r="AL121" s="40"/>
      <c r="AM121" s="39"/>
      <c r="AN121" s="38"/>
      <c r="AO121" s="46"/>
    </row>
    <row r="122" spans="1:41" ht="122.25" customHeight="1" x14ac:dyDescent="0.25">
      <c r="A122" s="112">
        <v>54</v>
      </c>
      <c r="B122" s="161" t="s">
        <v>349</v>
      </c>
      <c r="C122" s="21">
        <v>1</v>
      </c>
      <c r="D122" s="24" t="s">
        <v>34</v>
      </c>
      <c r="E122" s="24" t="s">
        <v>350</v>
      </c>
      <c r="F122" s="24" t="s">
        <v>351</v>
      </c>
      <c r="G122" s="120" t="s">
        <v>352</v>
      </c>
      <c r="H122" s="24" t="s">
        <v>139</v>
      </c>
      <c r="I122" s="26">
        <v>240</v>
      </c>
      <c r="J122" s="27" t="s">
        <v>64</v>
      </c>
      <c r="K122" s="28">
        <v>0.6</v>
      </c>
      <c r="L122" s="29" t="s">
        <v>110</v>
      </c>
      <c r="M122" s="28" t="s">
        <v>110</v>
      </c>
      <c r="N122" s="27" t="s">
        <v>111</v>
      </c>
      <c r="O122" s="28">
        <v>0.8</v>
      </c>
      <c r="P122" s="30" t="s">
        <v>62</v>
      </c>
      <c r="Q122" s="31">
        <v>1</v>
      </c>
      <c r="R122" s="32" t="s">
        <v>571</v>
      </c>
      <c r="S122" s="33" t="s">
        <v>42</v>
      </c>
      <c r="T122" s="34" t="s">
        <v>43</v>
      </c>
      <c r="U122" s="34" t="s">
        <v>44</v>
      </c>
      <c r="V122" s="35" t="s">
        <v>45</v>
      </c>
      <c r="W122" s="34" t="s">
        <v>46</v>
      </c>
      <c r="X122" s="34" t="s">
        <v>47</v>
      </c>
      <c r="Y122" s="34" t="s">
        <v>48</v>
      </c>
      <c r="Z122" s="36">
        <f>IFERROR(IF(S122="Probabilidad",(K122-(+K122*V122)),IF(S122="Impacto",K122,"")),"")</f>
        <v>0.36</v>
      </c>
      <c r="AA122" s="37" t="s">
        <v>39</v>
      </c>
      <c r="AB122" s="35">
        <v>0.36</v>
      </c>
      <c r="AC122" s="37" t="s">
        <v>111</v>
      </c>
      <c r="AD122" s="35">
        <v>0.8</v>
      </c>
      <c r="AE122" s="13" t="s">
        <v>62</v>
      </c>
      <c r="AF122" s="165" t="s">
        <v>465</v>
      </c>
      <c r="AG122" s="178" t="s">
        <v>355</v>
      </c>
      <c r="AH122" s="178" t="s">
        <v>868</v>
      </c>
      <c r="AI122" s="34" t="s">
        <v>49</v>
      </c>
      <c r="AJ122" s="38" t="s">
        <v>353</v>
      </c>
      <c r="AK122" s="38" t="s">
        <v>354</v>
      </c>
      <c r="AL122" s="39" t="s">
        <v>355</v>
      </c>
      <c r="AM122" s="18" t="s">
        <v>876</v>
      </c>
      <c r="AN122" s="18" t="s">
        <v>877</v>
      </c>
      <c r="AO122" s="68" t="s">
        <v>464</v>
      </c>
    </row>
    <row r="123" spans="1:41" ht="114" customHeight="1" x14ac:dyDescent="0.25">
      <c r="A123" s="112"/>
      <c r="B123" s="161"/>
      <c r="C123" s="21">
        <v>1</v>
      </c>
      <c r="D123" s="24" t="s">
        <v>34</v>
      </c>
      <c r="E123" s="24" t="s">
        <v>350</v>
      </c>
      <c r="F123" s="24" t="s">
        <v>351</v>
      </c>
      <c r="G123" s="120"/>
      <c r="H123" s="24" t="s">
        <v>139</v>
      </c>
      <c r="I123" s="26">
        <v>240</v>
      </c>
      <c r="J123" s="27" t="s">
        <v>64</v>
      </c>
      <c r="K123" s="28">
        <v>0.6</v>
      </c>
      <c r="L123" s="29" t="s">
        <v>110</v>
      </c>
      <c r="M123" s="28" t="s">
        <v>110</v>
      </c>
      <c r="N123" s="27" t="s">
        <v>111</v>
      </c>
      <c r="O123" s="28">
        <v>0.8</v>
      </c>
      <c r="P123" s="30" t="s">
        <v>62</v>
      </c>
      <c r="Q123" s="31">
        <v>2</v>
      </c>
      <c r="R123" s="32" t="s">
        <v>572</v>
      </c>
      <c r="S123" s="33" t="s">
        <v>42</v>
      </c>
      <c r="T123" s="34" t="s">
        <v>52</v>
      </c>
      <c r="U123" s="34" t="s">
        <v>44</v>
      </c>
      <c r="V123" s="35" t="s">
        <v>53</v>
      </c>
      <c r="W123" s="34" t="s">
        <v>46</v>
      </c>
      <c r="X123" s="34" t="s">
        <v>47</v>
      </c>
      <c r="Y123" s="34" t="s">
        <v>48</v>
      </c>
      <c r="Z123" s="36">
        <f>IFERROR(IF(AND(S122="Probabilidad",S123="Probabilidad"),(AB122-(+AB122*V123)),IF(S123="Probabilidad",(K122-(+K122*V123)),IF(S123="Impacto",AB122,""))),"")</f>
        <v>0.252</v>
      </c>
      <c r="AA123" s="37" t="s">
        <v>39</v>
      </c>
      <c r="AB123" s="35">
        <v>0.252</v>
      </c>
      <c r="AC123" s="37" t="s">
        <v>111</v>
      </c>
      <c r="AD123" s="35">
        <v>0.8</v>
      </c>
      <c r="AE123" s="13" t="s">
        <v>62</v>
      </c>
      <c r="AF123" s="165" t="s">
        <v>465</v>
      </c>
      <c r="AG123" s="178" t="s">
        <v>355</v>
      </c>
      <c r="AH123" s="178" t="s">
        <v>869</v>
      </c>
      <c r="AI123" s="34"/>
      <c r="AJ123" s="38"/>
      <c r="AK123" s="19"/>
      <c r="AL123" s="40"/>
      <c r="AM123" s="39"/>
      <c r="AN123" s="38"/>
      <c r="AO123" s="46"/>
    </row>
    <row r="124" spans="1:41" ht="186.75" customHeight="1" x14ac:dyDescent="0.25">
      <c r="A124" s="112"/>
      <c r="B124" s="161"/>
      <c r="C124" s="21">
        <v>1</v>
      </c>
      <c r="D124" s="24" t="s">
        <v>34</v>
      </c>
      <c r="E124" s="24" t="s">
        <v>350</v>
      </c>
      <c r="F124" s="24" t="s">
        <v>351</v>
      </c>
      <c r="G124" s="120"/>
      <c r="H124" s="24" t="s">
        <v>139</v>
      </c>
      <c r="I124" s="26">
        <v>240</v>
      </c>
      <c r="J124" s="27" t="s">
        <v>64</v>
      </c>
      <c r="K124" s="28">
        <v>0.6</v>
      </c>
      <c r="L124" s="29" t="s">
        <v>110</v>
      </c>
      <c r="M124" s="28" t="s">
        <v>110</v>
      </c>
      <c r="N124" s="27" t="s">
        <v>111</v>
      </c>
      <c r="O124" s="28">
        <v>0.8</v>
      </c>
      <c r="P124" s="30" t="s">
        <v>62</v>
      </c>
      <c r="Q124" s="31">
        <v>3</v>
      </c>
      <c r="R124" s="83" t="s">
        <v>573</v>
      </c>
      <c r="S124" s="33" t="s">
        <v>1</v>
      </c>
      <c r="T124" s="34" t="s">
        <v>117</v>
      </c>
      <c r="U124" s="34" t="s">
        <v>44</v>
      </c>
      <c r="V124" s="35" t="s">
        <v>118</v>
      </c>
      <c r="W124" s="34" t="s">
        <v>46</v>
      </c>
      <c r="X124" s="34" t="s">
        <v>47</v>
      </c>
      <c r="Y124" s="34" t="s">
        <v>48</v>
      </c>
      <c r="Z124" s="36">
        <f>IFERROR(IF(AND(S123="Probabilidad",S124="Probabilidad"),(AB123-(+AB123*V124)),IF(AND(S123="Impacto",S124="Probabilidad"),(AB122-(+AB122*V124)),IF(S124="Impacto",AB123,""))),"")</f>
        <v>0.252</v>
      </c>
      <c r="AA124" s="37" t="s">
        <v>39</v>
      </c>
      <c r="AB124" s="35">
        <v>0.252</v>
      </c>
      <c r="AC124" s="37" t="s">
        <v>41</v>
      </c>
      <c r="AD124" s="35">
        <v>0.60000000000000009</v>
      </c>
      <c r="AE124" s="13" t="s">
        <v>41</v>
      </c>
      <c r="AF124" s="165" t="s">
        <v>465</v>
      </c>
      <c r="AG124" s="178" t="s">
        <v>355</v>
      </c>
      <c r="AH124" s="178" t="s">
        <v>870</v>
      </c>
      <c r="AI124" s="34"/>
      <c r="AJ124" s="38"/>
      <c r="AK124" s="19"/>
      <c r="AL124" s="40"/>
      <c r="AM124" s="39"/>
      <c r="AN124" s="38"/>
      <c r="AO124" s="46"/>
    </row>
    <row r="125" spans="1:41" ht="189.75" customHeight="1" x14ac:dyDescent="0.25">
      <c r="A125" s="112"/>
      <c r="B125" s="161"/>
      <c r="C125" s="21">
        <v>1</v>
      </c>
      <c r="D125" s="24" t="s">
        <v>34</v>
      </c>
      <c r="E125" s="24" t="s">
        <v>350</v>
      </c>
      <c r="F125" s="24" t="s">
        <v>351</v>
      </c>
      <c r="G125" s="120"/>
      <c r="H125" s="24" t="s">
        <v>139</v>
      </c>
      <c r="I125" s="26">
        <v>240</v>
      </c>
      <c r="J125" s="27" t="s">
        <v>64</v>
      </c>
      <c r="K125" s="28">
        <v>0.6</v>
      </c>
      <c r="L125" s="29" t="s">
        <v>110</v>
      </c>
      <c r="M125" s="28" t="s">
        <v>110</v>
      </c>
      <c r="N125" s="27" t="s">
        <v>111</v>
      </c>
      <c r="O125" s="28">
        <v>0.8</v>
      </c>
      <c r="P125" s="30" t="s">
        <v>62</v>
      </c>
      <c r="Q125" s="31">
        <v>4</v>
      </c>
      <c r="R125" s="32" t="s">
        <v>574</v>
      </c>
      <c r="S125" s="33" t="s">
        <v>42</v>
      </c>
      <c r="T125" s="34" t="s">
        <v>43</v>
      </c>
      <c r="U125" s="34" t="s">
        <v>44</v>
      </c>
      <c r="V125" s="35" t="s">
        <v>45</v>
      </c>
      <c r="W125" s="34" t="s">
        <v>46</v>
      </c>
      <c r="X125" s="34" t="s">
        <v>47</v>
      </c>
      <c r="Y125" s="34" t="s">
        <v>48</v>
      </c>
      <c r="Z125" s="36">
        <f t="shared" ref="Z125" si="14">IFERROR(IF(AND(S124="Probabilidad",S125="Probabilidad"),(AB124-(+AB124*V125)),IF(AND(S124="Impacto",S125="Probabilidad"),(AB123-(+AB123*V125)),IF(S125="Impacto",AB124,""))),"")</f>
        <v>0.1512</v>
      </c>
      <c r="AA125" s="37" t="s">
        <v>57</v>
      </c>
      <c r="AB125" s="35">
        <v>0.1512</v>
      </c>
      <c r="AC125" s="37" t="s">
        <v>41</v>
      </c>
      <c r="AD125" s="35">
        <v>0.60000000000000009</v>
      </c>
      <c r="AE125" s="13" t="s">
        <v>41</v>
      </c>
      <c r="AF125" s="165" t="s">
        <v>465</v>
      </c>
      <c r="AG125" s="178" t="s">
        <v>355</v>
      </c>
      <c r="AH125" s="178" t="s">
        <v>871</v>
      </c>
      <c r="AI125" s="34"/>
      <c r="AJ125" s="38"/>
      <c r="AK125" s="19"/>
      <c r="AL125" s="40"/>
      <c r="AM125" s="39"/>
      <c r="AN125" s="38"/>
      <c r="AO125" s="46"/>
    </row>
    <row r="126" spans="1:41" ht="129" customHeight="1" x14ac:dyDescent="0.25">
      <c r="A126" s="112">
        <v>55</v>
      </c>
      <c r="B126" s="161" t="s">
        <v>349</v>
      </c>
      <c r="C126" s="21">
        <v>2</v>
      </c>
      <c r="D126" s="24" t="s">
        <v>34</v>
      </c>
      <c r="E126" s="24" t="s">
        <v>356</v>
      </c>
      <c r="F126" s="24" t="s">
        <v>357</v>
      </c>
      <c r="G126" s="120" t="s">
        <v>358</v>
      </c>
      <c r="H126" s="24" t="s">
        <v>139</v>
      </c>
      <c r="I126" s="26">
        <v>25</v>
      </c>
      <c r="J126" s="27" t="s">
        <v>64</v>
      </c>
      <c r="K126" s="28">
        <v>0.6</v>
      </c>
      <c r="L126" s="29" t="s">
        <v>110</v>
      </c>
      <c r="M126" s="28" t="s">
        <v>110</v>
      </c>
      <c r="N126" s="27" t="s">
        <v>111</v>
      </c>
      <c r="O126" s="28">
        <v>0.8</v>
      </c>
      <c r="P126" s="30" t="s">
        <v>62</v>
      </c>
      <c r="Q126" s="31">
        <v>1</v>
      </c>
      <c r="R126" s="32" t="s">
        <v>359</v>
      </c>
      <c r="S126" s="33" t="s">
        <v>42</v>
      </c>
      <c r="T126" s="34" t="s">
        <v>43</v>
      </c>
      <c r="U126" s="34" t="s">
        <v>44</v>
      </c>
      <c r="V126" s="35" t="s">
        <v>45</v>
      </c>
      <c r="W126" s="34" t="s">
        <v>46</v>
      </c>
      <c r="X126" s="34" t="s">
        <v>47</v>
      </c>
      <c r="Y126" s="34" t="s">
        <v>48</v>
      </c>
      <c r="Z126" s="36">
        <f>IFERROR(IF(S126="Probabilidad",(K126-(+K126*V126)),IF(S126="Impacto",K126,"")),"")</f>
        <v>0.36</v>
      </c>
      <c r="AA126" s="37" t="s">
        <v>39</v>
      </c>
      <c r="AB126" s="35">
        <v>0.36</v>
      </c>
      <c r="AC126" s="37" t="s">
        <v>111</v>
      </c>
      <c r="AD126" s="35">
        <v>0.8</v>
      </c>
      <c r="AE126" s="13" t="s">
        <v>62</v>
      </c>
      <c r="AF126" s="165" t="s">
        <v>464</v>
      </c>
      <c r="AG126" s="178" t="s">
        <v>355</v>
      </c>
      <c r="AH126" s="62"/>
      <c r="AI126" s="34" t="s">
        <v>49</v>
      </c>
      <c r="AJ126" s="38" t="s">
        <v>360</v>
      </c>
      <c r="AK126" s="38" t="s">
        <v>361</v>
      </c>
      <c r="AL126" s="40" t="s">
        <v>362</v>
      </c>
      <c r="AM126" s="178" t="s">
        <v>878</v>
      </c>
      <c r="AN126" s="62" t="s">
        <v>879</v>
      </c>
      <c r="AO126" s="167" t="s">
        <v>465</v>
      </c>
    </row>
    <row r="127" spans="1:41" ht="72" customHeight="1" x14ac:dyDescent="0.25">
      <c r="A127" s="112"/>
      <c r="B127" s="161"/>
      <c r="C127" s="21">
        <v>2</v>
      </c>
      <c r="D127" s="24" t="s">
        <v>34</v>
      </c>
      <c r="E127" s="24" t="s">
        <v>356</v>
      </c>
      <c r="F127" s="24" t="s">
        <v>357</v>
      </c>
      <c r="G127" s="120"/>
      <c r="H127" s="24" t="s">
        <v>139</v>
      </c>
      <c r="I127" s="26">
        <v>25</v>
      </c>
      <c r="J127" s="27" t="s">
        <v>64</v>
      </c>
      <c r="K127" s="28">
        <v>0.6</v>
      </c>
      <c r="L127" s="29" t="s">
        <v>110</v>
      </c>
      <c r="M127" s="28" t="s">
        <v>110</v>
      </c>
      <c r="N127" s="27" t="s">
        <v>111</v>
      </c>
      <c r="O127" s="28">
        <v>0.8</v>
      </c>
      <c r="P127" s="30" t="s">
        <v>62</v>
      </c>
      <c r="Q127" s="31">
        <v>2</v>
      </c>
      <c r="R127" s="32" t="s">
        <v>363</v>
      </c>
      <c r="S127" s="33" t="s">
        <v>42</v>
      </c>
      <c r="T127" s="34" t="s">
        <v>43</v>
      </c>
      <c r="U127" s="34" t="s">
        <v>44</v>
      </c>
      <c r="V127" s="35" t="s">
        <v>45</v>
      </c>
      <c r="W127" s="34" t="s">
        <v>46</v>
      </c>
      <c r="X127" s="34" t="s">
        <v>47</v>
      </c>
      <c r="Y127" s="34" t="s">
        <v>48</v>
      </c>
      <c r="Z127" s="36">
        <f>IFERROR(IF(AND(S126="Probabilidad",S127="Probabilidad"),(AB126-(+AB126*V127)),IF(S127="Probabilidad",(K126-(+K126*V127)),IF(S127="Impacto",AB126,""))),"")</f>
        <v>0.216</v>
      </c>
      <c r="AA127" s="37" t="s">
        <v>39</v>
      </c>
      <c r="AB127" s="35">
        <v>0.216</v>
      </c>
      <c r="AC127" s="37" t="s">
        <v>111</v>
      </c>
      <c r="AD127" s="35">
        <v>0.8</v>
      </c>
      <c r="AE127" s="13" t="s">
        <v>62</v>
      </c>
      <c r="AF127" s="165" t="s">
        <v>465</v>
      </c>
      <c r="AG127" s="178" t="s">
        <v>355</v>
      </c>
      <c r="AH127" s="62" t="s">
        <v>872</v>
      </c>
      <c r="AI127" s="34"/>
      <c r="AJ127" s="38"/>
      <c r="AK127" s="19"/>
      <c r="AL127" s="40"/>
      <c r="AM127" s="39"/>
      <c r="AN127" s="38"/>
      <c r="AO127" s="46"/>
    </row>
    <row r="128" spans="1:41" ht="77.25" customHeight="1" x14ac:dyDescent="0.25">
      <c r="A128" s="112"/>
      <c r="B128" s="161"/>
      <c r="C128" s="21">
        <v>2</v>
      </c>
      <c r="D128" s="24" t="s">
        <v>34</v>
      </c>
      <c r="E128" s="24" t="s">
        <v>356</v>
      </c>
      <c r="F128" s="24" t="s">
        <v>357</v>
      </c>
      <c r="G128" s="120"/>
      <c r="H128" s="24" t="s">
        <v>139</v>
      </c>
      <c r="I128" s="26">
        <v>25</v>
      </c>
      <c r="J128" s="27" t="s">
        <v>64</v>
      </c>
      <c r="K128" s="28">
        <v>0.6</v>
      </c>
      <c r="L128" s="29" t="s">
        <v>110</v>
      </c>
      <c r="M128" s="28" t="s">
        <v>110</v>
      </c>
      <c r="N128" s="27" t="s">
        <v>111</v>
      </c>
      <c r="O128" s="28">
        <v>0.8</v>
      </c>
      <c r="P128" s="30" t="s">
        <v>62</v>
      </c>
      <c r="Q128" s="31">
        <v>3</v>
      </c>
      <c r="R128" s="32" t="s">
        <v>364</v>
      </c>
      <c r="S128" s="33" t="s">
        <v>42</v>
      </c>
      <c r="T128" s="34" t="s">
        <v>43</v>
      </c>
      <c r="U128" s="34" t="s">
        <v>44</v>
      </c>
      <c r="V128" s="35" t="s">
        <v>45</v>
      </c>
      <c r="W128" s="34" t="s">
        <v>46</v>
      </c>
      <c r="X128" s="34" t="s">
        <v>47</v>
      </c>
      <c r="Y128" s="34" t="s">
        <v>48</v>
      </c>
      <c r="Z128" s="36">
        <f>IFERROR(IF(AND(S127="Probabilidad",S128="Probabilidad"),(AB127-(+AB127*V128)),IF(AND(S127="Impacto",S128="Probabilidad"),(AB126-(+AB126*V128)),IF(S128="Impacto",AB127,""))),"")</f>
        <v>0.12959999999999999</v>
      </c>
      <c r="AA128" s="37" t="s">
        <v>57</v>
      </c>
      <c r="AB128" s="35">
        <v>0.12959999999999999</v>
      </c>
      <c r="AC128" s="37" t="s">
        <v>111</v>
      </c>
      <c r="AD128" s="35">
        <v>0.8</v>
      </c>
      <c r="AE128" s="13" t="s">
        <v>62</v>
      </c>
      <c r="AF128" s="165" t="s">
        <v>465</v>
      </c>
      <c r="AG128" s="178" t="s">
        <v>355</v>
      </c>
      <c r="AH128" s="62" t="s">
        <v>873</v>
      </c>
      <c r="AI128" s="34"/>
      <c r="AJ128" s="38"/>
      <c r="AK128" s="19"/>
      <c r="AL128" s="40"/>
      <c r="AM128" s="39"/>
      <c r="AN128" s="38"/>
      <c r="AO128" s="46"/>
    </row>
    <row r="129" spans="1:42" ht="165" x14ac:dyDescent="0.25">
      <c r="A129" s="112"/>
      <c r="B129" s="161"/>
      <c r="C129" s="21">
        <v>2</v>
      </c>
      <c r="D129" s="24" t="s">
        <v>34</v>
      </c>
      <c r="E129" s="24" t="s">
        <v>356</v>
      </c>
      <c r="F129" s="24" t="s">
        <v>357</v>
      </c>
      <c r="G129" s="120"/>
      <c r="H129" s="24" t="s">
        <v>139</v>
      </c>
      <c r="I129" s="26">
        <v>25</v>
      </c>
      <c r="J129" s="27" t="s">
        <v>64</v>
      </c>
      <c r="K129" s="28">
        <v>0.6</v>
      </c>
      <c r="L129" s="29" t="s">
        <v>110</v>
      </c>
      <c r="M129" s="28" t="s">
        <v>110</v>
      </c>
      <c r="N129" s="27" t="s">
        <v>111</v>
      </c>
      <c r="O129" s="28">
        <v>0.8</v>
      </c>
      <c r="P129" s="30" t="s">
        <v>62</v>
      </c>
      <c r="Q129" s="31">
        <v>4</v>
      </c>
      <c r="R129" s="83" t="s">
        <v>365</v>
      </c>
      <c r="S129" s="33" t="s">
        <v>42</v>
      </c>
      <c r="T129" s="34" t="s">
        <v>52</v>
      </c>
      <c r="U129" s="34" t="s">
        <v>44</v>
      </c>
      <c r="V129" s="35" t="s">
        <v>53</v>
      </c>
      <c r="W129" s="34" t="s">
        <v>46</v>
      </c>
      <c r="X129" s="34" t="s">
        <v>47</v>
      </c>
      <c r="Y129" s="34" t="s">
        <v>48</v>
      </c>
      <c r="Z129" s="36">
        <f t="shared" ref="Z129:Z130" si="15">IFERROR(IF(AND(S128="Probabilidad",S129="Probabilidad"),(AB128-(+AB128*V129)),IF(AND(S128="Impacto",S129="Probabilidad"),(AB127-(+AB127*V129)),IF(S129="Impacto",AB128,""))),"")</f>
        <v>9.0719999999999995E-2</v>
      </c>
      <c r="AA129" s="37" t="s">
        <v>57</v>
      </c>
      <c r="AB129" s="35">
        <v>9.0719999999999995E-2</v>
      </c>
      <c r="AC129" s="37" t="s">
        <v>111</v>
      </c>
      <c r="AD129" s="35">
        <v>0.8</v>
      </c>
      <c r="AE129" s="13" t="s">
        <v>62</v>
      </c>
      <c r="AF129" s="165" t="s">
        <v>465</v>
      </c>
      <c r="AG129" s="178" t="s">
        <v>355</v>
      </c>
      <c r="AH129" s="62" t="s">
        <v>874</v>
      </c>
      <c r="AI129" s="34"/>
      <c r="AJ129" s="38"/>
      <c r="AK129" s="19"/>
      <c r="AL129" s="40"/>
      <c r="AM129" s="39"/>
      <c r="AN129" s="38"/>
      <c r="AO129" s="46"/>
    </row>
    <row r="130" spans="1:42" ht="165" x14ac:dyDescent="0.25">
      <c r="A130" s="112"/>
      <c r="B130" s="161"/>
      <c r="C130" s="21">
        <v>2</v>
      </c>
      <c r="D130" s="24" t="s">
        <v>34</v>
      </c>
      <c r="E130" s="24" t="s">
        <v>356</v>
      </c>
      <c r="F130" s="24" t="s">
        <v>357</v>
      </c>
      <c r="G130" s="120"/>
      <c r="H130" s="24" t="s">
        <v>139</v>
      </c>
      <c r="I130" s="26">
        <v>25</v>
      </c>
      <c r="J130" s="27" t="s">
        <v>64</v>
      </c>
      <c r="K130" s="28">
        <v>0.6</v>
      </c>
      <c r="L130" s="29" t="s">
        <v>110</v>
      </c>
      <c r="M130" s="28" t="s">
        <v>110</v>
      </c>
      <c r="N130" s="27" t="s">
        <v>111</v>
      </c>
      <c r="O130" s="28">
        <v>0.8</v>
      </c>
      <c r="P130" s="30" t="s">
        <v>62</v>
      </c>
      <c r="Q130" s="31">
        <v>5</v>
      </c>
      <c r="R130" s="32" t="s">
        <v>575</v>
      </c>
      <c r="S130" s="33" t="s">
        <v>42</v>
      </c>
      <c r="T130" s="34" t="s">
        <v>52</v>
      </c>
      <c r="U130" s="34" t="s">
        <v>44</v>
      </c>
      <c r="V130" s="35" t="s">
        <v>53</v>
      </c>
      <c r="W130" s="34" t="s">
        <v>46</v>
      </c>
      <c r="X130" s="34" t="s">
        <v>47</v>
      </c>
      <c r="Y130" s="34" t="s">
        <v>48</v>
      </c>
      <c r="Z130" s="36">
        <f t="shared" si="15"/>
        <v>6.3504000000000005E-2</v>
      </c>
      <c r="AA130" s="37" t="s">
        <v>57</v>
      </c>
      <c r="AB130" s="35">
        <v>6.3504000000000005E-2</v>
      </c>
      <c r="AC130" s="37" t="s">
        <v>111</v>
      </c>
      <c r="AD130" s="35">
        <v>0.8</v>
      </c>
      <c r="AE130" s="13" t="s">
        <v>62</v>
      </c>
      <c r="AF130" s="165" t="s">
        <v>465</v>
      </c>
      <c r="AG130" s="178" t="s">
        <v>355</v>
      </c>
      <c r="AH130" s="62" t="s">
        <v>875</v>
      </c>
      <c r="AI130" s="34"/>
      <c r="AJ130" s="38"/>
      <c r="AK130" s="19"/>
      <c r="AL130" s="40"/>
      <c r="AM130" s="39"/>
      <c r="AN130" s="38"/>
      <c r="AO130" s="46"/>
    </row>
    <row r="131" spans="1:42" ht="145.5" customHeight="1" x14ac:dyDescent="0.25">
      <c r="A131" s="112">
        <v>56</v>
      </c>
      <c r="B131" s="122" t="s">
        <v>384</v>
      </c>
      <c r="C131" s="21">
        <v>1</v>
      </c>
      <c r="D131" s="24" t="s">
        <v>34</v>
      </c>
      <c r="E131" s="24" t="s">
        <v>366</v>
      </c>
      <c r="F131" s="24" t="s">
        <v>367</v>
      </c>
      <c r="G131" s="120" t="s">
        <v>368</v>
      </c>
      <c r="H131" s="24" t="s">
        <v>38</v>
      </c>
      <c r="I131" s="26">
        <v>50</v>
      </c>
      <c r="J131" s="27" t="s">
        <v>64</v>
      </c>
      <c r="K131" s="28">
        <v>0.6</v>
      </c>
      <c r="L131" s="29" t="s">
        <v>40</v>
      </c>
      <c r="M131" s="28" t="s">
        <v>40</v>
      </c>
      <c r="N131" s="27" t="s">
        <v>41</v>
      </c>
      <c r="O131" s="28">
        <v>0.6</v>
      </c>
      <c r="P131" s="30" t="s">
        <v>41</v>
      </c>
      <c r="Q131" s="31">
        <v>1</v>
      </c>
      <c r="R131" s="32" t="s">
        <v>576</v>
      </c>
      <c r="S131" s="33" t="s">
        <v>42</v>
      </c>
      <c r="T131" s="34" t="s">
        <v>43</v>
      </c>
      <c r="U131" s="34" t="s">
        <v>44</v>
      </c>
      <c r="V131" s="35" t="s">
        <v>45</v>
      </c>
      <c r="W131" s="34" t="s">
        <v>46</v>
      </c>
      <c r="X131" s="34" t="s">
        <v>47</v>
      </c>
      <c r="Y131" s="34" t="s">
        <v>48</v>
      </c>
      <c r="Z131" s="36">
        <f>IFERROR(IF(S131="Probabilidad",(K131-(+K131*V131)),IF(S131="Impacto",K131,"")),"")</f>
        <v>0.36</v>
      </c>
      <c r="AA131" s="37" t="s">
        <v>39</v>
      </c>
      <c r="AB131" s="35">
        <v>0.36</v>
      </c>
      <c r="AC131" s="37" t="s">
        <v>41</v>
      </c>
      <c r="AD131" s="35">
        <v>0.6</v>
      </c>
      <c r="AE131" s="13" t="s">
        <v>41</v>
      </c>
      <c r="AF131" s="165" t="s">
        <v>465</v>
      </c>
      <c r="AG131" s="82">
        <v>44439</v>
      </c>
      <c r="AH131" s="22" t="s">
        <v>768</v>
      </c>
      <c r="AI131" s="34" t="s">
        <v>49</v>
      </c>
      <c r="AJ131" s="38" t="s">
        <v>579</v>
      </c>
      <c r="AK131" s="38" t="s">
        <v>580</v>
      </c>
      <c r="AL131" s="40" t="s">
        <v>369</v>
      </c>
      <c r="AM131" s="86">
        <v>44439</v>
      </c>
      <c r="AN131" s="15" t="s">
        <v>772</v>
      </c>
      <c r="AO131" s="68" t="s">
        <v>465</v>
      </c>
    </row>
    <row r="132" spans="1:42" ht="123.75" customHeight="1" x14ac:dyDescent="0.25">
      <c r="A132" s="112"/>
      <c r="B132" s="122"/>
      <c r="C132" s="21">
        <v>1</v>
      </c>
      <c r="D132" s="24" t="s">
        <v>34</v>
      </c>
      <c r="E132" s="24" t="s">
        <v>366</v>
      </c>
      <c r="F132" s="24" t="s">
        <v>367</v>
      </c>
      <c r="G132" s="120"/>
      <c r="H132" s="24" t="s">
        <v>38</v>
      </c>
      <c r="I132" s="26">
        <v>50</v>
      </c>
      <c r="J132" s="27" t="s">
        <v>64</v>
      </c>
      <c r="K132" s="28">
        <v>0.6</v>
      </c>
      <c r="L132" s="29" t="s">
        <v>40</v>
      </c>
      <c r="M132" s="28" t="s">
        <v>40</v>
      </c>
      <c r="N132" s="27" t="s">
        <v>41</v>
      </c>
      <c r="O132" s="28">
        <v>0.6</v>
      </c>
      <c r="P132" s="30" t="s">
        <v>41</v>
      </c>
      <c r="Q132" s="31">
        <v>2</v>
      </c>
      <c r="R132" s="32" t="s">
        <v>577</v>
      </c>
      <c r="S132" s="33" t="s">
        <v>42</v>
      </c>
      <c r="T132" s="34" t="s">
        <v>43</v>
      </c>
      <c r="U132" s="34" t="s">
        <v>44</v>
      </c>
      <c r="V132" s="35" t="s">
        <v>45</v>
      </c>
      <c r="W132" s="34" t="s">
        <v>46</v>
      </c>
      <c r="X132" s="34" t="s">
        <v>47</v>
      </c>
      <c r="Y132" s="34" t="s">
        <v>48</v>
      </c>
      <c r="Z132" s="36">
        <f>IFERROR(IF(AND(S131="Probabilidad",S132="Probabilidad"),(AB131-(+AB131*V132)),IF(S132="Probabilidad",(K131-(+K131*V132)),IF(S132="Impacto",AB131,""))),"")</f>
        <v>0.216</v>
      </c>
      <c r="AA132" s="37" t="s">
        <v>39</v>
      </c>
      <c r="AB132" s="35">
        <v>0.216</v>
      </c>
      <c r="AC132" s="37" t="s">
        <v>41</v>
      </c>
      <c r="AD132" s="35">
        <v>0.6</v>
      </c>
      <c r="AE132" s="13" t="s">
        <v>41</v>
      </c>
      <c r="AF132" s="165" t="s">
        <v>465</v>
      </c>
      <c r="AG132" s="82">
        <v>44439</v>
      </c>
      <c r="AH132" s="22" t="s">
        <v>769</v>
      </c>
      <c r="AI132" s="34"/>
      <c r="AJ132" s="38" t="s">
        <v>581</v>
      </c>
      <c r="AK132" s="38" t="s">
        <v>580</v>
      </c>
      <c r="AL132" s="40" t="s">
        <v>369</v>
      </c>
      <c r="AM132" s="15" t="s">
        <v>770</v>
      </c>
      <c r="AN132" s="15" t="s">
        <v>773</v>
      </c>
      <c r="AO132" s="68" t="s">
        <v>465</v>
      </c>
    </row>
    <row r="133" spans="1:42" ht="115.5" x14ac:dyDescent="0.25">
      <c r="A133" s="112"/>
      <c r="B133" s="122"/>
      <c r="C133" s="21">
        <v>1</v>
      </c>
      <c r="D133" s="24" t="s">
        <v>34</v>
      </c>
      <c r="E133" s="24" t="s">
        <v>366</v>
      </c>
      <c r="F133" s="24" t="s">
        <v>367</v>
      </c>
      <c r="G133" s="120"/>
      <c r="H133" s="24" t="s">
        <v>38</v>
      </c>
      <c r="I133" s="26">
        <v>50</v>
      </c>
      <c r="J133" s="27" t="s">
        <v>64</v>
      </c>
      <c r="K133" s="28">
        <v>0.6</v>
      </c>
      <c r="L133" s="29" t="s">
        <v>40</v>
      </c>
      <c r="M133" s="28" t="s">
        <v>40</v>
      </c>
      <c r="N133" s="27" t="s">
        <v>41</v>
      </c>
      <c r="O133" s="28">
        <v>0.6</v>
      </c>
      <c r="P133" s="30" t="s">
        <v>41</v>
      </c>
      <c r="Q133" s="31">
        <v>3</v>
      </c>
      <c r="R133" s="83" t="s">
        <v>578</v>
      </c>
      <c r="S133" s="33" t="s">
        <v>42</v>
      </c>
      <c r="T133" s="34" t="s">
        <v>43</v>
      </c>
      <c r="U133" s="34" t="s">
        <v>44</v>
      </c>
      <c r="V133" s="35" t="s">
        <v>45</v>
      </c>
      <c r="W133" s="34" t="s">
        <v>46</v>
      </c>
      <c r="X133" s="34" t="s">
        <v>47</v>
      </c>
      <c r="Y133" s="34" t="s">
        <v>48</v>
      </c>
      <c r="Z133" s="36">
        <f>IFERROR(IF(AND(S132="Probabilidad",S133="Probabilidad"),(AB132-(+AB132*V133)),IF(AND(S132="Impacto",S133="Probabilidad"),(AB131-(+AB131*V133)),IF(S133="Impacto",AB132,""))),"")</f>
        <v>0.12959999999999999</v>
      </c>
      <c r="AA133" s="37" t="s">
        <v>57</v>
      </c>
      <c r="AB133" s="35">
        <v>0.12959999999999999</v>
      </c>
      <c r="AC133" s="37" t="s">
        <v>41</v>
      </c>
      <c r="AD133" s="35">
        <v>0.6</v>
      </c>
      <c r="AE133" s="13" t="s">
        <v>41</v>
      </c>
      <c r="AF133" s="165" t="s">
        <v>465</v>
      </c>
      <c r="AG133" s="22" t="s">
        <v>770</v>
      </c>
      <c r="AH133" s="22" t="s">
        <v>771</v>
      </c>
      <c r="AI133" s="34"/>
      <c r="AJ133" s="38"/>
      <c r="AK133" s="38"/>
      <c r="AL133" s="40"/>
      <c r="AM133" s="20"/>
      <c r="AN133" s="15"/>
      <c r="AO133" s="46"/>
    </row>
    <row r="134" spans="1:42" ht="146.25" customHeight="1" x14ac:dyDescent="0.25">
      <c r="A134" s="112">
        <v>57</v>
      </c>
      <c r="B134" s="122" t="s">
        <v>384</v>
      </c>
      <c r="C134" s="21">
        <v>2</v>
      </c>
      <c r="D134" s="24" t="s">
        <v>269</v>
      </c>
      <c r="E134" s="24" t="s">
        <v>370</v>
      </c>
      <c r="F134" s="24" t="s">
        <v>371</v>
      </c>
      <c r="G134" s="120" t="s">
        <v>372</v>
      </c>
      <c r="H134" s="24" t="s">
        <v>38</v>
      </c>
      <c r="I134" s="26">
        <v>40</v>
      </c>
      <c r="J134" s="27" t="s">
        <v>64</v>
      </c>
      <c r="K134" s="28">
        <v>0.6</v>
      </c>
      <c r="L134" s="29" t="s">
        <v>373</v>
      </c>
      <c r="M134" s="28" t="s">
        <v>373</v>
      </c>
      <c r="N134" s="27" t="s">
        <v>374</v>
      </c>
      <c r="O134" s="28">
        <v>1</v>
      </c>
      <c r="P134" s="30" t="s">
        <v>375</v>
      </c>
      <c r="Q134" s="46">
        <v>1</v>
      </c>
      <c r="R134" s="32" t="s">
        <v>582</v>
      </c>
      <c r="S134" s="33" t="s">
        <v>42</v>
      </c>
      <c r="T134" s="34" t="s">
        <v>43</v>
      </c>
      <c r="U134" s="34" t="s">
        <v>44</v>
      </c>
      <c r="V134" s="35" t="s">
        <v>45</v>
      </c>
      <c r="W134" s="34" t="s">
        <v>46</v>
      </c>
      <c r="X134" s="34" t="s">
        <v>47</v>
      </c>
      <c r="Y134" s="34" t="s">
        <v>48</v>
      </c>
      <c r="Z134" s="36">
        <f>IFERROR(IF(S134="Probabilidad",(K134-(+K134*V134)),IF(S134="Impacto",K134,"")),"")</f>
        <v>0.36</v>
      </c>
      <c r="AA134" s="37" t="s">
        <v>39</v>
      </c>
      <c r="AB134" s="35">
        <v>0.36</v>
      </c>
      <c r="AC134" s="37" t="s">
        <v>374</v>
      </c>
      <c r="AD134" s="35">
        <v>1</v>
      </c>
      <c r="AE134" s="13" t="s">
        <v>375</v>
      </c>
      <c r="AF134" s="165" t="s">
        <v>465</v>
      </c>
      <c r="AG134" s="22" t="s">
        <v>652</v>
      </c>
      <c r="AH134" s="22" t="s">
        <v>774</v>
      </c>
      <c r="AI134" s="34" t="s">
        <v>49</v>
      </c>
      <c r="AJ134" s="38" t="s">
        <v>586</v>
      </c>
      <c r="AK134" s="38" t="s">
        <v>376</v>
      </c>
      <c r="AL134" s="40" t="s">
        <v>377</v>
      </c>
      <c r="AM134" s="20" t="s">
        <v>778</v>
      </c>
      <c r="AN134" s="15" t="s">
        <v>779</v>
      </c>
      <c r="AO134" s="68" t="s">
        <v>465</v>
      </c>
    </row>
    <row r="135" spans="1:42" ht="131.25" customHeight="1" x14ac:dyDescent="0.25">
      <c r="A135" s="112"/>
      <c r="B135" s="122"/>
      <c r="C135" s="21">
        <v>2</v>
      </c>
      <c r="D135" s="24" t="s">
        <v>269</v>
      </c>
      <c r="E135" s="24" t="s">
        <v>370</v>
      </c>
      <c r="F135" s="24" t="s">
        <v>371</v>
      </c>
      <c r="G135" s="120"/>
      <c r="H135" s="24" t="s">
        <v>38</v>
      </c>
      <c r="I135" s="26">
        <v>40</v>
      </c>
      <c r="J135" s="27" t="s">
        <v>64</v>
      </c>
      <c r="K135" s="28">
        <v>0.6</v>
      </c>
      <c r="L135" s="29" t="s">
        <v>373</v>
      </c>
      <c r="M135" s="28" t="s">
        <v>373</v>
      </c>
      <c r="N135" s="27" t="s">
        <v>374</v>
      </c>
      <c r="O135" s="28">
        <v>1</v>
      </c>
      <c r="P135" s="30" t="s">
        <v>375</v>
      </c>
      <c r="Q135" s="46">
        <v>2</v>
      </c>
      <c r="R135" s="32" t="s">
        <v>583</v>
      </c>
      <c r="S135" s="33" t="s">
        <v>42</v>
      </c>
      <c r="T135" s="34" t="s">
        <v>43</v>
      </c>
      <c r="U135" s="34" t="s">
        <v>44</v>
      </c>
      <c r="V135" s="35" t="s">
        <v>45</v>
      </c>
      <c r="W135" s="34" t="s">
        <v>46</v>
      </c>
      <c r="X135" s="34" t="s">
        <v>47</v>
      </c>
      <c r="Y135" s="34" t="s">
        <v>48</v>
      </c>
      <c r="Z135" s="36">
        <f>IFERROR(IF(AND(S134="Probabilidad",S135="Probabilidad"),(AB134-(+AB134*V135)),IF(S135="Probabilidad",(K134-(+K134*V135)),IF(S135="Impacto",AB134,""))),"")</f>
        <v>0.216</v>
      </c>
      <c r="AA135" s="37" t="s">
        <v>39</v>
      </c>
      <c r="AB135" s="35">
        <v>0.216</v>
      </c>
      <c r="AC135" s="37" t="s">
        <v>41</v>
      </c>
      <c r="AD135" s="35">
        <v>0.6</v>
      </c>
      <c r="AE135" s="13" t="s">
        <v>41</v>
      </c>
      <c r="AF135" s="165" t="s">
        <v>465</v>
      </c>
      <c r="AG135" s="22" t="s">
        <v>652</v>
      </c>
      <c r="AH135" s="22" t="s">
        <v>775</v>
      </c>
      <c r="AI135" s="34"/>
      <c r="AJ135" s="38" t="s">
        <v>587</v>
      </c>
      <c r="AK135" s="38" t="s">
        <v>376</v>
      </c>
      <c r="AL135" s="40" t="s">
        <v>588</v>
      </c>
      <c r="AM135" s="20" t="s">
        <v>780</v>
      </c>
      <c r="AN135" s="15" t="s">
        <v>781</v>
      </c>
      <c r="AO135" s="68" t="s">
        <v>465</v>
      </c>
    </row>
    <row r="136" spans="1:42" ht="147.75" customHeight="1" x14ac:dyDescent="0.25">
      <c r="A136" s="112"/>
      <c r="B136" s="122"/>
      <c r="C136" s="21">
        <v>2</v>
      </c>
      <c r="D136" s="24" t="s">
        <v>269</v>
      </c>
      <c r="E136" s="24" t="s">
        <v>370</v>
      </c>
      <c r="F136" s="24" t="s">
        <v>371</v>
      </c>
      <c r="G136" s="120"/>
      <c r="H136" s="24" t="s">
        <v>38</v>
      </c>
      <c r="I136" s="26">
        <v>40</v>
      </c>
      <c r="J136" s="27" t="s">
        <v>64</v>
      </c>
      <c r="K136" s="28">
        <v>0.6</v>
      </c>
      <c r="L136" s="29" t="s">
        <v>373</v>
      </c>
      <c r="M136" s="28" t="s">
        <v>373</v>
      </c>
      <c r="N136" s="27" t="s">
        <v>374</v>
      </c>
      <c r="O136" s="28">
        <v>1</v>
      </c>
      <c r="P136" s="30" t="s">
        <v>375</v>
      </c>
      <c r="Q136" s="46">
        <v>3</v>
      </c>
      <c r="R136" s="32" t="s">
        <v>584</v>
      </c>
      <c r="S136" s="33" t="s">
        <v>42</v>
      </c>
      <c r="T136" s="34" t="s">
        <v>43</v>
      </c>
      <c r="U136" s="34" t="s">
        <v>44</v>
      </c>
      <c r="V136" s="35" t="s">
        <v>45</v>
      </c>
      <c r="W136" s="34" t="s">
        <v>46</v>
      </c>
      <c r="X136" s="34" t="s">
        <v>47</v>
      </c>
      <c r="Y136" s="34" t="s">
        <v>48</v>
      </c>
      <c r="Z136" s="36">
        <f>IFERROR(IF(AND(S135="Probabilidad",S136="Probabilidad"),(AB135-(+AB135*V136)),IF(AND(S135="Impacto",S136="Probabilidad"),(AB134-(+AB134*V136)),IF(S136="Impacto",AB135,""))),"")</f>
        <v>0.12959999999999999</v>
      </c>
      <c r="AA136" s="37" t="s">
        <v>57</v>
      </c>
      <c r="AB136" s="35">
        <v>0.12959999999999999</v>
      </c>
      <c r="AC136" s="37" t="s">
        <v>41</v>
      </c>
      <c r="AD136" s="35">
        <v>0.6</v>
      </c>
      <c r="AE136" s="13" t="s">
        <v>41</v>
      </c>
      <c r="AF136" s="165" t="s">
        <v>465</v>
      </c>
      <c r="AG136" s="22" t="s">
        <v>652</v>
      </c>
      <c r="AH136" s="22" t="s">
        <v>776</v>
      </c>
      <c r="AI136" s="34"/>
      <c r="AJ136" s="38"/>
      <c r="AK136" s="38"/>
      <c r="AL136" s="40"/>
      <c r="AM136" s="20"/>
      <c r="AN136" s="15"/>
      <c r="AO136" s="46"/>
    </row>
    <row r="137" spans="1:42" s="17" customFormat="1" ht="147.75" customHeight="1" x14ac:dyDescent="0.25">
      <c r="A137" s="112"/>
      <c r="B137" s="122"/>
      <c r="C137" s="21"/>
      <c r="D137" s="24"/>
      <c r="E137" s="24"/>
      <c r="F137" s="24"/>
      <c r="G137" s="120"/>
      <c r="H137" s="24"/>
      <c r="I137" s="26"/>
      <c r="J137" s="27"/>
      <c r="K137" s="28"/>
      <c r="L137" s="29"/>
      <c r="M137" s="28"/>
      <c r="N137" s="27"/>
      <c r="O137" s="28"/>
      <c r="P137" s="30" t="s">
        <v>375</v>
      </c>
      <c r="Q137" s="46">
        <v>4</v>
      </c>
      <c r="R137" s="32" t="s">
        <v>585</v>
      </c>
      <c r="S137" s="33" t="s">
        <v>42</v>
      </c>
      <c r="T137" s="34"/>
      <c r="U137" s="34"/>
      <c r="V137" s="35"/>
      <c r="W137" s="34" t="s">
        <v>46</v>
      </c>
      <c r="X137" s="34" t="s">
        <v>47</v>
      </c>
      <c r="Y137" s="34" t="s">
        <v>48</v>
      </c>
      <c r="Z137" s="36"/>
      <c r="AA137" s="37"/>
      <c r="AB137" s="35"/>
      <c r="AC137" s="37"/>
      <c r="AD137" s="35"/>
      <c r="AE137" s="13" t="s">
        <v>41</v>
      </c>
      <c r="AF137" s="165" t="s">
        <v>464</v>
      </c>
      <c r="AG137" s="22" t="s">
        <v>652</v>
      </c>
      <c r="AH137" s="22" t="s">
        <v>777</v>
      </c>
      <c r="AI137" s="34"/>
      <c r="AJ137" s="38"/>
      <c r="AK137" s="38"/>
      <c r="AL137" s="40"/>
      <c r="AM137" s="20"/>
      <c r="AN137" s="15"/>
      <c r="AO137" s="46"/>
    </row>
    <row r="138" spans="1:42" ht="148.5" customHeight="1" x14ac:dyDescent="0.25">
      <c r="A138" s="112">
        <v>58</v>
      </c>
      <c r="B138" s="122" t="s">
        <v>384</v>
      </c>
      <c r="C138" s="21">
        <v>3</v>
      </c>
      <c r="D138" s="24" t="s">
        <v>34</v>
      </c>
      <c r="E138" s="24" t="s">
        <v>378</v>
      </c>
      <c r="F138" s="24" t="s">
        <v>379</v>
      </c>
      <c r="G138" s="120" t="s">
        <v>380</v>
      </c>
      <c r="H138" s="24" t="s">
        <v>38</v>
      </c>
      <c r="I138" s="26">
        <v>4</v>
      </c>
      <c r="J138" s="27" t="s">
        <v>39</v>
      </c>
      <c r="K138" s="28">
        <v>0.4</v>
      </c>
      <c r="L138" s="29" t="s">
        <v>40</v>
      </c>
      <c r="M138" s="28" t="s">
        <v>40</v>
      </c>
      <c r="N138" s="27" t="s">
        <v>41</v>
      </c>
      <c r="O138" s="28">
        <v>0.6</v>
      </c>
      <c r="P138" s="30" t="s">
        <v>41</v>
      </c>
      <c r="Q138" s="31">
        <v>1</v>
      </c>
      <c r="R138" s="32" t="s">
        <v>589</v>
      </c>
      <c r="S138" s="33" t="s">
        <v>42</v>
      </c>
      <c r="T138" s="34" t="s">
        <v>43</v>
      </c>
      <c r="U138" s="34" t="s">
        <v>44</v>
      </c>
      <c r="V138" s="35" t="s">
        <v>45</v>
      </c>
      <c r="W138" s="34" t="s">
        <v>46</v>
      </c>
      <c r="X138" s="34" t="s">
        <v>47</v>
      </c>
      <c r="Y138" s="34" t="s">
        <v>48</v>
      </c>
      <c r="Z138" s="36">
        <f>IFERROR(IF(S138="Probabilidad",(K138-(+K138*V138)),IF(S138="Impacto",K138,"")),"")</f>
        <v>0.24</v>
      </c>
      <c r="AA138" s="37" t="s">
        <v>39</v>
      </c>
      <c r="AB138" s="35">
        <v>0.24</v>
      </c>
      <c r="AC138" s="37" t="s">
        <v>41</v>
      </c>
      <c r="AD138" s="35">
        <v>0.6</v>
      </c>
      <c r="AE138" s="13" t="s">
        <v>41</v>
      </c>
      <c r="AF138" s="165" t="s">
        <v>465</v>
      </c>
      <c r="AG138" s="22" t="s">
        <v>782</v>
      </c>
      <c r="AH138" s="22" t="s">
        <v>783</v>
      </c>
      <c r="AI138" s="34" t="s">
        <v>49</v>
      </c>
      <c r="AJ138" s="38" t="s">
        <v>592</v>
      </c>
      <c r="AK138" s="38" t="s">
        <v>593</v>
      </c>
      <c r="AL138" s="40" t="s">
        <v>369</v>
      </c>
      <c r="AM138" s="20" t="s">
        <v>335</v>
      </c>
      <c r="AN138" s="15" t="s">
        <v>786</v>
      </c>
      <c r="AO138" s="68" t="s">
        <v>465</v>
      </c>
    </row>
    <row r="139" spans="1:42" ht="136.5" customHeight="1" x14ac:dyDescent="0.25">
      <c r="A139" s="112"/>
      <c r="B139" s="122"/>
      <c r="C139" s="21">
        <v>3</v>
      </c>
      <c r="D139" s="24" t="s">
        <v>34</v>
      </c>
      <c r="E139" s="24" t="s">
        <v>378</v>
      </c>
      <c r="F139" s="24" t="s">
        <v>379</v>
      </c>
      <c r="G139" s="120"/>
      <c r="H139" s="24" t="s">
        <v>38</v>
      </c>
      <c r="I139" s="26">
        <v>4</v>
      </c>
      <c r="J139" s="27" t="s">
        <v>39</v>
      </c>
      <c r="K139" s="28">
        <v>0.4</v>
      </c>
      <c r="L139" s="29" t="s">
        <v>40</v>
      </c>
      <c r="M139" s="28" t="s">
        <v>40</v>
      </c>
      <c r="N139" s="27" t="s">
        <v>41</v>
      </c>
      <c r="O139" s="28">
        <v>0.6</v>
      </c>
      <c r="P139" s="30" t="s">
        <v>41</v>
      </c>
      <c r="Q139" s="31">
        <v>2</v>
      </c>
      <c r="R139" s="32" t="s">
        <v>590</v>
      </c>
      <c r="S139" s="33" t="s">
        <v>42</v>
      </c>
      <c r="T139" s="34" t="s">
        <v>43</v>
      </c>
      <c r="U139" s="34" t="s">
        <v>44</v>
      </c>
      <c r="V139" s="35" t="s">
        <v>45</v>
      </c>
      <c r="W139" s="34" t="s">
        <v>46</v>
      </c>
      <c r="X139" s="34" t="s">
        <v>47</v>
      </c>
      <c r="Y139" s="34" t="s">
        <v>48</v>
      </c>
      <c r="Z139" s="36">
        <f>IFERROR(IF(AND(S138="Probabilidad",S139="Probabilidad"),(AB138-(+AB138*V139)),IF(S139="Probabilidad",(K138-(+K138*V139)),IF(S139="Impacto",AB138,""))),"")</f>
        <v>0.14399999999999999</v>
      </c>
      <c r="AA139" s="37" t="s">
        <v>57</v>
      </c>
      <c r="AB139" s="35">
        <v>0.14399999999999999</v>
      </c>
      <c r="AC139" s="37" t="s">
        <v>374</v>
      </c>
      <c r="AD139" s="35">
        <v>1</v>
      </c>
      <c r="AE139" s="13" t="s">
        <v>375</v>
      </c>
      <c r="AF139" s="165" t="s">
        <v>465</v>
      </c>
      <c r="AG139" s="22" t="s">
        <v>782</v>
      </c>
      <c r="AH139" s="22" t="s">
        <v>784</v>
      </c>
      <c r="AI139" s="34"/>
      <c r="AJ139" s="38" t="s">
        <v>594</v>
      </c>
      <c r="AK139" s="19" t="s">
        <v>595</v>
      </c>
      <c r="AL139" s="40">
        <v>44197</v>
      </c>
      <c r="AM139" s="20" t="s">
        <v>335</v>
      </c>
      <c r="AN139" s="15" t="s">
        <v>787</v>
      </c>
      <c r="AO139" s="68" t="s">
        <v>465</v>
      </c>
    </row>
    <row r="140" spans="1:42" ht="143.25" customHeight="1" x14ac:dyDescent="0.25">
      <c r="A140" s="112"/>
      <c r="B140" s="122"/>
      <c r="C140" s="21">
        <v>3</v>
      </c>
      <c r="D140" s="24" t="s">
        <v>34</v>
      </c>
      <c r="E140" s="24" t="s">
        <v>378</v>
      </c>
      <c r="F140" s="24" t="s">
        <v>379</v>
      </c>
      <c r="G140" s="120"/>
      <c r="H140" s="24" t="s">
        <v>38</v>
      </c>
      <c r="I140" s="26">
        <v>4</v>
      </c>
      <c r="J140" s="27" t="s">
        <v>39</v>
      </c>
      <c r="K140" s="28">
        <v>0.4</v>
      </c>
      <c r="L140" s="29" t="s">
        <v>40</v>
      </c>
      <c r="M140" s="28" t="s">
        <v>40</v>
      </c>
      <c r="N140" s="27" t="s">
        <v>41</v>
      </c>
      <c r="O140" s="28">
        <v>0.6</v>
      </c>
      <c r="P140" s="30" t="s">
        <v>41</v>
      </c>
      <c r="Q140" s="31">
        <v>3</v>
      </c>
      <c r="R140" s="32" t="s">
        <v>591</v>
      </c>
      <c r="S140" s="33" t="s">
        <v>42</v>
      </c>
      <c r="T140" s="34" t="s">
        <v>43</v>
      </c>
      <c r="U140" s="34" t="s">
        <v>44</v>
      </c>
      <c r="V140" s="35" t="s">
        <v>45</v>
      </c>
      <c r="W140" s="34" t="s">
        <v>46</v>
      </c>
      <c r="X140" s="34" t="s">
        <v>47</v>
      </c>
      <c r="Y140" s="34" t="s">
        <v>48</v>
      </c>
      <c r="Z140" s="36">
        <f>IFERROR(IF(AND(S139="Probabilidad",S140="Probabilidad"),(AB139-(+AB139*V140)),IF(AND(S139="Impacto",S140="Probabilidad"),(AB138-(+AB138*V140)),IF(S140="Impacto",AB139,""))),"")</f>
        <v>8.6399999999999991E-2</v>
      </c>
      <c r="AA140" s="37" t="s">
        <v>57</v>
      </c>
      <c r="AB140" s="35">
        <v>8.6399999999999991E-2</v>
      </c>
      <c r="AC140" s="37" t="s">
        <v>374</v>
      </c>
      <c r="AD140" s="35">
        <v>1</v>
      </c>
      <c r="AE140" s="13" t="s">
        <v>375</v>
      </c>
      <c r="AF140" s="165" t="s">
        <v>465</v>
      </c>
      <c r="AG140" s="22" t="s">
        <v>782</v>
      </c>
      <c r="AH140" s="22" t="s">
        <v>785</v>
      </c>
      <c r="AI140" s="34"/>
      <c r="AJ140" s="38"/>
      <c r="AK140" s="19"/>
      <c r="AL140" s="40"/>
      <c r="AM140" s="20"/>
      <c r="AN140" s="15"/>
      <c r="AO140" s="46"/>
    </row>
    <row r="141" spans="1:42" ht="255.75" customHeight="1" x14ac:dyDescent="0.25">
      <c r="A141" s="31">
        <v>59</v>
      </c>
      <c r="B141" s="97" t="s">
        <v>384</v>
      </c>
      <c r="C141" s="31">
        <v>4</v>
      </c>
      <c r="D141" s="93"/>
      <c r="E141" s="38" t="s">
        <v>381</v>
      </c>
      <c r="F141" s="38" t="s">
        <v>382</v>
      </c>
      <c r="G141" s="25" t="s">
        <v>383</v>
      </c>
      <c r="H141" s="38" t="s">
        <v>38</v>
      </c>
      <c r="I141" s="19">
        <v>43</v>
      </c>
      <c r="J141" s="57" t="s">
        <v>64</v>
      </c>
      <c r="K141" s="58">
        <v>0.6</v>
      </c>
      <c r="L141" s="87" t="s">
        <v>40</v>
      </c>
      <c r="M141" s="58" t="s">
        <v>40</v>
      </c>
      <c r="N141" s="57" t="s">
        <v>41</v>
      </c>
      <c r="O141" s="58">
        <v>0.6</v>
      </c>
      <c r="P141" s="45" t="s">
        <v>41</v>
      </c>
      <c r="Q141" s="31">
        <v>1</v>
      </c>
      <c r="R141" s="32" t="s">
        <v>596</v>
      </c>
      <c r="S141" s="33" t="s">
        <v>42</v>
      </c>
      <c r="T141" s="34" t="s">
        <v>43</v>
      </c>
      <c r="U141" s="34" t="s">
        <v>44</v>
      </c>
      <c r="V141" s="35" t="s">
        <v>45</v>
      </c>
      <c r="W141" s="34" t="s">
        <v>46</v>
      </c>
      <c r="X141" s="34" t="s">
        <v>47</v>
      </c>
      <c r="Y141" s="34" t="s">
        <v>48</v>
      </c>
      <c r="Z141" s="36">
        <f>IFERROR(IF(S141="Probabilidad",(K141-(+K141*V141)),IF(S141="Impacto",K141,"")),"")</f>
        <v>0.36</v>
      </c>
      <c r="AA141" s="37" t="s">
        <v>39</v>
      </c>
      <c r="AB141" s="35">
        <v>0.36</v>
      </c>
      <c r="AC141" s="37" t="s">
        <v>41</v>
      </c>
      <c r="AD141" s="35">
        <v>0.6</v>
      </c>
      <c r="AE141" s="13" t="s">
        <v>41</v>
      </c>
      <c r="AF141" s="165" t="s">
        <v>465</v>
      </c>
      <c r="AG141" s="82">
        <v>44439</v>
      </c>
      <c r="AH141" s="22" t="s">
        <v>788</v>
      </c>
      <c r="AI141" s="34" t="s">
        <v>49</v>
      </c>
      <c r="AJ141" s="38" t="s">
        <v>597</v>
      </c>
      <c r="AK141" s="19" t="s">
        <v>598</v>
      </c>
      <c r="AL141" s="40" t="s">
        <v>369</v>
      </c>
      <c r="AM141" s="86">
        <v>44439</v>
      </c>
      <c r="AN141" s="15" t="s">
        <v>788</v>
      </c>
      <c r="AO141" s="68" t="s">
        <v>465</v>
      </c>
    </row>
    <row r="142" spans="1:42" ht="75" customHeight="1" x14ac:dyDescent="0.25">
      <c r="A142" s="112">
        <v>60</v>
      </c>
      <c r="B142" s="119" t="s">
        <v>385</v>
      </c>
      <c r="C142" s="21">
        <v>1</v>
      </c>
      <c r="D142" s="24" t="s">
        <v>34</v>
      </c>
      <c r="E142" s="24" t="s">
        <v>386</v>
      </c>
      <c r="F142" s="24" t="s">
        <v>387</v>
      </c>
      <c r="G142" s="120" t="s">
        <v>388</v>
      </c>
      <c r="H142" s="24" t="s">
        <v>38</v>
      </c>
      <c r="I142" s="26">
        <v>24699</v>
      </c>
      <c r="J142" s="27" t="s">
        <v>140</v>
      </c>
      <c r="K142" s="28">
        <v>1</v>
      </c>
      <c r="L142" s="29" t="s">
        <v>40</v>
      </c>
      <c r="M142" s="28" t="s">
        <v>40</v>
      </c>
      <c r="N142" s="27" t="s">
        <v>41</v>
      </c>
      <c r="O142" s="28">
        <v>0.6</v>
      </c>
      <c r="P142" s="30" t="s">
        <v>62</v>
      </c>
      <c r="Q142" s="46">
        <v>1</v>
      </c>
      <c r="R142" s="32" t="s">
        <v>389</v>
      </c>
      <c r="S142" s="33" t="s">
        <v>42</v>
      </c>
      <c r="T142" s="34" t="s">
        <v>43</v>
      </c>
      <c r="U142" s="34" t="s">
        <v>218</v>
      </c>
      <c r="V142" s="35" t="s">
        <v>219</v>
      </c>
      <c r="W142" s="34" t="s">
        <v>46</v>
      </c>
      <c r="X142" s="34" t="s">
        <v>47</v>
      </c>
      <c r="Y142" s="34" t="s">
        <v>48</v>
      </c>
      <c r="Z142" s="36">
        <f>IFERROR(IF(S142="Probabilidad",(K142-(+K142*V142)),IF(S142="Impacto",K142,"")),"")</f>
        <v>0.5</v>
      </c>
      <c r="AA142" s="37" t="s">
        <v>64</v>
      </c>
      <c r="AB142" s="35">
        <v>0.5</v>
      </c>
      <c r="AC142" s="37" t="s">
        <v>41</v>
      </c>
      <c r="AD142" s="35">
        <v>0.6</v>
      </c>
      <c r="AE142" s="13" t="s">
        <v>41</v>
      </c>
      <c r="AF142" s="165" t="s">
        <v>465</v>
      </c>
      <c r="AG142" s="62" t="s">
        <v>377</v>
      </c>
      <c r="AH142" s="84" t="s">
        <v>845</v>
      </c>
      <c r="AI142" s="34" t="s">
        <v>49</v>
      </c>
      <c r="AJ142" s="38" t="s">
        <v>390</v>
      </c>
      <c r="AK142" s="19" t="s">
        <v>391</v>
      </c>
      <c r="AL142" s="39" t="s">
        <v>392</v>
      </c>
      <c r="AM142" s="94" t="s">
        <v>369</v>
      </c>
      <c r="AN142" s="32" t="s">
        <v>863</v>
      </c>
      <c r="AO142" s="68" t="s">
        <v>465</v>
      </c>
      <c r="AP142" s="16"/>
    </row>
    <row r="143" spans="1:42" ht="148.5" x14ac:dyDescent="0.25">
      <c r="A143" s="112"/>
      <c r="B143" s="119"/>
      <c r="C143" s="21">
        <v>1</v>
      </c>
      <c r="D143" s="24" t="s">
        <v>34</v>
      </c>
      <c r="E143" s="24" t="s">
        <v>386</v>
      </c>
      <c r="F143" s="24" t="s">
        <v>387</v>
      </c>
      <c r="G143" s="120"/>
      <c r="H143" s="24" t="s">
        <v>38</v>
      </c>
      <c r="I143" s="26">
        <v>24699</v>
      </c>
      <c r="J143" s="27" t="s">
        <v>140</v>
      </c>
      <c r="K143" s="28">
        <v>1</v>
      </c>
      <c r="L143" s="29" t="s">
        <v>40</v>
      </c>
      <c r="M143" s="28" t="s">
        <v>40</v>
      </c>
      <c r="N143" s="27" t="s">
        <v>41</v>
      </c>
      <c r="O143" s="28">
        <v>0.6</v>
      </c>
      <c r="P143" s="30" t="s">
        <v>62</v>
      </c>
      <c r="Q143" s="46">
        <v>2</v>
      </c>
      <c r="R143" s="32" t="s">
        <v>393</v>
      </c>
      <c r="S143" s="33" t="s">
        <v>42</v>
      </c>
      <c r="T143" s="34" t="s">
        <v>52</v>
      </c>
      <c r="U143" s="34" t="s">
        <v>218</v>
      </c>
      <c r="V143" s="35" t="s">
        <v>45</v>
      </c>
      <c r="W143" s="34" t="s">
        <v>46</v>
      </c>
      <c r="X143" s="34" t="s">
        <v>47</v>
      </c>
      <c r="Y143" s="34" t="s">
        <v>48</v>
      </c>
      <c r="Z143" s="36">
        <f>IFERROR(IF(AND(S142="Probabilidad",S143="Probabilidad"),(AB142-(+AB142*V143)),IF(S143="Probabilidad",(K142-(+K142*V143)),IF(S143="Impacto",AB142,""))),"")</f>
        <v>0.3</v>
      </c>
      <c r="AA143" s="37" t="s">
        <v>39</v>
      </c>
      <c r="AB143" s="35">
        <v>0.3</v>
      </c>
      <c r="AC143" s="37" t="s">
        <v>41</v>
      </c>
      <c r="AD143" s="35">
        <v>0.6</v>
      </c>
      <c r="AE143" s="13" t="s">
        <v>41</v>
      </c>
      <c r="AF143" s="165" t="s">
        <v>465</v>
      </c>
      <c r="AG143" s="62" t="s">
        <v>377</v>
      </c>
      <c r="AH143" s="84" t="s">
        <v>846</v>
      </c>
      <c r="AI143" s="34"/>
      <c r="AJ143" s="38"/>
      <c r="AK143" s="19"/>
      <c r="AL143" s="40"/>
      <c r="AM143" s="39"/>
      <c r="AN143" s="59"/>
      <c r="AO143" s="68"/>
    </row>
    <row r="144" spans="1:42" ht="109.5" customHeight="1" x14ac:dyDescent="0.25">
      <c r="A144" s="112"/>
      <c r="B144" s="119"/>
      <c r="C144" s="21">
        <v>1</v>
      </c>
      <c r="D144" s="24" t="s">
        <v>34</v>
      </c>
      <c r="E144" s="24" t="s">
        <v>386</v>
      </c>
      <c r="F144" s="24" t="s">
        <v>387</v>
      </c>
      <c r="G144" s="120"/>
      <c r="H144" s="24" t="s">
        <v>38</v>
      </c>
      <c r="I144" s="26">
        <v>24699</v>
      </c>
      <c r="J144" s="27" t="s">
        <v>140</v>
      </c>
      <c r="K144" s="28">
        <v>1</v>
      </c>
      <c r="L144" s="29" t="s">
        <v>40</v>
      </c>
      <c r="M144" s="28" t="s">
        <v>40</v>
      </c>
      <c r="N144" s="27" t="s">
        <v>41</v>
      </c>
      <c r="O144" s="28">
        <v>0.6</v>
      </c>
      <c r="P144" s="30" t="s">
        <v>62</v>
      </c>
      <c r="Q144" s="46">
        <v>3</v>
      </c>
      <c r="R144" s="32" t="s">
        <v>394</v>
      </c>
      <c r="S144" s="33" t="s">
        <v>42</v>
      </c>
      <c r="T144" s="34" t="s">
        <v>52</v>
      </c>
      <c r="U144" s="34" t="s">
        <v>218</v>
      </c>
      <c r="V144" s="35" t="s">
        <v>45</v>
      </c>
      <c r="W144" s="34" t="s">
        <v>46</v>
      </c>
      <c r="X144" s="34" t="s">
        <v>47</v>
      </c>
      <c r="Y144" s="34" t="s">
        <v>48</v>
      </c>
      <c r="Z144" s="36">
        <f>IFERROR(IF(AND(S143="Probabilidad",S144="Probabilidad"),(AB143-(+AB143*V144)),IF(AND(S143="Impacto",S144="Probabilidad"),(AB142-(+AB142*V144)),IF(S144="Impacto",AB143,""))),"")</f>
        <v>0.18</v>
      </c>
      <c r="AA144" s="37" t="s">
        <v>57</v>
      </c>
      <c r="AB144" s="35">
        <v>0.18</v>
      </c>
      <c r="AC144" s="37" t="s">
        <v>41</v>
      </c>
      <c r="AD144" s="35">
        <v>0.6</v>
      </c>
      <c r="AE144" s="13" t="s">
        <v>41</v>
      </c>
      <c r="AF144" s="165" t="s">
        <v>465</v>
      </c>
      <c r="AG144" s="62" t="s">
        <v>377</v>
      </c>
      <c r="AH144" s="84" t="s">
        <v>847</v>
      </c>
      <c r="AI144" s="34"/>
      <c r="AJ144" s="38"/>
      <c r="AK144" s="19"/>
      <c r="AL144" s="40"/>
      <c r="AM144" s="39"/>
      <c r="AN144" s="59"/>
      <c r="AO144" s="68"/>
    </row>
    <row r="145" spans="1:41" s="17" customFormat="1" ht="132.75" customHeight="1" x14ac:dyDescent="0.25">
      <c r="A145" s="112"/>
      <c r="B145" s="119"/>
      <c r="C145" s="21"/>
      <c r="D145" s="24"/>
      <c r="E145" s="24"/>
      <c r="F145" s="24"/>
      <c r="G145" s="120"/>
      <c r="H145" s="24"/>
      <c r="I145" s="26"/>
      <c r="J145" s="27"/>
      <c r="K145" s="28"/>
      <c r="L145" s="29"/>
      <c r="M145" s="28"/>
      <c r="N145" s="27"/>
      <c r="O145" s="28"/>
      <c r="P145" s="30" t="s">
        <v>62</v>
      </c>
      <c r="Q145" s="46">
        <v>4</v>
      </c>
      <c r="R145" s="32" t="s">
        <v>603</v>
      </c>
      <c r="S145" s="33" t="s">
        <v>42</v>
      </c>
      <c r="T145" s="34" t="s">
        <v>52</v>
      </c>
      <c r="U145" s="34" t="s">
        <v>218</v>
      </c>
      <c r="V145" s="35" t="s">
        <v>45</v>
      </c>
      <c r="W145" s="34" t="s">
        <v>46</v>
      </c>
      <c r="X145" s="34" t="s">
        <v>47</v>
      </c>
      <c r="Y145" s="34" t="s">
        <v>48</v>
      </c>
      <c r="Z145" s="36">
        <f>IFERROR(IF(AND(S144="Probabilidad",S145="Probabilidad"),(AB144-(+AB144*V145)),IF(AND(S144="Impacto",S145="Probabilidad"),(AB143-(+AB143*V145)),IF(S145="Impacto",AB144,""))),"")</f>
        <v>0.108</v>
      </c>
      <c r="AA145" s="37" t="s">
        <v>57</v>
      </c>
      <c r="AB145" s="35">
        <v>0.18</v>
      </c>
      <c r="AC145" s="37" t="s">
        <v>41</v>
      </c>
      <c r="AD145" s="35">
        <v>0.6</v>
      </c>
      <c r="AE145" s="13" t="s">
        <v>41</v>
      </c>
      <c r="AF145" s="165" t="s">
        <v>465</v>
      </c>
      <c r="AG145" s="62" t="s">
        <v>377</v>
      </c>
      <c r="AH145" s="84" t="s">
        <v>847</v>
      </c>
      <c r="AI145" s="34"/>
      <c r="AJ145" s="38"/>
      <c r="AK145" s="19"/>
      <c r="AL145" s="40"/>
      <c r="AM145" s="39"/>
      <c r="AN145" s="59"/>
      <c r="AO145" s="68"/>
    </row>
    <row r="146" spans="1:41" ht="99" customHeight="1" x14ac:dyDescent="0.25">
      <c r="A146" s="112">
        <v>61</v>
      </c>
      <c r="B146" s="119" t="s">
        <v>385</v>
      </c>
      <c r="C146" s="21">
        <v>2</v>
      </c>
      <c r="D146" s="24" t="s">
        <v>34</v>
      </c>
      <c r="E146" s="24" t="s">
        <v>395</v>
      </c>
      <c r="F146" s="24" t="s">
        <v>396</v>
      </c>
      <c r="G146" s="120" t="s">
        <v>397</v>
      </c>
      <c r="H146" s="24" t="s">
        <v>398</v>
      </c>
      <c r="I146" s="26">
        <v>232</v>
      </c>
      <c r="J146" s="27" t="s">
        <v>64</v>
      </c>
      <c r="K146" s="28">
        <v>0.6</v>
      </c>
      <c r="L146" s="29" t="s">
        <v>40</v>
      </c>
      <c r="M146" s="28" t="s">
        <v>40</v>
      </c>
      <c r="N146" s="27" t="s">
        <v>41</v>
      </c>
      <c r="O146" s="28">
        <v>0.6</v>
      </c>
      <c r="P146" s="30" t="s">
        <v>41</v>
      </c>
      <c r="Q146" s="31">
        <v>1</v>
      </c>
      <c r="R146" s="32" t="s">
        <v>399</v>
      </c>
      <c r="S146" s="33" t="s">
        <v>42</v>
      </c>
      <c r="T146" s="34" t="s">
        <v>43</v>
      </c>
      <c r="U146" s="34" t="s">
        <v>218</v>
      </c>
      <c r="V146" s="35" t="s">
        <v>219</v>
      </c>
      <c r="W146" s="34" t="s">
        <v>46</v>
      </c>
      <c r="X146" s="34" t="s">
        <v>55</v>
      </c>
      <c r="Y146" s="34" t="s">
        <v>48</v>
      </c>
      <c r="Z146" s="36">
        <f>IFERROR(IF(S146="Probabilidad",(K146-(+K146*V146)),IF(S146="Impacto",K146,"")),"")</f>
        <v>0.3</v>
      </c>
      <c r="AA146" s="37" t="s">
        <v>39</v>
      </c>
      <c r="AB146" s="35">
        <v>0.3</v>
      </c>
      <c r="AC146" s="37" t="s">
        <v>41</v>
      </c>
      <c r="AD146" s="35">
        <v>0.6</v>
      </c>
      <c r="AE146" s="13" t="s">
        <v>41</v>
      </c>
      <c r="AF146" s="165" t="s">
        <v>465</v>
      </c>
      <c r="AG146" s="62" t="s">
        <v>377</v>
      </c>
      <c r="AH146" s="84" t="s">
        <v>848</v>
      </c>
      <c r="AI146" s="34" t="s">
        <v>49</v>
      </c>
      <c r="AJ146" s="38" t="s">
        <v>400</v>
      </c>
      <c r="AK146" s="19" t="s">
        <v>391</v>
      </c>
      <c r="AL146" s="39" t="s">
        <v>401</v>
      </c>
      <c r="AM146" s="94" t="s">
        <v>858</v>
      </c>
      <c r="AN146" s="111"/>
      <c r="AO146" s="68"/>
    </row>
    <row r="147" spans="1:41" ht="148.5" x14ac:dyDescent="0.25">
      <c r="A147" s="112"/>
      <c r="B147" s="119"/>
      <c r="C147" s="21">
        <v>2</v>
      </c>
      <c r="D147" s="24" t="s">
        <v>34</v>
      </c>
      <c r="E147" s="24" t="s">
        <v>395</v>
      </c>
      <c r="F147" s="24" t="s">
        <v>396</v>
      </c>
      <c r="G147" s="120"/>
      <c r="H147" s="24" t="s">
        <v>398</v>
      </c>
      <c r="I147" s="26">
        <v>232</v>
      </c>
      <c r="J147" s="27" t="s">
        <v>64</v>
      </c>
      <c r="K147" s="28">
        <v>0.6</v>
      </c>
      <c r="L147" s="29" t="s">
        <v>40</v>
      </c>
      <c r="M147" s="28" t="s">
        <v>40</v>
      </c>
      <c r="N147" s="27" t="s">
        <v>41</v>
      </c>
      <c r="O147" s="28">
        <v>0.6</v>
      </c>
      <c r="P147" s="30" t="s">
        <v>41</v>
      </c>
      <c r="Q147" s="31">
        <v>2</v>
      </c>
      <c r="R147" s="32" t="s">
        <v>402</v>
      </c>
      <c r="S147" s="33" t="s">
        <v>42</v>
      </c>
      <c r="T147" s="34" t="s">
        <v>52</v>
      </c>
      <c r="U147" s="34" t="s">
        <v>44</v>
      </c>
      <c r="V147" s="35" t="s">
        <v>53</v>
      </c>
      <c r="W147" s="34" t="s">
        <v>46</v>
      </c>
      <c r="X147" s="34" t="s">
        <v>55</v>
      </c>
      <c r="Y147" s="34" t="s">
        <v>48</v>
      </c>
      <c r="Z147" s="36">
        <f>IFERROR(IF(AND(S146="Probabilidad",S147="Probabilidad"),(AB146-(+AB146*V147)),IF(S147="Probabilidad",(K146-(+K146*V147)),IF(S147="Impacto",AB146,""))),"")</f>
        <v>0.21</v>
      </c>
      <c r="AA147" s="37" t="s">
        <v>39</v>
      </c>
      <c r="AB147" s="35">
        <v>0.21</v>
      </c>
      <c r="AC147" s="37" t="s">
        <v>41</v>
      </c>
      <c r="AD147" s="35">
        <v>0.6</v>
      </c>
      <c r="AE147" s="13" t="s">
        <v>41</v>
      </c>
      <c r="AF147" s="165" t="s">
        <v>465</v>
      </c>
      <c r="AG147" s="62" t="s">
        <v>377</v>
      </c>
      <c r="AH147" s="84" t="s">
        <v>849</v>
      </c>
      <c r="AI147" s="34"/>
      <c r="AJ147" s="38"/>
      <c r="AK147" s="19"/>
      <c r="AL147" s="40"/>
      <c r="AM147" s="39"/>
      <c r="AN147" s="59"/>
      <c r="AO147" s="68"/>
    </row>
    <row r="148" spans="1:41" ht="75" customHeight="1" x14ac:dyDescent="0.25">
      <c r="A148" s="112">
        <v>62</v>
      </c>
      <c r="B148" s="119" t="s">
        <v>385</v>
      </c>
      <c r="C148" s="21">
        <v>3</v>
      </c>
      <c r="D148" s="24" t="s">
        <v>34</v>
      </c>
      <c r="E148" s="24" t="s">
        <v>403</v>
      </c>
      <c r="F148" s="24" t="s">
        <v>404</v>
      </c>
      <c r="G148" s="120" t="s">
        <v>599</v>
      </c>
      <c r="H148" s="24" t="s">
        <v>398</v>
      </c>
      <c r="I148" s="26">
        <v>13</v>
      </c>
      <c r="J148" s="27" t="s">
        <v>39</v>
      </c>
      <c r="K148" s="28">
        <v>0.4</v>
      </c>
      <c r="L148" s="29" t="s">
        <v>40</v>
      </c>
      <c r="M148" s="28" t="s">
        <v>40</v>
      </c>
      <c r="N148" s="27" t="s">
        <v>41</v>
      </c>
      <c r="O148" s="28">
        <v>0.6</v>
      </c>
      <c r="P148" s="30" t="s">
        <v>41</v>
      </c>
      <c r="Q148" s="31">
        <v>1</v>
      </c>
      <c r="R148" s="32" t="s">
        <v>405</v>
      </c>
      <c r="S148" s="33" t="s">
        <v>42</v>
      </c>
      <c r="T148" s="34" t="s">
        <v>43</v>
      </c>
      <c r="U148" s="34" t="s">
        <v>218</v>
      </c>
      <c r="V148" s="35" t="s">
        <v>219</v>
      </c>
      <c r="W148" s="34" t="s">
        <v>46</v>
      </c>
      <c r="X148" s="34" t="s">
        <v>55</v>
      </c>
      <c r="Y148" s="34" t="s">
        <v>48</v>
      </c>
      <c r="Z148" s="36">
        <f>IFERROR(IF(S148="Probabilidad",(K148-(+K148*V148)),IF(S148="Impacto",K148,"")),"")</f>
        <v>0.2</v>
      </c>
      <c r="AA148" s="37" t="s">
        <v>57</v>
      </c>
      <c r="AB148" s="35">
        <v>0.2</v>
      </c>
      <c r="AC148" s="37" t="s">
        <v>41</v>
      </c>
      <c r="AD148" s="35">
        <v>0.6</v>
      </c>
      <c r="AE148" s="13" t="s">
        <v>41</v>
      </c>
      <c r="AF148" s="165" t="s">
        <v>465</v>
      </c>
      <c r="AG148" s="62" t="s">
        <v>377</v>
      </c>
      <c r="AH148" s="84" t="s">
        <v>850</v>
      </c>
      <c r="AI148" s="34" t="s">
        <v>49</v>
      </c>
      <c r="AJ148" s="38" t="s">
        <v>406</v>
      </c>
      <c r="AK148" s="19" t="s">
        <v>391</v>
      </c>
      <c r="AL148" s="39" t="s">
        <v>392</v>
      </c>
      <c r="AM148" s="94" t="s">
        <v>369</v>
      </c>
      <c r="AN148" s="32" t="s">
        <v>864</v>
      </c>
      <c r="AO148" s="68" t="s">
        <v>465</v>
      </c>
    </row>
    <row r="149" spans="1:41" ht="181.5" customHeight="1" x14ac:dyDescent="0.25">
      <c r="A149" s="112"/>
      <c r="B149" s="119"/>
      <c r="C149" s="21">
        <v>3</v>
      </c>
      <c r="D149" s="24" t="s">
        <v>34</v>
      </c>
      <c r="E149" s="24" t="s">
        <v>403</v>
      </c>
      <c r="F149" s="24" t="s">
        <v>404</v>
      </c>
      <c r="G149" s="120"/>
      <c r="H149" s="24" t="s">
        <v>398</v>
      </c>
      <c r="I149" s="26">
        <v>13</v>
      </c>
      <c r="J149" s="27" t="s">
        <v>39</v>
      </c>
      <c r="K149" s="28">
        <v>0.4</v>
      </c>
      <c r="L149" s="29" t="s">
        <v>40</v>
      </c>
      <c r="M149" s="28" t="s">
        <v>40</v>
      </c>
      <c r="N149" s="27" t="s">
        <v>41</v>
      </c>
      <c r="O149" s="28">
        <v>0.6</v>
      </c>
      <c r="P149" s="30" t="s">
        <v>41</v>
      </c>
      <c r="Q149" s="31">
        <v>2</v>
      </c>
      <c r="R149" s="32" t="s">
        <v>407</v>
      </c>
      <c r="S149" s="33" t="s">
        <v>42</v>
      </c>
      <c r="T149" s="34" t="s">
        <v>52</v>
      </c>
      <c r="U149" s="34" t="s">
        <v>44</v>
      </c>
      <c r="V149" s="35" t="s">
        <v>53</v>
      </c>
      <c r="W149" s="34" t="s">
        <v>46</v>
      </c>
      <c r="X149" s="34" t="s">
        <v>55</v>
      </c>
      <c r="Y149" s="34" t="s">
        <v>48</v>
      </c>
      <c r="Z149" s="36">
        <f>IFERROR(IF(AND(S148="Probabilidad",S149="Probabilidad"),(AB148-(+AB148*V149)),IF(S149="Probabilidad",(K148-(+K148*V149)),IF(S149="Impacto",AB148,""))),"")</f>
        <v>0.14000000000000001</v>
      </c>
      <c r="AA149" s="37" t="s">
        <v>57</v>
      </c>
      <c r="AB149" s="35">
        <v>0.14000000000000001</v>
      </c>
      <c r="AC149" s="37" t="s">
        <v>41</v>
      </c>
      <c r="AD149" s="35">
        <v>0.6</v>
      </c>
      <c r="AE149" s="13" t="s">
        <v>41</v>
      </c>
      <c r="AF149" s="165" t="s">
        <v>465</v>
      </c>
      <c r="AG149" s="62" t="s">
        <v>377</v>
      </c>
      <c r="AH149" s="84" t="s">
        <v>850</v>
      </c>
      <c r="AI149" s="34"/>
      <c r="AJ149" s="38"/>
      <c r="AK149" s="19"/>
      <c r="AL149" s="40"/>
      <c r="AM149" s="39"/>
      <c r="AN149" s="59"/>
      <c r="AO149" s="68"/>
    </row>
    <row r="150" spans="1:41" ht="76.5" customHeight="1" x14ac:dyDescent="0.25">
      <c r="A150" s="112">
        <v>63</v>
      </c>
      <c r="B150" s="119" t="s">
        <v>385</v>
      </c>
      <c r="C150" s="21">
        <v>4</v>
      </c>
      <c r="D150" s="24" t="s">
        <v>34</v>
      </c>
      <c r="E150" s="24" t="s">
        <v>408</v>
      </c>
      <c r="F150" s="24" t="s">
        <v>409</v>
      </c>
      <c r="G150" s="120" t="s">
        <v>600</v>
      </c>
      <c r="H150" s="24" t="s">
        <v>398</v>
      </c>
      <c r="I150" s="26">
        <v>1559</v>
      </c>
      <c r="J150" s="27" t="s">
        <v>61</v>
      </c>
      <c r="K150" s="28">
        <v>0.8</v>
      </c>
      <c r="L150" s="29" t="s">
        <v>40</v>
      </c>
      <c r="M150" s="28" t="s">
        <v>40</v>
      </c>
      <c r="N150" s="27" t="s">
        <v>41</v>
      </c>
      <c r="O150" s="28">
        <v>0.6</v>
      </c>
      <c r="P150" s="30" t="s">
        <v>62</v>
      </c>
      <c r="Q150" s="31">
        <v>1</v>
      </c>
      <c r="R150" s="32" t="s">
        <v>410</v>
      </c>
      <c r="S150" s="33" t="s">
        <v>42</v>
      </c>
      <c r="T150" s="34" t="s">
        <v>43</v>
      </c>
      <c r="U150" s="34" t="s">
        <v>218</v>
      </c>
      <c r="V150" s="35" t="s">
        <v>219</v>
      </c>
      <c r="W150" s="34" t="s">
        <v>46</v>
      </c>
      <c r="X150" s="34" t="s">
        <v>47</v>
      </c>
      <c r="Y150" s="34" t="s">
        <v>48</v>
      </c>
      <c r="Z150" s="36">
        <f>IFERROR(IF(S150="Probabilidad",(K150-(+K150*V150)),IF(S150="Impacto",K150,"")),"")</f>
        <v>0.4</v>
      </c>
      <c r="AA150" s="37" t="s">
        <v>39</v>
      </c>
      <c r="AB150" s="35">
        <v>0.4</v>
      </c>
      <c r="AC150" s="37" t="s">
        <v>41</v>
      </c>
      <c r="AD150" s="35">
        <v>0.6</v>
      </c>
      <c r="AE150" s="13" t="s">
        <v>41</v>
      </c>
      <c r="AF150" s="165" t="s">
        <v>465</v>
      </c>
      <c r="AG150" s="62" t="s">
        <v>377</v>
      </c>
      <c r="AH150" s="84" t="s">
        <v>851</v>
      </c>
      <c r="AI150" s="34" t="s">
        <v>49</v>
      </c>
      <c r="AJ150" s="38" t="s">
        <v>411</v>
      </c>
      <c r="AK150" s="19" t="s">
        <v>391</v>
      </c>
      <c r="AL150" s="39" t="s">
        <v>412</v>
      </c>
      <c r="AM150" s="94" t="s">
        <v>369</v>
      </c>
      <c r="AN150" s="32" t="s">
        <v>865</v>
      </c>
      <c r="AO150" s="68" t="s">
        <v>465</v>
      </c>
    </row>
    <row r="151" spans="1:41" ht="165" x14ac:dyDescent="0.25">
      <c r="A151" s="112"/>
      <c r="B151" s="119"/>
      <c r="C151" s="21">
        <v>4</v>
      </c>
      <c r="D151" s="24" t="s">
        <v>34</v>
      </c>
      <c r="E151" s="24" t="s">
        <v>408</v>
      </c>
      <c r="F151" s="24" t="s">
        <v>409</v>
      </c>
      <c r="G151" s="120"/>
      <c r="H151" s="24" t="s">
        <v>398</v>
      </c>
      <c r="I151" s="26">
        <v>1559</v>
      </c>
      <c r="J151" s="27" t="s">
        <v>61</v>
      </c>
      <c r="K151" s="28">
        <v>0.8</v>
      </c>
      <c r="L151" s="29" t="s">
        <v>40</v>
      </c>
      <c r="M151" s="28" t="s">
        <v>40</v>
      </c>
      <c r="N151" s="27" t="s">
        <v>41</v>
      </c>
      <c r="O151" s="28">
        <v>0.6</v>
      </c>
      <c r="P151" s="30" t="s">
        <v>62</v>
      </c>
      <c r="Q151" s="31">
        <v>2</v>
      </c>
      <c r="R151" s="32" t="s">
        <v>413</v>
      </c>
      <c r="S151" s="33" t="s">
        <v>42</v>
      </c>
      <c r="T151" s="34" t="s">
        <v>43</v>
      </c>
      <c r="U151" s="34" t="s">
        <v>218</v>
      </c>
      <c r="V151" s="35" t="s">
        <v>219</v>
      </c>
      <c r="W151" s="34" t="s">
        <v>46</v>
      </c>
      <c r="X151" s="34" t="s">
        <v>47</v>
      </c>
      <c r="Y151" s="34" t="s">
        <v>48</v>
      </c>
      <c r="Z151" s="36">
        <f>IFERROR(IF(AND(S150="Probabilidad",S151="Probabilidad"),(AB150-(+AB150*V151)),IF(S151="Probabilidad",(K150-(+K150*V151)),IF(S151="Impacto",AB150,""))),"")</f>
        <v>0.2</v>
      </c>
      <c r="AA151" s="37" t="s">
        <v>57</v>
      </c>
      <c r="AB151" s="35">
        <v>0.2</v>
      </c>
      <c r="AC151" s="37" t="s">
        <v>41</v>
      </c>
      <c r="AD151" s="35">
        <v>0.6</v>
      </c>
      <c r="AE151" s="13" t="s">
        <v>41</v>
      </c>
      <c r="AF151" s="165" t="s">
        <v>465</v>
      </c>
      <c r="AG151" s="62" t="s">
        <v>377</v>
      </c>
      <c r="AH151" s="84" t="s">
        <v>852</v>
      </c>
      <c r="AI151" s="34"/>
      <c r="AJ151" s="38"/>
      <c r="AK151" s="19"/>
      <c r="AL151" s="40"/>
      <c r="AM151" s="39"/>
      <c r="AN151" s="59"/>
      <c r="AO151" s="68"/>
    </row>
    <row r="152" spans="1:41" ht="82.5" customHeight="1" x14ac:dyDescent="0.25">
      <c r="A152" s="112">
        <v>64</v>
      </c>
      <c r="B152" s="119" t="s">
        <v>385</v>
      </c>
      <c r="C152" s="21">
        <v>5</v>
      </c>
      <c r="D152" s="24" t="s">
        <v>34</v>
      </c>
      <c r="E152" s="24" t="s">
        <v>414</v>
      </c>
      <c r="F152" s="24" t="s">
        <v>415</v>
      </c>
      <c r="G152" s="120" t="s">
        <v>601</v>
      </c>
      <c r="H152" s="24" t="s">
        <v>398</v>
      </c>
      <c r="I152" s="26">
        <v>286</v>
      </c>
      <c r="J152" s="27" t="s">
        <v>64</v>
      </c>
      <c r="K152" s="28">
        <v>0.6</v>
      </c>
      <c r="L152" s="29" t="s">
        <v>40</v>
      </c>
      <c r="M152" s="28" t="s">
        <v>40</v>
      </c>
      <c r="N152" s="27" t="s">
        <v>41</v>
      </c>
      <c r="O152" s="28">
        <v>0.6</v>
      </c>
      <c r="P152" s="30" t="s">
        <v>41</v>
      </c>
      <c r="Q152" s="31">
        <v>1</v>
      </c>
      <c r="R152" s="32" t="s">
        <v>416</v>
      </c>
      <c r="S152" s="33" t="s">
        <v>42</v>
      </c>
      <c r="T152" s="34" t="s">
        <v>43</v>
      </c>
      <c r="U152" s="34" t="s">
        <v>218</v>
      </c>
      <c r="V152" s="35" t="s">
        <v>219</v>
      </c>
      <c r="W152" s="34" t="s">
        <v>46</v>
      </c>
      <c r="X152" s="34" t="s">
        <v>47</v>
      </c>
      <c r="Y152" s="34" t="s">
        <v>48</v>
      </c>
      <c r="Z152" s="36">
        <f>IFERROR(IF(S152="Probabilidad",(K152-(+K152*V152)),IF(S152="Impacto",K152,"")),"")</f>
        <v>0.3</v>
      </c>
      <c r="AA152" s="37" t="s">
        <v>39</v>
      </c>
      <c r="AB152" s="35">
        <v>0.3</v>
      </c>
      <c r="AC152" s="37" t="s">
        <v>41</v>
      </c>
      <c r="AD152" s="35">
        <v>0.6</v>
      </c>
      <c r="AE152" s="13" t="s">
        <v>41</v>
      </c>
      <c r="AF152" s="165" t="s">
        <v>465</v>
      </c>
      <c r="AG152" s="62" t="s">
        <v>377</v>
      </c>
      <c r="AH152" s="84" t="s">
        <v>853</v>
      </c>
      <c r="AI152" s="34" t="s">
        <v>49</v>
      </c>
      <c r="AJ152" s="38" t="s">
        <v>417</v>
      </c>
      <c r="AK152" s="19" t="s">
        <v>391</v>
      </c>
      <c r="AL152" s="39" t="s">
        <v>412</v>
      </c>
      <c r="AM152" s="94" t="s">
        <v>369</v>
      </c>
      <c r="AN152" s="32" t="s">
        <v>866</v>
      </c>
      <c r="AO152" s="68" t="s">
        <v>465</v>
      </c>
    </row>
    <row r="153" spans="1:41" ht="165" x14ac:dyDescent="0.25">
      <c r="A153" s="112"/>
      <c r="B153" s="119"/>
      <c r="C153" s="21">
        <v>5</v>
      </c>
      <c r="D153" s="24" t="s">
        <v>34</v>
      </c>
      <c r="E153" s="24" t="s">
        <v>414</v>
      </c>
      <c r="F153" s="24" t="s">
        <v>415</v>
      </c>
      <c r="G153" s="120"/>
      <c r="H153" s="24" t="s">
        <v>398</v>
      </c>
      <c r="I153" s="26">
        <v>286</v>
      </c>
      <c r="J153" s="27" t="s">
        <v>64</v>
      </c>
      <c r="K153" s="28">
        <v>0.6</v>
      </c>
      <c r="L153" s="29" t="s">
        <v>40</v>
      </c>
      <c r="M153" s="28" t="s">
        <v>40</v>
      </c>
      <c r="N153" s="27" t="s">
        <v>41</v>
      </c>
      <c r="O153" s="28">
        <v>0.6</v>
      </c>
      <c r="P153" s="30" t="s">
        <v>41</v>
      </c>
      <c r="Q153" s="31">
        <v>2</v>
      </c>
      <c r="R153" s="32" t="s">
        <v>418</v>
      </c>
      <c r="S153" s="33" t="s">
        <v>42</v>
      </c>
      <c r="T153" s="34" t="s">
        <v>52</v>
      </c>
      <c r="U153" s="34" t="s">
        <v>218</v>
      </c>
      <c r="V153" s="35" t="s">
        <v>45</v>
      </c>
      <c r="W153" s="34" t="s">
        <v>46</v>
      </c>
      <c r="X153" s="34" t="s">
        <v>47</v>
      </c>
      <c r="Y153" s="34" t="s">
        <v>48</v>
      </c>
      <c r="Z153" s="36">
        <f>IFERROR(IF(AND(S152="Probabilidad",S153="Probabilidad"),(AB152-(+AB152*V153)),IF(S153="Probabilidad",(K152-(+K152*V153)),IF(S153="Impacto",AB152,""))),"")</f>
        <v>0.18</v>
      </c>
      <c r="AA153" s="37" t="s">
        <v>57</v>
      </c>
      <c r="AB153" s="35">
        <v>0.18</v>
      </c>
      <c r="AC153" s="37" t="s">
        <v>41</v>
      </c>
      <c r="AD153" s="35">
        <v>0.6</v>
      </c>
      <c r="AE153" s="13" t="s">
        <v>41</v>
      </c>
      <c r="AF153" s="165" t="s">
        <v>854</v>
      </c>
      <c r="AG153" s="62" t="s">
        <v>377</v>
      </c>
      <c r="AH153" s="84" t="s">
        <v>855</v>
      </c>
      <c r="AI153" s="34"/>
      <c r="AJ153" s="38"/>
      <c r="AK153" s="19"/>
      <c r="AL153" s="40"/>
      <c r="AM153" s="39"/>
      <c r="AN153" s="59"/>
      <c r="AO153" s="68"/>
    </row>
    <row r="154" spans="1:41" ht="165" x14ac:dyDescent="0.25">
      <c r="A154" s="112"/>
      <c r="B154" s="119"/>
      <c r="C154" s="21">
        <v>5</v>
      </c>
      <c r="D154" s="24" t="s">
        <v>34</v>
      </c>
      <c r="E154" s="24" t="s">
        <v>414</v>
      </c>
      <c r="F154" s="24" t="s">
        <v>415</v>
      </c>
      <c r="G154" s="120"/>
      <c r="H154" s="24" t="s">
        <v>398</v>
      </c>
      <c r="I154" s="26">
        <v>286</v>
      </c>
      <c r="J154" s="27" t="s">
        <v>64</v>
      </c>
      <c r="K154" s="28">
        <v>0.6</v>
      </c>
      <c r="L154" s="29" t="s">
        <v>40</v>
      </c>
      <c r="M154" s="28" t="s">
        <v>40</v>
      </c>
      <c r="N154" s="27" t="s">
        <v>41</v>
      </c>
      <c r="O154" s="28">
        <v>0.6</v>
      </c>
      <c r="P154" s="30" t="s">
        <v>41</v>
      </c>
      <c r="Q154" s="31">
        <v>3</v>
      </c>
      <c r="R154" s="32" t="s">
        <v>419</v>
      </c>
      <c r="S154" s="33" t="s">
        <v>42</v>
      </c>
      <c r="T154" s="34" t="s">
        <v>52</v>
      </c>
      <c r="U154" s="34" t="s">
        <v>218</v>
      </c>
      <c r="V154" s="35" t="s">
        <v>45</v>
      </c>
      <c r="W154" s="34" t="s">
        <v>46</v>
      </c>
      <c r="X154" s="34" t="s">
        <v>47</v>
      </c>
      <c r="Y154" s="34" t="s">
        <v>48</v>
      </c>
      <c r="Z154" s="36">
        <f>IFERROR(IF(AND(S153="Probabilidad",S154="Probabilidad"),(AB153-(+AB153*V154)),IF(AND(S153="Impacto",S154="Probabilidad"),(AB152-(+AB152*V154)),IF(S154="Impacto",AB153,""))),"")</f>
        <v>0.108</v>
      </c>
      <c r="AA154" s="37" t="s">
        <v>57</v>
      </c>
      <c r="AB154" s="35">
        <v>0.108</v>
      </c>
      <c r="AC154" s="37" t="s">
        <v>41</v>
      </c>
      <c r="AD154" s="35">
        <v>0.6</v>
      </c>
      <c r="AE154" s="13" t="s">
        <v>41</v>
      </c>
      <c r="AF154" s="165" t="s">
        <v>465</v>
      </c>
      <c r="AG154" s="62" t="s">
        <v>377</v>
      </c>
      <c r="AH154" s="84" t="s">
        <v>856</v>
      </c>
      <c r="AI154" s="34"/>
      <c r="AJ154" s="38"/>
      <c r="AK154" s="19"/>
      <c r="AL154" s="40"/>
      <c r="AM154" s="39"/>
      <c r="AN154" s="59"/>
      <c r="AO154" s="68"/>
    </row>
    <row r="155" spans="1:41" ht="82.5" customHeight="1" x14ac:dyDescent="0.25">
      <c r="A155" s="112">
        <v>65</v>
      </c>
      <c r="B155" s="119" t="s">
        <v>385</v>
      </c>
      <c r="C155" s="21">
        <v>6</v>
      </c>
      <c r="D155" s="24" t="s">
        <v>34</v>
      </c>
      <c r="E155" s="24" t="s">
        <v>420</v>
      </c>
      <c r="F155" s="24" t="s">
        <v>421</v>
      </c>
      <c r="G155" s="120" t="s">
        <v>602</v>
      </c>
      <c r="H155" s="24" t="s">
        <v>398</v>
      </c>
      <c r="I155" s="26">
        <v>1198</v>
      </c>
      <c r="J155" s="27" t="s">
        <v>61</v>
      </c>
      <c r="K155" s="28">
        <v>0.8</v>
      </c>
      <c r="L155" s="29" t="s">
        <v>40</v>
      </c>
      <c r="M155" s="28" t="s">
        <v>40</v>
      </c>
      <c r="N155" s="27" t="s">
        <v>41</v>
      </c>
      <c r="O155" s="28">
        <v>0.6</v>
      </c>
      <c r="P155" s="30" t="s">
        <v>62</v>
      </c>
      <c r="Q155" s="31">
        <v>1</v>
      </c>
      <c r="R155" s="32" t="s">
        <v>422</v>
      </c>
      <c r="S155" s="33" t="s">
        <v>42</v>
      </c>
      <c r="T155" s="34" t="s">
        <v>43</v>
      </c>
      <c r="U155" s="34" t="s">
        <v>218</v>
      </c>
      <c r="V155" s="35" t="s">
        <v>219</v>
      </c>
      <c r="W155" s="34" t="s">
        <v>46</v>
      </c>
      <c r="X155" s="34" t="s">
        <v>55</v>
      </c>
      <c r="Y155" s="34" t="s">
        <v>48</v>
      </c>
      <c r="Z155" s="36">
        <f>IFERROR(IF(S155="Probabilidad",(K155-(+K155*V155)),IF(S155="Impacto",K155,"")),"")</f>
        <v>0.4</v>
      </c>
      <c r="AA155" s="37" t="s">
        <v>39</v>
      </c>
      <c r="AB155" s="35">
        <v>0.4</v>
      </c>
      <c r="AC155" s="37" t="s">
        <v>41</v>
      </c>
      <c r="AD155" s="35">
        <v>0.6</v>
      </c>
      <c r="AE155" s="13" t="s">
        <v>41</v>
      </c>
      <c r="AF155" s="165" t="s">
        <v>465</v>
      </c>
      <c r="AG155" s="62" t="s">
        <v>369</v>
      </c>
      <c r="AH155" s="84" t="s">
        <v>857</v>
      </c>
      <c r="AI155" s="34" t="s">
        <v>49</v>
      </c>
      <c r="AJ155" s="38" t="s">
        <v>423</v>
      </c>
      <c r="AK155" s="19" t="s">
        <v>391</v>
      </c>
      <c r="AL155" s="39" t="s">
        <v>412</v>
      </c>
      <c r="AM155" s="94" t="s">
        <v>369</v>
      </c>
      <c r="AN155" s="111" t="s">
        <v>867</v>
      </c>
      <c r="AO155" s="68" t="s">
        <v>465</v>
      </c>
    </row>
    <row r="156" spans="1:41" ht="132" x14ac:dyDescent="0.25">
      <c r="A156" s="112"/>
      <c r="B156" s="119"/>
      <c r="C156" s="21">
        <v>6</v>
      </c>
      <c r="D156" s="24" t="s">
        <v>34</v>
      </c>
      <c r="E156" s="24" t="s">
        <v>420</v>
      </c>
      <c r="F156" s="24" t="s">
        <v>421</v>
      </c>
      <c r="G156" s="120"/>
      <c r="H156" s="24" t="s">
        <v>398</v>
      </c>
      <c r="I156" s="26">
        <v>1198</v>
      </c>
      <c r="J156" s="27" t="s">
        <v>61</v>
      </c>
      <c r="K156" s="28">
        <v>0.8</v>
      </c>
      <c r="L156" s="29" t="s">
        <v>40</v>
      </c>
      <c r="M156" s="28" t="s">
        <v>40</v>
      </c>
      <c r="N156" s="27" t="s">
        <v>41</v>
      </c>
      <c r="O156" s="28">
        <v>0.6</v>
      </c>
      <c r="P156" s="30" t="s">
        <v>62</v>
      </c>
      <c r="Q156" s="31">
        <v>2</v>
      </c>
      <c r="R156" s="32" t="s">
        <v>424</v>
      </c>
      <c r="S156" s="33" t="s">
        <v>42</v>
      </c>
      <c r="T156" s="34" t="s">
        <v>52</v>
      </c>
      <c r="U156" s="34" t="s">
        <v>218</v>
      </c>
      <c r="V156" s="35" t="s">
        <v>45</v>
      </c>
      <c r="W156" s="34" t="s">
        <v>46</v>
      </c>
      <c r="X156" s="34" t="s">
        <v>55</v>
      </c>
      <c r="Y156" s="34" t="s">
        <v>48</v>
      </c>
      <c r="Z156" s="36">
        <f>IFERROR(IF(AND(S155="Probabilidad",S156="Probabilidad"),(AB155-(+AB155*V156)),IF(S156="Probabilidad",(K155-(+K155*V156)),IF(S156="Impacto",AB155,""))),"")</f>
        <v>0.24</v>
      </c>
      <c r="AA156" s="37" t="s">
        <v>39</v>
      </c>
      <c r="AB156" s="35">
        <v>0.24</v>
      </c>
      <c r="AC156" s="37" t="s">
        <v>41</v>
      </c>
      <c r="AD156" s="35">
        <v>0.6</v>
      </c>
      <c r="AE156" s="13" t="s">
        <v>41</v>
      </c>
      <c r="AF156" s="165" t="s">
        <v>464</v>
      </c>
      <c r="AG156" s="62" t="s">
        <v>858</v>
      </c>
      <c r="AH156" s="84" t="s">
        <v>859</v>
      </c>
      <c r="AI156" s="34"/>
      <c r="AJ156" s="38"/>
      <c r="AK156" s="19"/>
      <c r="AL156" s="40"/>
      <c r="AM156" s="39"/>
      <c r="AN156" s="59"/>
      <c r="AO156" s="68"/>
    </row>
    <row r="157" spans="1:41" ht="132" x14ac:dyDescent="0.25">
      <c r="A157" s="112"/>
      <c r="B157" s="119"/>
      <c r="C157" s="21">
        <v>6</v>
      </c>
      <c r="D157" s="24" t="s">
        <v>34</v>
      </c>
      <c r="E157" s="24" t="s">
        <v>420</v>
      </c>
      <c r="F157" s="24" t="s">
        <v>421</v>
      </c>
      <c r="G157" s="120"/>
      <c r="H157" s="24" t="s">
        <v>398</v>
      </c>
      <c r="I157" s="26">
        <v>1198</v>
      </c>
      <c r="J157" s="27" t="s">
        <v>61</v>
      </c>
      <c r="K157" s="28">
        <v>0.8</v>
      </c>
      <c r="L157" s="29" t="s">
        <v>40</v>
      </c>
      <c r="M157" s="28" t="s">
        <v>40</v>
      </c>
      <c r="N157" s="27" t="s">
        <v>41</v>
      </c>
      <c r="O157" s="28">
        <v>0.6</v>
      </c>
      <c r="P157" s="30" t="s">
        <v>62</v>
      </c>
      <c r="Q157" s="31">
        <v>3</v>
      </c>
      <c r="R157" s="32" t="s">
        <v>604</v>
      </c>
      <c r="S157" s="33" t="s">
        <v>42</v>
      </c>
      <c r="T157" s="34" t="s">
        <v>52</v>
      </c>
      <c r="U157" s="34" t="s">
        <v>218</v>
      </c>
      <c r="V157" s="35" t="s">
        <v>45</v>
      </c>
      <c r="W157" s="34" t="s">
        <v>46</v>
      </c>
      <c r="X157" s="34" t="s">
        <v>47</v>
      </c>
      <c r="Y157" s="34" t="s">
        <v>48</v>
      </c>
      <c r="Z157" s="36">
        <f>IFERROR(IF(AND(S156="Probabilidad",S157="Probabilidad"),(AB156-(+AB156*V157)),IF(AND(S156="Impacto",S157="Probabilidad"),(AB155-(+AB155*V157)),IF(S157="Impacto",AB156,""))),"")</f>
        <v>0.14399999999999999</v>
      </c>
      <c r="AA157" s="37" t="s">
        <v>57</v>
      </c>
      <c r="AB157" s="35">
        <v>0.14399999999999999</v>
      </c>
      <c r="AC157" s="37" t="s">
        <v>41</v>
      </c>
      <c r="AD157" s="35">
        <v>0.6</v>
      </c>
      <c r="AE157" s="13" t="s">
        <v>41</v>
      </c>
      <c r="AF157" s="165" t="s">
        <v>465</v>
      </c>
      <c r="AG157" s="62" t="s">
        <v>377</v>
      </c>
      <c r="AH157" s="84" t="s">
        <v>860</v>
      </c>
      <c r="AI157" s="34"/>
      <c r="AJ157" s="38"/>
      <c r="AK157" s="19"/>
      <c r="AL157" s="40"/>
      <c r="AM157" s="39"/>
      <c r="AN157" s="59"/>
      <c r="AO157" s="68"/>
    </row>
    <row r="158" spans="1:41" ht="132" x14ac:dyDescent="0.25">
      <c r="A158" s="112"/>
      <c r="B158" s="119"/>
      <c r="C158" s="21">
        <v>6</v>
      </c>
      <c r="D158" s="24" t="s">
        <v>34</v>
      </c>
      <c r="E158" s="24" t="s">
        <v>420</v>
      </c>
      <c r="F158" s="24" t="s">
        <v>421</v>
      </c>
      <c r="G158" s="120"/>
      <c r="H158" s="24" t="s">
        <v>398</v>
      </c>
      <c r="I158" s="26">
        <v>1198</v>
      </c>
      <c r="J158" s="27" t="s">
        <v>61</v>
      </c>
      <c r="K158" s="28">
        <v>0.8</v>
      </c>
      <c r="L158" s="29" t="s">
        <v>40</v>
      </c>
      <c r="M158" s="28" t="s">
        <v>40</v>
      </c>
      <c r="N158" s="27" t="s">
        <v>41</v>
      </c>
      <c r="O158" s="28">
        <v>0.6</v>
      </c>
      <c r="P158" s="30" t="s">
        <v>62</v>
      </c>
      <c r="Q158" s="31">
        <v>4</v>
      </c>
      <c r="R158" s="32" t="s">
        <v>425</v>
      </c>
      <c r="S158" s="33" t="s">
        <v>42</v>
      </c>
      <c r="T158" s="34" t="s">
        <v>52</v>
      </c>
      <c r="U158" s="34" t="s">
        <v>218</v>
      </c>
      <c r="V158" s="35" t="s">
        <v>45</v>
      </c>
      <c r="W158" s="34" t="s">
        <v>46</v>
      </c>
      <c r="X158" s="34" t="s">
        <v>47</v>
      </c>
      <c r="Y158" s="34" t="s">
        <v>48</v>
      </c>
      <c r="Z158" s="36">
        <f t="shared" ref="Z158:Z159" si="16">IFERROR(IF(AND(S157="Probabilidad",S158="Probabilidad"),(AB157-(+AB157*V158)),IF(AND(S157="Impacto",S158="Probabilidad"),(AB156-(+AB156*V158)),IF(S158="Impacto",AB157,""))),"")</f>
        <v>8.6399999999999991E-2</v>
      </c>
      <c r="AA158" s="37" t="s">
        <v>57</v>
      </c>
      <c r="AB158" s="35">
        <v>8.6399999999999991E-2</v>
      </c>
      <c r="AC158" s="37" t="s">
        <v>41</v>
      </c>
      <c r="AD158" s="35">
        <v>0.6</v>
      </c>
      <c r="AE158" s="13" t="s">
        <v>41</v>
      </c>
      <c r="AF158" s="165" t="s">
        <v>465</v>
      </c>
      <c r="AG158" s="62" t="s">
        <v>377</v>
      </c>
      <c r="AH158" s="84" t="s">
        <v>861</v>
      </c>
      <c r="AI158" s="34"/>
      <c r="AJ158" s="38"/>
      <c r="AK158" s="19"/>
      <c r="AL158" s="40"/>
      <c r="AM158" s="39"/>
      <c r="AN158" s="59"/>
      <c r="AO158" s="68"/>
    </row>
    <row r="159" spans="1:41" ht="132" x14ac:dyDescent="0.25">
      <c r="A159" s="112"/>
      <c r="B159" s="119"/>
      <c r="C159" s="21">
        <v>6</v>
      </c>
      <c r="D159" s="24" t="s">
        <v>34</v>
      </c>
      <c r="E159" s="24" t="s">
        <v>420</v>
      </c>
      <c r="F159" s="24" t="s">
        <v>421</v>
      </c>
      <c r="G159" s="120"/>
      <c r="H159" s="24" t="s">
        <v>398</v>
      </c>
      <c r="I159" s="26">
        <v>1198</v>
      </c>
      <c r="J159" s="27" t="s">
        <v>61</v>
      </c>
      <c r="K159" s="28">
        <v>0.8</v>
      </c>
      <c r="L159" s="29" t="s">
        <v>40</v>
      </c>
      <c r="M159" s="28" t="s">
        <v>40</v>
      </c>
      <c r="N159" s="27" t="s">
        <v>41</v>
      </c>
      <c r="O159" s="28">
        <v>0.6</v>
      </c>
      <c r="P159" s="30" t="s">
        <v>62</v>
      </c>
      <c r="Q159" s="31">
        <v>5</v>
      </c>
      <c r="R159" s="32" t="s">
        <v>426</v>
      </c>
      <c r="S159" s="33" t="s">
        <v>42</v>
      </c>
      <c r="T159" s="34" t="s">
        <v>52</v>
      </c>
      <c r="U159" s="34" t="s">
        <v>218</v>
      </c>
      <c r="V159" s="35" t="s">
        <v>45</v>
      </c>
      <c r="W159" s="34" t="s">
        <v>46</v>
      </c>
      <c r="X159" s="34" t="s">
        <v>47</v>
      </c>
      <c r="Y159" s="34" t="s">
        <v>48</v>
      </c>
      <c r="Z159" s="36">
        <f t="shared" si="16"/>
        <v>5.183999999999999E-2</v>
      </c>
      <c r="AA159" s="37" t="s">
        <v>57</v>
      </c>
      <c r="AB159" s="35">
        <v>5.183999999999999E-2</v>
      </c>
      <c r="AC159" s="37" t="s">
        <v>41</v>
      </c>
      <c r="AD159" s="35">
        <v>0.6</v>
      </c>
      <c r="AE159" s="13" t="s">
        <v>41</v>
      </c>
      <c r="AF159" s="165" t="s">
        <v>465</v>
      </c>
      <c r="AG159" s="62" t="s">
        <v>377</v>
      </c>
      <c r="AH159" s="84" t="s">
        <v>862</v>
      </c>
      <c r="AI159" s="34"/>
      <c r="AJ159" s="38"/>
      <c r="AK159" s="19"/>
      <c r="AL159" s="40"/>
      <c r="AM159" s="39"/>
      <c r="AN159" s="59"/>
      <c r="AO159" s="68"/>
    </row>
    <row r="160" spans="1:41" ht="231" customHeight="1" x14ac:dyDescent="0.25">
      <c r="A160" s="112">
        <v>66</v>
      </c>
      <c r="B160" s="162" t="s">
        <v>427</v>
      </c>
      <c r="C160" s="21">
        <v>1</v>
      </c>
      <c r="D160" s="24" t="s">
        <v>34</v>
      </c>
      <c r="E160" s="24" t="s">
        <v>428</v>
      </c>
      <c r="F160" s="24" t="s">
        <v>429</v>
      </c>
      <c r="G160" s="120" t="s">
        <v>430</v>
      </c>
      <c r="H160" s="24" t="s">
        <v>139</v>
      </c>
      <c r="I160" s="26">
        <v>3000</v>
      </c>
      <c r="J160" s="27" t="s">
        <v>61</v>
      </c>
      <c r="K160" s="28">
        <v>0.8</v>
      </c>
      <c r="L160" s="29" t="s">
        <v>40</v>
      </c>
      <c r="M160" s="28" t="s">
        <v>40</v>
      </c>
      <c r="N160" s="27" t="s">
        <v>41</v>
      </c>
      <c r="O160" s="28">
        <v>0.6</v>
      </c>
      <c r="P160" s="30" t="s">
        <v>62</v>
      </c>
      <c r="Q160" s="31">
        <v>1</v>
      </c>
      <c r="R160" s="32" t="s">
        <v>605</v>
      </c>
      <c r="S160" s="33" t="s">
        <v>42</v>
      </c>
      <c r="T160" s="34" t="s">
        <v>43</v>
      </c>
      <c r="U160" s="34" t="s">
        <v>44</v>
      </c>
      <c r="V160" s="35" t="s">
        <v>45</v>
      </c>
      <c r="W160" s="34" t="s">
        <v>46</v>
      </c>
      <c r="X160" s="34" t="s">
        <v>47</v>
      </c>
      <c r="Y160" s="34" t="s">
        <v>48</v>
      </c>
      <c r="Z160" s="36">
        <f>IFERROR(IF(S160="Probabilidad",(K160-(+K160*V160)),IF(S160="Impacto",K160,"")),"")</f>
        <v>0.48</v>
      </c>
      <c r="AA160" s="37" t="s">
        <v>64</v>
      </c>
      <c r="AB160" s="35">
        <v>0.48</v>
      </c>
      <c r="AC160" s="37" t="s">
        <v>41</v>
      </c>
      <c r="AD160" s="35">
        <v>0.6</v>
      </c>
      <c r="AE160" s="13" t="s">
        <v>41</v>
      </c>
      <c r="AF160" s="165" t="s">
        <v>465</v>
      </c>
      <c r="AG160" s="22" t="s">
        <v>690</v>
      </c>
      <c r="AH160" s="22" t="s">
        <v>691</v>
      </c>
      <c r="AI160" s="34" t="s">
        <v>49</v>
      </c>
      <c r="AJ160" s="38" t="s">
        <v>609</v>
      </c>
      <c r="AK160" s="38" t="s">
        <v>431</v>
      </c>
      <c r="AL160" s="39" t="s">
        <v>432</v>
      </c>
      <c r="AM160" s="39" t="s">
        <v>697</v>
      </c>
      <c r="AN160" s="59" t="s">
        <v>698</v>
      </c>
      <c r="AO160" s="68" t="s">
        <v>465</v>
      </c>
    </row>
    <row r="161" spans="1:41" ht="116.25" customHeight="1" x14ac:dyDescent="0.25">
      <c r="A161" s="112"/>
      <c r="B161" s="162"/>
      <c r="C161" s="21">
        <v>1</v>
      </c>
      <c r="D161" s="24" t="s">
        <v>34</v>
      </c>
      <c r="E161" s="24" t="s">
        <v>428</v>
      </c>
      <c r="F161" s="24" t="s">
        <v>429</v>
      </c>
      <c r="G161" s="120"/>
      <c r="H161" s="24" t="s">
        <v>139</v>
      </c>
      <c r="I161" s="26">
        <v>3000</v>
      </c>
      <c r="J161" s="27" t="s">
        <v>61</v>
      </c>
      <c r="K161" s="28">
        <v>0.8</v>
      </c>
      <c r="L161" s="29" t="s">
        <v>40</v>
      </c>
      <c r="M161" s="28" t="s">
        <v>40</v>
      </c>
      <c r="N161" s="27" t="s">
        <v>41</v>
      </c>
      <c r="O161" s="28">
        <v>0.6</v>
      </c>
      <c r="P161" s="30" t="s">
        <v>62</v>
      </c>
      <c r="Q161" s="31">
        <v>2</v>
      </c>
      <c r="R161" s="32" t="s">
        <v>606</v>
      </c>
      <c r="S161" s="33" t="s">
        <v>42</v>
      </c>
      <c r="T161" s="34" t="s">
        <v>52</v>
      </c>
      <c r="U161" s="34" t="s">
        <v>44</v>
      </c>
      <c r="V161" s="35" t="s">
        <v>53</v>
      </c>
      <c r="W161" s="34" t="s">
        <v>46</v>
      </c>
      <c r="X161" s="34" t="s">
        <v>47</v>
      </c>
      <c r="Y161" s="34" t="s">
        <v>48</v>
      </c>
      <c r="Z161" s="36">
        <f>IFERROR(IF(AND(S160="Probabilidad",S161="Probabilidad"),(AB160-(+AB160*V161)),IF(S161="Probabilidad",(K160-(+K160*V161)),IF(S161="Impacto",AB160,""))),"")</f>
        <v>0.33599999999999997</v>
      </c>
      <c r="AA161" s="37" t="s">
        <v>39</v>
      </c>
      <c r="AB161" s="35">
        <v>0.33599999999999997</v>
      </c>
      <c r="AC161" s="37" t="s">
        <v>41</v>
      </c>
      <c r="AD161" s="35">
        <v>0.6</v>
      </c>
      <c r="AE161" s="13" t="s">
        <v>41</v>
      </c>
      <c r="AF161" s="165" t="s">
        <v>465</v>
      </c>
      <c r="AG161" s="22" t="s">
        <v>690</v>
      </c>
      <c r="AH161" s="22" t="s">
        <v>692</v>
      </c>
      <c r="AI161" s="34"/>
      <c r="AJ161" s="38"/>
      <c r="AK161" s="19"/>
      <c r="AL161" s="40"/>
      <c r="AM161" s="39"/>
      <c r="AN161" s="38"/>
      <c r="AO161" s="46"/>
    </row>
    <row r="162" spans="1:41" ht="148.5" x14ac:dyDescent="0.25">
      <c r="A162" s="112"/>
      <c r="B162" s="162"/>
      <c r="C162" s="21">
        <v>1</v>
      </c>
      <c r="D162" s="24" t="s">
        <v>34</v>
      </c>
      <c r="E162" s="24" t="s">
        <v>428</v>
      </c>
      <c r="F162" s="24" t="s">
        <v>429</v>
      </c>
      <c r="G162" s="120"/>
      <c r="H162" s="24" t="s">
        <v>139</v>
      </c>
      <c r="I162" s="26">
        <v>3000</v>
      </c>
      <c r="J162" s="27" t="s">
        <v>61</v>
      </c>
      <c r="K162" s="28">
        <v>0.8</v>
      </c>
      <c r="L162" s="29" t="s">
        <v>40</v>
      </c>
      <c r="M162" s="28" t="s">
        <v>40</v>
      </c>
      <c r="N162" s="27" t="s">
        <v>41</v>
      </c>
      <c r="O162" s="28">
        <v>0.6</v>
      </c>
      <c r="P162" s="30" t="s">
        <v>62</v>
      </c>
      <c r="Q162" s="31">
        <v>3</v>
      </c>
      <c r="R162" s="83" t="s">
        <v>607</v>
      </c>
      <c r="S162" s="33" t="s">
        <v>42</v>
      </c>
      <c r="T162" s="34" t="s">
        <v>52</v>
      </c>
      <c r="U162" s="34" t="s">
        <v>44</v>
      </c>
      <c r="V162" s="35" t="s">
        <v>53</v>
      </c>
      <c r="W162" s="34" t="s">
        <v>46</v>
      </c>
      <c r="X162" s="34" t="s">
        <v>47</v>
      </c>
      <c r="Y162" s="34" t="s">
        <v>48</v>
      </c>
      <c r="Z162" s="36">
        <f>IFERROR(IF(AND(S161="Probabilidad",S162="Probabilidad"),(AB161-(+AB161*V162)),IF(AND(S161="Impacto",S162="Probabilidad"),(AB160-(+AB160*V162)),IF(S162="Impacto",AB161,""))),"")</f>
        <v>0.23519999999999996</v>
      </c>
      <c r="AA162" s="37" t="s">
        <v>39</v>
      </c>
      <c r="AB162" s="35">
        <v>0.23519999999999996</v>
      </c>
      <c r="AC162" s="37" t="s">
        <v>41</v>
      </c>
      <c r="AD162" s="35">
        <v>0.6</v>
      </c>
      <c r="AE162" s="13" t="s">
        <v>41</v>
      </c>
      <c r="AF162" s="165" t="s">
        <v>465</v>
      </c>
      <c r="AG162" s="22" t="s">
        <v>690</v>
      </c>
      <c r="AH162" s="22" t="s">
        <v>693</v>
      </c>
      <c r="AI162" s="34"/>
      <c r="AJ162" s="38"/>
      <c r="AK162" s="19"/>
      <c r="AL162" s="40"/>
      <c r="AM162" s="39"/>
      <c r="AN162" s="38"/>
      <c r="AO162" s="46"/>
    </row>
    <row r="163" spans="1:41" ht="136.5" customHeight="1" x14ac:dyDescent="0.25">
      <c r="A163" s="112"/>
      <c r="B163" s="162"/>
      <c r="C163" s="21">
        <v>1</v>
      </c>
      <c r="D163" s="24" t="s">
        <v>34</v>
      </c>
      <c r="E163" s="24" t="s">
        <v>428</v>
      </c>
      <c r="F163" s="24" t="s">
        <v>429</v>
      </c>
      <c r="G163" s="120"/>
      <c r="H163" s="24" t="s">
        <v>139</v>
      </c>
      <c r="I163" s="26">
        <v>3000</v>
      </c>
      <c r="J163" s="27" t="s">
        <v>61</v>
      </c>
      <c r="K163" s="28">
        <v>0.8</v>
      </c>
      <c r="L163" s="29" t="s">
        <v>40</v>
      </c>
      <c r="M163" s="28" t="s">
        <v>40</v>
      </c>
      <c r="N163" s="27" t="s">
        <v>41</v>
      </c>
      <c r="O163" s="28">
        <v>0.6</v>
      </c>
      <c r="P163" s="30" t="s">
        <v>62</v>
      </c>
      <c r="Q163" s="31">
        <v>4</v>
      </c>
      <c r="R163" s="32" t="s">
        <v>608</v>
      </c>
      <c r="S163" s="33" t="s">
        <v>42</v>
      </c>
      <c r="T163" s="34" t="s">
        <v>43</v>
      </c>
      <c r="U163" s="34" t="s">
        <v>44</v>
      </c>
      <c r="V163" s="35" t="s">
        <v>45</v>
      </c>
      <c r="W163" s="34" t="s">
        <v>46</v>
      </c>
      <c r="X163" s="34" t="s">
        <v>47</v>
      </c>
      <c r="Y163" s="34" t="s">
        <v>48</v>
      </c>
      <c r="Z163" s="36">
        <f t="shared" ref="Z163:Z165" si="17">IFERROR(IF(AND(S162="Probabilidad",S163="Probabilidad"),(AB162-(+AB162*V163)),IF(AND(S162="Impacto",S163="Probabilidad"),(AB161-(+AB161*V163)),IF(S163="Impacto",AB162,""))),"")</f>
        <v>0.14111999999999997</v>
      </c>
      <c r="AA163" s="37" t="s">
        <v>57</v>
      </c>
      <c r="AB163" s="35">
        <v>0.14111999999999997</v>
      </c>
      <c r="AC163" s="37" t="s">
        <v>41</v>
      </c>
      <c r="AD163" s="35">
        <v>0.6</v>
      </c>
      <c r="AE163" s="13" t="s">
        <v>41</v>
      </c>
      <c r="AF163" s="165" t="s">
        <v>465</v>
      </c>
      <c r="AG163" s="22" t="s">
        <v>690</v>
      </c>
      <c r="AH163" s="22" t="s">
        <v>694</v>
      </c>
      <c r="AI163" s="34"/>
      <c r="AJ163" s="38"/>
      <c r="AK163" s="19"/>
      <c r="AL163" s="40"/>
      <c r="AM163" s="39"/>
      <c r="AN163" s="38"/>
      <c r="AO163" s="46"/>
    </row>
    <row r="164" spans="1:41" ht="124.5" customHeight="1" x14ac:dyDescent="0.25">
      <c r="A164" s="112"/>
      <c r="B164" s="162"/>
      <c r="C164" s="21">
        <v>1</v>
      </c>
      <c r="D164" s="24" t="s">
        <v>34</v>
      </c>
      <c r="E164" s="24" t="s">
        <v>428</v>
      </c>
      <c r="F164" s="24" t="s">
        <v>429</v>
      </c>
      <c r="G164" s="120"/>
      <c r="H164" s="24" t="s">
        <v>139</v>
      </c>
      <c r="I164" s="26">
        <v>3000</v>
      </c>
      <c r="J164" s="27" t="s">
        <v>61</v>
      </c>
      <c r="K164" s="28">
        <v>0.8</v>
      </c>
      <c r="L164" s="29" t="s">
        <v>40</v>
      </c>
      <c r="M164" s="28" t="s">
        <v>40</v>
      </c>
      <c r="N164" s="27" t="s">
        <v>41</v>
      </c>
      <c r="O164" s="28">
        <v>0.6</v>
      </c>
      <c r="P164" s="30" t="s">
        <v>62</v>
      </c>
      <c r="Q164" s="31">
        <v>5</v>
      </c>
      <c r="R164" s="32" t="s">
        <v>433</v>
      </c>
      <c r="S164" s="33" t="s">
        <v>42</v>
      </c>
      <c r="T164" s="34" t="s">
        <v>52</v>
      </c>
      <c r="U164" s="34" t="s">
        <v>44</v>
      </c>
      <c r="V164" s="35" t="s">
        <v>53</v>
      </c>
      <c r="W164" s="34" t="s">
        <v>46</v>
      </c>
      <c r="X164" s="34" t="s">
        <v>47</v>
      </c>
      <c r="Y164" s="34" t="s">
        <v>48</v>
      </c>
      <c r="Z164" s="36">
        <f t="shared" si="17"/>
        <v>9.8783999999999983E-2</v>
      </c>
      <c r="AA164" s="37" t="s">
        <v>57</v>
      </c>
      <c r="AB164" s="35">
        <v>9.8783999999999983E-2</v>
      </c>
      <c r="AC164" s="37" t="s">
        <v>41</v>
      </c>
      <c r="AD164" s="35">
        <v>0.6</v>
      </c>
      <c r="AE164" s="13" t="s">
        <v>41</v>
      </c>
      <c r="AF164" s="165" t="s">
        <v>465</v>
      </c>
      <c r="AG164" s="22" t="s">
        <v>690</v>
      </c>
      <c r="AH164" s="22" t="s">
        <v>695</v>
      </c>
      <c r="AI164" s="34"/>
      <c r="AJ164" s="38"/>
      <c r="AK164" s="19"/>
      <c r="AL164" s="40"/>
      <c r="AM164" s="39"/>
      <c r="AN164" s="38"/>
      <c r="AO164" s="46"/>
    </row>
    <row r="165" spans="1:41" ht="109.5" customHeight="1" x14ac:dyDescent="0.25">
      <c r="A165" s="112"/>
      <c r="B165" s="162"/>
      <c r="C165" s="21">
        <v>1</v>
      </c>
      <c r="D165" s="24" t="s">
        <v>34</v>
      </c>
      <c r="E165" s="24" t="s">
        <v>428</v>
      </c>
      <c r="F165" s="24" t="s">
        <v>429</v>
      </c>
      <c r="G165" s="120"/>
      <c r="H165" s="24" t="s">
        <v>139</v>
      </c>
      <c r="I165" s="26">
        <v>3000</v>
      </c>
      <c r="J165" s="27" t="s">
        <v>61</v>
      </c>
      <c r="K165" s="28">
        <v>0.8</v>
      </c>
      <c r="L165" s="29" t="s">
        <v>40</v>
      </c>
      <c r="M165" s="28" t="s">
        <v>40</v>
      </c>
      <c r="N165" s="27" t="s">
        <v>41</v>
      </c>
      <c r="O165" s="28">
        <v>0.6</v>
      </c>
      <c r="P165" s="30" t="s">
        <v>62</v>
      </c>
      <c r="Q165" s="31">
        <v>6</v>
      </c>
      <c r="R165" s="32" t="s">
        <v>434</v>
      </c>
      <c r="S165" s="33" t="s">
        <v>42</v>
      </c>
      <c r="T165" s="34" t="s">
        <v>52</v>
      </c>
      <c r="U165" s="34" t="s">
        <v>44</v>
      </c>
      <c r="V165" s="35" t="s">
        <v>53</v>
      </c>
      <c r="W165" s="34" t="s">
        <v>46</v>
      </c>
      <c r="X165" s="34" t="s">
        <v>47</v>
      </c>
      <c r="Y165" s="34" t="s">
        <v>48</v>
      </c>
      <c r="Z165" s="36">
        <f t="shared" si="17"/>
        <v>6.9148799999999983E-2</v>
      </c>
      <c r="AA165" s="37" t="s">
        <v>57</v>
      </c>
      <c r="AB165" s="35">
        <v>6.9148799999999983E-2</v>
      </c>
      <c r="AC165" s="37" t="s">
        <v>41</v>
      </c>
      <c r="AD165" s="35">
        <v>0.6</v>
      </c>
      <c r="AE165" s="13" t="s">
        <v>41</v>
      </c>
      <c r="AF165" s="165" t="s">
        <v>465</v>
      </c>
      <c r="AG165" s="22" t="s">
        <v>690</v>
      </c>
      <c r="AH165" s="22" t="s">
        <v>696</v>
      </c>
      <c r="AI165" s="34"/>
      <c r="AJ165" s="38"/>
      <c r="AK165" s="19"/>
      <c r="AL165" s="40"/>
      <c r="AM165" s="39"/>
      <c r="AN165" s="38"/>
      <c r="AO165" s="46"/>
    </row>
    <row r="166" spans="1:41" ht="141" customHeight="1" x14ac:dyDescent="0.25">
      <c r="A166" s="112">
        <v>67</v>
      </c>
      <c r="B166" s="162" t="s">
        <v>427</v>
      </c>
      <c r="C166" s="21">
        <v>2</v>
      </c>
      <c r="D166" s="24" t="s">
        <v>34</v>
      </c>
      <c r="E166" s="24" t="s">
        <v>435</v>
      </c>
      <c r="F166" s="24" t="s">
        <v>436</v>
      </c>
      <c r="G166" s="120" t="s">
        <v>437</v>
      </c>
      <c r="H166" s="24" t="s">
        <v>139</v>
      </c>
      <c r="I166" s="26">
        <v>800</v>
      </c>
      <c r="J166" s="27" t="s">
        <v>61</v>
      </c>
      <c r="K166" s="28">
        <v>0.8</v>
      </c>
      <c r="L166" s="29" t="s">
        <v>40</v>
      </c>
      <c r="M166" s="28" t="s">
        <v>40</v>
      </c>
      <c r="N166" s="27" t="s">
        <v>41</v>
      </c>
      <c r="O166" s="28">
        <v>0.6</v>
      </c>
      <c r="P166" s="30" t="s">
        <v>62</v>
      </c>
      <c r="Q166" s="31">
        <v>1</v>
      </c>
      <c r="R166" s="32" t="s">
        <v>610</v>
      </c>
      <c r="S166" s="33" t="s">
        <v>42</v>
      </c>
      <c r="T166" s="34" t="s">
        <v>43</v>
      </c>
      <c r="U166" s="34" t="s">
        <v>44</v>
      </c>
      <c r="V166" s="35" t="s">
        <v>45</v>
      </c>
      <c r="W166" s="34" t="s">
        <v>46</v>
      </c>
      <c r="X166" s="34" t="s">
        <v>47</v>
      </c>
      <c r="Y166" s="34" t="s">
        <v>48</v>
      </c>
      <c r="Z166" s="36">
        <f>IFERROR(IF(S166="Probabilidad",(K166-(+K166*V166)),IF(S166="Impacto",K166,"")),"")</f>
        <v>0.48</v>
      </c>
      <c r="AA166" s="37" t="s">
        <v>64</v>
      </c>
      <c r="AB166" s="35">
        <v>0.48</v>
      </c>
      <c r="AC166" s="37" t="s">
        <v>41</v>
      </c>
      <c r="AD166" s="35">
        <v>0.6</v>
      </c>
      <c r="AE166" s="13" t="s">
        <v>41</v>
      </c>
      <c r="AF166" s="165" t="s">
        <v>465</v>
      </c>
      <c r="AG166" s="22" t="s">
        <v>699</v>
      </c>
      <c r="AH166" s="22" t="s">
        <v>700</v>
      </c>
      <c r="AI166" s="34" t="s">
        <v>49</v>
      </c>
      <c r="AJ166" s="38" t="s">
        <v>614</v>
      </c>
      <c r="AK166" s="38" t="s">
        <v>438</v>
      </c>
      <c r="AL166" s="39" t="s">
        <v>432</v>
      </c>
      <c r="AM166" s="39" t="s">
        <v>705</v>
      </c>
      <c r="AN166" s="59" t="s">
        <v>706</v>
      </c>
      <c r="AO166" s="68" t="s">
        <v>464</v>
      </c>
    </row>
    <row r="167" spans="1:41" ht="121.5" customHeight="1" x14ac:dyDescent="0.25">
      <c r="A167" s="112"/>
      <c r="B167" s="162"/>
      <c r="C167" s="21">
        <v>2</v>
      </c>
      <c r="D167" s="24" t="s">
        <v>34</v>
      </c>
      <c r="E167" s="24" t="s">
        <v>435</v>
      </c>
      <c r="F167" s="24" t="s">
        <v>436</v>
      </c>
      <c r="G167" s="120"/>
      <c r="H167" s="24" t="s">
        <v>139</v>
      </c>
      <c r="I167" s="26">
        <v>800</v>
      </c>
      <c r="J167" s="27" t="s">
        <v>61</v>
      </c>
      <c r="K167" s="28">
        <v>0.8</v>
      </c>
      <c r="L167" s="29" t="s">
        <v>40</v>
      </c>
      <c r="M167" s="28" t="s">
        <v>40</v>
      </c>
      <c r="N167" s="27" t="s">
        <v>41</v>
      </c>
      <c r="O167" s="28">
        <v>0.6</v>
      </c>
      <c r="P167" s="30" t="s">
        <v>62</v>
      </c>
      <c r="Q167" s="31">
        <v>2</v>
      </c>
      <c r="R167" s="32" t="s">
        <v>611</v>
      </c>
      <c r="S167" s="33" t="s">
        <v>42</v>
      </c>
      <c r="T167" s="34" t="s">
        <v>52</v>
      </c>
      <c r="U167" s="34" t="s">
        <v>44</v>
      </c>
      <c r="V167" s="35" t="s">
        <v>53</v>
      </c>
      <c r="W167" s="34" t="s">
        <v>46</v>
      </c>
      <c r="X167" s="34" t="s">
        <v>47</v>
      </c>
      <c r="Y167" s="34" t="s">
        <v>48</v>
      </c>
      <c r="Z167" s="36">
        <f>IFERROR(IF(AND(S166="Probabilidad",S167="Probabilidad"),(AB166-(+AB166*V167)),IF(S167="Probabilidad",(K166-(+K166*V167)),IF(S167="Impacto",AB166,""))),"")</f>
        <v>0.33599999999999997</v>
      </c>
      <c r="AA167" s="37" t="s">
        <v>39</v>
      </c>
      <c r="AB167" s="35">
        <v>0.33599999999999997</v>
      </c>
      <c r="AC167" s="37" t="s">
        <v>41</v>
      </c>
      <c r="AD167" s="35">
        <v>0.6</v>
      </c>
      <c r="AE167" s="13" t="s">
        <v>41</v>
      </c>
      <c r="AF167" s="165" t="s">
        <v>465</v>
      </c>
      <c r="AG167" s="22" t="s">
        <v>699</v>
      </c>
      <c r="AH167" s="22" t="s">
        <v>701</v>
      </c>
      <c r="AI167" s="34"/>
      <c r="AJ167" s="38"/>
      <c r="AK167" s="19"/>
      <c r="AL167" s="40"/>
      <c r="AM167" s="39"/>
      <c r="AN167" s="38"/>
      <c r="AO167" s="46"/>
    </row>
    <row r="168" spans="1:41" ht="108" customHeight="1" x14ac:dyDescent="0.25">
      <c r="A168" s="112"/>
      <c r="B168" s="162"/>
      <c r="C168" s="21">
        <v>2</v>
      </c>
      <c r="D168" s="24" t="s">
        <v>34</v>
      </c>
      <c r="E168" s="24" t="s">
        <v>435</v>
      </c>
      <c r="F168" s="24" t="s">
        <v>436</v>
      </c>
      <c r="G168" s="120"/>
      <c r="H168" s="24" t="s">
        <v>139</v>
      </c>
      <c r="I168" s="26">
        <v>800</v>
      </c>
      <c r="J168" s="27" t="s">
        <v>61</v>
      </c>
      <c r="K168" s="28">
        <v>0.8</v>
      </c>
      <c r="L168" s="29" t="s">
        <v>40</v>
      </c>
      <c r="M168" s="28" t="s">
        <v>40</v>
      </c>
      <c r="N168" s="27" t="s">
        <v>41</v>
      </c>
      <c r="O168" s="28">
        <v>0.6</v>
      </c>
      <c r="P168" s="30" t="s">
        <v>62</v>
      </c>
      <c r="Q168" s="31">
        <v>3</v>
      </c>
      <c r="R168" s="32" t="s">
        <v>612</v>
      </c>
      <c r="S168" s="33" t="s">
        <v>42</v>
      </c>
      <c r="T168" s="34" t="s">
        <v>43</v>
      </c>
      <c r="U168" s="34" t="s">
        <v>44</v>
      </c>
      <c r="V168" s="35" t="s">
        <v>45</v>
      </c>
      <c r="W168" s="34" t="s">
        <v>46</v>
      </c>
      <c r="X168" s="34" t="s">
        <v>47</v>
      </c>
      <c r="Y168" s="34" t="s">
        <v>48</v>
      </c>
      <c r="Z168" s="36">
        <f>IFERROR(IF(AND(S167="Probabilidad",S168="Probabilidad"),(AB167-(+AB167*V168)),IF(AND(S167="Impacto",S168="Probabilidad"),(AB166-(+AB166*V168)),IF(S168="Impacto",AB167,""))),"")</f>
        <v>0.20159999999999997</v>
      </c>
      <c r="AA168" s="37" t="s">
        <v>39</v>
      </c>
      <c r="AB168" s="35">
        <v>0.20159999999999997</v>
      </c>
      <c r="AC168" s="37" t="s">
        <v>41</v>
      </c>
      <c r="AD168" s="35">
        <v>0.6</v>
      </c>
      <c r="AE168" s="13" t="s">
        <v>41</v>
      </c>
      <c r="AF168" s="165" t="s">
        <v>465</v>
      </c>
      <c r="AG168" s="22" t="s">
        <v>690</v>
      </c>
      <c r="AH168" s="22" t="s">
        <v>702</v>
      </c>
      <c r="AI168" s="34"/>
      <c r="AJ168" s="38"/>
      <c r="AK168" s="19"/>
      <c r="AL168" s="40"/>
      <c r="AM168" s="39"/>
      <c r="AN168" s="38"/>
      <c r="AO168" s="46"/>
    </row>
    <row r="169" spans="1:41" ht="108" customHeight="1" x14ac:dyDescent="0.25">
      <c r="A169" s="112"/>
      <c r="B169" s="162"/>
      <c r="C169" s="21">
        <v>2</v>
      </c>
      <c r="D169" s="24" t="s">
        <v>34</v>
      </c>
      <c r="E169" s="24" t="s">
        <v>435</v>
      </c>
      <c r="F169" s="24" t="s">
        <v>436</v>
      </c>
      <c r="G169" s="120"/>
      <c r="H169" s="24" t="s">
        <v>139</v>
      </c>
      <c r="I169" s="26">
        <v>800</v>
      </c>
      <c r="J169" s="27" t="s">
        <v>61</v>
      </c>
      <c r="K169" s="28">
        <v>0.8</v>
      </c>
      <c r="L169" s="29" t="s">
        <v>40</v>
      </c>
      <c r="M169" s="28" t="s">
        <v>40</v>
      </c>
      <c r="N169" s="27" t="s">
        <v>41</v>
      </c>
      <c r="O169" s="28">
        <v>0.6</v>
      </c>
      <c r="P169" s="30" t="s">
        <v>62</v>
      </c>
      <c r="Q169" s="31">
        <v>4</v>
      </c>
      <c r="R169" s="32" t="s">
        <v>613</v>
      </c>
      <c r="S169" s="33" t="s">
        <v>42</v>
      </c>
      <c r="T169" s="34" t="s">
        <v>43</v>
      </c>
      <c r="U169" s="34" t="s">
        <v>44</v>
      </c>
      <c r="V169" s="35" t="s">
        <v>45</v>
      </c>
      <c r="W169" s="34" t="s">
        <v>46</v>
      </c>
      <c r="X169" s="34" t="s">
        <v>47</v>
      </c>
      <c r="Y169" s="34" t="s">
        <v>48</v>
      </c>
      <c r="Z169" s="36">
        <f t="shared" ref="Z169:Z170" si="18">IFERROR(IF(AND(S168="Probabilidad",S169="Probabilidad"),(AB168-(+AB168*V169)),IF(AND(S168="Impacto",S169="Probabilidad"),(AB167-(+AB167*V169)),IF(S169="Impacto",AB168,""))),"")</f>
        <v>0.12095999999999998</v>
      </c>
      <c r="AA169" s="37" t="s">
        <v>57</v>
      </c>
      <c r="AB169" s="35">
        <v>0.12095999999999998</v>
      </c>
      <c r="AC169" s="37" t="s">
        <v>41</v>
      </c>
      <c r="AD169" s="35">
        <v>0.6</v>
      </c>
      <c r="AE169" s="13" t="s">
        <v>41</v>
      </c>
      <c r="AF169" s="165" t="s">
        <v>465</v>
      </c>
      <c r="AG169" s="22" t="s">
        <v>690</v>
      </c>
      <c r="AH169" s="22" t="s">
        <v>703</v>
      </c>
      <c r="AI169" s="34"/>
      <c r="AJ169" s="38"/>
      <c r="AK169" s="19"/>
      <c r="AL169" s="40"/>
      <c r="AM169" s="39"/>
      <c r="AN169" s="38"/>
      <c r="AO169" s="46"/>
    </row>
    <row r="170" spans="1:41" ht="165" x14ac:dyDescent="0.25">
      <c r="A170" s="112"/>
      <c r="B170" s="162"/>
      <c r="C170" s="21">
        <v>2</v>
      </c>
      <c r="D170" s="24" t="s">
        <v>34</v>
      </c>
      <c r="E170" s="24" t="s">
        <v>435</v>
      </c>
      <c r="F170" s="24" t="s">
        <v>436</v>
      </c>
      <c r="G170" s="120"/>
      <c r="H170" s="24" t="s">
        <v>139</v>
      </c>
      <c r="I170" s="26">
        <v>800</v>
      </c>
      <c r="J170" s="27" t="s">
        <v>61</v>
      </c>
      <c r="K170" s="28">
        <v>0.8</v>
      </c>
      <c r="L170" s="29" t="s">
        <v>40</v>
      </c>
      <c r="M170" s="28" t="s">
        <v>40</v>
      </c>
      <c r="N170" s="27" t="s">
        <v>41</v>
      </c>
      <c r="O170" s="28">
        <v>0.6</v>
      </c>
      <c r="P170" s="30" t="s">
        <v>62</v>
      </c>
      <c r="Q170" s="31">
        <v>5</v>
      </c>
      <c r="R170" s="83" t="s">
        <v>439</v>
      </c>
      <c r="S170" s="33" t="s">
        <v>42</v>
      </c>
      <c r="T170" s="34" t="s">
        <v>43</v>
      </c>
      <c r="U170" s="34" t="s">
        <v>44</v>
      </c>
      <c r="V170" s="35" t="s">
        <v>45</v>
      </c>
      <c r="W170" s="34" t="s">
        <v>46</v>
      </c>
      <c r="X170" s="34" t="s">
        <v>47</v>
      </c>
      <c r="Y170" s="34" t="s">
        <v>48</v>
      </c>
      <c r="Z170" s="36">
        <f t="shared" si="18"/>
        <v>7.2575999999999988E-2</v>
      </c>
      <c r="AA170" s="37" t="s">
        <v>57</v>
      </c>
      <c r="AB170" s="35">
        <v>7.2575999999999988E-2</v>
      </c>
      <c r="AC170" s="37" t="s">
        <v>41</v>
      </c>
      <c r="AD170" s="35">
        <v>0.6</v>
      </c>
      <c r="AE170" s="13" t="s">
        <v>41</v>
      </c>
      <c r="AF170" s="165" t="s">
        <v>465</v>
      </c>
      <c r="AG170" s="22" t="s">
        <v>690</v>
      </c>
      <c r="AH170" s="22" t="s">
        <v>704</v>
      </c>
      <c r="AI170" s="34"/>
      <c r="AJ170" s="38"/>
      <c r="AK170" s="19"/>
      <c r="AL170" s="40"/>
      <c r="AM170" s="39"/>
      <c r="AN170" s="38"/>
      <c r="AO170" s="46"/>
    </row>
    <row r="171" spans="1:41" ht="115.5" customHeight="1" x14ac:dyDescent="0.25">
      <c r="A171" s="112">
        <v>68</v>
      </c>
      <c r="B171" s="162" t="s">
        <v>427</v>
      </c>
      <c r="C171" s="21">
        <v>3</v>
      </c>
      <c r="D171" s="24" t="s">
        <v>34</v>
      </c>
      <c r="E171" s="24" t="s">
        <v>440</v>
      </c>
      <c r="F171" s="24" t="s">
        <v>441</v>
      </c>
      <c r="G171" s="120" t="s">
        <v>442</v>
      </c>
      <c r="H171" s="24" t="s">
        <v>139</v>
      </c>
      <c r="I171" s="26">
        <v>500</v>
      </c>
      <c r="J171" s="27" t="s">
        <v>64</v>
      </c>
      <c r="K171" s="28">
        <v>0.6</v>
      </c>
      <c r="L171" s="29" t="s">
        <v>40</v>
      </c>
      <c r="M171" s="28" t="s">
        <v>40</v>
      </c>
      <c r="N171" s="27" t="s">
        <v>41</v>
      </c>
      <c r="O171" s="28">
        <v>0.6</v>
      </c>
      <c r="P171" s="30" t="s">
        <v>41</v>
      </c>
      <c r="Q171" s="31">
        <v>1</v>
      </c>
      <c r="R171" s="32" t="s">
        <v>443</v>
      </c>
      <c r="S171" s="33" t="s">
        <v>42</v>
      </c>
      <c r="T171" s="34" t="s">
        <v>52</v>
      </c>
      <c r="U171" s="34" t="s">
        <v>44</v>
      </c>
      <c r="V171" s="35" t="s">
        <v>53</v>
      </c>
      <c r="W171" s="34" t="s">
        <v>46</v>
      </c>
      <c r="X171" s="34" t="s">
        <v>47</v>
      </c>
      <c r="Y171" s="34" t="s">
        <v>48</v>
      </c>
      <c r="Z171" s="36">
        <f>IFERROR(IF(S171="Probabilidad",(K171-(+K171*V171)),IF(S171="Impacto",K171,"")),"")</f>
        <v>0.42</v>
      </c>
      <c r="AA171" s="37" t="s">
        <v>64</v>
      </c>
      <c r="AB171" s="35">
        <v>0.42</v>
      </c>
      <c r="AC171" s="37" t="s">
        <v>41</v>
      </c>
      <c r="AD171" s="35">
        <v>0.6</v>
      </c>
      <c r="AE171" s="13" t="s">
        <v>41</v>
      </c>
      <c r="AF171" s="165" t="s">
        <v>465</v>
      </c>
      <c r="AG171" s="22" t="s">
        <v>690</v>
      </c>
      <c r="AH171" s="22" t="s">
        <v>707</v>
      </c>
      <c r="AI171" s="34" t="s">
        <v>49</v>
      </c>
      <c r="AJ171" s="38" t="s">
        <v>616</v>
      </c>
      <c r="AK171" s="38" t="s">
        <v>444</v>
      </c>
      <c r="AL171" s="39" t="s">
        <v>432</v>
      </c>
      <c r="AM171" s="39" t="s">
        <v>705</v>
      </c>
      <c r="AN171" s="59" t="s">
        <v>709</v>
      </c>
      <c r="AO171" s="68" t="s">
        <v>464</v>
      </c>
    </row>
    <row r="172" spans="1:41" ht="150" customHeight="1" x14ac:dyDescent="0.25">
      <c r="A172" s="112"/>
      <c r="B172" s="162"/>
      <c r="C172" s="21">
        <v>3</v>
      </c>
      <c r="D172" s="24" t="s">
        <v>34</v>
      </c>
      <c r="E172" s="24" t="s">
        <v>440</v>
      </c>
      <c r="F172" s="24" t="s">
        <v>441</v>
      </c>
      <c r="G172" s="120"/>
      <c r="H172" s="24" t="s">
        <v>139</v>
      </c>
      <c r="I172" s="26">
        <v>500</v>
      </c>
      <c r="J172" s="27" t="s">
        <v>64</v>
      </c>
      <c r="K172" s="28">
        <v>0.6</v>
      </c>
      <c r="L172" s="29" t="s">
        <v>40</v>
      </c>
      <c r="M172" s="28" t="s">
        <v>40</v>
      </c>
      <c r="N172" s="27" t="s">
        <v>41</v>
      </c>
      <c r="O172" s="28">
        <v>0.6</v>
      </c>
      <c r="P172" s="30" t="s">
        <v>41</v>
      </c>
      <c r="Q172" s="31">
        <v>2</v>
      </c>
      <c r="R172" s="32" t="s">
        <v>615</v>
      </c>
      <c r="S172" s="33" t="s">
        <v>42</v>
      </c>
      <c r="T172" s="34" t="s">
        <v>43</v>
      </c>
      <c r="U172" s="34" t="s">
        <v>44</v>
      </c>
      <c r="V172" s="35" t="s">
        <v>45</v>
      </c>
      <c r="W172" s="34" t="s">
        <v>46</v>
      </c>
      <c r="X172" s="34" t="s">
        <v>47</v>
      </c>
      <c r="Y172" s="34" t="s">
        <v>48</v>
      </c>
      <c r="Z172" s="36">
        <f>IFERROR(IF(AND(S171="Probabilidad",S172="Probabilidad"),(AB171-(+AB171*V172)),IF(S172="Probabilidad",(K171-(+K171*V172)),IF(S172="Impacto",AB171,""))),"")</f>
        <v>0.252</v>
      </c>
      <c r="AA172" s="37" t="s">
        <v>39</v>
      </c>
      <c r="AB172" s="35">
        <v>0.252</v>
      </c>
      <c r="AC172" s="37" t="s">
        <v>41</v>
      </c>
      <c r="AD172" s="35">
        <v>0.6</v>
      </c>
      <c r="AE172" s="13" t="s">
        <v>41</v>
      </c>
      <c r="AF172" s="165" t="s">
        <v>465</v>
      </c>
      <c r="AG172" s="22" t="s">
        <v>690</v>
      </c>
      <c r="AH172" s="22" t="s">
        <v>708</v>
      </c>
      <c r="AI172" s="34"/>
      <c r="AJ172" s="38"/>
      <c r="AK172" s="19"/>
      <c r="AL172" s="40"/>
      <c r="AM172" s="39"/>
      <c r="AN172" s="38"/>
      <c r="AO172" s="46"/>
    </row>
    <row r="173" spans="1:41" ht="132.75" customHeight="1" x14ac:dyDescent="0.25">
      <c r="A173" s="112">
        <v>69</v>
      </c>
      <c r="B173" s="162" t="s">
        <v>427</v>
      </c>
      <c r="C173" s="21">
        <v>4</v>
      </c>
      <c r="D173" s="24" t="s">
        <v>34</v>
      </c>
      <c r="E173" s="24" t="s">
        <v>445</v>
      </c>
      <c r="F173" s="24" t="s">
        <v>446</v>
      </c>
      <c r="G173" s="120" t="s">
        <v>447</v>
      </c>
      <c r="H173" s="24" t="s">
        <v>139</v>
      </c>
      <c r="I173" s="26">
        <v>1000</v>
      </c>
      <c r="J173" s="27" t="s">
        <v>61</v>
      </c>
      <c r="K173" s="28">
        <v>0.8</v>
      </c>
      <c r="L173" s="29" t="s">
        <v>40</v>
      </c>
      <c r="M173" s="28" t="s">
        <v>40</v>
      </c>
      <c r="N173" s="27" t="s">
        <v>41</v>
      </c>
      <c r="O173" s="28">
        <v>0.6</v>
      </c>
      <c r="P173" s="30" t="s">
        <v>62</v>
      </c>
      <c r="Q173" s="31">
        <v>1</v>
      </c>
      <c r="R173" s="32" t="s">
        <v>448</v>
      </c>
      <c r="S173" s="33" t="s">
        <v>42</v>
      </c>
      <c r="T173" s="34" t="s">
        <v>52</v>
      </c>
      <c r="U173" s="34" t="s">
        <v>44</v>
      </c>
      <c r="V173" s="35" t="s">
        <v>53</v>
      </c>
      <c r="W173" s="34" t="s">
        <v>46</v>
      </c>
      <c r="X173" s="34" t="s">
        <v>47</v>
      </c>
      <c r="Y173" s="34" t="s">
        <v>48</v>
      </c>
      <c r="Z173" s="36">
        <f>IFERROR(IF(S173="Probabilidad",(K173-(+K173*V173)),IF(S173="Impacto",K173,"")),"")</f>
        <v>0.56000000000000005</v>
      </c>
      <c r="AA173" s="37" t="s">
        <v>64</v>
      </c>
      <c r="AB173" s="35">
        <v>0.56000000000000005</v>
      </c>
      <c r="AC173" s="37" t="s">
        <v>41</v>
      </c>
      <c r="AD173" s="35">
        <v>0.6</v>
      </c>
      <c r="AE173" s="13" t="s">
        <v>41</v>
      </c>
      <c r="AF173" s="165" t="s">
        <v>465</v>
      </c>
      <c r="AG173" s="22" t="s">
        <v>710</v>
      </c>
      <c r="AH173" s="22" t="s">
        <v>711</v>
      </c>
      <c r="AI173" s="34" t="s">
        <v>49</v>
      </c>
      <c r="AJ173" s="38" t="s">
        <v>618</v>
      </c>
      <c r="AK173" s="19" t="s">
        <v>449</v>
      </c>
      <c r="AL173" s="39" t="s">
        <v>432</v>
      </c>
      <c r="AM173" s="39">
        <v>44377</v>
      </c>
      <c r="AN173" s="59" t="s">
        <v>713</v>
      </c>
      <c r="AO173" s="68" t="s">
        <v>464</v>
      </c>
    </row>
    <row r="174" spans="1:41" ht="150.75" customHeight="1" x14ac:dyDescent="0.25">
      <c r="A174" s="112"/>
      <c r="B174" s="162"/>
      <c r="C174" s="21">
        <v>4</v>
      </c>
      <c r="D174" s="24" t="s">
        <v>34</v>
      </c>
      <c r="E174" s="24" t="s">
        <v>445</v>
      </c>
      <c r="F174" s="24" t="s">
        <v>446</v>
      </c>
      <c r="G174" s="120"/>
      <c r="H174" s="24" t="s">
        <v>139</v>
      </c>
      <c r="I174" s="26">
        <v>1000</v>
      </c>
      <c r="J174" s="27" t="s">
        <v>61</v>
      </c>
      <c r="K174" s="28">
        <v>0.8</v>
      </c>
      <c r="L174" s="29" t="s">
        <v>40</v>
      </c>
      <c r="M174" s="28" t="s">
        <v>40</v>
      </c>
      <c r="N174" s="27" t="s">
        <v>41</v>
      </c>
      <c r="O174" s="28">
        <v>0.6</v>
      </c>
      <c r="P174" s="30" t="s">
        <v>62</v>
      </c>
      <c r="Q174" s="31">
        <v>2</v>
      </c>
      <c r="R174" s="32" t="s">
        <v>617</v>
      </c>
      <c r="S174" s="33" t="s">
        <v>42</v>
      </c>
      <c r="T174" s="34" t="s">
        <v>52</v>
      </c>
      <c r="U174" s="34" t="s">
        <v>44</v>
      </c>
      <c r="V174" s="35" t="s">
        <v>53</v>
      </c>
      <c r="W174" s="34" t="s">
        <v>46</v>
      </c>
      <c r="X174" s="34" t="s">
        <v>47</v>
      </c>
      <c r="Y174" s="34" t="s">
        <v>48</v>
      </c>
      <c r="Z174" s="36">
        <f>IFERROR(IF(AND(S173="Probabilidad",S174="Probabilidad"),(AB173-(+AB173*V174)),IF(S174="Probabilidad",(K173-(+K173*V174)),IF(S174="Impacto",AB173,""))),"")</f>
        <v>0.39200000000000002</v>
      </c>
      <c r="AA174" s="37" t="s">
        <v>39</v>
      </c>
      <c r="AB174" s="35">
        <v>0.39200000000000002</v>
      </c>
      <c r="AC174" s="37" t="s">
        <v>41</v>
      </c>
      <c r="AD174" s="35">
        <v>0.6</v>
      </c>
      <c r="AE174" s="13" t="s">
        <v>41</v>
      </c>
      <c r="AF174" s="165" t="s">
        <v>465</v>
      </c>
      <c r="AG174" s="22" t="s">
        <v>710</v>
      </c>
      <c r="AH174" s="22" t="s">
        <v>712</v>
      </c>
      <c r="AI174" s="34"/>
      <c r="AJ174" s="38"/>
      <c r="AK174" s="19"/>
      <c r="AL174" s="40"/>
      <c r="AM174" s="39"/>
      <c r="AN174" s="38"/>
      <c r="AO174" s="46"/>
    </row>
    <row r="175" spans="1:41" ht="225" customHeight="1" x14ac:dyDescent="0.25">
      <c r="A175" s="115">
        <v>70</v>
      </c>
      <c r="B175" s="114" t="s">
        <v>427</v>
      </c>
      <c r="C175" s="41"/>
      <c r="D175" s="41"/>
      <c r="E175" s="41"/>
      <c r="F175" s="95"/>
      <c r="G175" s="113" t="s">
        <v>619</v>
      </c>
      <c r="H175" s="41"/>
      <c r="I175" s="41"/>
      <c r="J175" s="41"/>
      <c r="K175" s="41"/>
      <c r="L175" s="95"/>
      <c r="M175" s="95"/>
      <c r="N175" s="41"/>
      <c r="O175" s="41"/>
      <c r="P175" s="30" t="s">
        <v>62</v>
      </c>
      <c r="Q175" s="46">
        <v>1</v>
      </c>
      <c r="R175" s="32" t="s">
        <v>620</v>
      </c>
      <c r="S175" s="33" t="s">
        <v>42</v>
      </c>
      <c r="T175" s="41"/>
      <c r="U175" s="41"/>
      <c r="V175" s="41"/>
      <c r="W175" s="34" t="s">
        <v>46</v>
      </c>
      <c r="X175" s="34" t="s">
        <v>47</v>
      </c>
      <c r="Y175" s="34" t="s">
        <v>48</v>
      </c>
      <c r="Z175" s="41"/>
      <c r="AA175" s="41"/>
      <c r="AB175" s="41"/>
      <c r="AC175" s="41"/>
      <c r="AD175" s="41"/>
      <c r="AE175" s="13" t="s">
        <v>41</v>
      </c>
      <c r="AF175" s="165" t="s">
        <v>465</v>
      </c>
      <c r="AG175" s="22" t="s">
        <v>699</v>
      </c>
      <c r="AH175" s="22" t="s">
        <v>714</v>
      </c>
      <c r="AI175" s="34" t="s">
        <v>49</v>
      </c>
      <c r="AJ175" s="38" t="s">
        <v>626</v>
      </c>
      <c r="AK175" s="19" t="s">
        <v>627</v>
      </c>
      <c r="AL175" s="39" t="s">
        <v>432</v>
      </c>
      <c r="AM175" s="39">
        <v>44403</v>
      </c>
      <c r="AN175" s="59" t="s">
        <v>721</v>
      </c>
      <c r="AO175" s="68" t="s">
        <v>464</v>
      </c>
    </row>
    <row r="176" spans="1:41" ht="185.25" customHeight="1" x14ac:dyDescent="0.25">
      <c r="A176" s="115"/>
      <c r="B176" s="114"/>
      <c r="C176" s="41"/>
      <c r="D176" s="41"/>
      <c r="E176" s="41"/>
      <c r="F176" s="95"/>
      <c r="G176" s="113"/>
      <c r="H176" s="41"/>
      <c r="I176" s="41"/>
      <c r="J176" s="41"/>
      <c r="K176" s="41"/>
      <c r="L176" s="95"/>
      <c r="M176" s="95"/>
      <c r="N176" s="41"/>
      <c r="O176" s="41"/>
      <c r="P176" s="30" t="s">
        <v>62</v>
      </c>
      <c r="Q176" s="46">
        <v>2</v>
      </c>
      <c r="R176" s="32" t="s">
        <v>621</v>
      </c>
      <c r="S176" s="33" t="s">
        <v>42</v>
      </c>
      <c r="T176" s="41"/>
      <c r="U176" s="41"/>
      <c r="V176" s="41"/>
      <c r="W176" s="34" t="s">
        <v>46</v>
      </c>
      <c r="X176" s="34" t="s">
        <v>47</v>
      </c>
      <c r="Y176" s="34" t="s">
        <v>48</v>
      </c>
      <c r="Z176" s="41"/>
      <c r="AA176" s="41"/>
      <c r="AB176" s="41"/>
      <c r="AC176" s="41"/>
      <c r="AD176" s="41"/>
      <c r="AE176" s="13" t="s">
        <v>41</v>
      </c>
      <c r="AF176" s="165" t="s">
        <v>465</v>
      </c>
      <c r="AG176" s="22" t="s">
        <v>715</v>
      </c>
      <c r="AH176" s="22" t="s">
        <v>716</v>
      </c>
      <c r="AI176" s="41"/>
      <c r="AJ176" s="41"/>
      <c r="AK176" s="41"/>
      <c r="AL176" s="41"/>
      <c r="AM176" s="96"/>
      <c r="AN176" s="41"/>
      <c r="AO176" s="46"/>
    </row>
    <row r="177" spans="1:41" ht="133.5" customHeight="1" x14ac:dyDescent="0.25">
      <c r="A177" s="115"/>
      <c r="B177" s="114"/>
      <c r="C177" s="41"/>
      <c r="D177" s="41"/>
      <c r="E177" s="41"/>
      <c r="F177" s="95"/>
      <c r="G177" s="113"/>
      <c r="H177" s="41"/>
      <c r="I177" s="41"/>
      <c r="J177" s="41"/>
      <c r="K177" s="41"/>
      <c r="L177" s="95"/>
      <c r="M177" s="95"/>
      <c r="N177" s="41"/>
      <c r="O177" s="41"/>
      <c r="P177" s="30" t="s">
        <v>62</v>
      </c>
      <c r="Q177" s="46">
        <v>3</v>
      </c>
      <c r="R177" s="32" t="s">
        <v>622</v>
      </c>
      <c r="S177" s="33" t="s">
        <v>42</v>
      </c>
      <c r="T177" s="41"/>
      <c r="U177" s="41"/>
      <c r="V177" s="41"/>
      <c r="W177" s="34" t="s">
        <v>46</v>
      </c>
      <c r="X177" s="34" t="s">
        <v>47</v>
      </c>
      <c r="Y177" s="34" t="s">
        <v>48</v>
      </c>
      <c r="Z177" s="41"/>
      <c r="AA177" s="41"/>
      <c r="AB177" s="41"/>
      <c r="AC177" s="41"/>
      <c r="AD177" s="41"/>
      <c r="AE177" s="13" t="s">
        <v>41</v>
      </c>
      <c r="AF177" s="165" t="s">
        <v>465</v>
      </c>
      <c r="AG177" s="22" t="s">
        <v>715</v>
      </c>
      <c r="AH177" s="22" t="s">
        <v>717</v>
      </c>
      <c r="AI177" s="41"/>
      <c r="AJ177" s="41"/>
      <c r="AK177" s="41"/>
      <c r="AL177" s="41"/>
      <c r="AM177" s="96"/>
      <c r="AN177" s="41"/>
      <c r="AO177" s="46"/>
    </row>
    <row r="178" spans="1:41" ht="168" customHeight="1" x14ac:dyDescent="0.25">
      <c r="A178" s="115"/>
      <c r="B178" s="114"/>
      <c r="C178" s="41"/>
      <c r="D178" s="41"/>
      <c r="E178" s="41"/>
      <c r="F178" s="95"/>
      <c r="G178" s="113"/>
      <c r="H178" s="41"/>
      <c r="I178" s="41"/>
      <c r="J178" s="41"/>
      <c r="K178" s="41"/>
      <c r="L178" s="95"/>
      <c r="M178" s="95"/>
      <c r="N178" s="41"/>
      <c r="O178" s="41"/>
      <c r="P178" s="30" t="s">
        <v>62</v>
      </c>
      <c r="Q178" s="46">
        <v>4</v>
      </c>
      <c r="R178" s="32" t="s">
        <v>623</v>
      </c>
      <c r="S178" s="33" t="s">
        <v>42</v>
      </c>
      <c r="T178" s="41"/>
      <c r="U178" s="41"/>
      <c r="V178" s="41"/>
      <c r="W178" s="34" t="s">
        <v>46</v>
      </c>
      <c r="X178" s="34" t="s">
        <v>47</v>
      </c>
      <c r="Y178" s="34" t="s">
        <v>48</v>
      </c>
      <c r="Z178" s="41"/>
      <c r="AA178" s="41"/>
      <c r="AB178" s="41"/>
      <c r="AC178" s="41"/>
      <c r="AD178" s="41"/>
      <c r="AE178" s="13" t="s">
        <v>41</v>
      </c>
      <c r="AF178" s="165" t="s">
        <v>465</v>
      </c>
      <c r="AG178" s="22" t="s">
        <v>715</v>
      </c>
      <c r="AH178" s="22" t="s">
        <v>718</v>
      </c>
      <c r="AI178" s="41"/>
      <c r="AJ178" s="41"/>
      <c r="AK178" s="41"/>
      <c r="AL178" s="41"/>
      <c r="AM178" s="96"/>
      <c r="AN178" s="41"/>
      <c r="AO178" s="46"/>
    </row>
    <row r="179" spans="1:41" ht="120" customHeight="1" x14ac:dyDescent="0.25">
      <c r="A179" s="115"/>
      <c r="B179" s="114"/>
      <c r="C179" s="41"/>
      <c r="D179" s="41"/>
      <c r="E179" s="41"/>
      <c r="F179" s="95"/>
      <c r="G179" s="113"/>
      <c r="H179" s="41"/>
      <c r="I179" s="41"/>
      <c r="J179" s="41"/>
      <c r="K179" s="41"/>
      <c r="L179" s="95"/>
      <c r="M179" s="95"/>
      <c r="N179" s="41"/>
      <c r="O179" s="41"/>
      <c r="P179" s="30" t="s">
        <v>62</v>
      </c>
      <c r="Q179" s="46">
        <v>5</v>
      </c>
      <c r="R179" s="32" t="s">
        <v>624</v>
      </c>
      <c r="S179" s="33" t="s">
        <v>42</v>
      </c>
      <c r="T179" s="41"/>
      <c r="U179" s="41"/>
      <c r="V179" s="41"/>
      <c r="W179" s="34" t="s">
        <v>46</v>
      </c>
      <c r="X179" s="34" t="s">
        <v>47</v>
      </c>
      <c r="Y179" s="34" t="s">
        <v>48</v>
      </c>
      <c r="Z179" s="41"/>
      <c r="AA179" s="41"/>
      <c r="AB179" s="41"/>
      <c r="AC179" s="41"/>
      <c r="AD179" s="41"/>
      <c r="AE179" s="13" t="s">
        <v>41</v>
      </c>
      <c r="AF179" s="165" t="s">
        <v>465</v>
      </c>
      <c r="AG179" s="22" t="s">
        <v>699</v>
      </c>
      <c r="AH179" s="22" t="s">
        <v>719</v>
      </c>
      <c r="AI179" s="41"/>
      <c r="AJ179" s="41"/>
      <c r="AK179" s="41"/>
      <c r="AL179" s="41"/>
      <c r="AM179" s="96"/>
      <c r="AN179" s="41"/>
      <c r="AO179" s="46"/>
    </row>
    <row r="180" spans="1:41" ht="151.5" customHeight="1" x14ac:dyDescent="0.25">
      <c r="A180" s="115"/>
      <c r="B180" s="114"/>
      <c r="C180" s="41"/>
      <c r="D180" s="41"/>
      <c r="E180" s="41"/>
      <c r="F180" s="95"/>
      <c r="G180" s="113"/>
      <c r="H180" s="41"/>
      <c r="I180" s="41"/>
      <c r="J180" s="41"/>
      <c r="K180" s="41"/>
      <c r="L180" s="95"/>
      <c r="M180" s="95"/>
      <c r="N180" s="41"/>
      <c r="O180" s="41"/>
      <c r="P180" s="30" t="s">
        <v>62</v>
      </c>
      <c r="Q180" s="46">
        <v>6</v>
      </c>
      <c r="R180" s="32" t="s">
        <v>625</v>
      </c>
      <c r="S180" s="33" t="s">
        <v>42</v>
      </c>
      <c r="T180" s="41"/>
      <c r="U180" s="41"/>
      <c r="V180" s="41"/>
      <c r="W180" s="34" t="s">
        <v>46</v>
      </c>
      <c r="X180" s="34" t="s">
        <v>47</v>
      </c>
      <c r="Y180" s="34" t="s">
        <v>48</v>
      </c>
      <c r="Z180" s="41"/>
      <c r="AA180" s="41"/>
      <c r="AB180" s="41"/>
      <c r="AC180" s="41"/>
      <c r="AD180" s="41"/>
      <c r="AE180" s="13" t="s">
        <v>41</v>
      </c>
      <c r="AF180" s="165" t="s">
        <v>465</v>
      </c>
      <c r="AG180" s="22" t="s">
        <v>699</v>
      </c>
      <c r="AH180" s="22" t="s">
        <v>720</v>
      </c>
      <c r="AI180" s="41"/>
      <c r="AJ180" s="41"/>
      <c r="AK180" s="41"/>
      <c r="AL180" s="41"/>
      <c r="AM180" s="96"/>
      <c r="AN180" s="41"/>
      <c r="AO180" s="46"/>
    </row>
    <row r="181" spans="1:41" x14ac:dyDescent="0.25">
      <c r="H181" s="8"/>
      <c r="I181" s="8"/>
      <c r="J181" s="8"/>
    </row>
    <row r="182" spans="1:41" x14ac:dyDescent="0.25">
      <c r="H182" s="8"/>
      <c r="I182" s="8"/>
      <c r="J182" s="8"/>
    </row>
    <row r="183" spans="1:41" x14ac:dyDescent="0.25">
      <c r="H183" s="8"/>
      <c r="I183" s="8"/>
      <c r="J183" s="8"/>
    </row>
    <row r="184" spans="1:41" x14ac:dyDescent="0.25">
      <c r="H184" s="8"/>
      <c r="I184" s="8"/>
      <c r="J184" s="8"/>
    </row>
  </sheetData>
  <autoFilter ref="A5:BU174" xr:uid="{00000000-0009-0000-0000-000001000000}"/>
  <mergeCells count="203">
    <mergeCell ref="G173:G174"/>
    <mergeCell ref="B173:B174"/>
    <mergeCell ref="B34:B35"/>
    <mergeCell ref="B32:B33"/>
    <mergeCell ref="B28:B31"/>
    <mergeCell ref="G160:G165"/>
    <mergeCell ref="B160:B165"/>
    <mergeCell ref="G166:G170"/>
    <mergeCell ref="B166:B170"/>
    <mergeCell ref="G171:G172"/>
    <mergeCell ref="B171:B172"/>
    <mergeCell ref="G150:G151"/>
    <mergeCell ref="B150:B151"/>
    <mergeCell ref="G152:G154"/>
    <mergeCell ref="B152:B154"/>
    <mergeCell ref="G155:G159"/>
    <mergeCell ref="B155:B159"/>
    <mergeCell ref="G146:G147"/>
    <mergeCell ref="B146:B147"/>
    <mergeCell ref="G148:G149"/>
    <mergeCell ref="B148:B149"/>
    <mergeCell ref="G131:G133"/>
    <mergeCell ref="G70:G72"/>
    <mergeCell ref="B70:B72"/>
    <mergeCell ref="G74:G76"/>
    <mergeCell ref="B74:B76"/>
    <mergeCell ref="G77:G78"/>
    <mergeCell ref="B77:B78"/>
    <mergeCell ref="G64:G65"/>
    <mergeCell ref="B64:B65"/>
    <mergeCell ref="G66:G67"/>
    <mergeCell ref="B66:B67"/>
    <mergeCell ref="G68:G69"/>
    <mergeCell ref="B68:B69"/>
    <mergeCell ref="G52:G53"/>
    <mergeCell ref="B52:B53"/>
    <mergeCell ref="G59:G60"/>
    <mergeCell ref="B59:B60"/>
    <mergeCell ref="G61:G63"/>
    <mergeCell ref="B61:B63"/>
    <mergeCell ref="B37:B38"/>
    <mergeCell ref="G46:G48"/>
    <mergeCell ref="B46:B48"/>
    <mergeCell ref="G49:G50"/>
    <mergeCell ref="B49:B50"/>
    <mergeCell ref="B39:B41"/>
    <mergeCell ref="G39:G41"/>
    <mergeCell ref="R3:AH3"/>
    <mergeCell ref="B8:B9"/>
    <mergeCell ref="B6:B7"/>
    <mergeCell ref="B19:B20"/>
    <mergeCell ref="B16:B18"/>
    <mergeCell ref="B13:B15"/>
    <mergeCell ref="B10:B11"/>
    <mergeCell ref="G22:G26"/>
    <mergeCell ref="G28:G31"/>
    <mergeCell ref="B22:B26"/>
    <mergeCell ref="G8:G9"/>
    <mergeCell ref="G10:G11"/>
    <mergeCell ref="G13:G15"/>
    <mergeCell ref="G16:G18"/>
    <mergeCell ref="G19:G20"/>
    <mergeCell ref="AI3:AO3"/>
    <mergeCell ref="AF4:AF5"/>
    <mergeCell ref="AG4:AG5"/>
    <mergeCell ref="AH4:AH5"/>
    <mergeCell ref="B3:Q3"/>
    <mergeCell ref="AE4:AE5"/>
    <mergeCell ref="A4:A5"/>
    <mergeCell ref="Q4:Q5"/>
    <mergeCell ref="I4:I5"/>
    <mergeCell ref="J4:J5"/>
    <mergeCell ref="K4:K5"/>
    <mergeCell ref="L4:L5"/>
    <mergeCell ref="M4:M5"/>
    <mergeCell ref="N4:N5"/>
    <mergeCell ref="O4:O5"/>
    <mergeCell ref="P4:P5"/>
    <mergeCell ref="C4:C5"/>
    <mergeCell ref="D4:D5"/>
    <mergeCell ref="E4:E5"/>
    <mergeCell ref="F4:F5"/>
    <mergeCell ref="T4:Y4"/>
    <mergeCell ref="H4:H5"/>
    <mergeCell ref="R4:R5"/>
    <mergeCell ref="S4:S5"/>
    <mergeCell ref="P39:P41"/>
    <mergeCell ref="A39:A41"/>
    <mergeCell ref="P46:P47"/>
    <mergeCell ref="A46:A48"/>
    <mergeCell ref="A49:A50"/>
    <mergeCell ref="AO4:AO5"/>
    <mergeCell ref="AI4:AI5"/>
    <mergeCell ref="AJ4:AJ5"/>
    <mergeCell ref="AK4:AK5"/>
    <mergeCell ref="AL4:AL5"/>
    <mergeCell ref="AM4:AM5"/>
    <mergeCell ref="AN4:AN5"/>
    <mergeCell ref="Z4:Z5"/>
    <mergeCell ref="AA4:AA5"/>
    <mergeCell ref="AB4:AB5"/>
    <mergeCell ref="AC4:AC5"/>
    <mergeCell ref="AD4:AD5"/>
    <mergeCell ref="G4:G5"/>
    <mergeCell ref="B4:B5"/>
    <mergeCell ref="G6:G7"/>
    <mergeCell ref="G32:G33"/>
    <mergeCell ref="G34:G35"/>
    <mergeCell ref="G37:G38"/>
    <mergeCell ref="A52:A53"/>
    <mergeCell ref="A59:A60"/>
    <mergeCell ref="A61:A63"/>
    <mergeCell ref="A64:A65"/>
    <mergeCell ref="A66:A67"/>
    <mergeCell ref="A68:A69"/>
    <mergeCell ref="A70:A72"/>
    <mergeCell ref="A74:A76"/>
    <mergeCell ref="A77:A78"/>
    <mergeCell ref="AE79:AE80"/>
    <mergeCell ref="P79:P80"/>
    <mergeCell ref="G79:G80"/>
    <mergeCell ref="B79:B80"/>
    <mergeCell ref="A79:A80"/>
    <mergeCell ref="A81:A82"/>
    <mergeCell ref="A83:A85"/>
    <mergeCell ref="A86:A88"/>
    <mergeCell ref="A89:A90"/>
    <mergeCell ref="G89:G90"/>
    <mergeCell ref="B89:B90"/>
    <mergeCell ref="G81:G82"/>
    <mergeCell ref="B81:B82"/>
    <mergeCell ref="G83:G85"/>
    <mergeCell ref="B83:B85"/>
    <mergeCell ref="G86:G88"/>
    <mergeCell ref="B86:B88"/>
    <mergeCell ref="A91:A92"/>
    <mergeCell ref="A93:A94"/>
    <mergeCell ref="A96:A97"/>
    <mergeCell ref="A98:A102"/>
    <mergeCell ref="A103:A106"/>
    <mergeCell ref="A107:A110"/>
    <mergeCell ref="A111:A113"/>
    <mergeCell ref="B114:B118"/>
    <mergeCell ref="G114:G118"/>
    <mergeCell ref="A114:A118"/>
    <mergeCell ref="G91:G92"/>
    <mergeCell ref="B91:B92"/>
    <mergeCell ref="G93:G94"/>
    <mergeCell ref="B93:B94"/>
    <mergeCell ref="G107:G110"/>
    <mergeCell ref="B107:B110"/>
    <mergeCell ref="G111:G113"/>
    <mergeCell ref="B111:B113"/>
    <mergeCell ref="G96:G97"/>
    <mergeCell ref="B96:B97"/>
    <mergeCell ref="G98:G102"/>
    <mergeCell ref="B98:B102"/>
    <mergeCell ref="G103:G106"/>
    <mergeCell ref="B103:B106"/>
    <mergeCell ref="A155:A159"/>
    <mergeCell ref="A160:A165"/>
    <mergeCell ref="P114:P118"/>
    <mergeCell ref="A119:A121"/>
    <mergeCell ref="A122:A125"/>
    <mergeCell ref="A126:A130"/>
    <mergeCell ref="A131:A133"/>
    <mergeCell ref="A134:A137"/>
    <mergeCell ref="B134:B137"/>
    <mergeCell ref="G134:G137"/>
    <mergeCell ref="A138:A140"/>
    <mergeCell ref="G119:G121"/>
    <mergeCell ref="B119:B121"/>
    <mergeCell ref="B131:B133"/>
    <mergeCell ref="G138:G140"/>
    <mergeCell ref="B138:B140"/>
    <mergeCell ref="G122:G125"/>
    <mergeCell ref="B122:B125"/>
    <mergeCell ref="G126:G130"/>
    <mergeCell ref="B126:B130"/>
    <mergeCell ref="A166:A170"/>
    <mergeCell ref="A171:A172"/>
    <mergeCell ref="A173:A174"/>
    <mergeCell ref="G175:G180"/>
    <mergeCell ref="B175:B180"/>
    <mergeCell ref="A175:A180"/>
    <mergeCell ref="A6:A7"/>
    <mergeCell ref="A8:A9"/>
    <mergeCell ref="A10:A11"/>
    <mergeCell ref="A13:A15"/>
    <mergeCell ref="A16:A18"/>
    <mergeCell ref="A19:A20"/>
    <mergeCell ref="A22:A26"/>
    <mergeCell ref="A28:A31"/>
    <mergeCell ref="A32:A33"/>
    <mergeCell ref="A34:A35"/>
    <mergeCell ref="A37:A38"/>
    <mergeCell ref="B142:B145"/>
    <mergeCell ref="G142:G145"/>
    <mergeCell ref="A142:A145"/>
    <mergeCell ref="A146:A147"/>
    <mergeCell ref="A148:A149"/>
    <mergeCell ref="A150:A151"/>
    <mergeCell ref="A152:A154"/>
  </mergeCells>
  <conditionalFormatting sqref="J6:J8 AA98:AA102">
    <cfRule type="cellIs" dxfId="4206" priority="4758" operator="equal">
      <formula>"Muy Alta"</formula>
    </cfRule>
    <cfRule type="cellIs" dxfId="4205" priority="4759" operator="equal">
      <formula>"Alta"</formula>
    </cfRule>
    <cfRule type="cellIs" dxfId="4204" priority="4760" operator="equal">
      <formula>"Media"</formula>
    </cfRule>
    <cfRule type="cellIs" dxfId="4203" priority="4761" operator="equal">
      <formula>"Baja"</formula>
    </cfRule>
    <cfRule type="cellIs" dxfId="4202" priority="4762" operator="equal">
      <formula>"Muy Baja"</formula>
    </cfRule>
  </conditionalFormatting>
  <conditionalFormatting sqref="N10 N12 N6:N8 AC98:AC102">
    <cfRule type="cellIs" dxfId="4201" priority="4753" operator="equal">
      <formula>"Catastrófico"</formula>
    </cfRule>
    <cfRule type="cellIs" dxfId="4200" priority="4754" operator="equal">
      <formula>"Mayor"</formula>
    </cfRule>
    <cfRule type="cellIs" dxfId="4199" priority="4755" operator="equal">
      <formula>"Moderado"</formula>
    </cfRule>
    <cfRule type="cellIs" dxfId="4198" priority="4756" operator="equal">
      <formula>"Menor"</formula>
    </cfRule>
    <cfRule type="cellIs" dxfId="4197" priority="4757" operator="equal">
      <formula>"Leve"</formula>
    </cfRule>
  </conditionalFormatting>
  <conditionalFormatting sqref="P6:P7 AE98:AE102">
    <cfRule type="cellIs" dxfId="4196" priority="4749" operator="equal">
      <formula>"Extremo"</formula>
    </cfRule>
    <cfRule type="cellIs" dxfId="4195" priority="4750" operator="equal">
      <formula>"Alto"</formula>
    </cfRule>
    <cfRule type="cellIs" dxfId="4194" priority="4751" operator="equal">
      <formula>"Moderado"</formula>
    </cfRule>
    <cfRule type="cellIs" dxfId="4193" priority="4752" operator="equal">
      <formula>"Bajo"</formula>
    </cfRule>
  </conditionalFormatting>
  <conditionalFormatting sqref="AA6:AA7">
    <cfRule type="cellIs" dxfId="4192" priority="4744" operator="equal">
      <formula>"Muy Alta"</formula>
    </cfRule>
    <cfRule type="cellIs" dxfId="4191" priority="4745" operator="equal">
      <formula>"Alta"</formula>
    </cfRule>
    <cfRule type="cellIs" dxfId="4190" priority="4746" operator="equal">
      <formula>"Media"</formula>
    </cfRule>
    <cfRule type="cellIs" dxfId="4189" priority="4747" operator="equal">
      <formula>"Baja"</formula>
    </cfRule>
    <cfRule type="cellIs" dxfId="4188" priority="4748" operator="equal">
      <formula>"Muy Baja"</formula>
    </cfRule>
  </conditionalFormatting>
  <conditionalFormatting sqref="AC6:AC7">
    <cfRule type="cellIs" dxfId="4187" priority="4739" operator="equal">
      <formula>"Catastrófico"</formula>
    </cfRule>
    <cfRule type="cellIs" dxfId="4186" priority="4740" operator="equal">
      <formula>"Mayor"</formula>
    </cfRule>
    <cfRule type="cellIs" dxfId="4185" priority="4741" operator="equal">
      <formula>"Moderado"</formula>
    </cfRule>
    <cfRule type="cellIs" dxfId="4184" priority="4742" operator="equal">
      <formula>"Menor"</formula>
    </cfRule>
    <cfRule type="cellIs" dxfId="4183" priority="4743" operator="equal">
      <formula>"Leve"</formula>
    </cfRule>
  </conditionalFormatting>
  <conditionalFormatting sqref="AE6:AE7">
    <cfRule type="cellIs" dxfId="4182" priority="4735" operator="equal">
      <formula>"Extremo"</formula>
    </cfRule>
    <cfRule type="cellIs" dxfId="4181" priority="4736" operator="equal">
      <formula>"Alto"</formula>
    </cfRule>
    <cfRule type="cellIs" dxfId="4180" priority="4737" operator="equal">
      <formula>"Moderado"</formula>
    </cfRule>
    <cfRule type="cellIs" dxfId="4179" priority="4738" operator="equal">
      <formula>"Bajo"</formula>
    </cfRule>
  </conditionalFormatting>
  <conditionalFormatting sqref="P8">
    <cfRule type="cellIs" dxfId="4178" priority="4731" operator="equal">
      <formula>"Extremo"</formula>
    </cfRule>
    <cfRule type="cellIs" dxfId="4177" priority="4732" operator="equal">
      <formula>"Alto"</formula>
    </cfRule>
    <cfRule type="cellIs" dxfId="4176" priority="4733" operator="equal">
      <formula>"Moderado"</formula>
    </cfRule>
    <cfRule type="cellIs" dxfId="4175" priority="4734" operator="equal">
      <formula>"Bajo"</formula>
    </cfRule>
  </conditionalFormatting>
  <conditionalFormatting sqref="AA8:AA9">
    <cfRule type="cellIs" dxfId="4174" priority="4726" operator="equal">
      <formula>"Muy Alta"</formula>
    </cfRule>
    <cfRule type="cellIs" dxfId="4173" priority="4727" operator="equal">
      <formula>"Alta"</formula>
    </cfRule>
    <cfRule type="cellIs" dxfId="4172" priority="4728" operator="equal">
      <formula>"Media"</formula>
    </cfRule>
    <cfRule type="cellIs" dxfId="4171" priority="4729" operator="equal">
      <formula>"Baja"</formula>
    </cfRule>
    <cfRule type="cellIs" dxfId="4170" priority="4730" operator="equal">
      <formula>"Muy Baja"</formula>
    </cfRule>
  </conditionalFormatting>
  <conditionalFormatting sqref="AC8:AC9">
    <cfRule type="cellIs" dxfId="4169" priority="4721" operator="equal">
      <formula>"Catastrófico"</formula>
    </cfRule>
    <cfRule type="cellIs" dxfId="4168" priority="4722" operator="equal">
      <formula>"Mayor"</formula>
    </cfRule>
    <cfRule type="cellIs" dxfId="4167" priority="4723" operator="equal">
      <formula>"Moderado"</formula>
    </cfRule>
    <cfRule type="cellIs" dxfId="4166" priority="4724" operator="equal">
      <formula>"Menor"</formula>
    </cfRule>
    <cfRule type="cellIs" dxfId="4165" priority="4725" operator="equal">
      <formula>"Leve"</formula>
    </cfRule>
  </conditionalFormatting>
  <conditionalFormatting sqref="AE8:AE9">
    <cfRule type="cellIs" dxfId="4164" priority="4717" operator="equal">
      <formula>"Extremo"</formula>
    </cfRule>
    <cfRule type="cellIs" dxfId="4163" priority="4718" operator="equal">
      <formula>"Alto"</formula>
    </cfRule>
    <cfRule type="cellIs" dxfId="4162" priority="4719" operator="equal">
      <formula>"Moderado"</formula>
    </cfRule>
    <cfRule type="cellIs" dxfId="4161" priority="4720" operator="equal">
      <formula>"Bajo"</formula>
    </cfRule>
  </conditionalFormatting>
  <conditionalFormatting sqref="J10">
    <cfRule type="cellIs" dxfId="4160" priority="4712" operator="equal">
      <formula>"Muy Alta"</formula>
    </cfRule>
    <cfRule type="cellIs" dxfId="4159" priority="4713" operator="equal">
      <formula>"Alta"</formula>
    </cfRule>
    <cfRule type="cellIs" dxfId="4158" priority="4714" operator="equal">
      <formula>"Media"</formula>
    </cfRule>
    <cfRule type="cellIs" dxfId="4157" priority="4715" operator="equal">
      <formula>"Baja"</formula>
    </cfRule>
    <cfRule type="cellIs" dxfId="4156" priority="4716" operator="equal">
      <formula>"Muy Baja"</formula>
    </cfRule>
  </conditionalFormatting>
  <conditionalFormatting sqref="P10">
    <cfRule type="cellIs" dxfId="4155" priority="4708" operator="equal">
      <formula>"Extremo"</formula>
    </cfRule>
    <cfRule type="cellIs" dxfId="4154" priority="4709" operator="equal">
      <formula>"Alto"</formula>
    </cfRule>
    <cfRule type="cellIs" dxfId="4153" priority="4710" operator="equal">
      <formula>"Moderado"</formula>
    </cfRule>
    <cfRule type="cellIs" dxfId="4152" priority="4711" operator="equal">
      <formula>"Bajo"</formula>
    </cfRule>
  </conditionalFormatting>
  <conditionalFormatting sqref="AA10:AA11">
    <cfRule type="cellIs" dxfId="4151" priority="4703" operator="equal">
      <formula>"Muy Alta"</formula>
    </cfRule>
    <cfRule type="cellIs" dxfId="4150" priority="4704" operator="equal">
      <formula>"Alta"</formula>
    </cfRule>
    <cfRule type="cellIs" dxfId="4149" priority="4705" operator="equal">
      <formula>"Media"</formula>
    </cfRule>
    <cfRule type="cellIs" dxfId="4148" priority="4706" operator="equal">
      <formula>"Baja"</formula>
    </cfRule>
    <cfRule type="cellIs" dxfId="4147" priority="4707" operator="equal">
      <formula>"Muy Baja"</formula>
    </cfRule>
  </conditionalFormatting>
  <conditionalFormatting sqref="AC10:AC11">
    <cfRule type="cellIs" dxfId="4146" priority="4698" operator="equal">
      <formula>"Catastrófico"</formula>
    </cfRule>
    <cfRule type="cellIs" dxfId="4145" priority="4699" operator="equal">
      <formula>"Mayor"</formula>
    </cfRule>
    <cfRule type="cellIs" dxfId="4144" priority="4700" operator="equal">
      <formula>"Moderado"</formula>
    </cfRule>
    <cfRule type="cellIs" dxfId="4143" priority="4701" operator="equal">
      <formula>"Menor"</formula>
    </cfRule>
    <cfRule type="cellIs" dxfId="4142" priority="4702" operator="equal">
      <formula>"Leve"</formula>
    </cfRule>
  </conditionalFormatting>
  <conditionalFormatting sqref="AE10:AE11">
    <cfRule type="cellIs" dxfId="4141" priority="4694" operator="equal">
      <formula>"Extremo"</formula>
    </cfRule>
    <cfRule type="cellIs" dxfId="4140" priority="4695" operator="equal">
      <formula>"Alto"</formula>
    </cfRule>
    <cfRule type="cellIs" dxfId="4139" priority="4696" operator="equal">
      <formula>"Moderado"</formula>
    </cfRule>
    <cfRule type="cellIs" dxfId="4138" priority="4697" operator="equal">
      <formula>"Bajo"</formula>
    </cfRule>
  </conditionalFormatting>
  <conditionalFormatting sqref="J12">
    <cfRule type="cellIs" dxfId="4137" priority="4689" operator="equal">
      <formula>"Muy Alta"</formula>
    </cfRule>
    <cfRule type="cellIs" dxfId="4136" priority="4690" operator="equal">
      <formula>"Alta"</formula>
    </cfRule>
    <cfRule type="cellIs" dxfId="4135" priority="4691" operator="equal">
      <formula>"Media"</formula>
    </cfRule>
    <cfRule type="cellIs" dxfId="4134" priority="4692" operator="equal">
      <formula>"Baja"</formula>
    </cfRule>
    <cfRule type="cellIs" dxfId="4133" priority="4693" operator="equal">
      <formula>"Muy Baja"</formula>
    </cfRule>
  </conditionalFormatting>
  <conditionalFormatting sqref="P12">
    <cfRule type="cellIs" dxfId="4132" priority="4685" operator="equal">
      <formula>"Extremo"</formula>
    </cfRule>
    <cfRule type="cellIs" dxfId="4131" priority="4686" operator="equal">
      <formula>"Alto"</formula>
    </cfRule>
    <cfRule type="cellIs" dxfId="4130" priority="4687" operator="equal">
      <formula>"Moderado"</formula>
    </cfRule>
    <cfRule type="cellIs" dxfId="4129" priority="4688" operator="equal">
      <formula>"Bajo"</formula>
    </cfRule>
  </conditionalFormatting>
  <conditionalFormatting sqref="AA12">
    <cfRule type="cellIs" dxfId="4128" priority="4680" operator="equal">
      <formula>"Muy Alta"</formula>
    </cfRule>
    <cfRule type="cellIs" dxfId="4127" priority="4681" operator="equal">
      <formula>"Alta"</formula>
    </cfRule>
    <cfRule type="cellIs" dxfId="4126" priority="4682" operator="equal">
      <formula>"Media"</formula>
    </cfRule>
    <cfRule type="cellIs" dxfId="4125" priority="4683" operator="equal">
      <formula>"Baja"</formula>
    </cfRule>
    <cfRule type="cellIs" dxfId="4124" priority="4684" operator="equal">
      <formula>"Muy Baja"</formula>
    </cfRule>
  </conditionalFormatting>
  <conditionalFormatting sqref="AC12">
    <cfRule type="cellIs" dxfId="4123" priority="4675" operator="equal">
      <formula>"Catastrófico"</formula>
    </cfRule>
    <cfRule type="cellIs" dxfId="4122" priority="4676" operator="equal">
      <formula>"Mayor"</formula>
    </cfRule>
    <cfRule type="cellIs" dxfId="4121" priority="4677" operator="equal">
      <formula>"Moderado"</formula>
    </cfRule>
    <cfRule type="cellIs" dxfId="4120" priority="4678" operator="equal">
      <formula>"Menor"</formula>
    </cfRule>
    <cfRule type="cellIs" dxfId="4119" priority="4679" operator="equal">
      <formula>"Leve"</formula>
    </cfRule>
  </conditionalFormatting>
  <conditionalFormatting sqref="AE12">
    <cfRule type="cellIs" dxfId="4118" priority="4671" operator="equal">
      <formula>"Extremo"</formula>
    </cfRule>
    <cfRule type="cellIs" dxfId="4117" priority="4672" operator="equal">
      <formula>"Alto"</formula>
    </cfRule>
    <cfRule type="cellIs" dxfId="4116" priority="4673" operator="equal">
      <formula>"Moderado"</formula>
    </cfRule>
    <cfRule type="cellIs" dxfId="4115" priority="4674" operator="equal">
      <formula>"Bajo"</formula>
    </cfRule>
  </conditionalFormatting>
  <conditionalFormatting sqref="P32">
    <cfRule type="cellIs" dxfId="4114" priority="4361" operator="equal">
      <formula>"Extremo"</formula>
    </cfRule>
    <cfRule type="cellIs" dxfId="4113" priority="4362" operator="equal">
      <formula>"Alto"</formula>
    </cfRule>
    <cfRule type="cellIs" dxfId="4112" priority="4363" operator="equal">
      <formula>"Moderado"</formula>
    </cfRule>
    <cfRule type="cellIs" dxfId="4111" priority="4364" operator="equal">
      <formula>"Bajo"</formula>
    </cfRule>
  </conditionalFormatting>
  <conditionalFormatting sqref="AA32:AA33">
    <cfRule type="cellIs" dxfId="4110" priority="4356" operator="equal">
      <formula>"Muy Alta"</formula>
    </cfRule>
    <cfRule type="cellIs" dxfId="4109" priority="4357" operator="equal">
      <formula>"Alta"</formula>
    </cfRule>
    <cfRule type="cellIs" dxfId="4108" priority="4358" operator="equal">
      <formula>"Media"</formula>
    </cfRule>
    <cfRule type="cellIs" dxfId="4107" priority="4359" operator="equal">
      <formula>"Baja"</formula>
    </cfRule>
    <cfRule type="cellIs" dxfId="4106" priority="4360" operator="equal">
      <formula>"Muy Baja"</formula>
    </cfRule>
  </conditionalFormatting>
  <conditionalFormatting sqref="AC32:AC33">
    <cfRule type="cellIs" dxfId="4105" priority="4351" operator="equal">
      <formula>"Catastrófico"</formula>
    </cfRule>
    <cfRule type="cellIs" dxfId="4104" priority="4352" operator="equal">
      <formula>"Mayor"</formula>
    </cfRule>
    <cfRule type="cellIs" dxfId="4103" priority="4353" operator="equal">
      <formula>"Moderado"</formula>
    </cfRule>
    <cfRule type="cellIs" dxfId="4102" priority="4354" operator="equal">
      <formula>"Menor"</formula>
    </cfRule>
    <cfRule type="cellIs" dxfId="4101" priority="4355" operator="equal">
      <formula>"Leve"</formula>
    </cfRule>
  </conditionalFormatting>
  <conditionalFormatting sqref="AE32:AE33">
    <cfRule type="cellIs" dxfId="4100" priority="4347" operator="equal">
      <formula>"Extremo"</formula>
    </cfRule>
    <cfRule type="cellIs" dxfId="4099" priority="4348" operator="equal">
      <formula>"Alto"</formula>
    </cfRule>
    <cfRule type="cellIs" dxfId="4098" priority="4349" operator="equal">
      <formula>"Moderado"</formula>
    </cfRule>
    <cfRule type="cellIs" dxfId="4097" priority="4350" operator="equal">
      <formula>"Bajo"</formula>
    </cfRule>
  </conditionalFormatting>
  <conditionalFormatting sqref="M51:M52 M122 M6:M8 M28 M10 M12:M13 M16 M19 M21:M22 M32 M34 M36:M37 M54:M59 M61 M64 M66 M68 M70 M73:M74 M77 M79:M81 M83 M86 M89 M91 M93 M95:M96 M98 M103 M107 M111 M126 M131 M134 M138 M141:M142 M146 M148 M150 M152 M155 M160 M166 M171 M173">
    <cfRule type="containsText" dxfId="4096" priority="4532" operator="containsText" text="❌">
      <formula>NOT(ISERROR(SEARCH("❌",M6)))</formula>
    </cfRule>
  </conditionalFormatting>
  <conditionalFormatting sqref="J13 J16">
    <cfRule type="cellIs" dxfId="4095" priority="4527" operator="equal">
      <formula>"Muy Alta"</formula>
    </cfRule>
    <cfRule type="cellIs" dxfId="4094" priority="4528" operator="equal">
      <formula>"Alta"</formula>
    </cfRule>
    <cfRule type="cellIs" dxfId="4093" priority="4529" operator="equal">
      <formula>"Media"</formula>
    </cfRule>
    <cfRule type="cellIs" dxfId="4092" priority="4530" operator="equal">
      <formula>"Baja"</formula>
    </cfRule>
    <cfRule type="cellIs" dxfId="4091" priority="4531" operator="equal">
      <formula>"Muy Baja"</formula>
    </cfRule>
  </conditionalFormatting>
  <conditionalFormatting sqref="N13 N16 N19 N21:N22">
    <cfRule type="cellIs" dxfId="4090" priority="4522" operator="equal">
      <formula>"Catastrófico"</formula>
    </cfRule>
    <cfRule type="cellIs" dxfId="4089" priority="4523" operator="equal">
      <formula>"Mayor"</formula>
    </cfRule>
    <cfRule type="cellIs" dxfId="4088" priority="4524" operator="equal">
      <formula>"Moderado"</formula>
    </cfRule>
    <cfRule type="cellIs" dxfId="4087" priority="4525" operator="equal">
      <formula>"Menor"</formula>
    </cfRule>
    <cfRule type="cellIs" dxfId="4086" priority="4526" operator="equal">
      <formula>"Leve"</formula>
    </cfRule>
  </conditionalFormatting>
  <conditionalFormatting sqref="P13">
    <cfRule type="cellIs" dxfId="4085" priority="4518" operator="equal">
      <formula>"Extremo"</formula>
    </cfRule>
    <cfRule type="cellIs" dxfId="4084" priority="4519" operator="equal">
      <formula>"Alto"</formula>
    </cfRule>
    <cfRule type="cellIs" dxfId="4083" priority="4520" operator="equal">
      <formula>"Moderado"</formula>
    </cfRule>
    <cfRule type="cellIs" dxfId="4082" priority="4521" operator="equal">
      <formula>"Bajo"</formula>
    </cfRule>
  </conditionalFormatting>
  <conditionalFormatting sqref="AA13:AA15">
    <cfRule type="cellIs" dxfId="4081" priority="4513" operator="equal">
      <formula>"Muy Alta"</formula>
    </cfRule>
    <cfRule type="cellIs" dxfId="4080" priority="4514" operator="equal">
      <formula>"Alta"</formula>
    </cfRule>
    <cfRule type="cellIs" dxfId="4079" priority="4515" operator="equal">
      <formula>"Media"</formula>
    </cfRule>
    <cfRule type="cellIs" dxfId="4078" priority="4516" operator="equal">
      <formula>"Baja"</formula>
    </cfRule>
    <cfRule type="cellIs" dxfId="4077" priority="4517" operator="equal">
      <formula>"Muy Baja"</formula>
    </cfRule>
  </conditionalFormatting>
  <conditionalFormatting sqref="AC13:AC15">
    <cfRule type="cellIs" dxfId="4076" priority="4508" operator="equal">
      <formula>"Catastrófico"</formula>
    </cfRule>
    <cfRule type="cellIs" dxfId="4075" priority="4509" operator="equal">
      <formula>"Mayor"</formula>
    </cfRule>
    <cfRule type="cellIs" dxfId="4074" priority="4510" operator="equal">
      <formula>"Moderado"</formula>
    </cfRule>
    <cfRule type="cellIs" dxfId="4073" priority="4511" operator="equal">
      <formula>"Menor"</formula>
    </cfRule>
    <cfRule type="cellIs" dxfId="4072" priority="4512" operator="equal">
      <formula>"Leve"</formula>
    </cfRule>
  </conditionalFormatting>
  <conditionalFormatting sqref="AE13:AE15">
    <cfRule type="cellIs" dxfId="4071" priority="4504" operator="equal">
      <formula>"Extremo"</formula>
    </cfRule>
    <cfRule type="cellIs" dxfId="4070" priority="4505" operator="equal">
      <formula>"Alto"</formula>
    </cfRule>
    <cfRule type="cellIs" dxfId="4069" priority="4506" operator="equal">
      <formula>"Moderado"</formula>
    </cfRule>
    <cfRule type="cellIs" dxfId="4068" priority="4507" operator="equal">
      <formula>"Bajo"</formula>
    </cfRule>
  </conditionalFormatting>
  <conditionalFormatting sqref="P16">
    <cfRule type="cellIs" dxfId="4067" priority="4500" operator="equal">
      <formula>"Extremo"</formula>
    </cfRule>
    <cfRule type="cellIs" dxfId="4066" priority="4501" operator="equal">
      <formula>"Alto"</formula>
    </cfRule>
    <cfRule type="cellIs" dxfId="4065" priority="4502" operator="equal">
      <formula>"Moderado"</formula>
    </cfRule>
    <cfRule type="cellIs" dxfId="4064" priority="4503" operator="equal">
      <formula>"Bajo"</formula>
    </cfRule>
  </conditionalFormatting>
  <conditionalFormatting sqref="AA16:AA18">
    <cfRule type="cellIs" dxfId="4063" priority="4495" operator="equal">
      <formula>"Muy Alta"</formula>
    </cfRule>
    <cfRule type="cellIs" dxfId="4062" priority="4496" operator="equal">
      <formula>"Alta"</formula>
    </cfRule>
    <cfRule type="cellIs" dxfId="4061" priority="4497" operator="equal">
      <formula>"Media"</formula>
    </cfRule>
    <cfRule type="cellIs" dxfId="4060" priority="4498" operator="equal">
      <formula>"Baja"</formula>
    </cfRule>
    <cfRule type="cellIs" dxfId="4059" priority="4499" operator="equal">
      <formula>"Muy Baja"</formula>
    </cfRule>
  </conditionalFormatting>
  <conditionalFormatting sqref="AC16:AC18">
    <cfRule type="cellIs" dxfId="4058" priority="4490" operator="equal">
      <formula>"Catastrófico"</formula>
    </cfRule>
    <cfRule type="cellIs" dxfId="4057" priority="4491" operator="equal">
      <formula>"Mayor"</formula>
    </cfRule>
    <cfRule type="cellIs" dxfId="4056" priority="4492" operator="equal">
      <formula>"Moderado"</formula>
    </cfRule>
    <cfRule type="cellIs" dxfId="4055" priority="4493" operator="equal">
      <formula>"Menor"</formula>
    </cfRule>
    <cfRule type="cellIs" dxfId="4054" priority="4494" operator="equal">
      <formula>"Leve"</formula>
    </cfRule>
  </conditionalFormatting>
  <conditionalFormatting sqref="AE16:AE18">
    <cfRule type="cellIs" dxfId="4053" priority="4486" operator="equal">
      <formula>"Extremo"</formula>
    </cfRule>
    <cfRule type="cellIs" dxfId="4052" priority="4487" operator="equal">
      <formula>"Alto"</formula>
    </cfRule>
    <cfRule type="cellIs" dxfId="4051" priority="4488" operator="equal">
      <formula>"Moderado"</formula>
    </cfRule>
    <cfRule type="cellIs" dxfId="4050" priority="4489" operator="equal">
      <formula>"Bajo"</formula>
    </cfRule>
  </conditionalFormatting>
  <conditionalFormatting sqref="J19">
    <cfRule type="cellIs" dxfId="4049" priority="4481" operator="equal">
      <formula>"Muy Alta"</formula>
    </cfRule>
    <cfRule type="cellIs" dxfId="4048" priority="4482" operator="equal">
      <formula>"Alta"</formula>
    </cfRule>
    <cfRule type="cellIs" dxfId="4047" priority="4483" operator="equal">
      <formula>"Media"</formula>
    </cfRule>
    <cfRule type="cellIs" dxfId="4046" priority="4484" operator="equal">
      <formula>"Baja"</formula>
    </cfRule>
    <cfRule type="cellIs" dxfId="4045" priority="4485" operator="equal">
      <formula>"Muy Baja"</formula>
    </cfRule>
  </conditionalFormatting>
  <conditionalFormatting sqref="P19">
    <cfRule type="cellIs" dxfId="4044" priority="4477" operator="equal">
      <formula>"Extremo"</formula>
    </cfRule>
    <cfRule type="cellIs" dxfId="4043" priority="4478" operator="equal">
      <formula>"Alto"</formula>
    </cfRule>
    <cfRule type="cellIs" dxfId="4042" priority="4479" operator="equal">
      <formula>"Moderado"</formula>
    </cfRule>
    <cfRule type="cellIs" dxfId="4041" priority="4480" operator="equal">
      <formula>"Bajo"</formula>
    </cfRule>
  </conditionalFormatting>
  <conditionalFormatting sqref="AA19:AA20">
    <cfRule type="cellIs" dxfId="4040" priority="4472" operator="equal">
      <formula>"Muy Alta"</formula>
    </cfRule>
    <cfRule type="cellIs" dxfId="4039" priority="4473" operator="equal">
      <formula>"Alta"</formula>
    </cfRule>
    <cfRule type="cellIs" dxfId="4038" priority="4474" operator="equal">
      <formula>"Media"</formula>
    </cfRule>
    <cfRule type="cellIs" dxfId="4037" priority="4475" operator="equal">
      <formula>"Baja"</formula>
    </cfRule>
    <cfRule type="cellIs" dxfId="4036" priority="4476" operator="equal">
      <formula>"Muy Baja"</formula>
    </cfRule>
  </conditionalFormatting>
  <conditionalFormatting sqref="AC19:AC20">
    <cfRule type="cellIs" dxfId="4035" priority="4467" operator="equal">
      <formula>"Catastrófico"</formula>
    </cfRule>
    <cfRule type="cellIs" dxfId="4034" priority="4468" operator="equal">
      <formula>"Mayor"</formula>
    </cfRule>
    <cfRule type="cellIs" dxfId="4033" priority="4469" operator="equal">
      <formula>"Moderado"</formula>
    </cfRule>
    <cfRule type="cellIs" dxfId="4032" priority="4470" operator="equal">
      <formula>"Menor"</formula>
    </cfRule>
    <cfRule type="cellIs" dxfId="4031" priority="4471" operator="equal">
      <formula>"Leve"</formula>
    </cfRule>
  </conditionalFormatting>
  <conditionalFormatting sqref="AE19:AE20">
    <cfRule type="cellIs" dxfId="4030" priority="4463" operator="equal">
      <formula>"Extremo"</formula>
    </cfRule>
    <cfRule type="cellIs" dxfId="4029" priority="4464" operator="equal">
      <formula>"Alto"</formula>
    </cfRule>
    <cfRule type="cellIs" dxfId="4028" priority="4465" operator="equal">
      <formula>"Moderado"</formula>
    </cfRule>
    <cfRule type="cellIs" dxfId="4027" priority="4466" operator="equal">
      <formula>"Bajo"</formula>
    </cfRule>
  </conditionalFormatting>
  <conditionalFormatting sqref="J21">
    <cfRule type="cellIs" dxfId="4026" priority="4458" operator="equal">
      <formula>"Muy Alta"</formula>
    </cfRule>
    <cfRule type="cellIs" dxfId="4025" priority="4459" operator="equal">
      <formula>"Alta"</formula>
    </cfRule>
    <cfRule type="cellIs" dxfId="4024" priority="4460" operator="equal">
      <formula>"Media"</formula>
    </cfRule>
    <cfRule type="cellIs" dxfId="4023" priority="4461" operator="equal">
      <formula>"Baja"</formula>
    </cfRule>
    <cfRule type="cellIs" dxfId="4022" priority="4462" operator="equal">
      <formula>"Muy Baja"</formula>
    </cfRule>
  </conditionalFormatting>
  <conditionalFormatting sqref="P21">
    <cfRule type="cellIs" dxfId="4021" priority="4454" operator="equal">
      <formula>"Extremo"</formula>
    </cfRule>
    <cfRule type="cellIs" dxfId="4020" priority="4455" operator="equal">
      <formula>"Alto"</formula>
    </cfRule>
    <cfRule type="cellIs" dxfId="4019" priority="4456" operator="equal">
      <formula>"Moderado"</formula>
    </cfRule>
    <cfRule type="cellIs" dxfId="4018" priority="4457" operator="equal">
      <formula>"Bajo"</formula>
    </cfRule>
  </conditionalFormatting>
  <conditionalFormatting sqref="AA21">
    <cfRule type="cellIs" dxfId="4017" priority="4449" operator="equal">
      <formula>"Muy Alta"</formula>
    </cfRule>
    <cfRule type="cellIs" dxfId="4016" priority="4450" operator="equal">
      <formula>"Alta"</formula>
    </cfRule>
    <cfRule type="cellIs" dxfId="4015" priority="4451" operator="equal">
      <formula>"Media"</formula>
    </cfRule>
    <cfRule type="cellIs" dxfId="4014" priority="4452" operator="equal">
      <formula>"Baja"</formula>
    </cfRule>
    <cfRule type="cellIs" dxfId="4013" priority="4453" operator="equal">
      <formula>"Muy Baja"</formula>
    </cfRule>
  </conditionalFormatting>
  <conditionalFormatting sqref="AC21">
    <cfRule type="cellIs" dxfId="4012" priority="4444" operator="equal">
      <formula>"Catastrófico"</formula>
    </cfRule>
    <cfRule type="cellIs" dxfId="4011" priority="4445" operator="equal">
      <formula>"Mayor"</formula>
    </cfRule>
    <cfRule type="cellIs" dxfId="4010" priority="4446" operator="equal">
      <formula>"Moderado"</formula>
    </cfRule>
    <cfRule type="cellIs" dxfId="4009" priority="4447" operator="equal">
      <formula>"Menor"</formula>
    </cfRule>
    <cfRule type="cellIs" dxfId="4008" priority="4448" operator="equal">
      <formula>"Leve"</formula>
    </cfRule>
  </conditionalFormatting>
  <conditionalFormatting sqref="AE21">
    <cfRule type="cellIs" dxfId="4007" priority="4440" operator="equal">
      <formula>"Extremo"</formula>
    </cfRule>
    <cfRule type="cellIs" dxfId="4006" priority="4441" operator="equal">
      <formula>"Alto"</formula>
    </cfRule>
    <cfRule type="cellIs" dxfId="4005" priority="4442" operator="equal">
      <formula>"Moderado"</formula>
    </cfRule>
    <cfRule type="cellIs" dxfId="4004" priority="4443" operator="equal">
      <formula>"Bajo"</formula>
    </cfRule>
  </conditionalFormatting>
  <conditionalFormatting sqref="J22">
    <cfRule type="cellIs" dxfId="4003" priority="4435" operator="equal">
      <formula>"Muy Alta"</formula>
    </cfRule>
    <cfRule type="cellIs" dxfId="4002" priority="4436" operator="equal">
      <formula>"Alta"</formula>
    </cfRule>
    <cfRule type="cellIs" dxfId="4001" priority="4437" operator="equal">
      <formula>"Media"</formula>
    </cfRule>
    <cfRule type="cellIs" dxfId="4000" priority="4438" operator="equal">
      <formula>"Baja"</formula>
    </cfRule>
    <cfRule type="cellIs" dxfId="3999" priority="4439" operator="equal">
      <formula>"Muy Baja"</formula>
    </cfRule>
  </conditionalFormatting>
  <conditionalFormatting sqref="P22">
    <cfRule type="cellIs" dxfId="3998" priority="4431" operator="equal">
      <formula>"Extremo"</formula>
    </cfRule>
    <cfRule type="cellIs" dxfId="3997" priority="4432" operator="equal">
      <formula>"Alto"</formula>
    </cfRule>
    <cfRule type="cellIs" dxfId="3996" priority="4433" operator="equal">
      <formula>"Moderado"</formula>
    </cfRule>
    <cfRule type="cellIs" dxfId="3995" priority="4434" operator="equal">
      <formula>"Bajo"</formula>
    </cfRule>
  </conditionalFormatting>
  <conditionalFormatting sqref="AA22:AA27">
    <cfRule type="cellIs" dxfId="3994" priority="4426" operator="equal">
      <formula>"Muy Alta"</formula>
    </cfRule>
    <cfRule type="cellIs" dxfId="3993" priority="4427" operator="equal">
      <formula>"Alta"</formula>
    </cfRule>
    <cfRule type="cellIs" dxfId="3992" priority="4428" operator="equal">
      <formula>"Media"</formula>
    </cfRule>
    <cfRule type="cellIs" dxfId="3991" priority="4429" operator="equal">
      <formula>"Baja"</formula>
    </cfRule>
    <cfRule type="cellIs" dxfId="3990" priority="4430" operator="equal">
      <formula>"Muy Baja"</formula>
    </cfRule>
  </conditionalFormatting>
  <conditionalFormatting sqref="AC22:AC27">
    <cfRule type="cellIs" dxfId="3989" priority="4421" operator="equal">
      <formula>"Catastrófico"</formula>
    </cfRule>
    <cfRule type="cellIs" dxfId="3988" priority="4422" operator="equal">
      <formula>"Mayor"</formula>
    </cfRule>
    <cfRule type="cellIs" dxfId="3987" priority="4423" operator="equal">
      <formula>"Moderado"</formula>
    </cfRule>
    <cfRule type="cellIs" dxfId="3986" priority="4424" operator="equal">
      <formula>"Menor"</formula>
    </cfRule>
    <cfRule type="cellIs" dxfId="3985" priority="4425" operator="equal">
      <formula>"Leve"</formula>
    </cfRule>
  </conditionalFormatting>
  <conditionalFormatting sqref="AE22:AE27">
    <cfRule type="cellIs" dxfId="3984" priority="4417" operator="equal">
      <formula>"Extremo"</formula>
    </cfRule>
    <cfRule type="cellIs" dxfId="3983" priority="4418" operator="equal">
      <formula>"Alto"</formula>
    </cfRule>
    <cfRule type="cellIs" dxfId="3982" priority="4419" operator="equal">
      <formula>"Moderado"</formula>
    </cfRule>
    <cfRule type="cellIs" dxfId="3981" priority="4420" operator="equal">
      <formula>"Bajo"</formula>
    </cfRule>
  </conditionalFormatting>
  <conditionalFormatting sqref="J28 J32">
    <cfRule type="cellIs" dxfId="3980" priority="4388" operator="equal">
      <formula>"Muy Alta"</formula>
    </cfRule>
    <cfRule type="cellIs" dxfId="3979" priority="4389" operator="equal">
      <formula>"Alta"</formula>
    </cfRule>
    <cfRule type="cellIs" dxfId="3978" priority="4390" operator="equal">
      <formula>"Media"</formula>
    </cfRule>
    <cfRule type="cellIs" dxfId="3977" priority="4391" operator="equal">
      <formula>"Baja"</formula>
    </cfRule>
    <cfRule type="cellIs" dxfId="3976" priority="4392" operator="equal">
      <formula>"Muy Baja"</formula>
    </cfRule>
  </conditionalFormatting>
  <conditionalFormatting sqref="N28 N32">
    <cfRule type="cellIs" dxfId="3975" priority="4383" operator="equal">
      <formula>"Catastrófico"</formula>
    </cfRule>
    <cfRule type="cellIs" dxfId="3974" priority="4384" operator="equal">
      <formula>"Mayor"</formula>
    </cfRule>
    <cfRule type="cellIs" dxfId="3973" priority="4385" operator="equal">
      <formula>"Moderado"</formula>
    </cfRule>
    <cfRule type="cellIs" dxfId="3972" priority="4386" operator="equal">
      <formula>"Menor"</formula>
    </cfRule>
    <cfRule type="cellIs" dxfId="3971" priority="4387" operator="equal">
      <formula>"Leve"</formula>
    </cfRule>
  </conditionalFormatting>
  <conditionalFormatting sqref="P28">
    <cfRule type="cellIs" dxfId="3970" priority="4379" operator="equal">
      <formula>"Extremo"</formula>
    </cfRule>
    <cfRule type="cellIs" dxfId="3969" priority="4380" operator="equal">
      <formula>"Alto"</formula>
    </cfRule>
    <cfRule type="cellIs" dxfId="3968" priority="4381" operator="equal">
      <formula>"Moderado"</formula>
    </cfRule>
    <cfRule type="cellIs" dxfId="3967" priority="4382" operator="equal">
      <formula>"Bajo"</formula>
    </cfRule>
  </conditionalFormatting>
  <conditionalFormatting sqref="AA28:AA31">
    <cfRule type="cellIs" dxfId="3966" priority="4374" operator="equal">
      <formula>"Muy Alta"</formula>
    </cfRule>
    <cfRule type="cellIs" dxfId="3965" priority="4375" operator="equal">
      <formula>"Alta"</formula>
    </cfRule>
    <cfRule type="cellIs" dxfId="3964" priority="4376" operator="equal">
      <formula>"Media"</formula>
    </cfRule>
    <cfRule type="cellIs" dxfId="3963" priority="4377" operator="equal">
      <formula>"Baja"</formula>
    </cfRule>
    <cfRule type="cellIs" dxfId="3962" priority="4378" operator="equal">
      <formula>"Muy Baja"</formula>
    </cfRule>
  </conditionalFormatting>
  <conditionalFormatting sqref="AC28:AC31">
    <cfRule type="cellIs" dxfId="3961" priority="4369" operator="equal">
      <formula>"Catastrófico"</formula>
    </cfRule>
    <cfRule type="cellIs" dxfId="3960" priority="4370" operator="equal">
      <formula>"Mayor"</formula>
    </cfRule>
    <cfRule type="cellIs" dxfId="3959" priority="4371" operator="equal">
      <formula>"Moderado"</formula>
    </cfRule>
    <cfRule type="cellIs" dxfId="3958" priority="4372" operator="equal">
      <formula>"Menor"</formula>
    </cfRule>
    <cfRule type="cellIs" dxfId="3957" priority="4373" operator="equal">
      <formula>"Leve"</formula>
    </cfRule>
  </conditionalFormatting>
  <conditionalFormatting sqref="AE28:AE31">
    <cfRule type="cellIs" dxfId="3956" priority="4365" operator="equal">
      <formula>"Extremo"</formula>
    </cfRule>
    <cfRule type="cellIs" dxfId="3955" priority="4366" operator="equal">
      <formula>"Alto"</formula>
    </cfRule>
    <cfRule type="cellIs" dxfId="3954" priority="4367" operator="equal">
      <formula>"Moderado"</formula>
    </cfRule>
    <cfRule type="cellIs" dxfId="3953" priority="4368" operator="equal">
      <formula>"Bajo"</formula>
    </cfRule>
  </conditionalFormatting>
  <conditionalFormatting sqref="J34 J36">
    <cfRule type="cellIs" dxfId="3952" priority="4341" operator="equal">
      <formula>"Muy Alta"</formula>
    </cfRule>
    <cfRule type="cellIs" dxfId="3951" priority="4342" operator="equal">
      <formula>"Alta"</formula>
    </cfRule>
    <cfRule type="cellIs" dxfId="3950" priority="4343" operator="equal">
      <formula>"Media"</formula>
    </cfRule>
    <cfRule type="cellIs" dxfId="3949" priority="4344" operator="equal">
      <formula>"Baja"</formula>
    </cfRule>
    <cfRule type="cellIs" dxfId="3948" priority="4345" operator="equal">
      <formula>"Muy Baja"</formula>
    </cfRule>
  </conditionalFormatting>
  <conditionalFormatting sqref="N34 N36:N37">
    <cfRule type="cellIs" dxfId="3947" priority="4336" operator="equal">
      <formula>"Catastrófico"</formula>
    </cfRule>
    <cfRule type="cellIs" dxfId="3946" priority="4337" operator="equal">
      <formula>"Mayor"</formula>
    </cfRule>
    <cfRule type="cellIs" dxfId="3945" priority="4338" operator="equal">
      <formula>"Moderado"</formula>
    </cfRule>
    <cfRule type="cellIs" dxfId="3944" priority="4339" operator="equal">
      <formula>"Menor"</formula>
    </cfRule>
    <cfRule type="cellIs" dxfId="3943" priority="4340" operator="equal">
      <formula>"Leve"</formula>
    </cfRule>
  </conditionalFormatting>
  <conditionalFormatting sqref="P34">
    <cfRule type="cellIs" dxfId="3942" priority="4332" operator="equal">
      <formula>"Extremo"</formula>
    </cfRule>
    <cfRule type="cellIs" dxfId="3941" priority="4333" operator="equal">
      <formula>"Alto"</formula>
    </cfRule>
    <cfRule type="cellIs" dxfId="3940" priority="4334" operator="equal">
      <formula>"Moderado"</formula>
    </cfRule>
    <cfRule type="cellIs" dxfId="3939" priority="4335" operator="equal">
      <formula>"Bajo"</formula>
    </cfRule>
  </conditionalFormatting>
  <conditionalFormatting sqref="AA34:AA35">
    <cfRule type="cellIs" dxfId="3938" priority="4327" operator="equal">
      <formula>"Muy Alta"</formula>
    </cfRule>
    <cfRule type="cellIs" dxfId="3937" priority="4328" operator="equal">
      <formula>"Alta"</formula>
    </cfRule>
    <cfRule type="cellIs" dxfId="3936" priority="4329" operator="equal">
      <formula>"Media"</formula>
    </cfRule>
    <cfRule type="cellIs" dxfId="3935" priority="4330" operator="equal">
      <formula>"Baja"</formula>
    </cfRule>
    <cfRule type="cellIs" dxfId="3934" priority="4331" operator="equal">
      <formula>"Muy Baja"</formula>
    </cfRule>
  </conditionalFormatting>
  <conditionalFormatting sqref="AC34:AC35">
    <cfRule type="cellIs" dxfId="3933" priority="4322" operator="equal">
      <formula>"Catastrófico"</formula>
    </cfRule>
    <cfRule type="cellIs" dxfId="3932" priority="4323" operator="equal">
      <formula>"Mayor"</formula>
    </cfRule>
    <cfRule type="cellIs" dxfId="3931" priority="4324" operator="equal">
      <formula>"Moderado"</formula>
    </cfRule>
    <cfRule type="cellIs" dxfId="3930" priority="4325" operator="equal">
      <formula>"Menor"</formula>
    </cfRule>
    <cfRule type="cellIs" dxfId="3929" priority="4326" operator="equal">
      <formula>"Leve"</formula>
    </cfRule>
  </conditionalFormatting>
  <conditionalFormatting sqref="AE34:AE35">
    <cfRule type="cellIs" dxfId="3928" priority="4318" operator="equal">
      <formula>"Extremo"</formula>
    </cfRule>
    <cfRule type="cellIs" dxfId="3927" priority="4319" operator="equal">
      <formula>"Alto"</formula>
    </cfRule>
    <cfRule type="cellIs" dxfId="3926" priority="4320" operator="equal">
      <formula>"Moderado"</formula>
    </cfRule>
    <cfRule type="cellIs" dxfId="3925" priority="4321" operator="equal">
      <formula>"Bajo"</formula>
    </cfRule>
  </conditionalFormatting>
  <conditionalFormatting sqref="P36">
    <cfRule type="cellIs" dxfId="3924" priority="4314" operator="equal">
      <formula>"Extremo"</formula>
    </cfRule>
    <cfRule type="cellIs" dxfId="3923" priority="4315" operator="equal">
      <formula>"Alto"</formula>
    </cfRule>
    <cfRule type="cellIs" dxfId="3922" priority="4316" operator="equal">
      <formula>"Moderado"</formula>
    </cfRule>
    <cfRule type="cellIs" dxfId="3921" priority="4317" operator="equal">
      <formula>"Bajo"</formula>
    </cfRule>
  </conditionalFormatting>
  <conditionalFormatting sqref="AA36">
    <cfRule type="cellIs" dxfId="3920" priority="4309" operator="equal">
      <formula>"Muy Alta"</formula>
    </cfRule>
    <cfRule type="cellIs" dxfId="3919" priority="4310" operator="equal">
      <formula>"Alta"</formula>
    </cfRule>
    <cfRule type="cellIs" dxfId="3918" priority="4311" operator="equal">
      <formula>"Media"</formula>
    </cfRule>
    <cfRule type="cellIs" dxfId="3917" priority="4312" operator="equal">
      <formula>"Baja"</formula>
    </cfRule>
    <cfRule type="cellIs" dxfId="3916" priority="4313" operator="equal">
      <formula>"Muy Baja"</formula>
    </cfRule>
  </conditionalFormatting>
  <conditionalFormatting sqref="AC36">
    <cfRule type="cellIs" dxfId="3915" priority="4304" operator="equal">
      <formula>"Catastrófico"</formula>
    </cfRule>
    <cfRule type="cellIs" dxfId="3914" priority="4305" operator="equal">
      <formula>"Mayor"</formula>
    </cfRule>
    <cfRule type="cellIs" dxfId="3913" priority="4306" operator="equal">
      <formula>"Moderado"</formula>
    </cfRule>
    <cfRule type="cellIs" dxfId="3912" priority="4307" operator="equal">
      <formula>"Menor"</formula>
    </cfRule>
    <cfRule type="cellIs" dxfId="3911" priority="4308" operator="equal">
      <formula>"Leve"</formula>
    </cfRule>
  </conditionalFormatting>
  <conditionalFormatting sqref="AE36">
    <cfRule type="cellIs" dxfId="3910" priority="4300" operator="equal">
      <formula>"Extremo"</formula>
    </cfRule>
    <cfRule type="cellIs" dxfId="3909" priority="4301" operator="equal">
      <formula>"Alto"</formula>
    </cfRule>
    <cfRule type="cellIs" dxfId="3908" priority="4302" operator="equal">
      <formula>"Moderado"</formula>
    </cfRule>
    <cfRule type="cellIs" dxfId="3907" priority="4303" operator="equal">
      <formula>"Bajo"</formula>
    </cfRule>
  </conditionalFormatting>
  <conditionalFormatting sqref="J37">
    <cfRule type="cellIs" dxfId="3906" priority="4295" operator="equal">
      <formula>"Muy Alta"</formula>
    </cfRule>
    <cfRule type="cellIs" dxfId="3905" priority="4296" operator="equal">
      <formula>"Alta"</formula>
    </cfRule>
    <cfRule type="cellIs" dxfId="3904" priority="4297" operator="equal">
      <formula>"Media"</formula>
    </cfRule>
    <cfRule type="cellIs" dxfId="3903" priority="4298" operator="equal">
      <formula>"Baja"</formula>
    </cfRule>
    <cfRule type="cellIs" dxfId="3902" priority="4299" operator="equal">
      <formula>"Muy Baja"</formula>
    </cfRule>
  </conditionalFormatting>
  <conditionalFormatting sqref="P37">
    <cfRule type="cellIs" dxfId="3901" priority="4291" operator="equal">
      <formula>"Extremo"</formula>
    </cfRule>
    <cfRule type="cellIs" dxfId="3900" priority="4292" operator="equal">
      <formula>"Alto"</formula>
    </cfRule>
    <cfRule type="cellIs" dxfId="3899" priority="4293" operator="equal">
      <formula>"Moderado"</formula>
    </cfRule>
    <cfRule type="cellIs" dxfId="3898" priority="4294" operator="equal">
      <formula>"Bajo"</formula>
    </cfRule>
  </conditionalFormatting>
  <conditionalFormatting sqref="AA37:AA45">
    <cfRule type="cellIs" dxfId="3897" priority="4286" operator="equal">
      <formula>"Muy Alta"</formula>
    </cfRule>
    <cfRule type="cellIs" dxfId="3896" priority="4287" operator="equal">
      <formula>"Alta"</formula>
    </cfRule>
    <cfRule type="cellIs" dxfId="3895" priority="4288" operator="equal">
      <formula>"Media"</formula>
    </cfRule>
    <cfRule type="cellIs" dxfId="3894" priority="4289" operator="equal">
      <formula>"Baja"</formula>
    </cfRule>
    <cfRule type="cellIs" dxfId="3893" priority="4290" operator="equal">
      <formula>"Muy Baja"</formula>
    </cfRule>
  </conditionalFormatting>
  <conditionalFormatting sqref="AC37:AC45">
    <cfRule type="cellIs" dxfId="3892" priority="4281" operator="equal">
      <formula>"Catastrófico"</formula>
    </cfRule>
    <cfRule type="cellIs" dxfId="3891" priority="4282" operator="equal">
      <formula>"Mayor"</formula>
    </cfRule>
    <cfRule type="cellIs" dxfId="3890" priority="4283" operator="equal">
      <formula>"Moderado"</formula>
    </cfRule>
    <cfRule type="cellIs" dxfId="3889" priority="4284" operator="equal">
      <formula>"Menor"</formula>
    </cfRule>
    <cfRule type="cellIs" dxfId="3888" priority="4285" operator="equal">
      <formula>"Leve"</formula>
    </cfRule>
  </conditionalFormatting>
  <conditionalFormatting sqref="AE37:AE38">
    <cfRule type="cellIs" dxfId="3887" priority="4277" operator="equal">
      <formula>"Extremo"</formula>
    </cfRule>
    <cfRule type="cellIs" dxfId="3886" priority="4278" operator="equal">
      <formula>"Alto"</formula>
    </cfRule>
    <cfRule type="cellIs" dxfId="3885" priority="4279" operator="equal">
      <formula>"Moderado"</formula>
    </cfRule>
    <cfRule type="cellIs" dxfId="3884" priority="4280" operator="equal">
      <formula>"Bajo"</formula>
    </cfRule>
  </conditionalFormatting>
  <conditionalFormatting sqref="J46">
    <cfRule type="cellIs" dxfId="3883" priority="4247" operator="equal">
      <formula>"Muy Alta"</formula>
    </cfRule>
  </conditionalFormatting>
  <conditionalFormatting sqref="J46">
    <cfRule type="cellIs" dxfId="3882" priority="4248" operator="equal">
      <formula>"Alta"</formula>
    </cfRule>
  </conditionalFormatting>
  <conditionalFormatting sqref="J46">
    <cfRule type="cellIs" dxfId="3881" priority="4249" operator="equal">
      <formula>"Media"</formula>
    </cfRule>
  </conditionalFormatting>
  <conditionalFormatting sqref="J46">
    <cfRule type="cellIs" dxfId="3880" priority="4250" operator="equal">
      <formula>"Baja"</formula>
    </cfRule>
  </conditionalFormatting>
  <conditionalFormatting sqref="J46">
    <cfRule type="cellIs" dxfId="3879" priority="4251" operator="equal">
      <formula>"Muy Baja"</formula>
    </cfRule>
  </conditionalFormatting>
  <conditionalFormatting sqref="N46">
    <cfRule type="cellIs" dxfId="3878" priority="4252" operator="equal">
      <formula>"Catastrófico"</formula>
    </cfRule>
  </conditionalFormatting>
  <conditionalFormatting sqref="N46">
    <cfRule type="cellIs" dxfId="3877" priority="4253" operator="equal">
      <formula>"Mayor"</formula>
    </cfRule>
  </conditionalFormatting>
  <conditionalFormatting sqref="N46">
    <cfRule type="cellIs" dxfId="3876" priority="4254" operator="equal">
      <formula>"Moderado"</formula>
    </cfRule>
  </conditionalFormatting>
  <conditionalFormatting sqref="N46">
    <cfRule type="cellIs" dxfId="3875" priority="4255" operator="equal">
      <formula>"Menor"</formula>
    </cfRule>
  </conditionalFormatting>
  <conditionalFormatting sqref="N46">
    <cfRule type="cellIs" dxfId="3874" priority="4256" operator="equal">
      <formula>"Leve"</formula>
    </cfRule>
  </conditionalFormatting>
  <conditionalFormatting sqref="AA46:AA48">
    <cfRule type="cellIs" dxfId="3873" priority="4261" operator="equal">
      <formula>"Muy Alta"</formula>
    </cfRule>
  </conditionalFormatting>
  <conditionalFormatting sqref="AA46:AA48">
    <cfRule type="cellIs" dxfId="3872" priority="4262" operator="equal">
      <formula>"Alta"</formula>
    </cfRule>
  </conditionalFormatting>
  <conditionalFormatting sqref="AA46:AA48">
    <cfRule type="cellIs" dxfId="3871" priority="4263" operator="equal">
      <formula>"Media"</formula>
    </cfRule>
  </conditionalFormatting>
  <conditionalFormatting sqref="AA46:AA48">
    <cfRule type="cellIs" dxfId="3870" priority="4264" operator="equal">
      <formula>"Baja"</formula>
    </cfRule>
  </conditionalFormatting>
  <conditionalFormatting sqref="AA46:AA48">
    <cfRule type="cellIs" dxfId="3869" priority="4265" operator="equal">
      <formula>"Muy Baja"</formula>
    </cfRule>
  </conditionalFormatting>
  <conditionalFormatting sqref="AC46:AC48">
    <cfRule type="cellIs" dxfId="3868" priority="4266" operator="equal">
      <formula>"Catastrófico"</formula>
    </cfRule>
  </conditionalFormatting>
  <conditionalFormatting sqref="AC46:AC48">
    <cfRule type="cellIs" dxfId="3867" priority="4267" operator="equal">
      <formula>"Mayor"</formula>
    </cfRule>
  </conditionalFormatting>
  <conditionalFormatting sqref="AC46:AC48">
    <cfRule type="cellIs" dxfId="3866" priority="4268" operator="equal">
      <formula>"Moderado"</formula>
    </cfRule>
  </conditionalFormatting>
  <conditionalFormatting sqref="AC46:AC48">
    <cfRule type="cellIs" dxfId="3865" priority="4269" operator="equal">
      <formula>"Menor"</formula>
    </cfRule>
  </conditionalFormatting>
  <conditionalFormatting sqref="AC46:AC48">
    <cfRule type="cellIs" dxfId="3864" priority="4270" operator="equal">
      <formula>"Leve"</formula>
    </cfRule>
  </conditionalFormatting>
  <conditionalFormatting sqref="AE46:AE48">
    <cfRule type="cellIs" dxfId="3863" priority="4271" operator="equal">
      <formula>"Extremo"</formula>
    </cfRule>
  </conditionalFormatting>
  <conditionalFormatting sqref="AE46:AE48">
    <cfRule type="cellIs" dxfId="3862" priority="4272" operator="equal">
      <formula>"Alto"</formula>
    </cfRule>
  </conditionalFormatting>
  <conditionalFormatting sqref="AE46:AE48">
    <cfRule type="cellIs" dxfId="3861" priority="4273" operator="equal">
      <formula>"Moderado"</formula>
    </cfRule>
  </conditionalFormatting>
  <conditionalFormatting sqref="AE46:AE48">
    <cfRule type="cellIs" dxfId="3860" priority="4274" operator="equal">
      <formula>"Bajo"</formula>
    </cfRule>
  </conditionalFormatting>
  <conditionalFormatting sqref="M46">
    <cfRule type="containsText" dxfId="3859" priority="4275" operator="containsText" text="❌">
      <formula>NOT(ISERROR(SEARCH(("❌"),(M46))))</formula>
    </cfRule>
  </conditionalFormatting>
  <conditionalFormatting sqref="J49">
    <cfRule type="cellIs" dxfId="3858" priority="4242" operator="equal">
      <formula>"Muy Alta"</formula>
    </cfRule>
    <cfRule type="cellIs" dxfId="3857" priority="4243" operator="equal">
      <formula>"Alta"</formula>
    </cfRule>
    <cfRule type="cellIs" dxfId="3856" priority="4244" operator="equal">
      <formula>"Media"</formula>
    </cfRule>
    <cfRule type="cellIs" dxfId="3855" priority="4245" operator="equal">
      <formula>"Baja"</formula>
    </cfRule>
    <cfRule type="cellIs" dxfId="3854" priority="4246" operator="equal">
      <formula>"Muy Baja"</formula>
    </cfRule>
  </conditionalFormatting>
  <conditionalFormatting sqref="N49">
    <cfRule type="cellIs" dxfId="3853" priority="4237" operator="equal">
      <formula>"Catastrófico"</formula>
    </cfRule>
    <cfRule type="cellIs" dxfId="3852" priority="4238" operator="equal">
      <formula>"Mayor"</formula>
    </cfRule>
    <cfRule type="cellIs" dxfId="3851" priority="4239" operator="equal">
      <formula>"Moderado"</formula>
    </cfRule>
    <cfRule type="cellIs" dxfId="3850" priority="4240" operator="equal">
      <formula>"Menor"</formula>
    </cfRule>
    <cfRule type="cellIs" dxfId="3849" priority="4241" operator="equal">
      <formula>"Leve"</formula>
    </cfRule>
  </conditionalFormatting>
  <conditionalFormatting sqref="P49">
    <cfRule type="cellIs" dxfId="3848" priority="4233" operator="equal">
      <formula>"Extremo"</formula>
    </cfRule>
    <cfRule type="cellIs" dxfId="3847" priority="4234" operator="equal">
      <formula>"Alto"</formula>
    </cfRule>
    <cfRule type="cellIs" dxfId="3846" priority="4235" operator="equal">
      <formula>"Moderado"</formula>
    </cfRule>
    <cfRule type="cellIs" dxfId="3845" priority="4236" operator="equal">
      <formula>"Bajo"</formula>
    </cfRule>
  </conditionalFormatting>
  <conditionalFormatting sqref="AA49:AA50">
    <cfRule type="cellIs" dxfId="3844" priority="4228" operator="equal">
      <formula>"Muy Alta"</formula>
    </cfRule>
    <cfRule type="cellIs" dxfId="3843" priority="4229" operator="equal">
      <formula>"Alta"</formula>
    </cfRule>
    <cfRule type="cellIs" dxfId="3842" priority="4230" operator="equal">
      <formula>"Media"</formula>
    </cfRule>
    <cfRule type="cellIs" dxfId="3841" priority="4231" operator="equal">
      <formula>"Baja"</formula>
    </cfRule>
    <cfRule type="cellIs" dxfId="3840" priority="4232" operator="equal">
      <formula>"Muy Baja"</formula>
    </cfRule>
  </conditionalFormatting>
  <conditionalFormatting sqref="AC49:AC50">
    <cfRule type="cellIs" dxfId="3839" priority="4223" operator="equal">
      <formula>"Catastrófico"</formula>
    </cfRule>
    <cfRule type="cellIs" dxfId="3838" priority="4224" operator="equal">
      <formula>"Mayor"</formula>
    </cfRule>
    <cfRule type="cellIs" dxfId="3837" priority="4225" operator="equal">
      <formula>"Moderado"</formula>
    </cfRule>
    <cfRule type="cellIs" dxfId="3836" priority="4226" operator="equal">
      <formula>"Menor"</formula>
    </cfRule>
    <cfRule type="cellIs" dxfId="3835" priority="4227" operator="equal">
      <formula>"Leve"</formula>
    </cfRule>
  </conditionalFormatting>
  <conditionalFormatting sqref="AE49:AE50">
    <cfRule type="cellIs" dxfId="3834" priority="4219" operator="equal">
      <formula>"Extremo"</formula>
    </cfRule>
    <cfRule type="cellIs" dxfId="3833" priority="4220" operator="equal">
      <formula>"Alto"</formula>
    </cfRule>
    <cfRule type="cellIs" dxfId="3832" priority="4221" operator="equal">
      <formula>"Moderado"</formula>
    </cfRule>
    <cfRule type="cellIs" dxfId="3831" priority="4222" operator="equal">
      <formula>"Bajo"</formula>
    </cfRule>
  </conditionalFormatting>
  <conditionalFormatting sqref="M49">
    <cfRule type="containsText" dxfId="3830" priority="4218" operator="containsText" text="❌">
      <formula>NOT(ISERROR(SEARCH("❌",M49)))</formula>
    </cfRule>
  </conditionalFormatting>
  <conditionalFormatting sqref="J51:J52">
    <cfRule type="cellIs" dxfId="3829" priority="4213" operator="equal">
      <formula>"Muy Alta"</formula>
    </cfRule>
    <cfRule type="cellIs" dxfId="3828" priority="4214" operator="equal">
      <formula>"Alta"</formula>
    </cfRule>
    <cfRule type="cellIs" dxfId="3827" priority="4215" operator="equal">
      <formula>"Media"</formula>
    </cfRule>
    <cfRule type="cellIs" dxfId="3826" priority="4216" operator="equal">
      <formula>"Baja"</formula>
    </cfRule>
    <cfRule type="cellIs" dxfId="3825" priority="4217" operator="equal">
      <formula>"Muy Baja"</formula>
    </cfRule>
  </conditionalFormatting>
  <conditionalFormatting sqref="N51:N52 N54:N58">
    <cfRule type="cellIs" dxfId="3824" priority="4208" operator="equal">
      <formula>"Catastrófico"</formula>
    </cfRule>
    <cfRule type="cellIs" dxfId="3823" priority="4209" operator="equal">
      <formula>"Mayor"</formula>
    </cfRule>
    <cfRule type="cellIs" dxfId="3822" priority="4210" operator="equal">
      <formula>"Moderado"</formula>
    </cfRule>
    <cfRule type="cellIs" dxfId="3821" priority="4211" operator="equal">
      <formula>"Menor"</formula>
    </cfRule>
    <cfRule type="cellIs" dxfId="3820" priority="4212" operator="equal">
      <formula>"Leve"</formula>
    </cfRule>
  </conditionalFormatting>
  <conditionalFormatting sqref="P51">
    <cfRule type="cellIs" dxfId="3819" priority="4204" operator="equal">
      <formula>"Extremo"</formula>
    </cfRule>
    <cfRule type="cellIs" dxfId="3818" priority="4205" operator="equal">
      <formula>"Alto"</formula>
    </cfRule>
    <cfRule type="cellIs" dxfId="3817" priority="4206" operator="equal">
      <formula>"Moderado"</formula>
    </cfRule>
    <cfRule type="cellIs" dxfId="3816" priority="4207" operator="equal">
      <formula>"Bajo"</formula>
    </cfRule>
  </conditionalFormatting>
  <conditionalFormatting sqref="AA51">
    <cfRule type="cellIs" dxfId="3815" priority="4199" operator="equal">
      <formula>"Muy Alta"</formula>
    </cfRule>
    <cfRule type="cellIs" dxfId="3814" priority="4200" operator="equal">
      <formula>"Alta"</formula>
    </cfRule>
    <cfRule type="cellIs" dxfId="3813" priority="4201" operator="equal">
      <formula>"Media"</formula>
    </cfRule>
    <cfRule type="cellIs" dxfId="3812" priority="4202" operator="equal">
      <formula>"Baja"</formula>
    </cfRule>
    <cfRule type="cellIs" dxfId="3811" priority="4203" operator="equal">
      <formula>"Muy Baja"</formula>
    </cfRule>
  </conditionalFormatting>
  <conditionalFormatting sqref="AC51">
    <cfRule type="cellIs" dxfId="3810" priority="4194" operator="equal">
      <formula>"Catastrófico"</formula>
    </cfRule>
    <cfRule type="cellIs" dxfId="3809" priority="4195" operator="equal">
      <formula>"Mayor"</formula>
    </cfRule>
    <cfRule type="cellIs" dxfId="3808" priority="4196" operator="equal">
      <formula>"Moderado"</formula>
    </cfRule>
    <cfRule type="cellIs" dxfId="3807" priority="4197" operator="equal">
      <formula>"Menor"</formula>
    </cfRule>
    <cfRule type="cellIs" dxfId="3806" priority="4198" operator="equal">
      <formula>"Leve"</formula>
    </cfRule>
  </conditionalFormatting>
  <conditionalFormatting sqref="AE51">
    <cfRule type="cellIs" dxfId="3805" priority="4190" operator="equal">
      <formula>"Extremo"</formula>
    </cfRule>
    <cfRule type="cellIs" dxfId="3804" priority="4191" operator="equal">
      <formula>"Alto"</formula>
    </cfRule>
    <cfRule type="cellIs" dxfId="3803" priority="4192" operator="equal">
      <formula>"Moderado"</formula>
    </cfRule>
    <cfRule type="cellIs" dxfId="3802" priority="4193" operator="equal">
      <formula>"Bajo"</formula>
    </cfRule>
  </conditionalFormatting>
  <conditionalFormatting sqref="P52">
    <cfRule type="cellIs" dxfId="3801" priority="4186" operator="equal">
      <formula>"Extremo"</formula>
    </cfRule>
    <cfRule type="cellIs" dxfId="3800" priority="4187" operator="equal">
      <formula>"Alto"</formula>
    </cfRule>
    <cfRule type="cellIs" dxfId="3799" priority="4188" operator="equal">
      <formula>"Moderado"</formula>
    </cfRule>
    <cfRule type="cellIs" dxfId="3798" priority="4189" operator="equal">
      <formula>"Bajo"</formula>
    </cfRule>
  </conditionalFormatting>
  <conditionalFormatting sqref="AA52:AA53">
    <cfRule type="cellIs" dxfId="3797" priority="4181" operator="equal">
      <formula>"Muy Alta"</formula>
    </cfRule>
    <cfRule type="cellIs" dxfId="3796" priority="4182" operator="equal">
      <formula>"Alta"</formula>
    </cfRule>
    <cfRule type="cellIs" dxfId="3795" priority="4183" operator="equal">
      <formula>"Media"</formula>
    </cfRule>
    <cfRule type="cellIs" dxfId="3794" priority="4184" operator="equal">
      <formula>"Baja"</formula>
    </cfRule>
    <cfRule type="cellIs" dxfId="3793" priority="4185" operator="equal">
      <formula>"Muy Baja"</formula>
    </cfRule>
  </conditionalFormatting>
  <conditionalFormatting sqref="AC52:AC53">
    <cfRule type="cellIs" dxfId="3792" priority="4176" operator="equal">
      <formula>"Catastrófico"</formula>
    </cfRule>
    <cfRule type="cellIs" dxfId="3791" priority="4177" operator="equal">
      <formula>"Mayor"</formula>
    </cfRule>
    <cfRule type="cellIs" dxfId="3790" priority="4178" operator="equal">
      <formula>"Moderado"</formula>
    </cfRule>
    <cfRule type="cellIs" dxfId="3789" priority="4179" operator="equal">
      <formula>"Menor"</formula>
    </cfRule>
    <cfRule type="cellIs" dxfId="3788" priority="4180" operator="equal">
      <formula>"Leve"</formula>
    </cfRule>
  </conditionalFormatting>
  <conditionalFormatting sqref="AE52:AE53">
    <cfRule type="cellIs" dxfId="3787" priority="4172" operator="equal">
      <formula>"Extremo"</formula>
    </cfRule>
    <cfRule type="cellIs" dxfId="3786" priority="4173" operator="equal">
      <formula>"Alto"</formula>
    </cfRule>
    <cfRule type="cellIs" dxfId="3785" priority="4174" operator="equal">
      <formula>"Moderado"</formula>
    </cfRule>
    <cfRule type="cellIs" dxfId="3784" priority="4175" operator="equal">
      <formula>"Bajo"</formula>
    </cfRule>
  </conditionalFormatting>
  <conditionalFormatting sqref="J54">
    <cfRule type="cellIs" dxfId="3783" priority="4167" operator="equal">
      <formula>"Muy Alta"</formula>
    </cfRule>
    <cfRule type="cellIs" dxfId="3782" priority="4168" operator="equal">
      <formula>"Alta"</formula>
    </cfRule>
    <cfRule type="cellIs" dxfId="3781" priority="4169" operator="equal">
      <formula>"Media"</formula>
    </cfRule>
    <cfRule type="cellIs" dxfId="3780" priority="4170" operator="equal">
      <formula>"Baja"</formula>
    </cfRule>
    <cfRule type="cellIs" dxfId="3779" priority="4171" operator="equal">
      <formula>"Muy Baja"</formula>
    </cfRule>
  </conditionalFormatting>
  <conditionalFormatting sqref="P54">
    <cfRule type="cellIs" dxfId="3778" priority="4163" operator="equal">
      <formula>"Extremo"</formula>
    </cfRule>
    <cfRule type="cellIs" dxfId="3777" priority="4164" operator="equal">
      <formula>"Alto"</formula>
    </cfRule>
    <cfRule type="cellIs" dxfId="3776" priority="4165" operator="equal">
      <formula>"Moderado"</formula>
    </cfRule>
    <cfRule type="cellIs" dxfId="3775" priority="4166" operator="equal">
      <formula>"Bajo"</formula>
    </cfRule>
  </conditionalFormatting>
  <conditionalFormatting sqref="AA54">
    <cfRule type="cellIs" dxfId="3774" priority="4158" operator="equal">
      <formula>"Muy Alta"</formula>
    </cfRule>
    <cfRule type="cellIs" dxfId="3773" priority="4159" operator="equal">
      <formula>"Alta"</formula>
    </cfRule>
    <cfRule type="cellIs" dxfId="3772" priority="4160" operator="equal">
      <formula>"Media"</formula>
    </cfRule>
    <cfRule type="cellIs" dxfId="3771" priority="4161" operator="equal">
      <formula>"Baja"</formula>
    </cfRule>
    <cfRule type="cellIs" dxfId="3770" priority="4162" operator="equal">
      <formula>"Muy Baja"</formula>
    </cfRule>
  </conditionalFormatting>
  <conditionalFormatting sqref="AC54">
    <cfRule type="cellIs" dxfId="3769" priority="4153" operator="equal">
      <formula>"Catastrófico"</formula>
    </cfRule>
    <cfRule type="cellIs" dxfId="3768" priority="4154" operator="equal">
      <formula>"Mayor"</formula>
    </cfRule>
    <cfRule type="cellIs" dxfId="3767" priority="4155" operator="equal">
      <formula>"Moderado"</formula>
    </cfRule>
    <cfRule type="cellIs" dxfId="3766" priority="4156" operator="equal">
      <formula>"Menor"</formula>
    </cfRule>
    <cfRule type="cellIs" dxfId="3765" priority="4157" operator="equal">
      <formula>"Leve"</formula>
    </cfRule>
  </conditionalFormatting>
  <conditionalFormatting sqref="AE54">
    <cfRule type="cellIs" dxfId="3764" priority="4149" operator="equal">
      <formula>"Extremo"</formula>
    </cfRule>
    <cfRule type="cellIs" dxfId="3763" priority="4150" operator="equal">
      <formula>"Alto"</formula>
    </cfRule>
    <cfRule type="cellIs" dxfId="3762" priority="4151" operator="equal">
      <formula>"Moderado"</formula>
    </cfRule>
    <cfRule type="cellIs" dxfId="3761" priority="4152" operator="equal">
      <formula>"Bajo"</formula>
    </cfRule>
  </conditionalFormatting>
  <conditionalFormatting sqref="J55">
    <cfRule type="cellIs" dxfId="3760" priority="4144" operator="equal">
      <formula>"Muy Alta"</formula>
    </cfRule>
    <cfRule type="cellIs" dxfId="3759" priority="4145" operator="equal">
      <formula>"Alta"</formula>
    </cfRule>
    <cfRule type="cellIs" dxfId="3758" priority="4146" operator="equal">
      <formula>"Media"</formula>
    </cfRule>
    <cfRule type="cellIs" dxfId="3757" priority="4147" operator="equal">
      <formula>"Baja"</formula>
    </cfRule>
    <cfRule type="cellIs" dxfId="3756" priority="4148" operator="equal">
      <formula>"Muy Baja"</formula>
    </cfRule>
  </conditionalFormatting>
  <conditionalFormatting sqref="P55">
    <cfRule type="cellIs" dxfId="3755" priority="4140" operator="equal">
      <formula>"Extremo"</formula>
    </cfRule>
    <cfRule type="cellIs" dxfId="3754" priority="4141" operator="equal">
      <formula>"Alto"</formula>
    </cfRule>
    <cfRule type="cellIs" dxfId="3753" priority="4142" operator="equal">
      <formula>"Moderado"</formula>
    </cfRule>
    <cfRule type="cellIs" dxfId="3752" priority="4143" operator="equal">
      <formula>"Bajo"</formula>
    </cfRule>
  </conditionalFormatting>
  <conditionalFormatting sqref="AA55">
    <cfRule type="cellIs" dxfId="3751" priority="4135" operator="equal">
      <formula>"Muy Alta"</formula>
    </cfRule>
    <cfRule type="cellIs" dxfId="3750" priority="4136" operator="equal">
      <formula>"Alta"</formula>
    </cfRule>
    <cfRule type="cellIs" dxfId="3749" priority="4137" operator="equal">
      <formula>"Media"</formula>
    </cfRule>
    <cfRule type="cellIs" dxfId="3748" priority="4138" operator="equal">
      <formula>"Baja"</formula>
    </cfRule>
    <cfRule type="cellIs" dxfId="3747" priority="4139" operator="equal">
      <formula>"Muy Baja"</formula>
    </cfRule>
  </conditionalFormatting>
  <conditionalFormatting sqref="AC55">
    <cfRule type="cellIs" dxfId="3746" priority="4130" operator="equal">
      <formula>"Catastrófico"</formula>
    </cfRule>
    <cfRule type="cellIs" dxfId="3745" priority="4131" operator="equal">
      <formula>"Mayor"</formula>
    </cfRule>
    <cfRule type="cellIs" dxfId="3744" priority="4132" operator="equal">
      <formula>"Moderado"</formula>
    </cfRule>
    <cfRule type="cellIs" dxfId="3743" priority="4133" operator="equal">
      <formula>"Menor"</formula>
    </cfRule>
    <cfRule type="cellIs" dxfId="3742" priority="4134" operator="equal">
      <formula>"Leve"</formula>
    </cfRule>
  </conditionalFormatting>
  <conditionalFormatting sqref="AE55">
    <cfRule type="cellIs" dxfId="3741" priority="4126" operator="equal">
      <formula>"Extremo"</formula>
    </cfRule>
    <cfRule type="cellIs" dxfId="3740" priority="4127" operator="equal">
      <formula>"Alto"</formula>
    </cfRule>
    <cfRule type="cellIs" dxfId="3739" priority="4128" operator="equal">
      <formula>"Moderado"</formula>
    </cfRule>
    <cfRule type="cellIs" dxfId="3738" priority="4129" operator="equal">
      <formula>"Bajo"</formula>
    </cfRule>
  </conditionalFormatting>
  <conditionalFormatting sqref="J56">
    <cfRule type="cellIs" dxfId="3737" priority="4121" operator="equal">
      <formula>"Muy Alta"</formula>
    </cfRule>
    <cfRule type="cellIs" dxfId="3736" priority="4122" operator="equal">
      <formula>"Alta"</formula>
    </cfRule>
    <cfRule type="cellIs" dxfId="3735" priority="4123" operator="equal">
      <formula>"Media"</formula>
    </cfRule>
    <cfRule type="cellIs" dxfId="3734" priority="4124" operator="equal">
      <formula>"Baja"</formula>
    </cfRule>
    <cfRule type="cellIs" dxfId="3733" priority="4125" operator="equal">
      <formula>"Muy Baja"</formula>
    </cfRule>
  </conditionalFormatting>
  <conditionalFormatting sqref="P56">
    <cfRule type="cellIs" dxfId="3732" priority="4117" operator="equal">
      <formula>"Extremo"</formula>
    </cfRule>
    <cfRule type="cellIs" dxfId="3731" priority="4118" operator="equal">
      <formula>"Alto"</formula>
    </cfRule>
    <cfRule type="cellIs" dxfId="3730" priority="4119" operator="equal">
      <formula>"Moderado"</formula>
    </cfRule>
    <cfRule type="cellIs" dxfId="3729" priority="4120" operator="equal">
      <formula>"Bajo"</formula>
    </cfRule>
  </conditionalFormatting>
  <conditionalFormatting sqref="AA56">
    <cfRule type="cellIs" dxfId="3728" priority="4112" operator="equal">
      <formula>"Muy Alta"</formula>
    </cfRule>
    <cfRule type="cellIs" dxfId="3727" priority="4113" operator="equal">
      <formula>"Alta"</formula>
    </cfRule>
    <cfRule type="cellIs" dxfId="3726" priority="4114" operator="equal">
      <formula>"Media"</formula>
    </cfRule>
    <cfRule type="cellIs" dxfId="3725" priority="4115" operator="equal">
      <formula>"Baja"</formula>
    </cfRule>
    <cfRule type="cellIs" dxfId="3724" priority="4116" operator="equal">
      <formula>"Muy Baja"</formula>
    </cfRule>
  </conditionalFormatting>
  <conditionalFormatting sqref="AC56">
    <cfRule type="cellIs" dxfId="3723" priority="4107" operator="equal">
      <formula>"Catastrófico"</formula>
    </cfRule>
    <cfRule type="cellIs" dxfId="3722" priority="4108" operator="equal">
      <formula>"Mayor"</formula>
    </cfRule>
    <cfRule type="cellIs" dxfId="3721" priority="4109" operator="equal">
      <formula>"Moderado"</formula>
    </cfRule>
    <cfRule type="cellIs" dxfId="3720" priority="4110" operator="equal">
      <formula>"Menor"</formula>
    </cfRule>
    <cfRule type="cellIs" dxfId="3719" priority="4111" operator="equal">
      <formula>"Leve"</formula>
    </cfRule>
  </conditionalFormatting>
  <conditionalFormatting sqref="AE56">
    <cfRule type="cellIs" dxfId="3718" priority="4103" operator="equal">
      <formula>"Extremo"</formula>
    </cfRule>
    <cfRule type="cellIs" dxfId="3717" priority="4104" operator="equal">
      <formula>"Alto"</formula>
    </cfRule>
    <cfRule type="cellIs" dxfId="3716" priority="4105" operator="equal">
      <formula>"Moderado"</formula>
    </cfRule>
    <cfRule type="cellIs" dxfId="3715" priority="4106" operator="equal">
      <formula>"Bajo"</formula>
    </cfRule>
  </conditionalFormatting>
  <conditionalFormatting sqref="J57">
    <cfRule type="cellIs" dxfId="3714" priority="4098" operator="equal">
      <formula>"Muy Alta"</formula>
    </cfRule>
    <cfRule type="cellIs" dxfId="3713" priority="4099" operator="equal">
      <formula>"Alta"</formula>
    </cfRule>
    <cfRule type="cellIs" dxfId="3712" priority="4100" operator="equal">
      <formula>"Media"</formula>
    </cfRule>
    <cfRule type="cellIs" dxfId="3711" priority="4101" operator="equal">
      <formula>"Baja"</formula>
    </cfRule>
    <cfRule type="cellIs" dxfId="3710" priority="4102" operator="equal">
      <formula>"Muy Baja"</formula>
    </cfRule>
  </conditionalFormatting>
  <conditionalFormatting sqref="P57">
    <cfRule type="cellIs" dxfId="3709" priority="4094" operator="equal">
      <formula>"Extremo"</formula>
    </cfRule>
    <cfRule type="cellIs" dxfId="3708" priority="4095" operator="equal">
      <formula>"Alto"</formula>
    </cfRule>
    <cfRule type="cellIs" dxfId="3707" priority="4096" operator="equal">
      <formula>"Moderado"</formula>
    </cfRule>
    <cfRule type="cellIs" dxfId="3706" priority="4097" operator="equal">
      <formula>"Bajo"</formula>
    </cfRule>
  </conditionalFormatting>
  <conditionalFormatting sqref="AA57">
    <cfRule type="cellIs" dxfId="3705" priority="4089" operator="equal">
      <formula>"Muy Alta"</formula>
    </cfRule>
    <cfRule type="cellIs" dxfId="3704" priority="4090" operator="equal">
      <formula>"Alta"</formula>
    </cfRule>
    <cfRule type="cellIs" dxfId="3703" priority="4091" operator="equal">
      <formula>"Media"</formula>
    </cfRule>
    <cfRule type="cellIs" dxfId="3702" priority="4092" operator="equal">
      <formula>"Baja"</formula>
    </cfRule>
    <cfRule type="cellIs" dxfId="3701" priority="4093" operator="equal">
      <formula>"Muy Baja"</formula>
    </cfRule>
  </conditionalFormatting>
  <conditionalFormatting sqref="AC57">
    <cfRule type="cellIs" dxfId="3700" priority="4084" operator="equal">
      <formula>"Catastrófico"</formula>
    </cfRule>
    <cfRule type="cellIs" dxfId="3699" priority="4085" operator="equal">
      <formula>"Mayor"</formula>
    </cfRule>
    <cfRule type="cellIs" dxfId="3698" priority="4086" operator="equal">
      <formula>"Moderado"</formula>
    </cfRule>
    <cfRule type="cellIs" dxfId="3697" priority="4087" operator="equal">
      <formula>"Menor"</formula>
    </cfRule>
    <cfRule type="cellIs" dxfId="3696" priority="4088" operator="equal">
      <formula>"Leve"</formula>
    </cfRule>
  </conditionalFormatting>
  <conditionalFormatting sqref="AE57">
    <cfRule type="cellIs" dxfId="3695" priority="4080" operator="equal">
      <formula>"Extremo"</formula>
    </cfRule>
    <cfRule type="cellIs" dxfId="3694" priority="4081" operator="equal">
      <formula>"Alto"</formula>
    </cfRule>
    <cfRule type="cellIs" dxfId="3693" priority="4082" operator="equal">
      <formula>"Moderado"</formula>
    </cfRule>
    <cfRule type="cellIs" dxfId="3692" priority="4083" operator="equal">
      <formula>"Bajo"</formula>
    </cfRule>
  </conditionalFormatting>
  <conditionalFormatting sqref="J58">
    <cfRule type="cellIs" dxfId="3691" priority="4075" operator="equal">
      <formula>"Muy Alta"</formula>
    </cfRule>
    <cfRule type="cellIs" dxfId="3690" priority="4076" operator="equal">
      <formula>"Alta"</formula>
    </cfRule>
    <cfRule type="cellIs" dxfId="3689" priority="4077" operator="equal">
      <formula>"Media"</formula>
    </cfRule>
    <cfRule type="cellIs" dxfId="3688" priority="4078" operator="equal">
      <formula>"Baja"</formula>
    </cfRule>
    <cfRule type="cellIs" dxfId="3687" priority="4079" operator="equal">
      <formula>"Muy Baja"</formula>
    </cfRule>
  </conditionalFormatting>
  <conditionalFormatting sqref="P58">
    <cfRule type="cellIs" dxfId="3686" priority="4071" operator="equal">
      <formula>"Extremo"</formula>
    </cfRule>
    <cfRule type="cellIs" dxfId="3685" priority="4072" operator="equal">
      <formula>"Alto"</formula>
    </cfRule>
    <cfRule type="cellIs" dxfId="3684" priority="4073" operator="equal">
      <formula>"Moderado"</formula>
    </cfRule>
    <cfRule type="cellIs" dxfId="3683" priority="4074" operator="equal">
      <formula>"Bajo"</formula>
    </cfRule>
  </conditionalFormatting>
  <conditionalFormatting sqref="AA58">
    <cfRule type="cellIs" dxfId="3682" priority="4066" operator="equal">
      <formula>"Muy Alta"</formula>
    </cfRule>
    <cfRule type="cellIs" dxfId="3681" priority="4067" operator="equal">
      <formula>"Alta"</formula>
    </cfRule>
    <cfRule type="cellIs" dxfId="3680" priority="4068" operator="equal">
      <formula>"Media"</formula>
    </cfRule>
    <cfRule type="cellIs" dxfId="3679" priority="4069" operator="equal">
      <formula>"Baja"</formula>
    </cfRule>
    <cfRule type="cellIs" dxfId="3678" priority="4070" operator="equal">
      <formula>"Muy Baja"</formula>
    </cfRule>
  </conditionalFormatting>
  <conditionalFormatting sqref="AC58">
    <cfRule type="cellIs" dxfId="3677" priority="4061" operator="equal">
      <formula>"Catastrófico"</formula>
    </cfRule>
    <cfRule type="cellIs" dxfId="3676" priority="4062" operator="equal">
      <formula>"Mayor"</formula>
    </cfRule>
    <cfRule type="cellIs" dxfId="3675" priority="4063" operator="equal">
      <formula>"Moderado"</formula>
    </cfRule>
    <cfRule type="cellIs" dxfId="3674" priority="4064" operator="equal">
      <formula>"Menor"</formula>
    </cfRule>
    <cfRule type="cellIs" dxfId="3673" priority="4065" operator="equal">
      <formula>"Leve"</formula>
    </cfRule>
  </conditionalFormatting>
  <conditionalFormatting sqref="AE58">
    <cfRule type="cellIs" dxfId="3672" priority="4057" operator="equal">
      <formula>"Extremo"</formula>
    </cfRule>
    <cfRule type="cellIs" dxfId="3671" priority="4058" operator="equal">
      <formula>"Alto"</formula>
    </cfRule>
    <cfRule type="cellIs" dxfId="3670" priority="4059" operator="equal">
      <formula>"Moderado"</formula>
    </cfRule>
    <cfRule type="cellIs" dxfId="3669" priority="4060" operator="equal">
      <formula>"Bajo"</formula>
    </cfRule>
  </conditionalFormatting>
  <conditionalFormatting sqref="J59 J61">
    <cfRule type="cellIs" dxfId="3668" priority="4051" operator="equal">
      <formula>"Muy Alta"</formula>
    </cfRule>
    <cfRule type="cellIs" dxfId="3667" priority="4052" operator="equal">
      <formula>"Alta"</formula>
    </cfRule>
    <cfRule type="cellIs" dxfId="3666" priority="4053" operator="equal">
      <formula>"Media"</formula>
    </cfRule>
    <cfRule type="cellIs" dxfId="3665" priority="4054" operator="equal">
      <formula>"Baja"</formula>
    </cfRule>
    <cfRule type="cellIs" dxfId="3664" priority="4055" operator="equal">
      <formula>"Muy Baja"</formula>
    </cfRule>
  </conditionalFormatting>
  <conditionalFormatting sqref="N59 N61 N64 N66 N68">
    <cfRule type="cellIs" dxfId="3663" priority="4046" operator="equal">
      <formula>"Catastrófico"</formula>
    </cfRule>
    <cfRule type="cellIs" dxfId="3662" priority="4047" operator="equal">
      <formula>"Mayor"</formula>
    </cfRule>
    <cfRule type="cellIs" dxfId="3661" priority="4048" operator="equal">
      <formula>"Moderado"</formula>
    </cfRule>
    <cfRule type="cellIs" dxfId="3660" priority="4049" operator="equal">
      <formula>"Menor"</formula>
    </cfRule>
    <cfRule type="cellIs" dxfId="3659" priority="4050" operator="equal">
      <formula>"Leve"</formula>
    </cfRule>
  </conditionalFormatting>
  <conditionalFormatting sqref="P59">
    <cfRule type="cellIs" dxfId="3658" priority="4042" operator="equal">
      <formula>"Extremo"</formula>
    </cfRule>
    <cfRule type="cellIs" dxfId="3657" priority="4043" operator="equal">
      <formula>"Alto"</formula>
    </cfRule>
    <cfRule type="cellIs" dxfId="3656" priority="4044" operator="equal">
      <formula>"Moderado"</formula>
    </cfRule>
    <cfRule type="cellIs" dxfId="3655" priority="4045" operator="equal">
      <formula>"Bajo"</formula>
    </cfRule>
  </conditionalFormatting>
  <conditionalFormatting sqref="AA59:AA60">
    <cfRule type="cellIs" dxfId="3654" priority="4037" operator="equal">
      <formula>"Muy Alta"</formula>
    </cfRule>
    <cfRule type="cellIs" dxfId="3653" priority="4038" operator="equal">
      <formula>"Alta"</formula>
    </cfRule>
    <cfRule type="cellIs" dxfId="3652" priority="4039" operator="equal">
      <formula>"Media"</formula>
    </cfRule>
    <cfRule type="cellIs" dxfId="3651" priority="4040" operator="equal">
      <formula>"Baja"</formula>
    </cfRule>
    <cfRule type="cellIs" dxfId="3650" priority="4041" operator="equal">
      <formula>"Muy Baja"</formula>
    </cfRule>
  </conditionalFormatting>
  <conditionalFormatting sqref="AC59:AC60">
    <cfRule type="cellIs" dxfId="3649" priority="4032" operator="equal">
      <formula>"Catastrófico"</formula>
    </cfRule>
    <cfRule type="cellIs" dxfId="3648" priority="4033" operator="equal">
      <formula>"Mayor"</formula>
    </cfRule>
    <cfRule type="cellIs" dxfId="3647" priority="4034" operator="equal">
      <formula>"Moderado"</formula>
    </cfRule>
    <cfRule type="cellIs" dxfId="3646" priority="4035" operator="equal">
      <formula>"Menor"</formula>
    </cfRule>
    <cfRule type="cellIs" dxfId="3645" priority="4036" operator="equal">
      <formula>"Leve"</formula>
    </cfRule>
  </conditionalFormatting>
  <conditionalFormatting sqref="AE59:AE60">
    <cfRule type="cellIs" dxfId="3644" priority="4028" operator="equal">
      <formula>"Extremo"</formula>
    </cfRule>
    <cfRule type="cellIs" dxfId="3643" priority="4029" operator="equal">
      <formula>"Alto"</formula>
    </cfRule>
    <cfRule type="cellIs" dxfId="3642" priority="4030" operator="equal">
      <formula>"Moderado"</formula>
    </cfRule>
    <cfRule type="cellIs" dxfId="3641" priority="4031" operator="equal">
      <formula>"Bajo"</formula>
    </cfRule>
  </conditionalFormatting>
  <conditionalFormatting sqref="P61">
    <cfRule type="cellIs" dxfId="3640" priority="4024" operator="equal">
      <formula>"Extremo"</formula>
    </cfRule>
    <cfRule type="cellIs" dxfId="3639" priority="4025" operator="equal">
      <formula>"Alto"</formula>
    </cfRule>
    <cfRule type="cellIs" dxfId="3638" priority="4026" operator="equal">
      <formula>"Moderado"</formula>
    </cfRule>
    <cfRule type="cellIs" dxfId="3637" priority="4027" operator="equal">
      <formula>"Bajo"</formula>
    </cfRule>
  </conditionalFormatting>
  <conditionalFormatting sqref="AA61:AA63">
    <cfRule type="cellIs" dxfId="3636" priority="4019" operator="equal">
      <formula>"Muy Alta"</formula>
    </cfRule>
    <cfRule type="cellIs" dxfId="3635" priority="4020" operator="equal">
      <formula>"Alta"</formula>
    </cfRule>
    <cfRule type="cellIs" dxfId="3634" priority="4021" operator="equal">
      <formula>"Media"</formula>
    </cfRule>
    <cfRule type="cellIs" dxfId="3633" priority="4022" operator="equal">
      <formula>"Baja"</formula>
    </cfRule>
    <cfRule type="cellIs" dxfId="3632" priority="4023" operator="equal">
      <formula>"Muy Baja"</formula>
    </cfRule>
  </conditionalFormatting>
  <conditionalFormatting sqref="AC61:AC63">
    <cfRule type="cellIs" dxfId="3631" priority="4014" operator="equal">
      <formula>"Catastrófico"</formula>
    </cfRule>
    <cfRule type="cellIs" dxfId="3630" priority="4015" operator="equal">
      <formula>"Mayor"</formula>
    </cfRule>
    <cfRule type="cellIs" dxfId="3629" priority="4016" operator="equal">
      <formula>"Moderado"</formula>
    </cfRule>
    <cfRule type="cellIs" dxfId="3628" priority="4017" operator="equal">
      <formula>"Menor"</formula>
    </cfRule>
    <cfRule type="cellIs" dxfId="3627" priority="4018" operator="equal">
      <formula>"Leve"</formula>
    </cfRule>
  </conditionalFormatting>
  <conditionalFormatting sqref="AE61:AE63">
    <cfRule type="cellIs" dxfId="3626" priority="4010" operator="equal">
      <formula>"Extremo"</formula>
    </cfRule>
    <cfRule type="cellIs" dxfId="3625" priority="4011" operator="equal">
      <formula>"Alto"</formula>
    </cfRule>
    <cfRule type="cellIs" dxfId="3624" priority="4012" operator="equal">
      <formula>"Moderado"</formula>
    </cfRule>
    <cfRule type="cellIs" dxfId="3623" priority="4013" operator="equal">
      <formula>"Bajo"</formula>
    </cfRule>
  </conditionalFormatting>
  <conditionalFormatting sqref="J64">
    <cfRule type="cellIs" dxfId="3622" priority="4005" operator="equal">
      <formula>"Muy Alta"</formula>
    </cfRule>
    <cfRule type="cellIs" dxfId="3621" priority="4006" operator="equal">
      <formula>"Alta"</formula>
    </cfRule>
    <cfRule type="cellIs" dxfId="3620" priority="4007" operator="equal">
      <formula>"Media"</formula>
    </cfRule>
    <cfRule type="cellIs" dxfId="3619" priority="4008" operator="equal">
      <formula>"Baja"</formula>
    </cfRule>
    <cfRule type="cellIs" dxfId="3618" priority="4009" operator="equal">
      <formula>"Muy Baja"</formula>
    </cfRule>
  </conditionalFormatting>
  <conditionalFormatting sqref="P64">
    <cfRule type="cellIs" dxfId="3617" priority="4001" operator="equal">
      <formula>"Extremo"</formula>
    </cfRule>
    <cfRule type="cellIs" dxfId="3616" priority="4002" operator="equal">
      <formula>"Alto"</formula>
    </cfRule>
    <cfRule type="cellIs" dxfId="3615" priority="4003" operator="equal">
      <formula>"Moderado"</formula>
    </cfRule>
    <cfRule type="cellIs" dxfId="3614" priority="4004" operator="equal">
      <formula>"Bajo"</formula>
    </cfRule>
  </conditionalFormatting>
  <conditionalFormatting sqref="AA64:AA65">
    <cfRule type="cellIs" dxfId="3613" priority="3996" operator="equal">
      <formula>"Muy Alta"</formula>
    </cfRule>
    <cfRule type="cellIs" dxfId="3612" priority="3997" operator="equal">
      <formula>"Alta"</formula>
    </cfRule>
    <cfRule type="cellIs" dxfId="3611" priority="3998" operator="equal">
      <formula>"Media"</formula>
    </cfRule>
    <cfRule type="cellIs" dxfId="3610" priority="3999" operator="equal">
      <formula>"Baja"</formula>
    </cfRule>
    <cfRule type="cellIs" dxfId="3609" priority="4000" operator="equal">
      <formula>"Muy Baja"</formula>
    </cfRule>
  </conditionalFormatting>
  <conditionalFormatting sqref="AC64:AC65">
    <cfRule type="cellIs" dxfId="3608" priority="3991" operator="equal">
      <formula>"Catastrófico"</formula>
    </cfRule>
    <cfRule type="cellIs" dxfId="3607" priority="3992" operator="equal">
      <formula>"Mayor"</formula>
    </cfRule>
    <cfRule type="cellIs" dxfId="3606" priority="3993" operator="equal">
      <formula>"Moderado"</formula>
    </cfRule>
    <cfRule type="cellIs" dxfId="3605" priority="3994" operator="equal">
      <formula>"Menor"</formula>
    </cfRule>
    <cfRule type="cellIs" dxfId="3604" priority="3995" operator="equal">
      <formula>"Leve"</formula>
    </cfRule>
  </conditionalFormatting>
  <conditionalFormatting sqref="AE64:AE65">
    <cfRule type="cellIs" dxfId="3603" priority="3987" operator="equal">
      <formula>"Extremo"</formula>
    </cfRule>
    <cfRule type="cellIs" dxfId="3602" priority="3988" operator="equal">
      <formula>"Alto"</formula>
    </cfRule>
    <cfRule type="cellIs" dxfId="3601" priority="3989" operator="equal">
      <formula>"Moderado"</formula>
    </cfRule>
    <cfRule type="cellIs" dxfId="3600" priority="3990" operator="equal">
      <formula>"Bajo"</formula>
    </cfRule>
  </conditionalFormatting>
  <conditionalFormatting sqref="J66">
    <cfRule type="cellIs" dxfId="3599" priority="3982" operator="equal">
      <formula>"Muy Alta"</formula>
    </cfRule>
    <cfRule type="cellIs" dxfId="3598" priority="3983" operator="equal">
      <formula>"Alta"</formula>
    </cfRule>
    <cfRule type="cellIs" dxfId="3597" priority="3984" operator="equal">
      <formula>"Media"</formula>
    </cfRule>
    <cfRule type="cellIs" dxfId="3596" priority="3985" operator="equal">
      <formula>"Baja"</formula>
    </cfRule>
    <cfRule type="cellIs" dxfId="3595" priority="3986" operator="equal">
      <formula>"Muy Baja"</formula>
    </cfRule>
  </conditionalFormatting>
  <conditionalFormatting sqref="P66">
    <cfRule type="cellIs" dxfId="3594" priority="3978" operator="equal">
      <formula>"Extremo"</formula>
    </cfRule>
    <cfRule type="cellIs" dxfId="3593" priority="3979" operator="equal">
      <formula>"Alto"</formula>
    </cfRule>
    <cfRule type="cellIs" dxfId="3592" priority="3980" operator="equal">
      <formula>"Moderado"</formula>
    </cfRule>
    <cfRule type="cellIs" dxfId="3591" priority="3981" operator="equal">
      <formula>"Bajo"</formula>
    </cfRule>
  </conditionalFormatting>
  <conditionalFormatting sqref="AA66:AA67">
    <cfRule type="cellIs" dxfId="3590" priority="3973" operator="equal">
      <formula>"Muy Alta"</formula>
    </cfRule>
    <cfRule type="cellIs" dxfId="3589" priority="3974" operator="equal">
      <formula>"Alta"</formula>
    </cfRule>
    <cfRule type="cellIs" dxfId="3588" priority="3975" operator="equal">
      <formula>"Media"</formula>
    </cfRule>
    <cfRule type="cellIs" dxfId="3587" priority="3976" operator="equal">
      <formula>"Baja"</formula>
    </cfRule>
    <cfRule type="cellIs" dxfId="3586" priority="3977" operator="equal">
      <formula>"Muy Baja"</formula>
    </cfRule>
  </conditionalFormatting>
  <conditionalFormatting sqref="AC66:AC67">
    <cfRule type="cellIs" dxfId="3585" priority="3968" operator="equal">
      <formula>"Catastrófico"</formula>
    </cfRule>
    <cfRule type="cellIs" dxfId="3584" priority="3969" operator="equal">
      <formula>"Mayor"</formula>
    </cfRule>
    <cfRule type="cellIs" dxfId="3583" priority="3970" operator="equal">
      <formula>"Moderado"</formula>
    </cfRule>
    <cfRule type="cellIs" dxfId="3582" priority="3971" operator="equal">
      <formula>"Menor"</formula>
    </cfRule>
    <cfRule type="cellIs" dxfId="3581" priority="3972" operator="equal">
      <formula>"Leve"</formula>
    </cfRule>
  </conditionalFormatting>
  <conditionalFormatting sqref="AE66:AE67">
    <cfRule type="cellIs" dxfId="3580" priority="3964" operator="equal">
      <formula>"Extremo"</formula>
    </cfRule>
    <cfRule type="cellIs" dxfId="3579" priority="3965" operator="equal">
      <formula>"Alto"</formula>
    </cfRule>
    <cfRule type="cellIs" dxfId="3578" priority="3966" operator="equal">
      <formula>"Moderado"</formula>
    </cfRule>
    <cfRule type="cellIs" dxfId="3577" priority="3967" operator="equal">
      <formula>"Bajo"</formula>
    </cfRule>
  </conditionalFormatting>
  <conditionalFormatting sqref="J68">
    <cfRule type="cellIs" dxfId="3576" priority="3959" operator="equal">
      <formula>"Muy Alta"</formula>
    </cfRule>
    <cfRule type="cellIs" dxfId="3575" priority="3960" operator="equal">
      <formula>"Alta"</formula>
    </cfRule>
    <cfRule type="cellIs" dxfId="3574" priority="3961" operator="equal">
      <formula>"Media"</formula>
    </cfRule>
    <cfRule type="cellIs" dxfId="3573" priority="3962" operator="equal">
      <formula>"Baja"</formula>
    </cfRule>
    <cfRule type="cellIs" dxfId="3572" priority="3963" operator="equal">
      <formula>"Muy Baja"</formula>
    </cfRule>
  </conditionalFormatting>
  <conditionalFormatting sqref="P68">
    <cfRule type="cellIs" dxfId="3571" priority="3955" operator="equal">
      <formula>"Extremo"</formula>
    </cfRule>
    <cfRule type="cellIs" dxfId="3570" priority="3956" operator="equal">
      <formula>"Alto"</formula>
    </cfRule>
    <cfRule type="cellIs" dxfId="3569" priority="3957" operator="equal">
      <formula>"Moderado"</formula>
    </cfRule>
    <cfRule type="cellIs" dxfId="3568" priority="3958" operator="equal">
      <formula>"Bajo"</formula>
    </cfRule>
  </conditionalFormatting>
  <conditionalFormatting sqref="AA68:AA69">
    <cfRule type="cellIs" dxfId="3567" priority="3950" operator="equal">
      <formula>"Muy Alta"</formula>
    </cfRule>
    <cfRule type="cellIs" dxfId="3566" priority="3951" operator="equal">
      <formula>"Alta"</formula>
    </cfRule>
    <cfRule type="cellIs" dxfId="3565" priority="3952" operator="equal">
      <formula>"Media"</formula>
    </cfRule>
    <cfRule type="cellIs" dxfId="3564" priority="3953" operator="equal">
      <formula>"Baja"</formula>
    </cfRule>
    <cfRule type="cellIs" dxfId="3563" priority="3954" operator="equal">
      <formula>"Muy Baja"</formula>
    </cfRule>
  </conditionalFormatting>
  <conditionalFormatting sqref="AC68:AC69">
    <cfRule type="cellIs" dxfId="3562" priority="3945" operator="equal">
      <formula>"Catastrófico"</formula>
    </cfRule>
    <cfRule type="cellIs" dxfId="3561" priority="3946" operator="equal">
      <formula>"Mayor"</formula>
    </cfRule>
    <cfRule type="cellIs" dxfId="3560" priority="3947" operator="equal">
      <formula>"Moderado"</formula>
    </cfRule>
    <cfRule type="cellIs" dxfId="3559" priority="3948" operator="equal">
      <formula>"Menor"</formula>
    </cfRule>
    <cfRule type="cellIs" dxfId="3558" priority="3949" operator="equal">
      <formula>"Leve"</formula>
    </cfRule>
  </conditionalFormatting>
  <conditionalFormatting sqref="AE68:AE69">
    <cfRule type="cellIs" dxfId="3557" priority="3941" operator="equal">
      <formula>"Extremo"</formula>
    </cfRule>
    <cfRule type="cellIs" dxfId="3556" priority="3942" operator="equal">
      <formula>"Alto"</formula>
    </cfRule>
    <cfRule type="cellIs" dxfId="3555" priority="3943" operator="equal">
      <formula>"Moderado"</formula>
    </cfRule>
    <cfRule type="cellIs" dxfId="3554" priority="3944" operator="equal">
      <formula>"Bajo"</formula>
    </cfRule>
  </conditionalFormatting>
  <conditionalFormatting sqref="J70 J73">
    <cfRule type="cellIs" dxfId="3553" priority="3935" operator="equal">
      <formula>"Muy Alta"</formula>
    </cfRule>
    <cfRule type="cellIs" dxfId="3552" priority="3936" operator="equal">
      <formula>"Alta"</formula>
    </cfRule>
    <cfRule type="cellIs" dxfId="3551" priority="3937" operator="equal">
      <formula>"Media"</formula>
    </cfRule>
    <cfRule type="cellIs" dxfId="3550" priority="3938" operator="equal">
      <formula>"Baja"</formula>
    </cfRule>
    <cfRule type="cellIs" dxfId="3549" priority="3939" operator="equal">
      <formula>"Muy Baja"</formula>
    </cfRule>
  </conditionalFormatting>
  <conditionalFormatting sqref="N70 N73:N74">
    <cfRule type="cellIs" dxfId="3548" priority="3930" operator="equal">
      <formula>"Catastrófico"</formula>
    </cfRule>
    <cfRule type="cellIs" dxfId="3547" priority="3931" operator="equal">
      <formula>"Mayor"</formula>
    </cfRule>
    <cfRule type="cellIs" dxfId="3546" priority="3932" operator="equal">
      <formula>"Moderado"</formula>
    </cfRule>
    <cfRule type="cellIs" dxfId="3545" priority="3933" operator="equal">
      <formula>"Menor"</formula>
    </cfRule>
    <cfRule type="cellIs" dxfId="3544" priority="3934" operator="equal">
      <formula>"Leve"</formula>
    </cfRule>
  </conditionalFormatting>
  <conditionalFormatting sqref="P70">
    <cfRule type="cellIs" dxfId="3543" priority="3926" operator="equal">
      <formula>"Extremo"</formula>
    </cfRule>
    <cfRule type="cellIs" dxfId="3542" priority="3927" operator="equal">
      <formula>"Alto"</formula>
    </cfRule>
    <cfRule type="cellIs" dxfId="3541" priority="3928" operator="equal">
      <formula>"Moderado"</formula>
    </cfRule>
    <cfRule type="cellIs" dxfId="3540" priority="3929" operator="equal">
      <formula>"Bajo"</formula>
    </cfRule>
  </conditionalFormatting>
  <conditionalFormatting sqref="AA70:AA72">
    <cfRule type="cellIs" dxfId="3539" priority="3921" operator="equal">
      <formula>"Muy Alta"</formula>
    </cfRule>
    <cfRule type="cellIs" dxfId="3538" priority="3922" operator="equal">
      <formula>"Alta"</formula>
    </cfRule>
    <cfRule type="cellIs" dxfId="3537" priority="3923" operator="equal">
      <formula>"Media"</formula>
    </cfRule>
    <cfRule type="cellIs" dxfId="3536" priority="3924" operator="equal">
      <formula>"Baja"</formula>
    </cfRule>
    <cfRule type="cellIs" dxfId="3535" priority="3925" operator="equal">
      <formula>"Muy Baja"</formula>
    </cfRule>
  </conditionalFormatting>
  <conditionalFormatting sqref="AC70:AC72">
    <cfRule type="cellIs" dxfId="3534" priority="3916" operator="equal">
      <formula>"Catastrófico"</formula>
    </cfRule>
    <cfRule type="cellIs" dxfId="3533" priority="3917" operator="equal">
      <formula>"Mayor"</formula>
    </cfRule>
    <cfRule type="cellIs" dxfId="3532" priority="3918" operator="equal">
      <formula>"Moderado"</formula>
    </cfRule>
    <cfRule type="cellIs" dxfId="3531" priority="3919" operator="equal">
      <formula>"Menor"</formula>
    </cfRule>
    <cfRule type="cellIs" dxfId="3530" priority="3920" operator="equal">
      <formula>"Leve"</formula>
    </cfRule>
  </conditionalFormatting>
  <conditionalFormatting sqref="AE70:AE72">
    <cfRule type="cellIs" dxfId="3529" priority="3912" operator="equal">
      <formula>"Extremo"</formula>
    </cfRule>
    <cfRule type="cellIs" dxfId="3528" priority="3913" operator="equal">
      <formula>"Alto"</formula>
    </cfRule>
    <cfRule type="cellIs" dxfId="3527" priority="3914" operator="equal">
      <formula>"Moderado"</formula>
    </cfRule>
    <cfRule type="cellIs" dxfId="3526" priority="3915" operator="equal">
      <formula>"Bajo"</formula>
    </cfRule>
  </conditionalFormatting>
  <conditionalFormatting sqref="P73">
    <cfRule type="cellIs" dxfId="3525" priority="3908" operator="equal">
      <formula>"Extremo"</formula>
    </cfRule>
    <cfRule type="cellIs" dxfId="3524" priority="3909" operator="equal">
      <formula>"Alto"</formula>
    </cfRule>
    <cfRule type="cellIs" dxfId="3523" priority="3910" operator="equal">
      <formula>"Moderado"</formula>
    </cfRule>
    <cfRule type="cellIs" dxfId="3522" priority="3911" operator="equal">
      <formula>"Bajo"</formula>
    </cfRule>
  </conditionalFormatting>
  <conditionalFormatting sqref="AA73">
    <cfRule type="cellIs" dxfId="3521" priority="3903" operator="equal">
      <formula>"Muy Alta"</formula>
    </cfRule>
    <cfRule type="cellIs" dxfId="3520" priority="3904" operator="equal">
      <formula>"Alta"</formula>
    </cfRule>
    <cfRule type="cellIs" dxfId="3519" priority="3905" operator="equal">
      <formula>"Media"</formula>
    </cfRule>
    <cfRule type="cellIs" dxfId="3518" priority="3906" operator="equal">
      <formula>"Baja"</formula>
    </cfRule>
    <cfRule type="cellIs" dxfId="3517" priority="3907" operator="equal">
      <formula>"Muy Baja"</formula>
    </cfRule>
  </conditionalFormatting>
  <conditionalFormatting sqref="AC73">
    <cfRule type="cellIs" dxfId="3516" priority="3898" operator="equal">
      <formula>"Catastrófico"</formula>
    </cfRule>
    <cfRule type="cellIs" dxfId="3515" priority="3899" operator="equal">
      <formula>"Mayor"</formula>
    </cfRule>
    <cfRule type="cellIs" dxfId="3514" priority="3900" operator="equal">
      <formula>"Moderado"</formula>
    </cfRule>
    <cfRule type="cellIs" dxfId="3513" priority="3901" operator="equal">
      <formula>"Menor"</formula>
    </cfRule>
    <cfRule type="cellIs" dxfId="3512" priority="3902" operator="equal">
      <formula>"Leve"</formula>
    </cfRule>
  </conditionalFormatting>
  <conditionalFormatting sqref="AE73">
    <cfRule type="cellIs" dxfId="3511" priority="3894" operator="equal">
      <formula>"Extremo"</formula>
    </cfRule>
    <cfRule type="cellIs" dxfId="3510" priority="3895" operator="equal">
      <formula>"Alto"</formula>
    </cfRule>
    <cfRule type="cellIs" dxfId="3509" priority="3896" operator="equal">
      <formula>"Moderado"</formula>
    </cfRule>
    <cfRule type="cellIs" dxfId="3508" priority="3897" operator="equal">
      <formula>"Bajo"</formula>
    </cfRule>
  </conditionalFormatting>
  <conditionalFormatting sqref="J74">
    <cfRule type="cellIs" dxfId="3507" priority="3889" operator="equal">
      <formula>"Muy Alta"</formula>
    </cfRule>
    <cfRule type="cellIs" dxfId="3506" priority="3890" operator="equal">
      <formula>"Alta"</formula>
    </cfRule>
    <cfRule type="cellIs" dxfId="3505" priority="3891" operator="equal">
      <formula>"Media"</formula>
    </cfRule>
    <cfRule type="cellIs" dxfId="3504" priority="3892" operator="equal">
      <formula>"Baja"</formula>
    </cfRule>
    <cfRule type="cellIs" dxfId="3503" priority="3893" operator="equal">
      <formula>"Muy Baja"</formula>
    </cfRule>
  </conditionalFormatting>
  <conditionalFormatting sqref="P74">
    <cfRule type="cellIs" dxfId="3502" priority="3885" operator="equal">
      <formula>"Extremo"</formula>
    </cfRule>
    <cfRule type="cellIs" dxfId="3501" priority="3886" operator="equal">
      <formula>"Alto"</formula>
    </cfRule>
    <cfRule type="cellIs" dxfId="3500" priority="3887" operator="equal">
      <formula>"Moderado"</formula>
    </cfRule>
    <cfRule type="cellIs" dxfId="3499" priority="3888" operator="equal">
      <formula>"Bajo"</formula>
    </cfRule>
  </conditionalFormatting>
  <conditionalFormatting sqref="AA74:AA76">
    <cfRule type="cellIs" dxfId="3498" priority="3880" operator="equal">
      <formula>"Muy Alta"</formula>
    </cfRule>
    <cfRule type="cellIs" dxfId="3497" priority="3881" operator="equal">
      <formula>"Alta"</formula>
    </cfRule>
    <cfRule type="cellIs" dxfId="3496" priority="3882" operator="equal">
      <formula>"Media"</formula>
    </cfRule>
    <cfRule type="cellIs" dxfId="3495" priority="3883" operator="equal">
      <formula>"Baja"</formula>
    </cfRule>
    <cfRule type="cellIs" dxfId="3494" priority="3884" operator="equal">
      <formula>"Muy Baja"</formula>
    </cfRule>
  </conditionalFormatting>
  <conditionalFormatting sqref="AC74:AC76">
    <cfRule type="cellIs" dxfId="3493" priority="3875" operator="equal">
      <formula>"Catastrófico"</formula>
    </cfRule>
    <cfRule type="cellIs" dxfId="3492" priority="3876" operator="equal">
      <formula>"Mayor"</formula>
    </cfRule>
    <cfRule type="cellIs" dxfId="3491" priority="3877" operator="equal">
      <formula>"Moderado"</formula>
    </cfRule>
    <cfRule type="cellIs" dxfId="3490" priority="3878" operator="equal">
      <formula>"Menor"</formula>
    </cfRule>
    <cfRule type="cellIs" dxfId="3489" priority="3879" operator="equal">
      <formula>"Leve"</formula>
    </cfRule>
  </conditionalFormatting>
  <conditionalFormatting sqref="AE74:AE76">
    <cfRule type="cellIs" dxfId="3488" priority="3871" operator="equal">
      <formula>"Extremo"</formula>
    </cfRule>
    <cfRule type="cellIs" dxfId="3487" priority="3872" operator="equal">
      <formula>"Alto"</formula>
    </cfRule>
    <cfRule type="cellIs" dxfId="3486" priority="3873" operator="equal">
      <formula>"Moderado"</formula>
    </cfRule>
    <cfRule type="cellIs" dxfId="3485" priority="3874" operator="equal">
      <formula>"Bajo"</formula>
    </cfRule>
  </conditionalFormatting>
  <conditionalFormatting sqref="J77 J79:J80">
    <cfRule type="cellIs" dxfId="3484" priority="3865" operator="equal">
      <formula>"Muy Alta"</formula>
    </cfRule>
    <cfRule type="cellIs" dxfId="3483" priority="3866" operator="equal">
      <formula>"Alta"</formula>
    </cfRule>
    <cfRule type="cellIs" dxfId="3482" priority="3867" operator="equal">
      <formula>"Media"</formula>
    </cfRule>
    <cfRule type="cellIs" dxfId="3481" priority="3868" operator="equal">
      <formula>"Baja"</formula>
    </cfRule>
    <cfRule type="cellIs" dxfId="3480" priority="3869" operator="equal">
      <formula>"Muy Baja"</formula>
    </cfRule>
  </conditionalFormatting>
  <conditionalFormatting sqref="N77 N79:N81">
    <cfRule type="cellIs" dxfId="3479" priority="3860" operator="equal">
      <formula>"Catastrófico"</formula>
    </cfRule>
    <cfRule type="cellIs" dxfId="3478" priority="3861" operator="equal">
      <formula>"Mayor"</formula>
    </cfRule>
    <cfRule type="cellIs" dxfId="3477" priority="3862" operator="equal">
      <formula>"Moderado"</formula>
    </cfRule>
    <cfRule type="cellIs" dxfId="3476" priority="3863" operator="equal">
      <formula>"Menor"</formula>
    </cfRule>
    <cfRule type="cellIs" dxfId="3475" priority="3864" operator="equal">
      <formula>"Leve"</formula>
    </cfRule>
  </conditionalFormatting>
  <conditionalFormatting sqref="P77">
    <cfRule type="cellIs" dxfId="3474" priority="3856" operator="equal">
      <formula>"Extremo"</formula>
    </cfRule>
    <cfRule type="cellIs" dxfId="3473" priority="3857" operator="equal">
      <formula>"Alto"</formula>
    </cfRule>
    <cfRule type="cellIs" dxfId="3472" priority="3858" operator="equal">
      <formula>"Moderado"</formula>
    </cfRule>
    <cfRule type="cellIs" dxfId="3471" priority="3859" operator="equal">
      <formula>"Bajo"</formula>
    </cfRule>
  </conditionalFormatting>
  <conditionalFormatting sqref="AA77:AA78">
    <cfRule type="cellIs" dxfId="3470" priority="3851" operator="equal">
      <formula>"Muy Alta"</formula>
    </cfRule>
    <cfRule type="cellIs" dxfId="3469" priority="3852" operator="equal">
      <formula>"Alta"</formula>
    </cfRule>
    <cfRule type="cellIs" dxfId="3468" priority="3853" operator="equal">
      <formula>"Media"</formula>
    </cfRule>
    <cfRule type="cellIs" dxfId="3467" priority="3854" operator="equal">
      <formula>"Baja"</formula>
    </cfRule>
    <cfRule type="cellIs" dxfId="3466" priority="3855" operator="equal">
      <formula>"Muy Baja"</formula>
    </cfRule>
  </conditionalFormatting>
  <conditionalFormatting sqref="AC77:AC78">
    <cfRule type="cellIs" dxfId="3465" priority="3846" operator="equal">
      <formula>"Catastrófico"</formula>
    </cfRule>
    <cfRule type="cellIs" dxfId="3464" priority="3847" operator="equal">
      <formula>"Mayor"</formula>
    </cfRule>
    <cfRule type="cellIs" dxfId="3463" priority="3848" operator="equal">
      <formula>"Moderado"</formula>
    </cfRule>
    <cfRule type="cellIs" dxfId="3462" priority="3849" operator="equal">
      <formula>"Menor"</formula>
    </cfRule>
    <cfRule type="cellIs" dxfId="3461" priority="3850" operator="equal">
      <formula>"Leve"</formula>
    </cfRule>
  </conditionalFormatting>
  <conditionalFormatting sqref="AE77:AE78">
    <cfRule type="cellIs" dxfId="3460" priority="3842" operator="equal">
      <formula>"Extremo"</formula>
    </cfRule>
    <cfRule type="cellIs" dxfId="3459" priority="3843" operator="equal">
      <formula>"Alto"</formula>
    </cfRule>
    <cfRule type="cellIs" dxfId="3458" priority="3844" operator="equal">
      <formula>"Moderado"</formula>
    </cfRule>
    <cfRule type="cellIs" dxfId="3457" priority="3845" operator="equal">
      <formula>"Bajo"</formula>
    </cfRule>
  </conditionalFormatting>
  <conditionalFormatting sqref="P79">
    <cfRule type="cellIs" dxfId="3456" priority="3838" operator="equal">
      <formula>"Extremo"</formula>
    </cfRule>
    <cfRule type="cellIs" dxfId="3455" priority="3839" operator="equal">
      <formula>"Alto"</formula>
    </cfRule>
    <cfRule type="cellIs" dxfId="3454" priority="3840" operator="equal">
      <formula>"Moderado"</formula>
    </cfRule>
    <cfRule type="cellIs" dxfId="3453" priority="3841" operator="equal">
      <formula>"Bajo"</formula>
    </cfRule>
  </conditionalFormatting>
  <conditionalFormatting sqref="AA79:AA80">
    <cfRule type="cellIs" dxfId="3452" priority="3833" operator="equal">
      <formula>"Muy Alta"</formula>
    </cfRule>
    <cfRule type="cellIs" dxfId="3451" priority="3834" operator="equal">
      <formula>"Alta"</formula>
    </cfRule>
    <cfRule type="cellIs" dxfId="3450" priority="3835" operator="equal">
      <formula>"Media"</formula>
    </cfRule>
    <cfRule type="cellIs" dxfId="3449" priority="3836" operator="equal">
      <formula>"Baja"</formula>
    </cfRule>
    <cfRule type="cellIs" dxfId="3448" priority="3837" operator="equal">
      <formula>"Muy Baja"</formula>
    </cfRule>
  </conditionalFormatting>
  <conditionalFormatting sqref="AC79:AC80">
    <cfRule type="cellIs" dxfId="3447" priority="3828" operator="equal">
      <formula>"Catastrófico"</formula>
    </cfRule>
    <cfRule type="cellIs" dxfId="3446" priority="3829" operator="equal">
      <formula>"Mayor"</formula>
    </cfRule>
    <cfRule type="cellIs" dxfId="3445" priority="3830" operator="equal">
      <formula>"Moderado"</formula>
    </cfRule>
    <cfRule type="cellIs" dxfId="3444" priority="3831" operator="equal">
      <formula>"Menor"</formula>
    </cfRule>
    <cfRule type="cellIs" dxfId="3443" priority="3832" operator="equal">
      <formula>"Leve"</formula>
    </cfRule>
  </conditionalFormatting>
  <conditionalFormatting sqref="AE79">
    <cfRule type="cellIs" dxfId="3442" priority="3824" operator="equal">
      <formula>"Extremo"</formula>
    </cfRule>
    <cfRule type="cellIs" dxfId="3441" priority="3825" operator="equal">
      <formula>"Alto"</formula>
    </cfRule>
    <cfRule type="cellIs" dxfId="3440" priority="3826" operator="equal">
      <formula>"Moderado"</formula>
    </cfRule>
    <cfRule type="cellIs" dxfId="3439" priority="3827" operator="equal">
      <formula>"Bajo"</formula>
    </cfRule>
  </conditionalFormatting>
  <conditionalFormatting sqref="J81">
    <cfRule type="cellIs" dxfId="3438" priority="3819" operator="equal">
      <formula>"Muy Alta"</formula>
    </cfRule>
    <cfRule type="cellIs" dxfId="3437" priority="3820" operator="equal">
      <formula>"Alta"</formula>
    </cfRule>
    <cfRule type="cellIs" dxfId="3436" priority="3821" operator="equal">
      <formula>"Media"</formula>
    </cfRule>
    <cfRule type="cellIs" dxfId="3435" priority="3822" operator="equal">
      <formula>"Baja"</formula>
    </cfRule>
    <cfRule type="cellIs" dxfId="3434" priority="3823" operator="equal">
      <formula>"Muy Baja"</formula>
    </cfRule>
  </conditionalFormatting>
  <conditionalFormatting sqref="P81">
    <cfRule type="cellIs" dxfId="3433" priority="3815" operator="equal">
      <formula>"Extremo"</formula>
    </cfRule>
    <cfRule type="cellIs" dxfId="3432" priority="3816" operator="equal">
      <formula>"Alto"</formula>
    </cfRule>
    <cfRule type="cellIs" dxfId="3431" priority="3817" operator="equal">
      <formula>"Moderado"</formula>
    </cfRule>
    <cfRule type="cellIs" dxfId="3430" priority="3818" operator="equal">
      <formula>"Bajo"</formula>
    </cfRule>
  </conditionalFormatting>
  <conditionalFormatting sqref="AA81:AA82">
    <cfRule type="cellIs" dxfId="3429" priority="3810" operator="equal">
      <formula>"Muy Alta"</formula>
    </cfRule>
    <cfRule type="cellIs" dxfId="3428" priority="3811" operator="equal">
      <formula>"Alta"</formula>
    </cfRule>
    <cfRule type="cellIs" dxfId="3427" priority="3812" operator="equal">
      <formula>"Media"</formula>
    </cfRule>
    <cfRule type="cellIs" dxfId="3426" priority="3813" operator="equal">
      <formula>"Baja"</formula>
    </cfRule>
    <cfRule type="cellIs" dxfId="3425" priority="3814" operator="equal">
      <formula>"Muy Baja"</formula>
    </cfRule>
  </conditionalFormatting>
  <conditionalFormatting sqref="AC81:AC82">
    <cfRule type="cellIs" dxfId="3424" priority="3805" operator="equal">
      <formula>"Catastrófico"</formula>
    </cfRule>
    <cfRule type="cellIs" dxfId="3423" priority="3806" operator="equal">
      <formula>"Mayor"</formula>
    </cfRule>
    <cfRule type="cellIs" dxfId="3422" priority="3807" operator="equal">
      <formula>"Moderado"</formula>
    </cfRule>
    <cfRule type="cellIs" dxfId="3421" priority="3808" operator="equal">
      <formula>"Menor"</formula>
    </cfRule>
    <cfRule type="cellIs" dxfId="3420" priority="3809" operator="equal">
      <formula>"Leve"</formula>
    </cfRule>
  </conditionalFormatting>
  <conditionalFormatting sqref="AE81:AE82">
    <cfRule type="cellIs" dxfId="3419" priority="3801" operator="equal">
      <formula>"Extremo"</formula>
    </cfRule>
    <cfRule type="cellIs" dxfId="3418" priority="3802" operator="equal">
      <formula>"Alto"</formula>
    </cfRule>
    <cfRule type="cellIs" dxfId="3417" priority="3803" operator="equal">
      <formula>"Moderado"</formula>
    </cfRule>
    <cfRule type="cellIs" dxfId="3416" priority="3804" operator="equal">
      <formula>"Bajo"</formula>
    </cfRule>
  </conditionalFormatting>
  <conditionalFormatting sqref="J83 J86">
    <cfRule type="cellIs" dxfId="3415" priority="3795" operator="equal">
      <formula>"Muy Alta"</formula>
    </cfRule>
    <cfRule type="cellIs" dxfId="3414" priority="3796" operator="equal">
      <formula>"Alta"</formula>
    </cfRule>
    <cfRule type="cellIs" dxfId="3413" priority="3797" operator="equal">
      <formula>"Media"</formula>
    </cfRule>
    <cfRule type="cellIs" dxfId="3412" priority="3798" operator="equal">
      <formula>"Baja"</formula>
    </cfRule>
    <cfRule type="cellIs" dxfId="3411" priority="3799" operator="equal">
      <formula>"Muy Baja"</formula>
    </cfRule>
  </conditionalFormatting>
  <conditionalFormatting sqref="N83 N86 N89 N91 N93 N95:N96">
    <cfRule type="cellIs" dxfId="3410" priority="3790" operator="equal">
      <formula>"Catastrófico"</formula>
    </cfRule>
    <cfRule type="cellIs" dxfId="3409" priority="3791" operator="equal">
      <formula>"Mayor"</formula>
    </cfRule>
    <cfRule type="cellIs" dxfId="3408" priority="3792" operator="equal">
      <formula>"Moderado"</formula>
    </cfRule>
    <cfRule type="cellIs" dxfId="3407" priority="3793" operator="equal">
      <formula>"Menor"</formula>
    </cfRule>
    <cfRule type="cellIs" dxfId="3406" priority="3794" operator="equal">
      <formula>"Leve"</formula>
    </cfRule>
  </conditionalFormatting>
  <conditionalFormatting sqref="P83">
    <cfRule type="cellIs" dxfId="3405" priority="3786" operator="equal">
      <formula>"Extremo"</formula>
    </cfRule>
    <cfRule type="cellIs" dxfId="3404" priority="3787" operator="equal">
      <formula>"Alto"</formula>
    </cfRule>
    <cfRule type="cellIs" dxfId="3403" priority="3788" operator="equal">
      <formula>"Moderado"</formula>
    </cfRule>
    <cfRule type="cellIs" dxfId="3402" priority="3789" operator="equal">
      <formula>"Bajo"</formula>
    </cfRule>
  </conditionalFormatting>
  <conditionalFormatting sqref="AA83:AA85">
    <cfRule type="cellIs" dxfId="3401" priority="3781" operator="equal">
      <formula>"Muy Alta"</formula>
    </cfRule>
    <cfRule type="cellIs" dxfId="3400" priority="3782" operator="equal">
      <formula>"Alta"</formula>
    </cfRule>
    <cfRule type="cellIs" dxfId="3399" priority="3783" operator="equal">
      <formula>"Media"</formula>
    </cfRule>
    <cfRule type="cellIs" dxfId="3398" priority="3784" operator="equal">
      <formula>"Baja"</formula>
    </cfRule>
    <cfRule type="cellIs" dxfId="3397" priority="3785" operator="equal">
      <formula>"Muy Baja"</formula>
    </cfRule>
  </conditionalFormatting>
  <conditionalFormatting sqref="AC83:AC85">
    <cfRule type="cellIs" dxfId="3396" priority="3776" operator="equal">
      <formula>"Catastrófico"</formula>
    </cfRule>
    <cfRule type="cellIs" dxfId="3395" priority="3777" operator="equal">
      <formula>"Mayor"</formula>
    </cfRule>
    <cfRule type="cellIs" dxfId="3394" priority="3778" operator="equal">
      <formula>"Moderado"</formula>
    </cfRule>
    <cfRule type="cellIs" dxfId="3393" priority="3779" operator="equal">
      <formula>"Menor"</formula>
    </cfRule>
    <cfRule type="cellIs" dxfId="3392" priority="3780" operator="equal">
      <formula>"Leve"</formula>
    </cfRule>
  </conditionalFormatting>
  <conditionalFormatting sqref="AE83:AE85">
    <cfRule type="cellIs" dxfId="3391" priority="3772" operator="equal">
      <formula>"Extremo"</formula>
    </cfRule>
    <cfRule type="cellIs" dxfId="3390" priority="3773" operator="equal">
      <formula>"Alto"</formula>
    </cfRule>
    <cfRule type="cellIs" dxfId="3389" priority="3774" operator="equal">
      <formula>"Moderado"</formula>
    </cfRule>
    <cfRule type="cellIs" dxfId="3388" priority="3775" operator="equal">
      <formula>"Bajo"</formula>
    </cfRule>
  </conditionalFormatting>
  <conditionalFormatting sqref="P86">
    <cfRule type="cellIs" dxfId="3387" priority="3768" operator="equal">
      <formula>"Extremo"</formula>
    </cfRule>
    <cfRule type="cellIs" dxfId="3386" priority="3769" operator="equal">
      <formula>"Alto"</formula>
    </cfRule>
    <cfRule type="cellIs" dxfId="3385" priority="3770" operator="equal">
      <formula>"Moderado"</formula>
    </cfRule>
    <cfRule type="cellIs" dxfId="3384" priority="3771" operator="equal">
      <formula>"Bajo"</formula>
    </cfRule>
  </conditionalFormatting>
  <conditionalFormatting sqref="AA86:AA88">
    <cfRule type="cellIs" dxfId="3383" priority="3763" operator="equal">
      <formula>"Muy Alta"</formula>
    </cfRule>
    <cfRule type="cellIs" dxfId="3382" priority="3764" operator="equal">
      <formula>"Alta"</formula>
    </cfRule>
    <cfRule type="cellIs" dxfId="3381" priority="3765" operator="equal">
      <formula>"Media"</formula>
    </cfRule>
    <cfRule type="cellIs" dxfId="3380" priority="3766" operator="equal">
      <formula>"Baja"</formula>
    </cfRule>
    <cfRule type="cellIs" dxfId="3379" priority="3767" operator="equal">
      <formula>"Muy Baja"</formula>
    </cfRule>
  </conditionalFormatting>
  <conditionalFormatting sqref="AC86:AC88">
    <cfRule type="cellIs" dxfId="3378" priority="3758" operator="equal">
      <formula>"Catastrófico"</formula>
    </cfRule>
    <cfRule type="cellIs" dxfId="3377" priority="3759" operator="equal">
      <formula>"Mayor"</formula>
    </cfRule>
    <cfRule type="cellIs" dxfId="3376" priority="3760" operator="equal">
      <formula>"Moderado"</formula>
    </cfRule>
    <cfRule type="cellIs" dxfId="3375" priority="3761" operator="equal">
      <formula>"Menor"</formula>
    </cfRule>
    <cfRule type="cellIs" dxfId="3374" priority="3762" operator="equal">
      <formula>"Leve"</formula>
    </cfRule>
  </conditionalFormatting>
  <conditionalFormatting sqref="AE86:AE88">
    <cfRule type="cellIs" dxfId="3373" priority="3754" operator="equal">
      <formula>"Extremo"</formula>
    </cfRule>
    <cfRule type="cellIs" dxfId="3372" priority="3755" operator="equal">
      <formula>"Alto"</formula>
    </cfRule>
    <cfRule type="cellIs" dxfId="3371" priority="3756" operator="equal">
      <formula>"Moderado"</formula>
    </cfRule>
    <cfRule type="cellIs" dxfId="3370" priority="3757" operator="equal">
      <formula>"Bajo"</formula>
    </cfRule>
  </conditionalFormatting>
  <conditionalFormatting sqref="J89">
    <cfRule type="cellIs" dxfId="3369" priority="3749" operator="equal">
      <formula>"Muy Alta"</formula>
    </cfRule>
    <cfRule type="cellIs" dxfId="3368" priority="3750" operator="equal">
      <formula>"Alta"</formula>
    </cfRule>
    <cfRule type="cellIs" dxfId="3367" priority="3751" operator="equal">
      <formula>"Media"</formula>
    </cfRule>
    <cfRule type="cellIs" dxfId="3366" priority="3752" operator="equal">
      <formula>"Baja"</formula>
    </cfRule>
    <cfRule type="cellIs" dxfId="3365" priority="3753" operator="equal">
      <formula>"Muy Baja"</formula>
    </cfRule>
  </conditionalFormatting>
  <conditionalFormatting sqref="P89">
    <cfRule type="cellIs" dxfId="3364" priority="3745" operator="equal">
      <formula>"Extremo"</formula>
    </cfRule>
    <cfRule type="cellIs" dxfId="3363" priority="3746" operator="equal">
      <formula>"Alto"</formula>
    </cfRule>
    <cfRule type="cellIs" dxfId="3362" priority="3747" operator="equal">
      <formula>"Moderado"</formula>
    </cfRule>
    <cfRule type="cellIs" dxfId="3361" priority="3748" operator="equal">
      <formula>"Bajo"</formula>
    </cfRule>
  </conditionalFormatting>
  <conditionalFormatting sqref="AA89:AA90">
    <cfRule type="cellIs" dxfId="3360" priority="3740" operator="equal">
      <formula>"Muy Alta"</formula>
    </cfRule>
    <cfRule type="cellIs" dxfId="3359" priority="3741" operator="equal">
      <formula>"Alta"</formula>
    </cfRule>
    <cfRule type="cellIs" dxfId="3358" priority="3742" operator="equal">
      <formula>"Media"</formula>
    </cfRule>
    <cfRule type="cellIs" dxfId="3357" priority="3743" operator="equal">
      <formula>"Baja"</formula>
    </cfRule>
    <cfRule type="cellIs" dxfId="3356" priority="3744" operator="equal">
      <formula>"Muy Baja"</formula>
    </cfRule>
  </conditionalFormatting>
  <conditionalFormatting sqref="AC89:AC90">
    <cfRule type="cellIs" dxfId="3355" priority="3735" operator="equal">
      <formula>"Catastrófico"</formula>
    </cfRule>
    <cfRule type="cellIs" dxfId="3354" priority="3736" operator="equal">
      <formula>"Mayor"</formula>
    </cfRule>
    <cfRule type="cellIs" dxfId="3353" priority="3737" operator="equal">
      <formula>"Moderado"</formula>
    </cfRule>
    <cfRule type="cellIs" dxfId="3352" priority="3738" operator="equal">
      <formula>"Menor"</formula>
    </cfRule>
    <cfRule type="cellIs" dxfId="3351" priority="3739" operator="equal">
      <formula>"Leve"</formula>
    </cfRule>
  </conditionalFormatting>
  <conditionalFormatting sqref="AE89:AE90">
    <cfRule type="cellIs" dxfId="3350" priority="3731" operator="equal">
      <formula>"Extremo"</formula>
    </cfRule>
    <cfRule type="cellIs" dxfId="3349" priority="3732" operator="equal">
      <formula>"Alto"</formula>
    </cfRule>
    <cfRule type="cellIs" dxfId="3348" priority="3733" operator="equal">
      <formula>"Moderado"</formula>
    </cfRule>
    <cfRule type="cellIs" dxfId="3347" priority="3734" operator="equal">
      <formula>"Bajo"</formula>
    </cfRule>
  </conditionalFormatting>
  <conditionalFormatting sqref="J91">
    <cfRule type="cellIs" dxfId="3346" priority="3726" operator="equal">
      <formula>"Muy Alta"</formula>
    </cfRule>
    <cfRule type="cellIs" dxfId="3345" priority="3727" operator="equal">
      <formula>"Alta"</formula>
    </cfRule>
    <cfRule type="cellIs" dxfId="3344" priority="3728" operator="equal">
      <formula>"Media"</formula>
    </cfRule>
    <cfRule type="cellIs" dxfId="3343" priority="3729" operator="equal">
      <formula>"Baja"</formula>
    </cfRule>
    <cfRule type="cellIs" dxfId="3342" priority="3730" operator="equal">
      <formula>"Muy Baja"</formula>
    </cfRule>
  </conditionalFormatting>
  <conditionalFormatting sqref="P91">
    <cfRule type="cellIs" dxfId="3341" priority="3722" operator="equal">
      <formula>"Extremo"</formula>
    </cfRule>
    <cfRule type="cellIs" dxfId="3340" priority="3723" operator="equal">
      <formula>"Alto"</formula>
    </cfRule>
    <cfRule type="cellIs" dxfId="3339" priority="3724" operator="equal">
      <formula>"Moderado"</formula>
    </cfRule>
    <cfRule type="cellIs" dxfId="3338" priority="3725" operator="equal">
      <formula>"Bajo"</formula>
    </cfRule>
  </conditionalFormatting>
  <conditionalFormatting sqref="AA91:AA92">
    <cfRule type="cellIs" dxfId="3337" priority="3717" operator="equal">
      <formula>"Muy Alta"</formula>
    </cfRule>
    <cfRule type="cellIs" dxfId="3336" priority="3718" operator="equal">
      <formula>"Alta"</formula>
    </cfRule>
    <cfRule type="cellIs" dxfId="3335" priority="3719" operator="equal">
      <formula>"Media"</formula>
    </cfRule>
    <cfRule type="cellIs" dxfId="3334" priority="3720" operator="equal">
      <formula>"Baja"</formula>
    </cfRule>
    <cfRule type="cellIs" dxfId="3333" priority="3721" operator="equal">
      <formula>"Muy Baja"</formula>
    </cfRule>
  </conditionalFormatting>
  <conditionalFormatting sqref="AC91:AC92">
    <cfRule type="cellIs" dxfId="3332" priority="3712" operator="equal">
      <formula>"Catastrófico"</formula>
    </cfRule>
    <cfRule type="cellIs" dxfId="3331" priority="3713" operator="equal">
      <formula>"Mayor"</formula>
    </cfRule>
    <cfRule type="cellIs" dxfId="3330" priority="3714" operator="equal">
      <formula>"Moderado"</formula>
    </cfRule>
    <cfRule type="cellIs" dxfId="3329" priority="3715" operator="equal">
      <formula>"Menor"</formula>
    </cfRule>
    <cfRule type="cellIs" dxfId="3328" priority="3716" operator="equal">
      <formula>"Leve"</formula>
    </cfRule>
  </conditionalFormatting>
  <conditionalFormatting sqref="AE91:AE92">
    <cfRule type="cellIs" dxfId="3327" priority="3708" operator="equal">
      <formula>"Extremo"</formula>
    </cfRule>
    <cfRule type="cellIs" dxfId="3326" priority="3709" operator="equal">
      <formula>"Alto"</formula>
    </cfRule>
    <cfRule type="cellIs" dxfId="3325" priority="3710" operator="equal">
      <formula>"Moderado"</formula>
    </cfRule>
    <cfRule type="cellIs" dxfId="3324" priority="3711" operator="equal">
      <formula>"Bajo"</formula>
    </cfRule>
  </conditionalFormatting>
  <conditionalFormatting sqref="J93">
    <cfRule type="cellIs" dxfId="3323" priority="3703" operator="equal">
      <formula>"Muy Alta"</formula>
    </cfRule>
    <cfRule type="cellIs" dxfId="3322" priority="3704" operator="equal">
      <formula>"Alta"</formula>
    </cfRule>
    <cfRule type="cellIs" dxfId="3321" priority="3705" operator="equal">
      <formula>"Media"</formula>
    </cfRule>
    <cfRule type="cellIs" dxfId="3320" priority="3706" operator="equal">
      <formula>"Baja"</formula>
    </cfRule>
    <cfRule type="cellIs" dxfId="3319" priority="3707" operator="equal">
      <formula>"Muy Baja"</formula>
    </cfRule>
  </conditionalFormatting>
  <conditionalFormatting sqref="P93">
    <cfRule type="cellIs" dxfId="3318" priority="3699" operator="equal">
      <formula>"Extremo"</formula>
    </cfRule>
    <cfRule type="cellIs" dxfId="3317" priority="3700" operator="equal">
      <formula>"Alto"</formula>
    </cfRule>
    <cfRule type="cellIs" dxfId="3316" priority="3701" operator="equal">
      <formula>"Moderado"</formula>
    </cfRule>
    <cfRule type="cellIs" dxfId="3315" priority="3702" operator="equal">
      <formula>"Bajo"</formula>
    </cfRule>
  </conditionalFormatting>
  <conditionalFormatting sqref="AA93:AA94">
    <cfRule type="cellIs" dxfId="3314" priority="3694" operator="equal">
      <formula>"Muy Alta"</formula>
    </cfRule>
    <cfRule type="cellIs" dxfId="3313" priority="3695" operator="equal">
      <formula>"Alta"</formula>
    </cfRule>
    <cfRule type="cellIs" dxfId="3312" priority="3696" operator="equal">
      <formula>"Media"</formula>
    </cfRule>
    <cfRule type="cellIs" dxfId="3311" priority="3697" operator="equal">
      <formula>"Baja"</formula>
    </cfRule>
    <cfRule type="cellIs" dxfId="3310" priority="3698" operator="equal">
      <formula>"Muy Baja"</formula>
    </cfRule>
  </conditionalFormatting>
  <conditionalFormatting sqref="AC93:AC94">
    <cfRule type="cellIs" dxfId="3309" priority="3689" operator="equal">
      <formula>"Catastrófico"</formula>
    </cfRule>
    <cfRule type="cellIs" dxfId="3308" priority="3690" operator="equal">
      <formula>"Mayor"</formula>
    </cfRule>
    <cfRule type="cellIs" dxfId="3307" priority="3691" operator="equal">
      <formula>"Moderado"</formula>
    </cfRule>
    <cfRule type="cellIs" dxfId="3306" priority="3692" operator="equal">
      <formula>"Menor"</formula>
    </cfRule>
    <cfRule type="cellIs" dxfId="3305" priority="3693" operator="equal">
      <formula>"Leve"</formula>
    </cfRule>
  </conditionalFormatting>
  <conditionalFormatting sqref="AE93:AE94">
    <cfRule type="cellIs" dxfId="3304" priority="3685" operator="equal">
      <formula>"Extremo"</formula>
    </cfRule>
    <cfRule type="cellIs" dxfId="3303" priority="3686" operator="equal">
      <formula>"Alto"</formula>
    </cfRule>
    <cfRule type="cellIs" dxfId="3302" priority="3687" operator="equal">
      <formula>"Moderado"</formula>
    </cfRule>
    <cfRule type="cellIs" dxfId="3301" priority="3688" operator="equal">
      <formula>"Bajo"</formula>
    </cfRule>
  </conditionalFormatting>
  <conditionalFormatting sqref="J95">
    <cfRule type="cellIs" dxfId="3300" priority="3680" operator="equal">
      <formula>"Muy Alta"</formula>
    </cfRule>
    <cfRule type="cellIs" dxfId="3299" priority="3681" operator="equal">
      <formula>"Alta"</formula>
    </cfRule>
    <cfRule type="cellIs" dxfId="3298" priority="3682" operator="equal">
      <formula>"Media"</formula>
    </cfRule>
    <cfRule type="cellIs" dxfId="3297" priority="3683" operator="equal">
      <formula>"Baja"</formula>
    </cfRule>
    <cfRule type="cellIs" dxfId="3296" priority="3684" operator="equal">
      <formula>"Muy Baja"</formula>
    </cfRule>
  </conditionalFormatting>
  <conditionalFormatting sqref="P95">
    <cfRule type="cellIs" dxfId="3295" priority="3676" operator="equal">
      <formula>"Extremo"</formula>
    </cfRule>
    <cfRule type="cellIs" dxfId="3294" priority="3677" operator="equal">
      <formula>"Alto"</formula>
    </cfRule>
    <cfRule type="cellIs" dxfId="3293" priority="3678" operator="equal">
      <formula>"Moderado"</formula>
    </cfRule>
    <cfRule type="cellIs" dxfId="3292" priority="3679" operator="equal">
      <formula>"Bajo"</formula>
    </cfRule>
  </conditionalFormatting>
  <conditionalFormatting sqref="AA95">
    <cfRule type="cellIs" dxfId="3291" priority="3671" operator="equal">
      <formula>"Muy Alta"</formula>
    </cfRule>
    <cfRule type="cellIs" dxfId="3290" priority="3672" operator="equal">
      <formula>"Alta"</formula>
    </cfRule>
    <cfRule type="cellIs" dxfId="3289" priority="3673" operator="equal">
      <formula>"Media"</formula>
    </cfRule>
    <cfRule type="cellIs" dxfId="3288" priority="3674" operator="equal">
      <formula>"Baja"</formula>
    </cfRule>
    <cfRule type="cellIs" dxfId="3287" priority="3675" operator="equal">
      <formula>"Muy Baja"</formula>
    </cfRule>
  </conditionalFormatting>
  <conditionalFormatting sqref="AC95">
    <cfRule type="cellIs" dxfId="3286" priority="3666" operator="equal">
      <formula>"Catastrófico"</formula>
    </cfRule>
    <cfRule type="cellIs" dxfId="3285" priority="3667" operator="equal">
      <formula>"Mayor"</formula>
    </cfRule>
    <cfRule type="cellIs" dxfId="3284" priority="3668" operator="equal">
      <formula>"Moderado"</formula>
    </cfRule>
    <cfRule type="cellIs" dxfId="3283" priority="3669" operator="equal">
      <formula>"Menor"</formula>
    </cfRule>
    <cfRule type="cellIs" dxfId="3282" priority="3670" operator="equal">
      <formula>"Leve"</formula>
    </cfRule>
  </conditionalFormatting>
  <conditionalFormatting sqref="AE95">
    <cfRule type="cellIs" dxfId="3281" priority="3662" operator="equal">
      <formula>"Extremo"</formula>
    </cfRule>
    <cfRule type="cellIs" dxfId="3280" priority="3663" operator="equal">
      <formula>"Alto"</formula>
    </cfRule>
    <cfRule type="cellIs" dxfId="3279" priority="3664" operator="equal">
      <formula>"Moderado"</formula>
    </cfRule>
    <cfRule type="cellIs" dxfId="3278" priority="3665" operator="equal">
      <formula>"Bajo"</formula>
    </cfRule>
  </conditionalFormatting>
  <conditionalFormatting sqref="J96">
    <cfRule type="cellIs" dxfId="3277" priority="3657" operator="equal">
      <formula>"Muy Alta"</formula>
    </cfRule>
    <cfRule type="cellIs" dxfId="3276" priority="3658" operator="equal">
      <formula>"Alta"</formula>
    </cfRule>
    <cfRule type="cellIs" dxfId="3275" priority="3659" operator="equal">
      <formula>"Media"</formula>
    </cfRule>
    <cfRule type="cellIs" dxfId="3274" priority="3660" operator="equal">
      <formula>"Baja"</formula>
    </cfRule>
    <cfRule type="cellIs" dxfId="3273" priority="3661" operator="equal">
      <formula>"Muy Baja"</formula>
    </cfRule>
  </conditionalFormatting>
  <conditionalFormatting sqref="P96">
    <cfRule type="cellIs" dxfId="3272" priority="3653" operator="equal">
      <formula>"Extremo"</formula>
    </cfRule>
    <cfRule type="cellIs" dxfId="3271" priority="3654" operator="equal">
      <formula>"Alto"</formula>
    </cfRule>
    <cfRule type="cellIs" dxfId="3270" priority="3655" operator="equal">
      <formula>"Moderado"</formula>
    </cfRule>
    <cfRule type="cellIs" dxfId="3269" priority="3656" operator="equal">
      <formula>"Bajo"</formula>
    </cfRule>
  </conditionalFormatting>
  <conditionalFormatting sqref="AA96:AA97">
    <cfRule type="cellIs" dxfId="3268" priority="3648" operator="equal">
      <formula>"Muy Alta"</formula>
    </cfRule>
    <cfRule type="cellIs" dxfId="3267" priority="3649" operator="equal">
      <formula>"Alta"</formula>
    </cfRule>
    <cfRule type="cellIs" dxfId="3266" priority="3650" operator="equal">
      <formula>"Media"</formula>
    </cfRule>
    <cfRule type="cellIs" dxfId="3265" priority="3651" operator="equal">
      <formula>"Baja"</formula>
    </cfRule>
    <cfRule type="cellIs" dxfId="3264" priority="3652" operator="equal">
      <formula>"Muy Baja"</formula>
    </cfRule>
  </conditionalFormatting>
  <conditionalFormatting sqref="AC96:AC97">
    <cfRule type="cellIs" dxfId="3263" priority="3643" operator="equal">
      <formula>"Catastrófico"</formula>
    </cfRule>
    <cfRule type="cellIs" dxfId="3262" priority="3644" operator="equal">
      <formula>"Mayor"</formula>
    </cfRule>
    <cfRule type="cellIs" dxfId="3261" priority="3645" operator="equal">
      <formula>"Moderado"</formula>
    </cfRule>
    <cfRule type="cellIs" dxfId="3260" priority="3646" operator="equal">
      <formula>"Menor"</formula>
    </cfRule>
    <cfRule type="cellIs" dxfId="3259" priority="3647" operator="equal">
      <formula>"Leve"</formula>
    </cfRule>
  </conditionalFormatting>
  <conditionalFormatting sqref="AE96:AE97">
    <cfRule type="cellIs" dxfId="3258" priority="3639" operator="equal">
      <formula>"Extremo"</formula>
    </cfRule>
    <cfRule type="cellIs" dxfId="3257" priority="3640" operator="equal">
      <formula>"Alto"</formula>
    </cfRule>
    <cfRule type="cellIs" dxfId="3256" priority="3641" operator="equal">
      <formula>"Moderado"</formula>
    </cfRule>
    <cfRule type="cellIs" dxfId="3255" priority="3642" operator="equal">
      <formula>"Bajo"</formula>
    </cfRule>
  </conditionalFormatting>
  <conditionalFormatting sqref="J98 J103">
    <cfRule type="cellIs" dxfId="3254" priority="3633" operator="equal">
      <formula>"Muy Alta"</formula>
    </cfRule>
    <cfRule type="cellIs" dxfId="3253" priority="3634" operator="equal">
      <formula>"Alta"</formula>
    </cfRule>
    <cfRule type="cellIs" dxfId="3252" priority="3635" operator="equal">
      <formula>"Media"</formula>
    </cfRule>
    <cfRule type="cellIs" dxfId="3251" priority="3636" operator="equal">
      <formula>"Baja"</formula>
    </cfRule>
    <cfRule type="cellIs" dxfId="3250" priority="3637" operator="equal">
      <formula>"Muy Baja"</formula>
    </cfRule>
  </conditionalFormatting>
  <conditionalFormatting sqref="N98 N103 N107 N111">
    <cfRule type="cellIs" dxfId="3249" priority="3628" operator="equal">
      <formula>"Catastrófico"</formula>
    </cfRule>
    <cfRule type="cellIs" dxfId="3248" priority="3629" operator="equal">
      <formula>"Mayor"</formula>
    </cfRule>
    <cfRule type="cellIs" dxfId="3247" priority="3630" operator="equal">
      <formula>"Moderado"</formula>
    </cfRule>
    <cfRule type="cellIs" dxfId="3246" priority="3631" operator="equal">
      <formula>"Menor"</formula>
    </cfRule>
    <cfRule type="cellIs" dxfId="3245" priority="3632" operator="equal">
      <formula>"Leve"</formula>
    </cfRule>
  </conditionalFormatting>
  <conditionalFormatting sqref="P98">
    <cfRule type="cellIs" dxfId="3244" priority="3624" operator="equal">
      <formula>"Extremo"</formula>
    </cfRule>
    <cfRule type="cellIs" dxfId="3243" priority="3625" operator="equal">
      <formula>"Alto"</formula>
    </cfRule>
    <cfRule type="cellIs" dxfId="3242" priority="3626" operator="equal">
      <formula>"Moderado"</formula>
    </cfRule>
    <cfRule type="cellIs" dxfId="3241" priority="3627" operator="equal">
      <formula>"Bajo"</formula>
    </cfRule>
  </conditionalFormatting>
  <conditionalFormatting sqref="P103">
    <cfRule type="cellIs" dxfId="3240" priority="3606" operator="equal">
      <formula>"Extremo"</formula>
    </cfRule>
    <cfRule type="cellIs" dxfId="3239" priority="3607" operator="equal">
      <formula>"Alto"</formula>
    </cfRule>
    <cfRule type="cellIs" dxfId="3238" priority="3608" operator="equal">
      <formula>"Moderado"</formula>
    </cfRule>
    <cfRule type="cellIs" dxfId="3237" priority="3609" operator="equal">
      <formula>"Bajo"</formula>
    </cfRule>
  </conditionalFormatting>
  <conditionalFormatting sqref="AA103:AA106">
    <cfRule type="cellIs" dxfId="3236" priority="3601" operator="equal">
      <formula>"Muy Alta"</formula>
    </cfRule>
    <cfRule type="cellIs" dxfId="3235" priority="3602" operator="equal">
      <formula>"Alta"</formula>
    </cfRule>
    <cfRule type="cellIs" dxfId="3234" priority="3603" operator="equal">
      <formula>"Media"</formula>
    </cfRule>
    <cfRule type="cellIs" dxfId="3233" priority="3604" operator="equal">
      <formula>"Baja"</formula>
    </cfRule>
    <cfRule type="cellIs" dxfId="3232" priority="3605" operator="equal">
      <formula>"Muy Baja"</formula>
    </cfRule>
  </conditionalFormatting>
  <conditionalFormatting sqref="AC103:AC106">
    <cfRule type="cellIs" dxfId="3231" priority="3596" operator="equal">
      <formula>"Catastrófico"</formula>
    </cfRule>
    <cfRule type="cellIs" dxfId="3230" priority="3597" operator="equal">
      <formula>"Mayor"</formula>
    </cfRule>
    <cfRule type="cellIs" dxfId="3229" priority="3598" operator="equal">
      <formula>"Moderado"</formula>
    </cfRule>
    <cfRule type="cellIs" dxfId="3228" priority="3599" operator="equal">
      <formula>"Menor"</formula>
    </cfRule>
    <cfRule type="cellIs" dxfId="3227" priority="3600" operator="equal">
      <formula>"Leve"</formula>
    </cfRule>
  </conditionalFormatting>
  <conditionalFormatting sqref="AE103:AE106">
    <cfRule type="cellIs" dxfId="3226" priority="3592" operator="equal">
      <formula>"Extremo"</formula>
    </cfRule>
    <cfRule type="cellIs" dxfId="3225" priority="3593" operator="equal">
      <formula>"Alto"</formula>
    </cfRule>
    <cfRule type="cellIs" dxfId="3224" priority="3594" operator="equal">
      <formula>"Moderado"</formula>
    </cfRule>
    <cfRule type="cellIs" dxfId="3223" priority="3595" operator="equal">
      <formula>"Bajo"</formula>
    </cfRule>
  </conditionalFormatting>
  <conditionalFormatting sqref="J107">
    <cfRule type="cellIs" dxfId="3222" priority="3587" operator="equal">
      <formula>"Muy Alta"</formula>
    </cfRule>
    <cfRule type="cellIs" dxfId="3221" priority="3588" operator="equal">
      <formula>"Alta"</formula>
    </cfRule>
    <cfRule type="cellIs" dxfId="3220" priority="3589" operator="equal">
      <formula>"Media"</formula>
    </cfRule>
    <cfRule type="cellIs" dxfId="3219" priority="3590" operator="equal">
      <formula>"Baja"</formula>
    </cfRule>
    <cfRule type="cellIs" dxfId="3218" priority="3591" operator="equal">
      <formula>"Muy Baja"</formula>
    </cfRule>
  </conditionalFormatting>
  <conditionalFormatting sqref="P107">
    <cfRule type="cellIs" dxfId="3217" priority="3583" operator="equal">
      <formula>"Extremo"</formula>
    </cfRule>
    <cfRule type="cellIs" dxfId="3216" priority="3584" operator="equal">
      <formula>"Alto"</formula>
    </cfRule>
    <cfRule type="cellIs" dxfId="3215" priority="3585" operator="equal">
      <formula>"Moderado"</formula>
    </cfRule>
    <cfRule type="cellIs" dxfId="3214" priority="3586" operator="equal">
      <formula>"Bajo"</formula>
    </cfRule>
  </conditionalFormatting>
  <conditionalFormatting sqref="AA107:AA110">
    <cfRule type="cellIs" dxfId="3213" priority="3578" operator="equal">
      <formula>"Muy Alta"</formula>
    </cfRule>
    <cfRule type="cellIs" dxfId="3212" priority="3579" operator="equal">
      <formula>"Alta"</formula>
    </cfRule>
    <cfRule type="cellIs" dxfId="3211" priority="3580" operator="equal">
      <formula>"Media"</formula>
    </cfRule>
    <cfRule type="cellIs" dxfId="3210" priority="3581" operator="equal">
      <formula>"Baja"</formula>
    </cfRule>
    <cfRule type="cellIs" dxfId="3209" priority="3582" operator="equal">
      <formula>"Muy Baja"</formula>
    </cfRule>
  </conditionalFormatting>
  <conditionalFormatting sqref="AC107:AC110">
    <cfRule type="cellIs" dxfId="3208" priority="3573" operator="equal">
      <formula>"Catastrófico"</formula>
    </cfRule>
    <cfRule type="cellIs" dxfId="3207" priority="3574" operator="equal">
      <formula>"Mayor"</formula>
    </cfRule>
    <cfRule type="cellIs" dxfId="3206" priority="3575" operator="equal">
      <formula>"Moderado"</formula>
    </cfRule>
    <cfRule type="cellIs" dxfId="3205" priority="3576" operator="equal">
      <formula>"Menor"</formula>
    </cfRule>
    <cfRule type="cellIs" dxfId="3204" priority="3577" operator="equal">
      <formula>"Leve"</formula>
    </cfRule>
  </conditionalFormatting>
  <conditionalFormatting sqref="AE107:AE110">
    <cfRule type="cellIs" dxfId="3203" priority="3569" operator="equal">
      <formula>"Extremo"</formula>
    </cfRule>
    <cfRule type="cellIs" dxfId="3202" priority="3570" operator="equal">
      <formula>"Alto"</formula>
    </cfRule>
    <cfRule type="cellIs" dxfId="3201" priority="3571" operator="equal">
      <formula>"Moderado"</formula>
    </cfRule>
    <cfRule type="cellIs" dxfId="3200" priority="3572" operator="equal">
      <formula>"Bajo"</formula>
    </cfRule>
  </conditionalFormatting>
  <conditionalFormatting sqref="J111">
    <cfRule type="cellIs" dxfId="3199" priority="3564" operator="equal">
      <formula>"Muy Alta"</formula>
    </cfRule>
    <cfRule type="cellIs" dxfId="3198" priority="3565" operator="equal">
      <formula>"Alta"</formula>
    </cfRule>
    <cfRule type="cellIs" dxfId="3197" priority="3566" operator="equal">
      <formula>"Media"</formula>
    </cfRule>
    <cfRule type="cellIs" dxfId="3196" priority="3567" operator="equal">
      <formula>"Baja"</formula>
    </cfRule>
    <cfRule type="cellIs" dxfId="3195" priority="3568" operator="equal">
      <formula>"Muy Baja"</formula>
    </cfRule>
  </conditionalFormatting>
  <conditionalFormatting sqref="P111">
    <cfRule type="cellIs" dxfId="3194" priority="3560" operator="equal">
      <formula>"Extremo"</formula>
    </cfRule>
    <cfRule type="cellIs" dxfId="3193" priority="3561" operator="equal">
      <formula>"Alto"</formula>
    </cfRule>
    <cfRule type="cellIs" dxfId="3192" priority="3562" operator="equal">
      <formula>"Moderado"</formula>
    </cfRule>
    <cfRule type="cellIs" dxfId="3191" priority="3563" operator="equal">
      <formula>"Bajo"</formula>
    </cfRule>
  </conditionalFormatting>
  <conditionalFormatting sqref="AA111:AA118">
    <cfRule type="cellIs" dxfId="3190" priority="3555" operator="equal">
      <formula>"Muy Alta"</formula>
    </cfRule>
    <cfRule type="cellIs" dxfId="3189" priority="3556" operator="equal">
      <formula>"Alta"</formula>
    </cfRule>
    <cfRule type="cellIs" dxfId="3188" priority="3557" operator="equal">
      <formula>"Media"</formula>
    </cfRule>
    <cfRule type="cellIs" dxfId="3187" priority="3558" operator="equal">
      <formula>"Baja"</formula>
    </cfRule>
    <cfRule type="cellIs" dxfId="3186" priority="3559" operator="equal">
      <formula>"Muy Baja"</formula>
    </cfRule>
  </conditionalFormatting>
  <conditionalFormatting sqref="AC111:AC118">
    <cfRule type="cellIs" dxfId="3185" priority="3550" operator="equal">
      <formula>"Catastrófico"</formula>
    </cfRule>
    <cfRule type="cellIs" dxfId="3184" priority="3551" operator="equal">
      <formula>"Mayor"</formula>
    </cfRule>
    <cfRule type="cellIs" dxfId="3183" priority="3552" operator="equal">
      <formula>"Moderado"</formula>
    </cfRule>
    <cfRule type="cellIs" dxfId="3182" priority="3553" operator="equal">
      <formula>"Menor"</formula>
    </cfRule>
    <cfRule type="cellIs" dxfId="3181" priority="3554" operator="equal">
      <formula>"Leve"</formula>
    </cfRule>
  </conditionalFormatting>
  <conditionalFormatting sqref="AE111:AE113 AG118:AH118">
    <cfRule type="cellIs" dxfId="3180" priority="3546" operator="equal">
      <formula>"Extremo"</formula>
    </cfRule>
    <cfRule type="cellIs" dxfId="3179" priority="3547" operator="equal">
      <formula>"Alto"</formula>
    </cfRule>
    <cfRule type="cellIs" dxfId="3178" priority="3548" operator="equal">
      <formula>"Moderado"</formula>
    </cfRule>
    <cfRule type="cellIs" dxfId="3177" priority="3549" operator="equal">
      <formula>"Bajo"</formula>
    </cfRule>
  </conditionalFormatting>
  <conditionalFormatting sqref="J119">
    <cfRule type="cellIs" dxfId="3176" priority="3540" operator="equal">
      <formula>"Muy Alta"</formula>
    </cfRule>
    <cfRule type="cellIs" dxfId="3175" priority="3541" operator="equal">
      <formula>"Alta"</formula>
    </cfRule>
    <cfRule type="cellIs" dxfId="3174" priority="3542" operator="equal">
      <formula>"Media"</formula>
    </cfRule>
    <cfRule type="cellIs" dxfId="3173" priority="3543" operator="equal">
      <formula>"Baja"</formula>
    </cfRule>
    <cfRule type="cellIs" dxfId="3172" priority="3544" operator="equal">
      <formula>"Muy Baja"</formula>
    </cfRule>
  </conditionalFormatting>
  <conditionalFormatting sqref="N119">
    <cfRule type="cellIs" dxfId="3171" priority="3535" operator="equal">
      <formula>"Catastrófico"</formula>
    </cfRule>
    <cfRule type="cellIs" dxfId="3170" priority="3536" operator="equal">
      <formula>"Mayor"</formula>
    </cfRule>
    <cfRule type="cellIs" dxfId="3169" priority="3537" operator="equal">
      <formula>"Moderado"</formula>
    </cfRule>
    <cfRule type="cellIs" dxfId="3168" priority="3538" operator="equal">
      <formula>"Menor"</formula>
    </cfRule>
    <cfRule type="cellIs" dxfId="3167" priority="3539" operator="equal">
      <formula>"Leve"</formula>
    </cfRule>
  </conditionalFormatting>
  <conditionalFormatting sqref="P119">
    <cfRule type="cellIs" dxfId="3166" priority="3531" operator="equal">
      <formula>"Extremo"</formula>
    </cfRule>
    <cfRule type="cellIs" dxfId="3165" priority="3532" operator="equal">
      <formula>"Alto"</formula>
    </cfRule>
    <cfRule type="cellIs" dxfId="3164" priority="3533" operator="equal">
      <formula>"Moderado"</formula>
    </cfRule>
    <cfRule type="cellIs" dxfId="3163" priority="3534" operator="equal">
      <formula>"Bajo"</formula>
    </cfRule>
  </conditionalFormatting>
  <conditionalFormatting sqref="AA119:AA121">
    <cfRule type="cellIs" dxfId="3162" priority="3526" operator="equal">
      <formula>"Muy Alta"</formula>
    </cfRule>
    <cfRule type="cellIs" dxfId="3161" priority="3527" operator="equal">
      <formula>"Alta"</formula>
    </cfRule>
    <cfRule type="cellIs" dxfId="3160" priority="3528" operator="equal">
      <formula>"Media"</formula>
    </cfRule>
    <cfRule type="cellIs" dxfId="3159" priority="3529" operator="equal">
      <formula>"Baja"</formula>
    </cfRule>
    <cfRule type="cellIs" dxfId="3158" priority="3530" operator="equal">
      <formula>"Muy Baja"</formula>
    </cfRule>
  </conditionalFormatting>
  <conditionalFormatting sqref="AC119:AC121">
    <cfRule type="cellIs" dxfId="3157" priority="3521" operator="equal">
      <formula>"Catastrófico"</formula>
    </cfRule>
    <cfRule type="cellIs" dxfId="3156" priority="3522" operator="equal">
      <formula>"Mayor"</formula>
    </cfRule>
    <cfRule type="cellIs" dxfId="3155" priority="3523" operator="equal">
      <formula>"Moderado"</formula>
    </cfRule>
    <cfRule type="cellIs" dxfId="3154" priority="3524" operator="equal">
      <formula>"Menor"</formula>
    </cfRule>
    <cfRule type="cellIs" dxfId="3153" priority="3525" operator="equal">
      <formula>"Leve"</formula>
    </cfRule>
  </conditionalFormatting>
  <conditionalFormatting sqref="AE119:AE121">
    <cfRule type="cellIs" dxfId="3152" priority="3517" operator="equal">
      <formula>"Extremo"</formula>
    </cfRule>
    <cfRule type="cellIs" dxfId="3151" priority="3518" operator="equal">
      <formula>"Alto"</formula>
    </cfRule>
    <cfRule type="cellIs" dxfId="3150" priority="3519" operator="equal">
      <formula>"Moderado"</formula>
    </cfRule>
    <cfRule type="cellIs" dxfId="3149" priority="3520" operator="equal">
      <formula>"Bajo"</formula>
    </cfRule>
  </conditionalFormatting>
  <conditionalFormatting sqref="M119">
    <cfRule type="containsText" dxfId="3148" priority="3516" operator="containsText" text="❌">
      <formula>NOT(ISERROR(SEARCH("❌",M119)))</formula>
    </cfRule>
  </conditionalFormatting>
  <conditionalFormatting sqref="J122 J126">
    <cfRule type="cellIs" dxfId="3147" priority="3511" operator="equal">
      <formula>"Muy Alta"</formula>
    </cfRule>
    <cfRule type="cellIs" dxfId="3146" priority="3512" operator="equal">
      <formula>"Alta"</formula>
    </cfRule>
    <cfRule type="cellIs" dxfId="3145" priority="3513" operator="equal">
      <formula>"Media"</formula>
    </cfRule>
    <cfRule type="cellIs" dxfId="3144" priority="3514" operator="equal">
      <formula>"Baja"</formula>
    </cfRule>
    <cfRule type="cellIs" dxfId="3143" priority="3515" operator="equal">
      <formula>"Muy Baja"</formula>
    </cfRule>
  </conditionalFormatting>
  <conditionalFormatting sqref="N122 N126">
    <cfRule type="cellIs" dxfId="3142" priority="3506" operator="equal">
      <formula>"Catastrófico"</formula>
    </cfRule>
    <cfRule type="cellIs" dxfId="3141" priority="3507" operator="equal">
      <formula>"Mayor"</formula>
    </cfRule>
    <cfRule type="cellIs" dxfId="3140" priority="3508" operator="equal">
      <formula>"Moderado"</formula>
    </cfRule>
    <cfRule type="cellIs" dxfId="3139" priority="3509" operator="equal">
      <formula>"Menor"</formula>
    </cfRule>
    <cfRule type="cellIs" dxfId="3138" priority="3510" operator="equal">
      <formula>"Leve"</formula>
    </cfRule>
  </conditionalFormatting>
  <conditionalFormatting sqref="P122">
    <cfRule type="cellIs" dxfId="3137" priority="3502" operator="equal">
      <formula>"Extremo"</formula>
    </cfRule>
    <cfRule type="cellIs" dxfId="3136" priority="3503" operator="equal">
      <formula>"Alto"</formula>
    </cfRule>
    <cfRule type="cellIs" dxfId="3135" priority="3504" operator="equal">
      <formula>"Moderado"</formula>
    </cfRule>
    <cfRule type="cellIs" dxfId="3134" priority="3505" operator="equal">
      <formula>"Bajo"</formula>
    </cfRule>
  </conditionalFormatting>
  <conditionalFormatting sqref="AA122:AA125">
    <cfRule type="cellIs" dxfId="3133" priority="3497" operator="equal">
      <formula>"Muy Alta"</formula>
    </cfRule>
    <cfRule type="cellIs" dxfId="3132" priority="3498" operator="equal">
      <formula>"Alta"</formula>
    </cfRule>
    <cfRule type="cellIs" dxfId="3131" priority="3499" operator="equal">
      <formula>"Media"</formula>
    </cfRule>
    <cfRule type="cellIs" dxfId="3130" priority="3500" operator="equal">
      <formula>"Baja"</formula>
    </cfRule>
    <cfRule type="cellIs" dxfId="3129" priority="3501" operator="equal">
      <formula>"Muy Baja"</formula>
    </cfRule>
  </conditionalFormatting>
  <conditionalFormatting sqref="AC122:AC125">
    <cfRule type="cellIs" dxfId="3128" priority="3492" operator="equal">
      <formula>"Catastrófico"</formula>
    </cfRule>
    <cfRule type="cellIs" dxfId="3127" priority="3493" operator="equal">
      <formula>"Mayor"</formula>
    </cfRule>
    <cfRule type="cellIs" dxfId="3126" priority="3494" operator="equal">
      <formula>"Moderado"</formula>
    </cfRule>
    <cfRule type="cellIs" dxfId="3125" priority="3495" operator="equal">
      <formula>"Menor"</formula>
    </cfRule>
    <cfRule type="cellIs" dxfId="3124" priority="3496" operator="equal">
      <formula>"Leve"</formula>
    </cfRule>
  </conditionalFormatting>
  <conditionalFormatting sqref="AE122:AE125">
    <cfRule type="cellIs" dxfId="3123" priority="3488" operator="equal">
      <formula>"Extremo"</formula>
    </cfRule>
    <cfRule type="cellIs" dxfId="3122" priority="3489" operator="equal">
      <formula>"Alto"</formula>
    </cfRule>
    <cfRule type="cellIs" dxfId="3121" priority="3490" operator="equal">
      <formula>"Moderado"</formula>
    </cfRule>
    <cfRule type="cellIs" dxfId="3120" priority="3491" operator="equal">
      <formula>"Bajo"</formula>
    </cfRule>
  </conditionalFormatting>
  <conditionalFormatting sqref="P126">
    <cfRule type="cellIs" dxfId="3119" priority="3484" operator="equal">
      <formula>"Extremo"</formula>
    </cfRule>
    <cfRule type="cellIs" dxfId="3118" priority="3485" operator="equal">
      <formula>"Alto"</formula>
    </cfRule>
    <cfRule type="cellIs" dxfId="3117" priority="3486" operator="equal">
      <formula>"Moderado"</formula>
    </cfRule>
    <cfRule type="cellIs" dxfId="3116" priority="3487" operator="equal">
      <formula>"Bajo"</formula>
    </cfRule>
  </conditionalFormatting>
  <conditionalFormatting sqref="AA126:AA130">
    <cfRule type="cellIs" dxfId="3115" priority="3479" operator="equal">
      <formula>"Muy Alta"</formula>
    </cfRule>
    <cfRule type="cellIs" dxfId="3114" priority="3480" operator="equal">
      <formula>"Alta"</formula>
    </cfRule>
    <cfRule type="cellIs" dxfId="3113" priority="3481" operator="equal">
      <formula>"Media"</formula>
    </cfRule>
    <cfRule type="cellIs" dxfId="3112" priority="3482" operator="equal">
      <formula>"Baja"</formula>
    </cfRule>
    <cfRule type="cellIs" dxfId="3111" priority="3483" operator="equal">
      <formula>"Muy Baja"</formula>
    </cfRule>
  </conditionalFormatting>
  <conditionalFormatting sqref="AC126:AC130">
    <cfRule type="cellIs" dxfId="3110" priority="3474" operator="equal">
      <formula>"Catastrófico"</formula>
    </cfRule>
    <cfRule type="cellIs" dxfId="3109" priority="3475" operator="equal">
      <formula>"Mayor"</formula>
    </cfRule>
    <cfRule type="cellIs" dxfId="3108" priority="3476" operator="equal">
      <formula>"Moderado"</formula>
    </cfRule>
    <cfRule type="cellIs" dxfId="3107" priority="3477" operator="equal">
      <formula>"Menor"</formula>
    </cfRule>
    <cfRule type="cellIs" dxfId="3106" priority="3478" operator="equal">
      <formula>"Leve"</formula>
    </cfRule>
  </conditionalFormatting>
  <conditionalFormatting sqref="AE126:AE130">
    <cfRule type="cellIs" dxfId="3105" priority="3470" operator="equal">
      <formula>"Extremo"</formula>
    </cfRule>
    <cfRule type="cellIs" dxfId="3104" priority="3471" operator="equal">
      <formula>"Alto"</formula>
    </cfRule>
    <cfRule type="cellIs" dxfId="3103" priority="3472" operator="equal">
      <formula>"Moderado"</formula>
    </cfRule>
    <cfRule type="cellIs" dxfId="3102" priority="3473" operator="equal">
      <formula>"Bajo"</formula>
    </cfRule>
  </conditionalFormatting>
  <conditionalFormatting sqref="J131 J134">
    <cfRule type="cellIs" dxfId="3101" priority="3464" operator="equal">
      <formula>"Muy Alta"</formula>
    </cfRule>
    <cfRule type="cellIs" dxfId="3100" priority="3465" operator="equal">
      <formula>"Alta"</formula>
    </cfRule>
    <cfRule type="cellIs" dxfId="3099" priority="3466" operator="equal">
      <formula>"Media"</formula>
    </cfRule>
    <cfRule type="cellIs" dxfId="3098" priority="3467" operator="equal">
      <formula>"Baja"</formula>
    </cfRule>
    <cfRule type="cellIs" dxfId="3097" priority="3468" operator="equal">
      <formula>"Muy Baja"</formula>
    </cfRule>
  </conditionalFormatting>
  <conditionalFormatting sqref="N131 N134 N138 N141">
    <cfRule type="cellIs" dxfId="3096" priority="3459" operator="equal">
      <formula>"Catastrófico"</formula>
    </cfRule>
    <cfRule type="cellIs" dxfId="3095" priority="3460" operator="equal">
      <formula>"Mayor"</formula>
    </cfRule>
    <cfRule type="cellIs" dxfId="3094" priority="3461" operator="equal">
      <formula>"Moderado"</formula>
    </cfRule>
    <cfRule type="cellIs" dxfId="3093" priority="3462" operator="equal">
      <formula>"Menor"</formula>
    </cfRule>
    <cfRule type="cellIs" dxfId="3092" priority="3463" operator="equal">
      <formula>"Leve"</formula>
    </cfRule>
  </conditionalFormatting>
  <conditionalFormatting sqref="P131">
    <cfRule type="cellIs" dxfId="3091" priority="3455" operator="equal">
      <formula>"Extremo"</formula>
    </cfRule>
    <cfRule type="cellIs" dxfId="3090" priority="3456" operator="equal">
      <formula>"Alto"</formula>
    </cfRule>
    <cfRule type="cellIs" dxfId="3089" priority="3457" operator="equal">
      <formula>"Moderado"</formula>
    </cfRule>
    <cfRule type="cellIs" dxfId="3088" priority="3458" operator="equal">
      <formula>"Bajo"</formula>
    </cfRule>
  </conditionalFormatting>
  <conditionalFormatting sqref="AA131:AA133">
    <cfRule type="cellIs" dxfId="3087" priority="3450" operator="equal">
      <formula>"Muy Alta"</formula>
    </cfRule>
    <cfRule type="cellIs" dxfId="3086" priority="3451" operator="equal">
      <formula>"Alta"</formula>
    </cfRule>
    <cfRule type="cellIs" dxfId="3085" priority="3452" operator="equal">
      <formula>"Media"</formula>
    </cfRule>
    <cfRule type="cellIs" dxfId="3084" priority="3453" operator="equal">
      <formula>"Baja"</formula>
    </cfRule>
    <cfRule type="cellIs" dxfId="3083" priority="3454" operator="equal">
      <formula>"Muy Baja"</formula>
    </cfRule>
  </conditionalFormatting>
  <conditionalFormatting sqref="AC131:AC133">
    <cfRule type="cellIs" dxfId="3082" priority="3445" operator="equal">
      <formula>"Catastrófico"</formula>
    </cfRule>
    <cfRule type="cellIs" dxfId="3081" priority="3446" operator="equal">
      <formula>"Mayor"</formula>
    </cfRule>
    <cfRule type="cellIs" dxfId="3080" priority="3447" operator="equal">
      <formula>"Moderado"</formula>
    </cfRule>
    <cfRule type="cellIs" dxfId="3079" priority="3448" operator="equal">
      <formula>"Menor"</formula>
    </cfRule>
    <cfRule type="cellIs" dxfId="3078" priority="3449" operator="equal">
      <formula>"Leve"</formula>
    </cfRule>
  </conditionalFormatting>
  <conditionalFormatting sqref="AE131:AE133">
    <cfRule type="cellIs" dxfId="3077" priority="3441" operator="equal">
      <formula>"Extremo"</formula>
    </cfRule>
    <cfRule type="cellIs" dxfId="3076" priority="3442" operator="equal">
      <formula>"Alto"</formula>
    </cfRule>
    <cfRule type="cellIs" dxfId="3075" priority="3443" operator="equal">
      <formula>"Moderado"</formula>
    </cfRule>
    <cfRule type="cellIs" dxfId="3074" priority="3444" operator="equal">
      <formula>"Bajo"</formula>
    </cfRule>
  </conditionalFormatting>
  <conditionalFormatting sqref="P134">
    <cfRule type="cellIs" dxfId="3073" priority="3437" operator="equal">
      <formula>"Extremo"</formula>
    </cfRule>
    <cfRule type="cellIs" dxfId="3072" priority="3438" operator="equal">
      <formula>"Alto"</formula>
    </cfRule>
    <cfRule type="cellIs" dxfId="3071" priority="3439" operator="equal">
      <formula>"Moderado"</formula>
    </cfRule>
    <cfRule type="cellIs" dxfId="3070" priority="3440" operator="equal">
      <formula>"Bajo"</formula>
    </cfRule>
  </conditionalFormatting>
  <conditionalFormatting sqref="AA134:AA137">
    <cfRule type="cellIs" dxfId="3069" priority="3432" operator="equal">
      <formula>"Muy Alta"</formula>
    </cfRule>
    <cfRule type="cellIs" dxfId="3068" priority="3433" operator="equal">
      <formula>"Alta"</formula>
    </cfRule>
    <cfRule type="cellIs" dxfId="3067" priority="3434" operator="equal">
      <formula>"Media"</formula>
    </cfRule>
    <cfRule type="cellIs" dxfId="3066" priority="3435" operator="equal">
      <formula>"Baja"</formula>
    </cfRule>
    <cfRule type="cellIs" dxfId="3065" priority="3436" operator="equal">
      <formula>"Muy Baja"</formula>
    </cfRule>
  </conditionalFormatting>
  <conditionalFormatting sqref="AC134:AC137">
    <cfRule type="cellIs" dxfId="3064" priority="3427" operator="equal">
      <formula>"Catastrófico"</formula>
    </cfRule>
    <cfRule type="cellIs" dxfId="3063" priority="3428" operator="equal">
      <formula>"Mayor"</formula>
    </cfRule>
    <cfRule type="cellIs" dxfId="3062" priority="3429" operator="equal">
      <formula>"Moderado"</formula>
    </cfRule>
    <cfRule type="cellIs" dxfId="3061" priority="3430" operator="equal">
      <formula>"Menor"</formula>
    </cfRule>
    <cfRule type="cellIs" dxfId="3060" priority="3431" operator="equal">
      <formula>"Leve"</formula>
    </cfRule>
  </conditionalFormatting>
  <conditionalFormatting sqref="AE134:AE137">
    <cfRule type="cellIs" dxfId="3059" priority="3423" operator="equal">
      <formula>"Extremo"</formula>
    </cfRule>
    <cfRule type="cellIs" dxfId="3058" priority="3424" operator="equal">
      <formula>"Alto"</formula>
    </cfRule>
    <cfRule type="cellIs" dxfId="3057" priority="3425" operator="equal">
      <formula>"Moderado"</formula>
    </cfRule>
    <cfRule type="cellIs" dxfId="3056" priority="3426" operator="equal">
      <formula>"Bajo"</formula>
    </cfRule>
  </conditionalFormatting>
  <conditionalFormatting sqref="J138">
    <cfRule type="cellIs" dxfId="3055" priority="3418" operator="equal">
      <formula>"Muy Alta"</formula>
    </cfRule>
    <cfRule type="cellIs" dxfId="3054" priority="3419" operator="equal">
      <formula>"Alta"</formula>
    </cfRule>
    <cfRule type="cellIs" dxfId="3053" priority="3420" operator="equal">
      <formula>"Media"</formula>
    </cfRule>
    <cfRule type="cellIs" dxfId="3052" priority="3421" operator="equal">
      <formula>"Baja"</formula>
    </cfRule>
    <cfRule type="cellIs" dxfId="3051" priority="3422" operator="equal">
      <formula>"Muy Baja"</formula>
    </cfRule>
  </conditionalFormatting>
  <conditionalFormatting sqref="P138">
    <cfRule type="cellIs" dxfId="3050" priority="3414" operator="equal">
      <formula>"Extremo"</formula>
    </cfRule>
    <cfRule type="cellIs" dxfId="3049" priority="3415" operator="equal">
      <formula>"Alto"</formula>
    </cfRule>
    <cfRule type="cellIs" dxfId="3048" priority="3416" operator="equal">
      <formula>"Moderado"</formula>
    </cfRule>
    <cfRule type="cellIs" dxfId="3047" priority="3417" operator="equal">
      <formula>"Bajo"</formula>
    </cfRule>
  </conditionalFormatting>
  <conditionalFormatting sqref="AA138:AA140">
    <cfRule type="cellIs" dxfId="3046" priority="3409" operator="equal">
      <formula>"Muy Alta"</formula>
    </cfRule>
    <cfRule type="cellIs" dxfId="3045" priority="3410" operator="equal">
      <formula>"Alta"</formula>
    </cfRule>
    <cfRule type="cellIs" dxfId="3044" priority="3411" operator="equal">
      <formula>"Media"</formula>
    </cfRule>
    <cfRule type="cellIs" dxfId="3043" priority="3412" operator="equal">
      <formula>"Baja"</formula>
    </cfRule>
    <cfRule type="cellIs" dxfId="3042" priority="3413" operator="equal">
      <formula>"Muy Baja"</formula>
    </cfRule>
  </conditionalFormatting>
  <conditionalFormatting sqref="AC138:AC140">
    <cfRule type="cellIs" dxfId="3041" priority="3404" operator="equal">
      <formula>"Catastrófico"</formula>
    </cfRule>
    <cfRule type="cellIs" dxfId="3040" priority="3405" operator="equal">
      <formula>"Mayor"</formula>
    </cfRule>
    <cfRule type="cellIs" dxfId="3039" priority="3406" operator="equal">
      <formula>"Moderado"</formula>
    </cfRule>
    <cfRule type="cellIs" dxfId="3038" priority="3407" operator="equal">
      <formula>"Menor"</formula>
    </cfRule>
    <cfRule type="cellIs" dxfId="3037" priority="3408" operator="equal">
      <formula>"Leve"</formula>
    </cfRule>
  </conditionalFormatting>
  <conditionalFormatting sqref="AE138:AE140">
    <cfRule type="cellIs" dxfId="3036" priority="3400" operator="equal">
      <formula>"Extremo"</formula>
    </cfRule>
    <cfRule type="cellIs" dxfId="3035" priority="3401" operator="equal">
      <formula>"Alto"</formula>
    </cfRule>
    <cfRule type="cellIs" dxfId="3034" priority="3402" operator="equal">
      <formula>"Moderado"</formula>
    </cfRule>
    <cfRule type="cellIs" dxfId="3033" priority="3403" operator="equal">
      <formula>"Bajo"</formula>
    </cfRule>
  </conditionalFormatting>
  <conditionalFormatting sqref="J141">
    <cfRule type="cellIs" dxfId="3032" priority="3395" operator="equal">
      <formula>"Muy Alta"</formula>
    </cfRule>
    <cfRule type="cellIs" dxfId="3031" priority="3396" operator="equal">
      <formula>"Alta"</formula>
    </cfRule>
    <cfRule type="cellIs" dxfId="3030" priority="3397" operator="equal">
      <formula>"Media"</formula>
    </cfRule>
    <cfRule type="cellIs" dxfId="3029" priority="3398" operator="equal">
      <formula>"Baja"</formula>
    </cfRule>
    <cfRule type="cellIs" dxfId="3028" priority="3399" operator="equal">
      <formula>"Muy Baja"</formula>
    </cfRule>
  </conditionalFormatting>
  <conditionalFormatting sqref="P141">
    <cfRule type="cellIs" dxfId="3027" priority="3391" operator="equal">
      <formula>"Extremo"</formula>
    </cfRule>
    <cfRule type="cellIs" dxfId="3026" priority="3392" operator="equal">
      <formula>"Alto"</formula>
    </cfRule>
    <cfRule type="cellIs" dxfId="3025" priority="3393" operator="equal">
      <formula>"Moderado"</formula>
    </cfRule>
    <cfRule type="cellIs" dxfId="3024" priority="3394" operator="equal">
      <formula>"Bajo"</formula>
    </cfRule>
  </conditionalFormatting>
  <conditionalFormatting sqref="AA141">
    <cfRule type="cellIs" dxfId="3023" priority="3386" operator="equal">
      <formula>"Muy Alta"</formula>
    </cfRule>
    <cfRule type="cellIs" dxfId="3022" priority="3387" operator="equal">
      <formula>"Alta"</formula>
    </cfRule>
    <cfRule type="cellIs" dxfId="3021" priority="3388" operator="equal">
      <formula>"Media"</formula>
    </cfRule>
    <cfRule type="cellIs" dxfId="3020" priority="3389" operator="equal">
      <formula>"Baja"</formula>
    </cfRule>
    <cfRule type="cellIs" dxfId="3019" priority="3390" operator="equal">
      <formula>"Muy Baja"</formula>
    </cfRule>
  </conditionalFormatting>
  <conditionalFormatting sqref="AC141">
    <cfRule type="cellIs" dxfId="3018" priority="3381" operator="equal">
      <formula>"Catastrófico"</formula>
    </cfRule>
    <cfRule type="cellIs" dxfId="3017" priority="3382" operator="equal">
      <formula>"Mayor"</formula>
    </cfRule>
    <cfRule type="cellIs" dxfId="3016" priority="3383" operator="equal">
      <formula>"Moderado"</formula>
    </cfRule>
    <cfRule type="cellIs" dxfId="3015" priority="3384" operator="equal">
      <formula>"Menor"</formula>
    </cfRule>
    <cfRule type="cellIs" dxfId="3014" priority="3385" operator="equal">
      <formula>"Leve"</formula>
    </cfRule>
  </conditionalFormatting>
  <conditionalFormatting sqref="AE141">
    <cfRule type="cellIs" dxfId="3013" priority="3377" operator="equal">
      <formula>"Extremo"</formula>
    </cfRule>
    <cfRule type="cellIs" dxfId="3012" priority="3378" operator="equal">
      <formula>"Alto"</formula>
    </cfRule>
    <cfRule type="cellIs" dxfId="3011" priority="3379" operator="equal">
      <formula>"Moderado"</formula>
    </cfRule>
    <cfRule type="cellIs" dxfId="3010" priority="3380" operator="equal">
      <formula>"Bajo"</formula>
    </cfRule>
  </conditionalFormatting>
  <conditionalFormatting sqref="J142 J146">
    <cfRule type="cellIs" dxfId="3009" priority="3371" operator="equal">
      <formula>"Muy Alta"</formula>
    </cfRule>
    <cfRule type="cellIs" dxfId="3008" priority="3372" operator="equal">
      <formula>"Alta"</formula>
    </cfRule>
    <cfRule type="cellIs" dxfId="3007" priority="3373" operator="equal">
      <formula>"Media"</formula>
    </cfRule>
    <cfRule type="cellIs" dxfId="3006" priority="3374" operator="equal">
      <formula>"Baja"</formula>
    </cfRule>
    <cfRule type="cellIs" dxfId="3005" priority="3375" operator="equal">
      <formula>"Muy Baja"</formula>
    </cfRule>
  </conditionalFormatting>
  <conditionalFormatting sqref="N142 N146 N148 N150 N152 N155">
    <cfRule type="cellIs" dxfId="3004" priority="3366" operator="equal">
      <formula>"Catastrófico"</formula>
    </cfRule>
    <cfRule type="cellIs" dxfId="3003" priority="3367" operator="equal">
      <formula>"Mayor"</formula>
    </cfRule>
    <cfRule type="cellIs" dxfId="3002" priority="3368" operator="equal">
      <formula>"Moderado"</formula>
    </cfRule>
    <cfRule type="cellIs" dxfId="3001" priority="3369" operator="equal">
      <formula>"Menor"</formula>
    </cfRule>
    <cfRule type="cellIs" dxfId="3000" priority="3370" operator="equal">
      <formula>"Leve"</formula>
    </cfRule>
  </conditionalFormatting>
  <conditionalFormatting sqref="P142">
    <cfRule type="cellIs" dxfId="2999" priority="3362" operator="equal">
      <formula>"Extremo"</formula>
    </cfRule>
    <cfRule type="cellIs" dxfId="2998" priority="3363" operator="equal">
      <formula>"Alto"</formula>
    </cfRule>
    <cfRule type="cellIs" dxfId="2997" priority="3364" operator="equal">
      <formula>"Moderado"</formula>
    </cfRule>
    <cfRule type="cellIs" dxfId="2996" priority="3365" operator="equal">
      <formula>"Bajo"</formula>
    </cfRule>
  </conditionalFormatting>
  <conditionalFormatting sqref="AA142:AA144">
    <cfRule type="cellIs" dxfId="2995" priority="3357" operator="equal">
      <formula>"Muy Alta"</formula>
    </cfRule>
    <cfRule type="cellIs" dxfId="2994" priority="3358" operator="equal">
      <formula>"Alta"</formula>
    </cfRule>
    <cfRule type="cellIs" dxfId="2993" priority="3359" operator="equal">
      <formula>"Media"</formula>
    </cfRule>
    <cfRule type="cellIs" dxfId="2992" priority="3360" operator="equal">
      <formula>"Baja"</formula>
    </cfRule>
    <cfRule type="cellIs" dxfId="2991" priority="3361" operator="equal">
      <formula>"Muy Baja"</formula>
    </cfRule>
  </conditionalFormatting>
  <conditionalFormatting sqref="AC142:AC144">
    <cfRule type="cellIs" dxfId="2990" priority="3352" operator="equal">
      <formula>"Catastrófico"</formula>
    </cfRule>
    <cfRule type="cellIs" dxfId="2989" priority="3353" operator="equal">
      <formula>"Mayor"</formula>
    </cfRule>
    <cfRule type="cellIs" dxfId="2988" priority="3354" operator="equal">
      <formula>"Moderado"</formula>
    </cfRule>
    <cfRule type="cellIs" dxfId="2987" priority="3355" operator="equal">
      <formula>"Menor"</formula>
    </cfRule>
    <cfRule type="cellIs" dxfId="2986" priority="3356" operator="equal">
      <formula>"Leve"</formula>
    </cfRule>
  </conditionalFormatting>
  <conditionalFormatting sqref="AE142:AE144">
    <cfRule type="cellIs" dxfId="2985" priority="3348" operator="equal">
      <formula>"Extremo"</formula>
    </cfRule>
    <cfRule type="cellIs" dxfId="2984" priority="3349" operator="equal">
      <formula>"Alto"</formula>
    </cfRule>
    <cfRule type="cellIs" dxfId="2983" priority="3350" operator="equal">
      <formula>"Moderado"</formula>
    </cfRule>
    <cfRule type="cellIs" dxfId="2982" priority="3351" operator="equal">
      <formula>"Bajo"</formula>
    </cfRule>
  </conditionalFormatting>
  <conditionalFormatting sqref="P146">
    <cfRule type="cellIs" dxfId="2981" priority="3344" operator="equal">
      <formula>"Extremo"</formula>
    </cfRule>
    <cfRule type="cellIs" dxfId="2980" priority="3345" operator="equal">
      <formula>"Alto"</formula>
    </cfRule>
    <cfRule type="cellIs" dxfId="2979" priority="3346" operator="equal">
      <formula>"Moderado"</formula>
    </cfRule>
    <cfRule type="cellIs" dxfId="2978" priority="3347" operator="equal">
      <formula>"Bajo"</formula>
    </cfRule>
  </conditionalFormatting>
  <conditionalFormatting sqref="AA146:AA147">
    <cfRule type="cellIs" dxfId="2977" priority="3339" operator="equal">
      <formula>"Muy Alta"</formula>
    </cfRule>
    <cfRule type="cellIs" dxfId="2976" priority="3340" operator="equal">
      <formula>"Alta"</formula>
    </cfRule>
    <cfRule type="cellIs" dxfId="2975" priority="3341" operator="equal">
      <formula>"Media"</formula>
    </cfRule>
    <cfRule type="cellIs" dxfId="2974" priority="3342" operator="equal">
      <formula>"Baja"</formula>
    </cfRule>
    <cfRule type="cellIs" dxfId="2973" priority="3343" operator="equal">
      <formula>"Muy Baja"</formula>
    </cfRule>
  </conditionalFormatting>
  <conditionalFormatting sqref="AC146:AC147">
    <cfRule type="cellIs" dxfId="2972" priority="3334" operator="equal">
      <formula>"Catastrófico"</formula>
    </cfRule>
    <cfRule type="cellIs" dxfId="2971" priority="3335" operator="equal">
      <formula>"Mayor"</formula>
    </cfRule>
    <cfRule type="cellIs" dxfId="2970" priority="3336" operator="equal">
      <formula>"Moderado"</formula>
    </cfRule>
    <cfRule type="cellIs" dxfId="2969" priority="3337" operator="equal">
      <formula>"Menor"</formula>
    </cfRule>
    <cfRule type="cellIs" dxfId="2968" priority="3338" operator="equal">
      <formula>"Leve"</formula>
    </cfRule>
  </conditionalFormatting>
  <conditionalFormatting sqref="AE146:AE147">
    <cfRule type="cellIs" dxfId="2967" priority="3330" operator="equal">
      <formula>"Extremo"</formula>
    </cfRule>
    <cfRule type="cellIs" dxfId="2966" priority="3331" operator="equal">
      <formula>"Alto"</formula>
    </cfRule>
    <cfRule type="cellIs" dxfId="2965" priority="3332" operator="equal">
      <formula>"Moderado"</formula>
    </cfRule>
    <cfRule type="cellIs" dxfId="2964" priority="3333" operator="equal">
      <formula>"Bajo"</formula>
    </cfRule>
  </conditionalFormatting>
  <conditionalFormatting sqref="J148">
    <cfRule type="cellIs" dxfId="2963" priority="3325" operator="equal">
      <formula>"Muy Alta"</formula>
    </cfRule>
    <cfRule type="cellIs" dxfId="2962" priority="3326" operator="equal">
      <formula>"Alta"</formula>
    </cfRule>
    <cfRule type="cellIs" dxfId="2961" priority="3327" operator="equal">
      <formula>"Media"</formula>
    </cfRule>
    <cfRule type="cellIs" dxfId="2960" priority="3328" operator="equal">
      <formula>"Baja"</formula>
    </cfRule>
    <cfRule type="cellIs" dxfId="2959" priority="3329" operator="equal">
      <formula>"Muy Baja"</formula>
    </cfRule>
  </conditionalFormatting>
  <conditionalFormatting sqref="P148">
    <cfRule type="cellIs" dxfId="2958" priority="3321" operator="equal">
      <formula>"Extremo"</formula>
    </cfRule>
    <cfRule type="cellIs" dxfId="2957" priority="3322" operator="equal">
      <formula>"Alto"</formula>
    </cfRule>
    <cfRule type="cellIs" dxfId="2956" priority="3323" operator="equal">
      <formula>"Moderado"</formula>
    </cfRule>
    <cfRule type="cellIs" dxfId="2955" priority="3324" operator="equal">
      <formula>"Bajo"</formula>
    </cfRule>
  </conditionalFormatting>
  <conditionalFormatting sqref="AA148:AA149">
    <cfRule type="cellIs" dxfId="2954" priority="3316" operator="equal">
      <formula>"Muy Alta"</formula>
    </cfRule>
    <cfRule type="cellIs" dxfId="2953" priority="3317" operator="equal">
      <formula>"Alta"</formula>
    </cfRule>
    <cfRule type="cellIs" dxfId="2952" priority="3318" operator="equal">
      <formula>"Media"</formula>
    </cfRule>
    <cfRule type="cellIs" dxfId="2951" priority="3319" operator="equal">
      <formula>"Baja"</formula>
    </cfRule>
    <cfRule type="cellIs" dxfId="2950" priority="3320" operator="equal">
      <formula>"Muy Baja"</formula>
    </cfRule>
  </conditionalFormatting>
  <conditionalFormatting sqref="AC148:AC149">
    <cfRule type="cellIs" dxfId="2949" priority="3311" operator="equal">
      <formula>"Catastrófico"</formula>
    </cfRule>
    <cfRule type="cellIs" dxfId="2948" priority="3312" operator="equal">
      <formula>"Mayor"</formula>
    </cfRule>
    <cfRule type="cellIs" dxfId="2947" priority="3313" operator="equal">
      <formula>"Moderado"</formula>
    </cfRule>
    <cfRule type="cellIs" dxfId="2946" priority="3314" operator="equal">
      <formula>"Menor"</formula>
    </cfRule>
    <cfRule type="cellIs" dxfId="2945" priority="3315" operator="equal">
      <formula>"Leve"</formula>
    </cfRule>
  </conditionalFormatting>
  <conditionalFormatting sqref="AE148:AE149">
    <cfRule type="cellIs" dxfId="2944" priority="3307" operator="equal">
      <formula>"Extremo"</formula>
    </cfRule>
    <cfRule type="cellIs" dxfId="2943" priority="3308" operator="equal">
      <formula>"Alto"</formula>
    </cfRule>
    <cfRule type="cellIs" dxfId="2942" priority="3309" operator="equal">
      <formula>"Moderado"</formula>
    </cfRule>
    <cfRule type="cellIs" dxfId="2941" priority="3310" operator="equal">
      <formula>"Bajo"</formula>
    </cfRule>
  </conditionalFormatting>
  <conditionalFormatting sqref="J150">
    <cfRule type="cellIs" dxfId="2940" priority="3302" operator="equal">
      <formula>"Muy Alta"</formula>
    </cfRule>
    <cfRule type="cellIs" dxfId="2939" priority="3303" operator="equal">
      <formula>"Alta"</formula>
    </cfRule>
    <cfRule type="cellIs" dxfId="2938" priority="3304" operator="equal">
      <formula>"Media"</formula>
    </cfRule>
    <cfRule type="cellIs" dxfId="2937" priority="3305" operator="equal">
      <formula>"Baja"</formula>
    </cfRule>
    <cfRule type="cellIs" dxfId="2936" priority="3306" operator="equal">
      <formula>"Muy Baja"</formula>
    </cfRule>
  </conditionalFormatting>
  <conditionalFormatting sqref="P150">
    <cfRule type="cellIs" dxfId="2935" priority="3298" operator="equal">
      <formula>"Extremo"</formula>
    </cfRule>
    <cfRule type="cellIs" dxfId="2934" priority="3299" operator="equal">
      <formula>"Alto"</formula>
    </cfRule>
    <cfRule type="cellIs" dxfId="2933" priority="3300" operator="equal">
      <formula>"Moderado"</formula>
    </cfRule>
    <cfRule type="cellIs" dxfId="2932" priority="3301" operator="equal">
      <formula>"Bajo"</formula>
    </cfRule>
  </conditionalFormatting>
  <conditionalFormatting sqref="AA150:AA151">
    <cfRule type="cellIs" dxfId="2931" priority="3293" operator="equal">
      <formula>"Muy Alta"</formula>
    </cfRule>
    <cfRule type="cellIs" dxfId="2930" priority="3294" operator="equal">
      <formula>"Alta"</formula>
    </cfRule>
    <cfRule type="cellIs" dxfId="2929" priority="3295" operator="equal">
      <formula>"Media"</formula>
    </cfRule>
    <cfRule type="cellIs" dxfId="2928" priority="3296" operator="equal">
      <formula>"Baja"</formula>
    </cfRule>
    <cfRule type="cellIs" dxfId="2927" priority="3297" operator="equal">
      <formula>"Muy Baja"</formula>
    </cfRule>
  </conditionalFormatting>
  <conditionalFormatting sqref="AC150:AC151">
    <cfRule type="cellIs" dxfId="2926" priority="3288" operator="equal">
      <formula>"Catastrófico"</formula>
    </cfRule>
    <cfRule type="cellIs" dxfId="2925" priority="3289" operator="equal">
      <formula>"Mayor"</formula>
    </cfRule>
    <cfRule type="cellIs" dxfId="2924" priority="3290" operator="equal">
      <formula>"Moderado"</formula>
    </cfRule>
    <cfRule type="cellIs" dxfId="2923" priority="3291" operator="equal">
      <formula>"Menor"</formula>
    </cfRule>
    <cfRule type="cellIs" dxfId="2922" priority="3292" operator="equal">
      <formula>"Leve"</formula>
    </cfRule>
  </conditionalFormatting>
  <conditionalFormatting sqref="AE150:AE151">
    <cfRule type="cellIs" dxfId="2921" priority="3284" operator="equal">
      <formula>"Extremo"</formula>
    </cfRule>
    <cfRule type="cellIs" dxfId="2920" priority="3285" operator="equal">
      <formula>"Alto"</formula>
    </cfRule>
    <cfRule type="cellIs" dxfId="2919" priority="3286" operator="equal">
      <formula>"Moderado"</formula>
    </cfRule>
    <cfRule type="cellIs" dxfId="2918" priority="3287" operator="equal">
      <formula>"Bajo"</formula>
    </cfRule>
  </conditionalFormatting>
  <conditionalFormatting sqref="J152">
    <cfRule type="cellIs" dxfId="2917" priority="3279" operator="equal">
      <formula>"Muy Alta"</formula>
    </cfRule>
    <cfRule type="cellIs" dxfId="2916" priority="3280" operator="equal">
      <formula>"Alta"</formula>
    </cfRule>
    <cfRule type="cellIs" dxfId="2915" priority="3281" operator="equal">
      <formula>"Media"</formula>
    </cfRule>
    <cfRule type="cellIs" dxfId="2914" priority="3282" operator="equal">
      <formula>"Baja"</formula>
    </cfRule>
    <cfRule type="cellIs" dxfId="2913" priority="3283" operator="equal">
      <formula>"Muy Baja"</formula>
    </cfRule>
  </conditionalFormatting>
  <conditionalFormatting sqref="P152">
    <cfRule type="cellIs" dxfId="2912" priority="3275" operator="equal">
      <formula>"Extremo"</formula>
    </cfRule>
    <cfRule type="cellIs" dxfId="2911" priority="3276" operator="equal">
      <formula>"Alto"</formula>
    </cfRule>
    <cfRule type="cellIs" dxfId="2910" priority="3277" operator="equal">
      <formula>"Moderado"</formula>
    </cfRule>
    <cfRule type="cellIs" dxfId="2909" priority="3278" operator="equal">
      <formula>"Bajo"</formula>
    </cfRule>
  </conditionalFormatting>
  <conditionalFormatting sqref="AA152:AA154">
    <cfRule type="cellIs" dxfId="2908" priority="3270" operator="equal">
      <formula>"Muy Alta"</formula>
    </cfRule>
    <cfRule type="cellIs" dxfId="2907" priority="3271" operator="equal">
      <formula>"Alta"</formula>
    </cfRule>
    <cfRule type="cellIs" dxfId="2906" priority="3272" operator="equal">
      <formula>"Media"</formula>
    </cfRule>
    <cfRule type="cellIs" dxfId="2905" priority="3273" operator="equal">
      <formula>"Baja"</formula>
    </cfRule>
    <cfRule type="cellIs" dxfId="2904" priority="3274" operator="equal">
      <formula>"Muy Baja"</formula>
    </cfRule>
  </conditionalFormatting>
  <conditionalFormatting sqref="AC152:AC154">
    <cfRule type="cellIs" dxfId="2903" priority="3265" operator="equal">
      <formula>"Catastrófico"</formula>
    </cfRule>
    <cfRule type="cellIs" dxfId="2902" priority="3266" operator="equal">
      <formula>"Mayor"</formula>
    </cfRule>
    <cfRule type="cellIs" dxfId="2901" priority="3267" operator="equal">
      <formula>"Moderado"</formula>
    </cfRule>
    <cfRule type="cellIs" dxfId="2900" priority="3268" operator="equal">
      <formula>"Menor"</formula>
    </cfRule>
    <cfRule type="cellIs" dxfId="2899" priority="3269" operator="equal">
      <formula>"Leve"</formula>
    </cfRule>
  </conditionalFormatting>
  <conditionalFormatting sqref="AE152:AE154">
    <cfRule type="cellIs" dxfId="2898" priority="3261" operator="equal">
      <formula>"Extremo"</formula>
    </cfRule>
    <cfRule type="cellIs" dxfId="2897" priority="3262" operator="equal">
      <formula>"Alto"</formula>
    </cfRule>
    <cfRule type="cellIs" dxfId="2896" priority="3263" operator="equal">
      <formula>"Moderado"</formula>
    </cfRule>
    <cfRule type="cellIs" dxfId="2895" priority="3264" operator="equal">
      <formula>"Bajo"</formula>
    </cfRule>
  </conditionalFormatting>
  <conditionalFormatting sqref="J155">
    <cfRule type="cellIs" dxfId="2894" priority="3256" operator="equal">
      <formula>"Muy Alta"</formula>
    </cfRule>
    <cfRule type="cellIs" dxfId="2893" priority="3257" operator="equal">
      <formula>"Alta"</formula>
    </cfRule>
    <cfRule type="cellIs" dxfId="2892" priority="3258" operator="equal">
      <formula>"Media"</formula>
    </cfRule>
    <cfRule type="cellIs" dxfId="2891" priority="3259" operator="equal">
      <formula>"Baja"</formula>
    </cfRule>
    <cfRule type="cellIs" dxfId="2890" priority="3260" operator="equal">
      <formula>"Muy Baja"</formula>
    </cfRule>
  </conditionalFormatting>
  <conditionalFormatting sqref="P155">
    <cfRule type="cellIs" dxfId="2889" priority="3252" operator="equal">
      <formula>"Extremo"</formula>
    </cfRule>
    <cfRule type="cellIs" dxfId="2888" priority="3253" operator="equal">
      <formula>"Alto"</formula>
    </cfRule>
    <cfRule type="cellIs" dxfId="2887" priority="3254" operator="equal">
      <formula>"Moderado"</formula>
    </cfRule>
    <cfRule type="cellIs" dxfId="2886" priority="3255" operator="equal">
      <formula>"Bajo"</formula>
    </cfRule>
  </conditionalFormatting>
  <conditionalFormatting sqref="AA155:AA159">
    <cfRule type="cellIs" dxfId="2885" priority="3247" operator="equal">
      <formula>"Muy Alta"</formula>
    </cfRule>
    <cfRule type="cellIs" dxfId="2884" priority="3248" operator="equal">
      <formula>"Alta"</formula>
    </cfRule>
    <cfRule type="cellIs" dxfId="2883" priority="3249" operator="equal">
      <formula>"Media"</formula>
    </cfRule>
    <cfRule type="cellIs" dxfId="2882" priority="3250" operator="equal">
      <formula>"Baja"</formula>
    </cfRule>
    <cfRule type="cellIs" dxfId="2881" priority="3251" operator="equal">
      <formula>"Muy Baja"</formula>
    </cfRule>
  </conditionalFormatting>
  <conditionalFormatting sqref="AC155:AC159">
    <cfRule type="cellIs" dxfId="2880" priority="3242" operator="equal">
      <formula>"Catastrófico"</formula>
    </cfRule>
    <cfRule type="cellIs" dxfId="2879" priority="3243" operator="equal">
      <formula>"Mayor"</formula>
    </cfRule>
    <cfRule type="cellIs" dxfId="2878" priority="3244" operator="equal">
      <formula>"Moderado"</formula>
    </cfRule>
    <cfRule type="cellIs" dxfId="2877" priority="3245" operator="equal">
      <formula>"Menor"</formula>
    </cfRule>
    <cfRule type="cellIs" dxfId="2876" priority="3246" operator="equal">
      <formula>"Leve"</formula>
    </cfRule>
  </conditionalFormatting>
  <conditionalFormatting sqref="AE155:AE159">
    <cfRule type="cellIs" dxfId="2875" priority="3238" operator="equal">
      <formula>"Extremo"</formula>
    </cfRule>
    <cfRule type="cellIs" dxfId="2874" priority="3239" operator="equal">
      <formula>"Alto"</formula>
    </cfRule>
    <cfRule type="cellIs" dxfId="2873" priority="3240" operator="equal">
      <formula>"Moderado"</formula>
    </cfRule>
    <cfRule type="cellIs" dxfId="2872" priority="3241" operator="equal">
      <formula>"Bajo"</formula>
    </cfRule>
  </conditionalFormatting>
  <conditionalFormatting sqref="J160 J166">
    <cfRule type="cellIs" dxfId="2871" priority="3232" operator="equal">
      <formula>"Muy Alta"</formula>
    </cfRule>
    <cfRule type="cellIs" dxfId="2870" priority="3233" operator="equal">
      <formula>"Alta"</formula>
    </cfRule>
    <cfRule type="cellIs" dxfId="2869" priority="3234" operator="equal">
      <formula>"Media"</formula>
    </cfRule>
    <cfRule type="cellIs" dxfId="2868" priority="3235" operator="equal">
      <formula>"Baja"</formula>
    </cfRule>
    <cfRule type="cellIs" dxfId="2867" priority="3236" operator="equal">
      <formula>"Muy Baja"</formula>
    </cfRule>
  </conditionalFormatting>
  <conditionalFormatting sqref="N160 N166 N171 N173">
    <cfRule type="cellIs" dxfId="2866" priority="3227" operator="equal">
      <formula>"Catastrófico"</formula>
    </cfRule>
    <cfRule type="cellIs" dxfId="2865" priority="3228" operator="equal">
      <formula>"Mayor"</formula>
    </cfRule>
    <cfRule type="cellIs" dxfId="2864" priority="3229" operator="equal">
      <formula>"Moderado"</formula>
    </cfRule>
    <cfRule type="cellIs" dxfId="2863" priority="3230" operator="equal">
      <formula>"Menor"</formula>
    </cfRule>
    <cfRule type="cellIs" dxfId="2862" priority="3231" operator="equal">
      <formula>"Leve"</formula>
    </cfRule>
  </conditionalFormatting>
  <conditionalFormatting sqref="P160">
    <cfRule type="cellIs" dxfId="2861" priority="3223" operator="equal">
      <formula>"Extremo"</formula>
    </cfRule>
    <cfRule type="cellIs" dxfId="2860" priority="3224" operator="equal">
      <formula>"Alto"</formula>
    </cfRule>
    <cfRule type="cellIs" dxfId="2859" priority="3225" operator="equal">
      <formula>"Moderado"</formula>
    </cfRule>
    <cfRule type="cellIs" dxfId="2858" priority="3226" operator="equal">
      <formula>"Bajo"</formula>
    </cfRule>
  </conditionalFormatting>
  <conditionalFormatting sqref="AA160:AA165">
    <cfRule type="cellIs" dxfId="2857" priority="3218" operator="equal">
      <formula>"Muy Alta"</formula>
    </cfRule>
    <cfRule type="cellIs" dxfId="2856" priority="3219" operator="equal">
      <formula>"Alta"</formula>
    </cfRule>
    <cfRule type="cellIs" dxfId="2855" priority="3220" operator="equal">
      <formula>"Media"</formula>
    </cfRule>
    <cfRule type="cellIs" dxfId="2854" priority="3221" operator="equal">
      <formula>"Baja"</formula>
    </cfRule>
    <cfRule type="cellIs" dxfId="2853" priority="3222" operator="equal">
      <formula>"Muy Baja"</formula>
    </cfRule>
  </conditionalFormatting>
  <conditionalFormatting sqref="AC160:AC165">
    <cfRule type="cellIs" dxfId="2852" priority="3213" operator="equal">
      <formula>"Catastrófico"</formula>
    </cfRule>
    <cfRule type="cellIs" dxfId="2851" priority="3214" operator="equal">
      <formula>"Mayor"</formula>
    </cfRule>
    <cfRule type="cellIs" dxfId="2850" priority="3215" operator="equal">
      <formula>"Moderado"</formula>
    </cfRule>
    <cfRule type="cellIs" dxfId="2849" priority="3216" operator="equal">
      <formula>"Menor"</formula>
    </cfRule>
    <cfRule type="cellIs" dxfId="2848" priority="3217" operator="equal">
      <formula>"Leve"</formula>
    </cfRule>
  </conditionalFormatting>
  <conditionalFormatting sqref="AE160:AE165">
    <cfRule type="cellIs" dxfId="2847" priority="3209" operator="equal">
      <formula>"Extremo"</formula>
    </cfRule>
    <cfRule type="cellIs" dxfId="2846" priority="3210" operator="equal">
      <formula>"Alto"</formula>
    </cfRule>
    <cfRule type="cellIs" dxfId="2845" priority="3211" operator="equal">
      <formula>"Moderado"</formula>
    </cfRule>
    <cfRule type="cellIs" dxfId="2844" priority="3212" operator="equal">
      <formula>"Bajo"</formula>
    </cfRule>
  </conditionalFormatting>
  <conditionalFormatting sqref="P166">
    <cfRule type="cellIs" dxfId="2843" priority="3205" operator="equal">
      <formula>"Extremo"</formula>
    </cfRule>
    <cfRule type="cellIs" dxfId="2842" priority="3206" operator="equal">
      <formula>"Alto"</formula>
    </cfRule>
    <cfRule type="cellIs" dxfId="2841" priority="3207" operator="equal">
      <formula>"Moderado"</formula>
    </cfRule>
    <cfRule type="cellIs" dxfId="2840" priority="3208" operator="equal">
      <formula>"Bajo"</formula>
    </cfRule>
  </conditionalFormatting>
  <conditionalFormatting sqref="AA166:AA170">
    <cfRule type="cellIs" dxfId="2839" priority="3200" operator="equal">
      <formula>"Muy Alta"</formula>
    </cfRule>
    <cfRule type="cellIs" dxfId="2838" priority="3201" operator="equal">
      <formula>"Alta"</formula>
    </cfRule>
    <cfRule type="cellIs" dxfId="2837" priority="3202" operator="equal">
      <formula>"Media"</formula>
    </cfRule>
    <cfRule type="cellIs" dxfId="2836" priority="3203" operator="equal">
      <formula>"Baja"</formula>
    </cfRule>
    <cfRule type="cellIs" dxfId="2835" priority="3204" operator="equal">
      <formula>"Muy Baja"</formula>
    </cfRule>
  </conditionalFormatting>
  <conditionalFormatting sqref="AC166:AC170">
    <cfRule type="cellIs" dxfId="2834" priority="3195" operator="equal">
      <formula>"Catastrófico"</formula>
    </cfRule>
    <cfRule type="cellIs" dxfId="2833" priority="3196" operator="equal">
      <formula>"Mayor"</formula>
    </cfRule>
    <cfRule type="cellIs" dxfId="2832" priority="3197" operator="equal">
      <formula>"Moderado"</formula>
    </cfRule>
    <cfRule type="cellIs" dxfId="2831" priority="3198" operator="equal">
      <formula>"Menor"</formula>
    </cfRule>
    <cfRule type="cellIs" dxfId="2830" priority="3199" operator="equal">
      <formula>"Leve"</formula>
    </cfRule>
  </conditionalFormatting>
  <conditionalFormatting sqref="AE166:AE170">
    <cfRule type="cellIs" dxfId="2829" priority="3191" operator="equal">
      <formula>"Extremo"</formula>
    </cfRule>
    <cfRule type="cellIs" dxfId="2828" priority="3192" operator="equal">
      <formula>"Alto"</formula>
    </cfRule>
    <cfRule type="cellIs" dxfId="2827" priority="3193" operator="equal">
      <formula>"Moderado"</formula>
    </cfRule>
    <cfRule type="cellIs" dxfId="2826" priority="3194" operator="equal">
      <formula>"Bajo"</formula>
    </cfRule>
  </conditionalFormatting>
  <conditionalFormatting sqref="J171">
    <cfRule type="cellIs" dxfId="2825" priority="3186" operator="equal">
      <formula>"Muy Alta"</formula>
    </cfRule>
    <cfRule type="cellIs" dxfId="2824" priority="3187" operator="equal">
      <formula>"Alta"</formula>
    </cfRule>
    <cfRule type="cellIs" dxfId="2823" priority="3188" operator="equal">
      <formula>"Media"</formula>
    </cfRule>
    <cfRule type="cellIs" dxfId="2822" priority="3189" operator="equal">
      <formula>"Baja"</formula>
    </cfRule>
    <cfRule type="cellIs" dxfId="2821" priority="3190" operator="equal">
      <formula>"Muy Baja"</formula>
    </cfRule>
  </conditionalFormatting>
  <conditionalFormatting sqref="P171">
    <cfRule type="cellIs" dxfId="2820" priority="3182" operator="equal">
      <formula>"Extremo"</formula>
    </cfRule>
    <cfRule type="cellIs" dxfId="2819" priority="3183" operator="equal">
      <formula>"Alto"</formula>
    </cfRule>
    <cfRule type="cellIs" dxfId="2818" priority="3184" operator="equal">
      <formula>"Moderado"</formula>
    </cfRule>
    <cfRule type="cellIs" dxfId="2817" priority="3185" operator="equal">
      <formula>"Bajo"</formula>
    </cfRule>
  </conditionalFormatting>
  <conditionalFormatting sqref="AA171:AA172">
    <cfRule type="cellIs" dxfId="2816" priority="3177" operator="equal">
      <formula>"Muy Alta"</formula>
    </cfRule>
    <cfRule type="cellIs" dxfId="2815" priority="3178" operator="equal">
      <formula>"Alta"</formula>
    </cfRule>
    <cfRule type="cellIs" dxfId="2814" priority="3179" operator="equal">
      <formula>"Media"</formula>
    </cfRule>
    <cfRule type="cellIs" dxfId="2813" priority="3180" operator="equal">
      <formula>"Baja"</formula>
    </cfRule>
    <cfRule type="cellIs" dxfId="2812" priority="3181" operator="equal">
      <formula>"Muy Baja"</formula>
    </cfRule>
  </conditionalFormatting>
  <conditionalFormatting sqref="AC171:AC172">
    <cfRule type="cellIs" dxfId="2811" priority="3172" operator="equal">
      <formula>"Catastrófico"</formula>
    </cfRule>
    <cfRule type="cellIs" dxfId="2810" priority="3173" operator="equal">
      <formula>"Mayor"</formula>
    </cfRule>
    <cfRule type="cellIs" dxfId="2809" priority="3174" operator="equal">
      <formula>"Moderado"</formula>
    </cfRule>
    <cfRule type="cellIs" dxfId="2808" priority="3175" operator="equal">
      <formula>"Menor"</formula>
    </cfRule>
    <cfRule type="cellIs" dxfId="2807" priority="3176" operator="equal">
      <formula>"Leve"</formula>
    </cfRule>
  </conditionalFormatting>
  <conditionalFormatting sqref="AE171:AE172">
    <cfRule type="cellIs" dxfId="2806" priority="3168" operator="equal">
      <formula>"Extremo"</formula>
    </cfRule>
    <cfRule type="cellIs" dxfId="2805" priority="3169" operator="equal">
      <formula>"Alto"</formula>
    </cfRule>
    <cfRule type="cellIs" dxfId="2804" priority="3170" operator="equal">
      <formula>"Moderado"</formula>
    </cfRule>
    <cfRule type="cellIs" dxfId="2803" priority="3171" operator="equal">
      <formula>"Bajo"</formula>
    </cfRule>
  </conditionalFormatting>
  <conditionalFormatting sqref="J173">
    <cfRule type="cellIs" dxfId="2802" priority="3163" operator="equal">
      <formula>"Muy Alta"</formula>
    </cfRule>
    <cfRule type="cellIs" dxfId="2801" priority="3164" operator="equal">
      <formula>"Alta"</formula>
    </cfRule>
    <cfRule type="cellIs" dxfId="2800" priority="3165" operator="equal">
      <formula>"Media"</formula>
    </cfRule>
    <cfRule type="cellIs" dxfId="2799" priority="3166" operator="equal">
      <formula>"Baja"</formula>
    </cfRule>
    <cfRule type="cellIs" dxfId="2798" priority="3167" operator="equal">
      <formula>"Muy Baja"</formula>
    </cfRule>
  </conditionalFormatting>
  <conditionalFormatting sqref="P173">
    <cfRule type="cellIs" dxfId="2797" priority="3159" operator="equal">
      <formula>"Extremo"</formula>
    </cfRule>
    <cfRule type="cellIs" dxfId="2796" priority="3160" operator="equal">
      <formula>"Alto"</formula>
    </cfRule>
    <cfRule type="cellIs" dxfId="2795" priority="3161" operator="equal">
      <formula>"Moderado"</formula>
    </cfRule>
    <cfRule type="cellIs" dxfId="2794" priority="3162" operator="equal">
      <formula>"Bajo"</formula>
    </cfRule>
  </conditionalFormatting>
  <conditionalFormatting sqref="AA173:AA174">
    <cfRule type="cellIs" dxfId="2793" priority="3154" operator="equal">
      <formula>"Muy Alta"</formula>
    </cfRule>
    <cfRule type="cellIs" dxfId="2792" priority="3155" operator="equal">
      <formula>"Alta"</formula>
    </cfRule>
    <cfRule type="cellIs" dxfId="2791" priority="3156" operator="equal">
      <formula>"Media"</formula>
    </cfRule>
    <cfRule type="cellIs" dxfId="2790" priority="3157" operator="equal">
      <formula>"Baja"</formula>
    </cfRule>
    <cfRule type="cellIs" dxfId="2789" priority="3158" operator="equal">
      <formula>"Muy Baja"</formula>
    </cfRule>
  </conditionalFormatting>
  <conditionalFormatting sqref="AC173:AC174">
    <cfRule type="cellIs" dxfId="2788" priority="3149" operator="equal">
      <formula>"Catastrófico"</formula>
    </cfRule>
    <cfRule type="cellIs" dxfId="2787" priority="3150" operator="equal">
      <formula>"Mayor"</formula>
    </cfRule>
    <cfRule type="cellIs" dxfId="2786" priority="3151" operator="equal">
      <formula>"Moderado"</formula>
    </cfRule>
    <cfRule type="cellIs" dxfId="2785" priority="3152" operator="equal">
      <formula>"Menor"</formula>
    </cfRule>
    <cfRule type="cellIs" dxfId="2784" priority="3153" operator="equal">
      <formula>"Leve"</formula>
    </cfRule>
  </conditionalFormatting>
  <conditionalFormatting sqref="AE173:AE174">
    <cfRule type="cellIs" dxfId="2783" priority="3145" operator="equal">
      <formula>"Extremo"</formula>
    </cfRule>
    <cfRule type="cellIs" dxfId="2782" priority="3146" operator="equal">
      <formula>"Alto"</formula>
    </cfRule>
    <cfRule type="cellIs" dxfId="2781" priority="3147" operator="equal">
      <formula>"Moderado"</formula>
    </cfRule>
    <cfRule type="cellIs" dxfId="2780" priority="3148" operator="equal">
      <formula>"Bajo"</formula>
    </cfRule>
  </conditionalFormatting>
  <conditionalFormatting sqref="M23:M27">
    <cfRule type="containsText" dxfId="2779" priority="3143" operator="containsText" text="❌">
      <formula>NOT(ISERROR(SEARCH("❌",M23)))</formula>
    </cfRule>
  </conditionalFormatting>
  <conditionalFormatting sqref="N23:N27">
    <cfRule type="cellIs" dxfId="2778" priority="3138" operator="equal">
      <formula>"Catastrófico"</formula>
    </cfRule>
    <cfRule type="cellIs" dxfId="2777" priority="3139" operator="equal">
      <formula>"Mayor"</formula>
    </cfRule>
    <cfRule type="cellIs" dxfId="2776" priority="3140" operator="equal">
      <formula>"Moderado"</formula>
    </cfRule>
    <cfRule type="cellIs" dxfId="2775" priority="3141" operator="equal">
      <formula>"Menor"</formula>
    </cfRule>
    <cfRule type="cellIs" dxfId="2774" priority="3142" operator="equal">
      <formula>"Leve"</formula>
    </cfRule>
  </conditionalFormatting>
  <conditionalFormatting sqref="J23:J27">
    <cfRule type="cellIs" dxfId="2773" priority="3133" operator="equal">
      <formula>"Muy Alta"</formula>
    </cfRule>
    <cfRule type="cellIs" dxfId="2772" priority="3134" operator="equal">
      <formula>"Alta"</formula>
    </cfRule>
    <cfRule type="cellIs" dxfId="2771" priority="3135" operator="equal">
      <formula>"Media"</formula>
    </cfRule>
    <cfRule type="cellIs" dxfId="2770" priority="3136" operator="equal">
      <formula>"Baja"</formula>
    </cfRule>
    <cfRule type="cellIs" dxfId="2769" priority="3137" operator="equal">
      <formula>"Muy Baja"</formula>
    </cfRule>
  </conditionalFormatting>
  <conditionalFormatting sqref="P23:P26">
    <cfRule type="cellIs" dxfId="2768" priority="3129" operator="equal">
      <formula>"Extremo"</formula>
    </cfRule>
    <cfRule type="cellIs" dxfId="2767" priority="3130" operator="equal">
      <formula>"Alto"</formula>
    </cfRule>
    <cfRule type="cellIs" dxfId="2766" priority="3131" operator="equal">
      <formula>"Moderado"</formula>
    </cfRule>
    <cfRule type="cellIs" dxfId="2765" priority="3132" operator="equal">
      <formula>"Bajo"</formula>
    </cfRule>
  </conditionalFormatting>
  <conditionalFormatting sqref="J9">
    <cfRule type="cellIs" dxfId="2764" priority="3124" operator="equal">
      <formula>"Muy Alta"</formula>
    </cfRule>
    <cfRule type="cellIs" dxfId="2763" priority="3125" operator="equal">
      <formula>"Alta"</formula>
    </cfRule>
    <cfRule type="cellIs" dxfId="2762" priority="3126" operator="equal">
      <formula>"Media"</formula>
    </cfRule>
    <cfRule type="cellIs" dxfId="2761" priority="3127" operator="equal">
      <formula>"Baja"</formula>
    </cfRule>
    <cfRule type="cellIs" dxfId="2760" priority="3128" operator="equal">
      <formula>"Muy Baja"</formula>
    </cfRule>
  </conditionalFormatting>
  <conditionalFormatting sqref="N9">
    <cfRule type="cellIs" dxfId="2759" priority="3119" operator="equal">
      <formula>"Catastrófico"</formula>
    </cfRule>
    <cfRule type="cellIs" dxfId="2758" priority="3120" operator="equal">
      <formula>"Mayor"</formula>
    </cfRule>
    <cfRule type="cellIs" dxfId="2757" priority="3121" operator="equal">
      <formula>"Moderado"</formula>
    </cfRule>
    <cfRule type="cellIs" dxfId="2756" priority="3122" operator="equal">
      <formula>"Menor"</formula>
    </cfRule>
    <cfRule type="cellIs" dxfId="2755" priority="3123" operator="equal">
      <formula>"Leve"</formula>
    </cfRule>
  </conditionalFormatting>
  <conditionalFormatting sqref="P9">
    <cfRule type="cellIs" dxfId="2754" priority="3115" operator="equal">
      <formula>"Extremo"</formula>
    </cfRule>
    <cfRule type="cellIs" dxfId="2753" priority="3116" operator="equal">
      <formula>"Alto"</formula>
    </cfRule>
    <cfRule type="cellIs" dxfId="2752" priority="3117" operator="equal">
      <formula>"Moderado"</formula>
    </cfRule>
    <cfRule type="cellIs" dxfId="2751" priority="3118" operator="equal">
      <formula>"Bajo"</formula>
    </cfRule>
  </conditionalFormatting>
  <conditionalFormatting sqref="M9">
    <cfRule type="containsText" dxfId="2750" priority="3114" operator="containsText" text="❌">
      <formula>NOT(ISERROR(SEARCH("❌",M9)))</formula>
    </cfRule>
  </conditionalFormatting>
  <conditionalFormatting sqref="N11">
    <cfRule type="cellIs" dxfId="2749" priority="3109" operator="equal">
      <formula>"Catastrófico"</formula>
    </cfRule>
    <cfRule type="cellIs" dxfId="2748" priority="3110" operator="equal">
      <formula>"Mayor"</formula>
    </cfRule>
    <cfRule type="cellIs" dxfId="2747" priority="3111" operator="equal">
      <formula>"Moderado"</formula>
    </cfRule>
    <cfRule type="cellIs" dxfId="2746" priority="3112" operator="equal">
      <formula>"Menor"</formula>
    </cfRule>
    <cfRule type="cellIs" dxfId="2745" priority="3113" operator="equal">
      <formula>"Leve"</formula>
    </cfRule>
  </conditionalFormatting>
  <conditionalFormatting sqref="J11">
    <cfRule type="cellIs" dxfId="2744" priority="3104" operator="equal">
      <formula>"Muy Alta"</formula>
    </cfRule>
    <cfRule type="cellIs" dxfId="2743" priority="3105" operator="equal">
      <formula>"Alta"</formula>
    </cfRule>
    <cfRule type="cellIs" dxfId="2742" priority="3106" operator="equal">
      <formula>"Media"</formula>
    </cfRule>
    <cfRule type="cellIs" dxfId="2741" priority="3107" operator="equal">
      <formula>"Baja"</formula>
    </cfRule>
    <cfRule type="cellIs" dxfId="2740" priority="3108" operator="equal">
      <formula>"Muy Baja"</formula>
    </cfRule>
  </conditionalFormatting>
  <conditionalFormatting sqref="P11">
    <cfRule type="cellIs" dxfId="2739" priority="3100" operator="equal">
      <formula>"Extremo"</formula>
    </cfRule>
    <cfRule type="cellIs" dxfId="2738" priority="3101" operator="equal">
      <formula>"Alto"</formula>
    </cfRule>
    <cfRule type="cellIs" dxfId="2737" priority="3102" operator="equal">
      <formula>"Moderado"</formula>
    </cfRule>
    <cfRule type="cellIs" dxfId="2736" priority="3103" operator="equal">
      <formula>"Bajo"</formula>
    </cfRule>
  </conditionalFormatting>
  <conditionalFormatting sqref="M11">
    <cfRule type="containsText" dxfId="2735" priority="3099" operator="containsText" text="❌">
      <formula>NOT(ISERROR(SEARCH("❌",M11)))</formula>
    </cfRule>
  </conditionalFormatting>
  <conditionalFormatting sqref="M14">
    <cfRule type="containsText" dxfId="2734" priority="3098" operator="containsText" text="❌">
      <formula>NOT(ISERROR(SEARCH("❌",M14)))</formula>
    </cfRule>
  </conditionalFormatting>
  <conditionalFormatting sqref="J14">
    <cfRule type="cellIs" dxfId="2733" priority="3093" operator="equal">
      <formula>"Muy Alta"</formula>
    </cfRule>
    <cfRule type="cellIs" dxfId="2732" priority="3094" operator="equal">
      <formula>"Alta"</formula>
    </cfRule>
    <cfRule type="cellIs" dxfId="2731" priority="3095" operator="equal">
      <formula>"Media"</formula>
    </cfRule>
    <cfRule type="cellIs" dxfId="2730" priority="3096" operator="equal">
      <formula>"Baja"</formula>
    </cfRule>
    <cfRule type="cellIs" dxfId="2729" priority="3097" operator="equal">
      <formula>"Muy Baja"</formula>
    </cfRule>
  </conditionalFormatting>
  <conditionalFormatting sqref="N14">
    <cfRule type="cellIs" dxfId="2728" priority="3088" operator="equal">
      <formula>"Catastrófico"</formula>
    </cfRule>
    <cfRule type="cellIs" dxfId="2727" priority="3089" operator="equal">
      <formula>"Mayor"</formula>
    </cfRule>
    <cfRule type="cellIs" dxfId="2726" priority="3090" operator="equal">
      <formula>"Moderado"</formula>
    </cfRule>
    <cfRule type="cellIs" dxfId="2725" priority="3091" operator="equal">
      <formula>"Menor"</formula>
    </cfRule>
    <cfRule type="cellIs" dxfId="2724" priority="3092" operator="equal">
      <formula>"Leve"</formula>
    </cfRule>
  </conditionalFormatting>
  <conditionalFormatting sqref="P14">
    <cfRule type="cellIs" dxfId="2723" priority="3084" operator="equal">
      <formula>"Extremo"</formula>
    </cfRule>
    <cfRule type="cellIs" dxfId="2722" priority="3085" operator="equal">
      <formula>"Alto"</formula>
    </cfRule>
    <cfRule type="cellIs" dxfId="2721" priority="3086" operator="equal">
      <formula>"Moderado"</formula>
    </cfRule>
    <cfRule type="cellIs" dxfId="2720" priority="3087" operator="equal">
      <formula>"Bajo"</formula>
    </cfRule>
  </conditionalFormatting>
  <conditionalFormatting sqref="M15">
    <cfRule type="containsText" dxfId="2719" priority="3083" operator="containsText" text="❌">
      <formula>NOT(ISERROR(SEARCH("❌",M15)))</formula>
    </cfRule>
  </conditionalFormatting>
  <conditionalFormatting sqref="J15">
    <cfRule type="cellIs" dxfId="2718" priority="3078" operator="equal">
      <formula>"Muy Alta"</formula>
    </cfRule>
    <cfRule type="cellIs" dxfId="2717" priority="3079" operator="equal">
      <formula>"Alta"</formula>
    </cfRule>
    <cfRule type="cellIs" dxfId="2716" priority="3080" operator="equal">
      <formula>"Media"</formula>
    </cfRule>
    <cfRule type="cellIs" dxfId="2715" priority="3081" operator="equal">
      <formula>"Baja"</formula>
    </cfRule>
    <cfRule type="cellIs" dxfId="2714" priority="3082" operator="equal">
      <formula>"Muy Baja"</formula>
    </cfRule>
  </conditionalFormatting>
  <conditionalFormatting sqref="N15">
    <cfRule type="cellIs" dxfId="2713" priority="3073" operator="equal">
      <formula>"Catastrófico"</formula>
    </cfRule>
    <cfRule type="cellIs" dxfId="2712" priority="3074" operator="equal">
      <formula>"Mayor"</formula>
    </cfRule>
    <cfRule type="cellIs" dxfId="2711" priority="3075" operator="equal">
      <formula>"Moderado"</formula>
    </cfRule>
    <cfRule type="cellIs" dxfId="2710" priority="3076" operator="equal">
      <formula>"Menor"</formula>
    </cfRule>
    <cfRule type="cellIs" dxfId="2709" priority="3077" operator="equal">
      <formula>"Leve"</formula>
    </cfRule>
  </conditionalFormatting>
  <conditionalFormatting sqref="P15">
    <cfRule type="cellIs" dxfId="2708" priority="3069" operator="equal">
      <formula>"Extremo"</formula>
    </cfRule>
    <cfRule type="cellIs" dxfId="2707" priority="3070" operator="equal">
      <formula>"Alto"</formula>
    </cfRule>
    <cfRule type="cellIs" dxfId="2706" priority="3071" operator="equal">
      <formula>"Moderado"</formula>
    </cfRule>
    <cfRule type="cellIs" dxfId="2705" priority="3072" operator="equal">
      <formula>"Bajo"</formula>
    </cfRule>
  </conditionalFormatting>
  <conditionalFormatting sqref="M17">
    <cfRule type="containsText" dxfId="2704" priority="3068" operator="containsText" text="❌">
      <formula>NOT(ISERROR(SEARCH("❌",M17)))</formula>
    </cfRule>
  </conditionalFormatting>
  <conditionalFormatting sqref="J17">
    <cfRule type="cellIs" dxfId="2703" priority="3063" operator="equal">
      <formula>"Muy Alta"</formula>
    </cfRule>
    <cfRule type="cellIs" dxfId="2702" priority="3064" operator="equal">
      <formula>"Alta"</formula>
    </cfRule>
    <cfRule type="cellIs" dxfId="2701" priority="3065" operator="equal">
      <formula>"Media"</formula>
    </cfRule>
    <cfRule type="cellIs" dxfId="2700" priority="3066" operator="equal">
      <formula>"Baja"</formula>
    </cfRule>
    <cfRule type="cellIs" dxfId="2699" priority="3067" operator="equal">
      <formula>"Muy Baja"</formula>
    </cfRule>
  </conditionalFormatting>
  <conditionalFormatting sqref="N17">
    <cfRule type="cellIs" dxfId="2698" priority="3058" operator="equal">
      <formula>"Catastrófico"</formula>
    </cfRule>
    <cfRule type="cellIs" dxfId="2697" priority="3059" operator="equal">
      <formula>"Mayor"</formula>
    </cfRule>
    <cfRule type="cellIs" dxfId="2696" priority="3060" operator="equal">
      <formula>"Moderado"</formula>
    </cfRule>
    <cfRule type="cellIs" dxfId="2695" priority="3061" operator="equal">
      <formula>"Menor"</formula>
    </cfRule>
    <cfRule type="cellIs" dxfId="2694" priority="3062" operator="equal">
      <formula>"Leve"</formula>
    </cfRule>
  </conditionalFormatting>
  <conditionalFormatting sqref="P17">
    <cfRule type="cellIs" dxfId="2693" priority="3054" operator="equal">
      <formula>"Extremo"</formula>
    </cfRule>
    <cfRule type="cellIs" dxfId="2692" priority="3055" operator="equal">
      <formula>"Alto"</formula>
    </cfRule>
    <cfRule type="cellIs" dxfId="2691" priority="3056" operator="equal">
      <formula>"Moderado"</formula>
    </cfRule>
    <cfRule type="cellIs" dxfId="2690" priority="3057" operator="equal">
      <formula>"Bajo"</formula>
    </cfRule>
  </conditionalFormatting>
  <conditionalFormatting sqref="M18">
    <cfRule type="containsText" dxfId="2689" priority="3053" operator="containsText" text="❌">
      <formula>NOT(ISERROR(SEARCH("❌",M18)))</formula>
    </cfRule>
  </conditionalFormatting>
  <conditionalFormatting sqref="J18">
    <cfRule type="cellIs" dxfId="2688" priority="3048" operator="equal">
      <formula>"Muy Alta"</formula>
    </cfRule>
    <cfRule type="cellIs" dxfId="2687" priority="3049" operator="equal">
      <formula>"Alta"</formula>
    </cfRule>
    <cfRule type="cellIs" dxfId="2686" priority="3050" operator="equal">
      <formula>"Media"</formula>
    </cfRule>
    <cfRule type="cellIs" dxfId="2685" priority="3051" operator="equal">
      <formula>"Baja"</formula>
    </cfRule>
    <cfRule type="cellIs" dxfId="2684" priority="3052" operator="equal">
      <formula>"Muy Baja"</formula>
    </cfRule>
  </conditionalFormatting>
  <conditionalFormatting sqref="N18">
    <cfRule type="cellIs" dxfId="2683" priority="3043" operator="equal">
      <formula>"Catastrófico"</formula>
    </cfRule>
    <cfRule type="cellIs" dxfId="2682" priority="3044" operator="equal">
      <formula>"Mayor"</formula>
    </cfRule>
    <cfRule type="cellIs" dxfId="2681" priority="3045" operator="equal">
      <formula>"Moderado"</formula>
    </cfRule>
    <cfRule type="cellIs" dxfId="2680" priority="3046" operator="equal">
      <formula>"Menor"</formula>
    </cfRule>
    <cfRule type="cellIs" dxfId="2679" priority="3047" operator="equal">
      <formula>"Leve"</formula>
    </cfRule>
  </conditionalFormatting>
  <conditionalFormatting sqref="P18">
    <cfRule type="cellIs" dxfId="2678" priority="3039" operator="equal">
      <formula>"Extremo"</formula>
    </cfRule>
    <cfRule type="cellIs" dxfId="2677" priority="3040" operator="equal">
      <formula>"Alto"</formula>
    </cfRule>
    <cfRule type="cellIs" dxfId="2676" priority="3041" operator="equal">
      <formula>"Moderado"</formula>
    </cfRule>
    <cfRule type="cellIs" dxfId="2675" priority="3042" operator="equal">
      <formula>"Bajo"</formula>
    </cfRule>
  </conditionalFormatting>
  <conditionalFormatting sqref="M20">
    <cfRule type="containsText" dxfId="2674" priority="3038" operator="containsText" text="❌">
      <formula>NOT(ISERROR(SEARCH("❌",M20)))</formula>
    </cfRule>
  </conditionalFormatting>
  <conditionalFormatting sqref="N20">
    <cfRule type="cellIs" dxfId="2673" priority="3033" operator="equal">
      <formula>"Catastrófico"</formula>
    </cfRule>
    <cfRule type="cellIs" dxfId="2672" priority="3034" operator="equal">
      <formula>"Mayor"</formula>
    </cfRule>
    <cfRule type="cellIs" dxfId="2671" priority="3035" operator="equal">
      <formula>"Moderado"</formula>
    </cfRule>
    <cfRule type="cellIs" dxfId="2670" priority="3036" operator="equal">
      <formula>"Menor"</formula>
    </cfRule>
    <cfRule type="cellIs" dxfId="2669" priority="3037" operator="equal">
      <formula>"Leve"</formula>
    </cfRule>
  </conditionalFormatting>
  <conditionalFormatting sqref="J20">
    <cfRule type="cellIs" dxfId="2668" priority="3028" operator="equal">
      <formula>"Muy Alta"</formula>
    </cfRule>
    <cfRule type="cellIs" dxfId="2667" priority="3029" operator="equal">
      <formula>"Alta"</formula>
    </cfRule>
    <cfRule type="cellIs" dxfId="2666" priority="3030" operator="equal">
      <formula>"Media"</formula>
    </cfRule>
    <cfRule type="cellIs" dxfId="2665" priority="3031" operator="equal">
      <formula>"Baja"</formula>
    </cfRule>
    <cfRule type="cellIs" dxfId="2664" priority="3032" operator="equal">
      <formula>"Muy Baja"</formula>
    </cfRule>
  </conditionalFormatting>
  <conditionalFormatting sqref="P20">
    <cfRule type="cellIs" dxfId="2663" priority="3024" operator="equal">
      <formula>"Extremo"</formula>
    </cfRule>
    <cfRule type="cellIs" dxfId="2662" priority="3025" operator="equal">
      <formula>"Alto"</formula>
    </cfRule>
    <cfRule type="cellIs" dxfId="2661" priority="3026" operator="equal">
      <formula>"Moderado"</formula>
    </cfRule>
    <cfRule type="cellIs" dxfId="2660" priority="3027" operator="equal">
      <formula>"Bajo"</formula>
    </cfRule>
  </conditionalFormatting>
  <conditionalFormatting sqref="M29">
    <cfRule type="containsText" dxfId="2659" priority="3023" operator="containsText" text="❌">
      <formula>NOT(ISERROR(SEARCH("❌",M29)))</formula>
    </cfRule>
  </conditionalFormatting>
  <conditionalFormatting sqref="J29">
    <cfRule type="cellIs" dxfId="2658" priority="3018" operator="equal">
      <formula>"Muy Alta"</formula>
    </cfRule>
    <cfRule type="cellIs" dxfId="2657" priority="3019" operator="equal">
      <formula>"Alta"</formula>
    </cfRule>
    <cfRule type="cellIs" dxfId="2656" priority="3020" operator="equal">
      <formula>"Media"</formula>
    </cfRule>
    <cfRule type="cellIs" dxfId="2655" priority="3021" operator="equal">
      <formula>"Baja"</formula>
    </cfRule>
    <cfRule type="cellIs" dxfId="2654" priority="3022" operator="equal">
      <formula>"Muy Baja"</formula>
    </cfRule>
  </conditionalFormatting>
  <conditionalFormatting sqref="N29">
    <cfRule type="cellIs" dxfId="2653" priority="3013" operator="equal">
      <formula>"Catastrófico"</formula>
    </cfRule>
    <cfRule type="cellIs" dxfId="2652" priority="3014" operator="equal">
      <formula>"Mayor"</formula>
    </cfRule>
    <cfRule type="cellIs" dxfId="2651" priority="3015" operator="equal">
      <formula>"Moderado"</formula>
    </cfRule>
    <cfRule type="cellIs" dxfId="2650" priority="3016" operator="equal">
      <formula>"Menor"</formula>
    </cfRule>
    <cfRule type="cellIs" dxfId="2649" priority="3017" operator="equal">
      <formula>"Leve"</formula>
    </cfRule>
  </conditionalFormatting>
  <conditionalFormatting sqref="P29">
    <cfRule type="cellIs" dxfId="2648" priority="3009" operator="equal">
      <formula>"Extremo"</formula>
    </cfRule>
    <cfRule type="cellIs" dxfId="2647" priority="3010" operator="equal">
      <formula>"Alto"</formula>
    </cfRule>
    <cfRule type="cellIs" dxfId="2646" priority="3011" operator="equal">
      <formula>"Moderado"</formula>
    </cfRule>
    <cfRule type="cellIs" dxfId="2645" priority="3012" operator="equal">
      <formula>"Bajo"</formula>
    </cfRule>
  </conditionalFormatting>
  <conditionalFormatting sqref="M30">
    <cfRule type="containsText" dxfId="2644" priority="3008" operator="containsText" text="❌">
      <formula>NOT(ISERROR(SEARCH("❌",M30)))</formula>
    </cfRule>
  </conditionalFormatting>
  <conditionalFormatting sqref="J30">
    <cfRule type="cellIs" dxfId="2643" priority="3003" operator="equal">
      <formula>"Muy Alta"</formula>
    </cfRule>
    <cfRule type="cellIs" dxfId="2642" priority="3004" operator="equal">
      <formula>"Alta"</formula>
    </cfRule>
    <cfRule type="cellIs" dxfId="2641" priority="3005" operator="equal">
      <formula>"Media"</formula>
    </cfRule>
    <cfRule type="cellIs" dxfId="2640" priority="3006" operator="equal">
      <formula>"Baja"</formula>
    </cfRule>
    <cfRule type="cellIs" dxfId="2639" priority="3007" operator="equal">
      <formula>"Muy Baja"</formula>
    </cfRule>
  </conditionalFormatting>
  <conditionalFormatting sqref="N30">
    <cfRule type="cellIs" dxfId="2638" priority="2998" operator="equal">
      <formula>"Catastrófico"</formula>
    </cfRule>
    <cfRule type="cellIs" dxfId="2637" priority="2999" operator="equal">
      <formula>"Mayor"</formula>
    </cfRule>
    <cfRule type="cellIs" dxfId="2636" priority="3000" operator="equal">
      <formula>"Moderado"</formula>
    </cfRule>
    <cfRule type="cellIs" dxfId="2635" priority="3001" operator="equal">
      <formula>"Menor"</formula>
    </cfRule>
    <cfRule type="cellIs" dxfId="2634" priority="3002" operator="equal">
      <formula>"Leve"</formula>
    </cfRule>
  </conditionalFormatting>
  <conditionalFormatting sqref="P30">
    <cfRule type="cellIs" dxfId="2633" priority="2994" operator="equal">
      <formula>"Extremo"</formula>
    </cfRule>
    <cfRule type="cellIs" dxfId="2632" priority="2995" operator="equal">
      <formula>"Alto"</formula>
    </cfRule>
    <cfRule type="cellIs" dxfId="2631" priority="2996" operator="equal">
      <formula>"Moderado"</formula>
    </cfRule>
    <cfRule type="cellIs" dxfId="2630" priority="2997" operator="equal">
      <formula>"Bajo"</formula>
    </cfRule>
  </conditionalFormatting>
  <conditionalFormatting sqref="M31">
    <cfRule type="containsText" dxfId="2629" priority="2993" operator="containsText" text="❌">
      <formula>NOT(ISERROR(SEARCH("❌",M31)))</formula>
    </cfRule>
  </conditionalFormatting>
  <conditionalFormatting sqref="J31">
    <cfRule type="cellIs" dxfId="2628" priority="2988" operator="equal">
      <formula>"Muy Alta"</formula>
    </cfRule>
    <cfRule type="cellIs" dxfId="2627" priority="2989" operator="equal">
      <formula>"Alta"</formula>
    </cfRule>
    <cfRule type="cellIs" dxfId="2626" priority="2990" operator="equal">
      <formula>"Media"</formula>
    </cfRule>
    <cfRule type="cellIs" dxfId="2625" priority="2991" operator="equal">
      <formula>"Baja"</formula>
    </cfRule>
    <cfRule type="cellIs" dxfId="2624" priority="2992" operator="equal">
      <formula>"Muy Baja"</formula>
    </cfRule>
  </conditionalFormatting>
  <conditionalFormatting sqref="N31">
    <cfRule type="cellIs" dxfId="2623" priority="2983" operator="equal">
      <formula>"Catastrófico"</formula>
    </cfRule>
    <cfRule type="cellIs" dxfId="2622" priority="2984" operator="equal">
      <formula>"Mayor"</formula>
    </cfRule>
    <cfRule type="cellIs" dxfId="2621" priority="2985" operator="equal">
      <formula>"Moderado"</formula>
    </cfRule>
    <cfRule type="cellIs" dxfId="2620" priority="2986" operator="equal">
      <formula>"Menor"</formula>
    </cfRule>
    <cfRule type="cellIs" dxfId="2619" priority="2987" operator="equal">
      <formula>"Leve"</formula>
    </cfRule>
  </conditionalFormatting>
  <conditionalFormatting sqref="P31">
    <cfRule type="cellIs" dxfId="2618" priority="2979" operator="equal">
      <formula>"Extremo"</formula>
    </cfRule>
    <cfRule type="cellIs" dxfId="2617" priority="2980" operator="equal">
      <formula>"Alto"</formula>
    </cfRule>
    <cfRule type="cellIs" dxfId="2616" priority="2981" operator="equal">
      <formula>"Moderado"</formula>
    </cfRule>
    <cfRule type="cellIs" dxfId="2615" priority="2982" operator="equal">
      <formula>"Bajo"</formula>
    </cfRule>
  </conditionalFormatting>
  <conditionalFormatting sqref="P33">
    <cfRule type="cellIs" dxfId="2614" priority="2964" operator="equal">
      <formula>"Extremo"</formula>
    </cfRule>
    <cfRule type="cellIs" dxfId="2613" priority="2965" operator="equal">
      <formula>"Alto"</formula>
    </cfRule>
    <cfRule type="cellIs" dxfId="2612" priority="2966" operator="equal">
      <formula>"Moderado"</formula>
    </cfRule>
    <cfRule type="cellIs" dxfId="2611" priority="2967" operator="equal">
      <formula>"Bajo"</formula>
    </cfRule>
  </conditionalFormatting>
  <conditionalFormatting sqref="M33">
    <cfRule type="containsText" dxfId="2610" priority="2978" operator="containsText" text="❌">
      <formula>NOT(ISERROR(SEARCH("❌",M33)))</formula>
    </cfRule>
  </conditionalFormatting>
  <conditionalFormatting sqref="J33">
    <cfRule type="cellIs" dxfId="2609" priority="2973" operator="equal">
      <formula>"Muy Alta"</formula>
    </cfRule>
    <cfRule type="cellIs" dxfId="2608" priority="2974" operator="equal">
      <formula>"Alta"</formula>
    </cfRule>
    <cfRule type="cellIs" dxfId="2607" priority="2975" operator="equal">
      <formula>"Media"</formula>
    </cfRule>
    <cfRule type="cellIs" dxfId="2606" priority="2976" operator="equal">
      <formula>"Baja"</formula>
    </cfRule>
    <cfRule type="cellIs" dxfId="2605" priority="2977" operator="equal">
      <formula>"Muy Baja"</formula>
    </cfRule>
  </conditionalFormatting>
  <conditionalFormatting sqref="N33">
    <cfRule type="cellIs" dxfId="2604" priority="2968" operator="equal">
      <formula>"Catastrófico"</formula>
    </cfRule>
    <cfRule type="cellIs" dxfId="2603" priority="2969" operator="equal">
      <formula>"Mayor"</formula>
    </cfRule>
    <cfRule type="cellIs" dxfId="2602" priority="2970" operator="equal">
      <formula>"Moderado"</formula>
    </cfRule>
    <cfRule type="cellIs" dxfId="2601" priority="2971" operator="equal">
      <formula>"Menor"</formula>
    </cfRule>
    <cfRule type="cellIs" dxfId="2600" priority="2972" operator="equal">
      <formula>"Leve"</formula>
    </cfRule>
  </conditionalFormatting>
  <conditionalFormatting sqref="M35">
    <cfRule type="containsText" dxfId="2599" priority="2963" operator="containsText" text="❌">
      <formula>NOT(ISERROR(SEARCH("❌",M35)))</formula>
    </cfRule>
  </conditionalFormatting>
  <conditionalFormatting sqref="J35">
    <cfRule type="cellIs" dxfId="2598" priority="2958" operator="equal">
      <formula>"Muy Alta"</formula>
    </cfRule>
    <cfRule type="cellIs" dxfId="2597" priority="2959" operator="equal">
      <formula>"Alta"</formula>
    </cfRule>
    <cfRule type="cellIs" dxfId="2596" priority="2960" operator="equal">
      <formula>"Media"</formula>
    </cfRule>
    <cfRule type="cellIs" dxfId="2595" priority="2961" operator="equal">
      <formula>"Baja"</formula>
    </cfRule>
    <cfRule type="cellIs" dxfId="2594" priority="2962" operator="equal">
      <formula>"Muy Baja"</formula>
    </cfRule>
  </conditionalFormatting>
  <conditionalFormatting sqref="N35">
    <cfRule type="cellIs" dxfId="2593" priority="2953" operator="equal">
      <formula>"Catastrófico"</formula>
    </cfRule>
    <cfRule type="cellIs" dxfId="2592" priority="2954" operator="equal">
      <formula>"Mayor"</formula>
    </cfRule>
    <cfRule type="cellIs" dxfId="2591" priority="2955" operator="equal">
      <formula>"Moderado"</formula>
    </cfRule>
    <cfRule type="cellIs" dxfId="2590" priority="2956" operator="equal">
      <formula>"Menor"</formula>
    </cfRule>
    <cfRule type="cellIs" dxfId="2589" priority="2957" operator="equal">
      <formula>"Leve"</formula>
    </cfRule>
  </conditionalFormatting>
  <conditionalFormatting sqref="P35">
    <cfRule type="cellIs" dxfId="2588" priority="2949" operator="equal">
      <formula>"Extremo"</formula>
    </cfRule>
    <cfRule type="cellIs" dxfId="2587" priority="2950" operator="equal">
      <formula>"Alto"</formula>
    </cfRule>
    <cfRule type="cellIs" dxfId="2586" priority="2951" operator="equal">
      <formula>"Moderado"</formula>
    </cfRule>
    <cfRule type="cellIs" dxfId="2585" priority="2952" operator="equal">
      <formula>"Bajo"</formula>
    </cfRule>
  </conditionalFormatting>
  <conditionalFormatting sqref="M38:M45">
    <cfRule type="containsText" dxfId="2584" priority="2948" operator="containsText" text="❌">
      <formula>NOT(ISERROR(SEARCH("❌",M38)))</formula>
    </cfRule>
  </conditionalFormatting>
  <conditionalFormatting sqref="N38:N45">
    <cfRule type="cellIs" dxfId="2583" priority="2943" operator="equal">
      <formula>"Catastrófico"</formula>
    </cfRule>
    <cfRule type="cellIs" dxfId="2582" priority="2944" operator="equal">
      <formula>"Mayor"</formula>
    </cfRule>
    <cfRule type="cellIs" dxfId="2581" priority="2945" operator="equal">
      <formula>"Moderado"</formula>
    </cfRule>
    <cfRule type="cellIs" dxfId="2580" priority="2946" operator="equal">
      <formula>"Menor"</formula>
    </cfRule>
    <cfRule type="cellIs" dxfId="2579" priority="2947" operator="equal">
      <formula>"Leve"</formula>
    </cfRule>
  </conditionalFormatting>
  <conditionalFormatting sqref="J38:J45">
    <cfRule type="cellIs" dxfId="2578" priority="2938" operator="equal">
      <formula>"Muy Alta"</formula>
    </cfRule>
    <cfRule type="cellIs" dxfId="2577" priority="2939" operator="equal">
      <formula>"Alta"</formula>
    </cfRule>
    <cfRule type="cellIs" dxfId="2576" priority="2940" operator="equal">
      <formula>"Media"</formula>
    </cfRule>
    <cfRule type="cellIs" dxfId="2575" priority="2941" operator="equal">
      <formula>"Baja"</formula>
    </cfRule>
    <cfRule type="cellIs" dxfId="2574" priority="2942" operator="equal">
      <formula>"Muy Baja"</formula>
    </cfRule>
  </conditionalFormatting>
  <conditionalFormatting sqref="P38">
    <cfRule type="cellIs" dxfId="2573" priority="2934" operator="equal">
      <formula>"Extremo"</formula>
    </cfRule>
    <cfRule type="cellIs" dxfId="2572" priority="2935" operator="equal">
      <formula>"Alto"</formula>
    </cfRule>
    <cfRule type="cellIs" dxfId="2571" priority="2936" operator="equal">
      <formula>"Moderado"</formula>
    </cfRule>
    <cfRule type="cellIs" dxfId="2570" priority="2937" operator="equal">
      <formula>"Bajo"</formula>
    </cfRule>
  </conditionalFormatting>
  <conditionalFormatting sqref="J47">
    <cfRule type="cellIs" dxfId="2569" priority="2919" operator="equal">
      <formula>"Muy Alta"</formula>
    </cfRule>
  </conditionalFormatting>
  <conditionalFormatting sqref="J47">
    <cfRule type="cellIs" dxfId="2568" priority="2920" operator="equal">
      <formula>"Alta"</formula>
    </cfRule>
  </conditionalFormatting>
  <conditionalFormatting sqref="J47">
    <cfRule type="cellIs" dxfId="2567" priority="2921" operator="equal">
      <formula>"Media"</formula>
    </cfRule>
  </conditionalFormatting>
  <conditionalFormatting sqref="J47">
    <cfRule type="cellIs" dxfId="2566" priority="2922" operator="equal">
      <formula>"Baja"</formula>
    </cfRule>
  </conditionalFormatting>
  <conditionalFormatting sqref="J47">
    <cfRule type="cellIs" dxfId="2565" priority="2923" operator="equal">
      <formula>"Muy Baja"</formula>
    </cfRule>
  </conditionalFormatting>
  <conditionalFormatting sqref="N47">
    <cfRule type="cellIs" dxfId="2564" priority="2924" operator="equal">
      <formula>"Catastrófico"</formula>
    </cfRule>
  </conditionalFormatting>
  <conditionalFormatting sqref="N47">
    <cfRule type="cellIs" dxfId="2563" priority="2925" operator="equal">
      <formula>"Mayor"</formula>
    </cfRule>
  </conditionalFormatting>
  <conditionalFormatting sqref="N47">
    <cfRule type="cellIs" dxfId="2562" priority="2926" operator="equal">
      <formula>"Moderado"</formula>
    </cfRule>
  </conditionalFormatting>
  <conditionalFormatting sqref="N47">
    <cfRule type="cellIs" dxfId="2561" priority="2927" operator="equal">
      <formula>"Menor"</formula>
    </cfRule>
  </conditionalFormatting>
  <conditionalFormatting sqref="N47">
    <cfRule type="cellIs" dxfId="2560" priority="2928" operator="equal">
      <formula>"Leve"</formula>
    </cfRule>
  </conditionalFormatting>
  <conditionalFormatting sqref="P46">
    <cfRule type="cellIs" dxfId="2559" priority="2929" operator="equal">
      <formula>"Extremo"</formula>
    </cfRule>
  </conditionalFormatting>
  <conditionalFormatting sqref="P46">
    <cfRule type="cellIs" dxfId="2558" priority="2930" operator="equal">
      <formula>"Alto"</formula>
    </cfRule>
  </conditionalFormatting>
  <conditionalFormatting sqref="P46">
    <cfRule type="cellIs" dxfId="2557" priority="2931" operator="equal">
      <formula>"Moderado"</formula>
    </cfRule>
  </conditionalFormatting>
  <conditionalFormatting sqref="P46">
    <cfRule type="cellIs" dxfId="2556" priority="2932" operator="equal">
      <formula>"Bajo"</formula>
    </cfRule>
  </conditionalFormatting>
  <conditionalFormatting sqref="M47">
    <cfRule type="containsText" dxfId="2555" priority="2933" operator="containsText" text="❌">
      <formula>NOT(ISERROR(SEARCH(("❌"),(M47))))</formula>
    </cfRule>
  </conditionalFormatting>
  <conditionalFormatting sqref="J48">
    <cfRule type="cellIs" dxfId="2554" priority="2904" operator="equal">
      <formula>"Muy Alta"</formula>
    </cfRule>
  </conditionalFormatting>
  <conditionalFormatting sqref="J48">
    <cfRule type="cellIs" dxfId="2553" priority="2905" operator="equal">
      <formula>"Alta"</formula>
    </cfRule>
  </conditionalFormatting>
  <conditionalFormatting sqref="J48">
    <cfRule type="cellIs" dxfId="2552" priority="2906" operator="equal">
      <formula>"Media"</formula>
    </cfRule>
  </conditionalFormatting>
  <conditionalFormatting sqref="J48">
    <cfRule type="cellIs" dxfId="2551" priority="2907" operator="equal">
      <formula>"Baja"</formula>
    </cfRule>
  </conditionalFormatting>
  <conditionalFormatting sqref="J48">
    <cfRule type="cellIs" dxfId="2550" priority="2908" operator="equal">
      <formula>"Muy Baja"</formula>
    </cfRule>
  </conditionalFormatting>
  <conditionalFormatting sqref="N48">
    <cfRule type="cellIs" dxfId="2549" priority="2909" operator="equal">
      <formula>"Catastrófico"</formula>
    </cfRule>
  </conditionalFormatting>
  <conditionalFormatting sqref="N48">
    <cfRule type="cellIs" dxfId="2548" priority="2910" operator="equal">
      <formula>"Mayor"</formula>
    </cfRule>
  </conditionalFormatting>
  <conditionalFormatting sqref="N48">
    <cfRule type="cellIs" dxfId="2547" priority="2911" operator="equal">
      <formula>"Moderado"</formula>
    </cfRule>
  </conditionalFormatting>
  <conditionalFormatting sqref="N48">
    <cfRule type="cellIs" dxfId="2546" priority="2912" operator="equal">
      <formula>"Menor"</formula>
    </cfRule>
  </conditionalFormatting>
  <conditionalFormatting sqref="N48">
    <cfRule type="cellIs" dxfId="2545" priority="2913" operator="equal">
      <formula>"Leve"</formula>
    </cfRule>
  </conditionalFormatting>
  <conditionalFormatting sqref="P48">
    <cfRule type="cellIs" dxfId="2544" priority="2914" operator="equal">
      <formula>"Extremo"</formula>
    </cfRule>
  </conditionalFormatting>
  <conditionalFormatting sqref="P48">
    <cfRule type="cellIs" dxfId="2543" priority="2915" operator="equal">
      <formula>"Alto"</formula>
    </cfRule>
  </conditionalFormatting>
  <conditionalFormatting sqref="P48">
    <cfRule type="cellIs" dxfId="2542" priority="2916" operator="equal">
      <formula>"Moderado"</formula>
    </cfRule>
  </conditionalFormatting>
  <conditionalFormatting sqref="P48">
    <cfRule type="cellIs" dxfId="2541" priority="2917" operator="equal">
      <formula>"Bajo"</formula>
    </cfRule>
  </conditionalFormatting>
  <conditionalFormatting sqref="M48">
    <cfRule type="containsText" dxfId="2540" priority="2918" operator="containsText" text="❌">
      <formula>NOT(ISERROR(SEARCH(("❌"),(M48))))</formula>
    </cfRule>
  </conditionalFormatting>
  <conditionalFormatting sqref="J50">
    <cfRule type="cellIs" dxfId="2539" priority="2899" operator="equal">
      <formula>"Muy Alta"</formula>
    </cfRule>
    <cfRule type="cellIs" dxfId="2538" priority="2900" operator="equal">
      <formula>"Alta"</formula>
    </cfRule>
    <cfRule type="cellIs" dxfId="2537" priority="2901" operator="equal">
      <formula>"Media"</formula>
    </cfRule>
    <cfRule type="cellIs" dxfId="2536" priority="2902" operator="equal">
      <formula>"Baja"</formula>
    </cfRule>
    <cfRule type="cellIs" dxfId="2535" priority="2903" operator="equal">
      <formula>"Muy Baja"</formula>
    </cfRule>
  </conditionalFormatting>
  <conditionalFormatting sqref="N50">
    <cfRule type="cellIs" dxfId="2534" priority="2894" operator="equal">
      <formula>"Catastrófico"</formula>
    </cfRule>
    <cfRule type="cellIs" dxfId="2533" priority="2895" operator="equal">
      <formula>"Mayor"</formula>
    </cfRule>
    <cfRule type="cellIs" dxfId="2532" priority="2896" operator="equal">
      <formula>"Moderado"</formula>
    </cfRule>
    <cfRule type="cellIs" dxfId="2531" priority="2897" operator="equal">
      <formula>"Menor"</formula>
    </cfRule>
    <cfRule type="cellIs" dxfId="2530" priority="2898" operator="equal">
      <formula>"Leve"</formula>
    </cfRule>
  </conditionalFormatting>
  <conditionalFormatting sqref="P50">
    <cfRule type="cellIs" dxfId="2529" priority="2890" operator="equal">
      <formula>"Extremo"</formula>
    </cfRule>
    <cfRule type="cellIs" dxfId="2528" priority="2891" operator="equal">
      <formula>"Alto"</formula>
    </cfRule>
    <cfRule type="cellIs" dxfId="2527" priority="2892" operator="equal">
      <formula>"Moderado"</formula>
    </cfRule>
    <cfRule type="cellIs" dxfId="2526" priority="2893" operator="equal">
      <formula>"Bajo"</formula>
    </cfRule>
  </conditionalFormatting>
  <conditionalFormatting sqref="M50">
    <cfRule type="containsText" dxfId="2525" priority="2889" operator="containsText" text="❌">
      <formula>NOT(ISERROR(SEARCH("❌",M50)))</formula>
    </cfRule>
  </conditionalFormatting>
  <conditionalFormatting sqref="M53">
    <cfRule type="containsText" dxfId="2524" priority="2888" operator="containsText" text="❌">
      <formula>NOT(ISERROR(SEARCH("❌",M53)))</formula>
    </cfRule>
  </conditionalFormatting>
  <conditionalFormatting sqref="J53">
    <cfRule type="cellIs" dxfId="2523" priority="2883" operator="equal">
      <formula>"Muy Alta"</formula>
    </cfRule>
    <cfRule type="cellIs" dxfId="2522" priority="2884" operator="equal">
      <formula>"Alta"</formula>
    </cfRule>
    <cfRule type="cellIs" dxfId="2521" priority="2885" operator="equal">
      <formula>"Media"</formula>
    </cfRule>
    <cfRule type="cellIs" dxfId="2520" priority="2886" operator="equal">
      <formula>"Baja"</formula>
    </cfRule>
    <cfRule type="cellIs" dxfId="2519" priority="2887" operator="equal">
      <formula>"Muy Baja"</formula>
    </cfRule>
  </conditionalFormatting>
  <conditionalFormatting sqref="N53">
    <cfRule type="cellIs" dxfId="2518" priority="2878" operator="equal">
      <formula>"Catastrófico"</formula>
    </cfRule>
    <cfRule type="cellIs" dxfId="2517" priority="2879" operator="equal">
      <formula>"Mayor"</formula>
    </cfRule>
    <cfRule type="cellIs" dxfId="2516" priority="2880" operator="equal">
      <formula>"Moderado"</formula>
    </cfRule>
    <cfRule type="cellIs" dxfId="2515" priority="2881" operator="equal">
      <formula>"Menor"</formula>
    </cfRule>
    <cfRule type="cellIs" dxfId="2514" priority="2882" operator="equal">
      <formula>"Leve"</formula>
    </cfRule>
  </conditionalFormatting>
  <conditionalFormatting sqref="P53">
    <cfRule type="cellIs" dxfId="2513" priority="2874" operator="equal">
      <formula>"Extremo"</formula>
    </cfRule>
    <cfRule type="cellIs" dxfId="2512" priority="2875" operator="equal">
      <formula>"Alto"</formula>
    </cfRule>
    <cfRule type="cellIs" dxfId="2511" priority="2876" operator="equal">
      <formula>"Moderado"</formula>
    </cfRule>
    <cfRule type="cellIs" dxfId="2510" priority="2877" operator="equal">
      <formula>"Bajo"</formula>
    </cfRule>
  </conditionalFormatting>
  <conditionalFormatting sqref="M60">
    <cfRule type="containsText" dxfId="2509" priority="2873" operator="containsText" text="❌">
      <formula>NOT(ISERROR(SEARCH("❌",M60)))</formula>
    </cfRule>
  </conditionalFormatting>
  <conditionalFormatting sqref="J60">
    <cfRule type="cellIs" dxfId="2508" priority="2868" operator="equal">
      <formula>"Muy Alta"</formula>
    </cfRule>
    <cfRule type="cellIs" dxfId="2507" priority="2869" operator="equal">
      <formula>"Alta"</formula>
    </cfRule>
    <cfRule type="cellIs" dxfId="2506" priority="2870" operator="equal">
      <formula>"Media"</formula>
    </cfRule>
    <cfRule type="cellIs" dxfId="2505" priority="2871" operator="equal">
      <formula>"Baja"</formula>
    </cfRule>
    <cfRule type="cellIs" dxfId="2504" priority="2872" operator="equal">
      <formula>"Muy Baja"</formula>
    </cfRule>
  </conditionalFormatting>
  <conditionalFormatting sqref="N60">
    <cfRule type="cellIs" dxfId="2503" priority="2863" operator="equal">
      <formula>"Catastrófico"</formula>
    </cfRule>
    <cfRule type="cellIs" dxfId="2502" priority="2864" operator="equal">
      <formula>"Mayor"</formula>
    </cfRule>
    <cfRule type="cellIs" dxfId="2501" priority="2865" operator="equal">
      <formula>"Moderado"</formula>
    </cfRule>
    <cfRule type="cellIs" dxfId="2500" priority="2866" operator="equal">
      <formula>"Menor"</formula>
    </cfRule>
    <cfRule type="cellIs" dxfId="2499" priority="2867" operator="equal">
      <formula>"Leve"</formula>
    </cfRule>
  </conditionalFormatting>
  <conditionalFormatting sqref="P60">
    <cfRule type="cellIs" dxfId="2498" priority="2859" operator="equal">
      <formula>"Extremo"</formula>
    </cfRule>
    <cfRule type="cellIs" dxfId="2497" priority="2860" operator="equal">
      <formula>"Alto"</formula>
    </cfRule>
    <cfRule type="cellIs" dxfId="2496" priority="2861" operator="equal">
      <formula>"Moderado"</formula>
    </cfRule>
    <cfRule type="cellIs" dxfId="2495" priority="2862" operator="equal">
      <formula>"Bajo"</formula>
    </cfRule>
  </conditionalFormatting>
  <conditionalFormatting sqref="M62">
    <cfRule type="containsText" dxfId="2494" priority="2858" operator="containsText" text="❌">
      <formula>NOT(ISERROR(SEARCH("❌",M62)))</formula>
    </cfRule>
  </conditionalFormatting>
  <conditionalFormatting sqref="J62">
    <cfRule type="cellIs" dxfId="2493" priority="2853" operator="equal">
      <formula>"Muy Alta"</formula>
    </cfRule>
    <cfRule type="cellIs" dxfId="2492" priority="2854" operator="equal">
      <formula>"Alta"</formula>
    </cfRule>
    <cfRule type="cellIs" dxfId="2491" priority="2855" operator="equal">
      <formula>"Media"</formula>
    </cfRule>
    <cfRule type="cellIs" dxfId="2490" priority="2856" operator="equal">
      <formula>"Baja"</formula>
    </cfRule>
    <cfRule type="cellIs" dxfId="2489" priority="2857" operator="equal">
      <formula>"Muy Baja"</formula>
    </cfRule>
  </conditionalFormatting>
  <conditionalFormatting sqref="N62">
    <cfRule type="cellIs" dxfId="2488" priority="2848" operator="equal">
      <formula>"Catastrófico"</formula>
    </cfRule>
    <cfRule type="cellIs" dxfId="2487" priority="2849" operator="equal">
      <formula>"Mayor"</formula>
    </cfRule>
    <cfRule type="cellIs" dxfId="2486" priority="2850" operator="equal">
      <formula>"Moderado"</formula>
    </cfRule>
    <cfRule type="cellIs" dxfId="2485" priority="2851" operator="equal">
      <formula>"Menor"</formula>
    </cfRule>
    <cfRule type="cellIs" dxfId="2484" priority="2852" operator="equal">
      <formula>"Leve"</formula>
    </cfRule>
  </conditionalFormatting>
  <conditionalFormatting sqref="P62">
    <cfRule type="cellIs" dxfId="2483" priority="2844" operator="equal">
      <formula>"Extremo"</formula>
    </cfRule>
    <cfRule type="cellIs" dxfId="2482" priority="2845" operator="equal">
      <formula>"Alto"</formula>
    </cfRule>
    <cfRule type="cellIs" dxfId="2481" priority="2846" operator="equal">
      <formula>"Moderado"</formula>
    </cfRule>
    <cfRule type="cellIs" dxfId="2480" priority="2847" operator="equal">
      <formula>"Bajo"</formula>
    </cfRule>
  </conditionalFormatting>
  <conditionalFormatting sqref="M63">
    <cfRule type="containsText" dxfId="2479" priority="2843" operator="containsText" text="❌">
      <formula>NOT(ISERROR(SEARCH("❌",M63)))</formula>
    </cfRule>
  </conditionalFormatting>
  <conditionalFormatting sqref="J63">
    <cfRule type="cellIs" dxfId="2478" priority="2838" operator="equal">
      <formula>"Muy Alta"</formula>
    </cfRule>
    <cfRule type="cellIs" dxfId="2477" priority="2839" operator="equal">
      <formula>"Alta"</formula>
    </cfRule>
    <cfRule type="cellIs" dxfId="2476" priority="2840" operator="equal">
      <formula>"Media"</formula>
    </cfRule>
    <cfRule type="cellIs" dxfId="2475" priority="2841" operator="equal">
      <formula>"Baja"</formula>
    </cfRule>
    <cfRule type="cellIs" dxfId="2474" priority="2842" operator="equal">
      <formula>"Muy Baja"</formula>
    </cfRule>
  </conditionalFormatting>
  <conditionalFormatting sqref="N63">
    <cfRule type="cellIs" dxfId="2473" priority="2833" operator="equal">
      <formula>"Catastrófico"</formula>
    </cfRule>
    <cfRule type="cellIs" dxfId="2472" priority="2834" operator="equal">
      <formula>"Mayor"</formula>
    </cfRule>
    <cfRule type="cellIs" dxfId="2471" priority="2835" operator="equal">
      <formula>"Moderado"</formula>
    </cfRule>
    <cfRule type="cellIs" dxfId="2470" priority="2836" operator="equal">
      <formula>"Menor"</formula>
    </cfRule>
    <cfRule type="cellIs" dxfId="2469" priority="2837" operator="equal">
      <formula>"Leve"</formula>
    </cfRule>
  </conditionalFormatting>
  <conditionalFormatting sqref="P63">
    <cfRule type="cellIs" dxfId="2468" priority="2829" operator="equal">
      <formula>"Extremo"</formula>
    </cfRule>
    <cfRule type="cellIs" dxfId="2467" priority="2830" operator="equal">
      <formula>"Alto"</formula>
    </cfRule>
    <cfRule type="cellIs" dxfId="2466" priority="2831" operator="equal">
      <formula>"Moderado"</formula>
    </cfRule>
    <cfRule type="cellIs" dxfId="2465" priority="2832" operator="equal">
      <formula>"Bajo"</formula>
    </cfRule>
  </conditionalFormatting>
  <conditionalFormatting sqref="M65">
    <cfRule type="containsText" dxfId="2464" priority="2828" operator="containsText" text="❌">
      <formula>NOT(ISERROR(SEARCH("❌",M65)))</formula>
    </cfRule>
  </conditionalFormatting>
  <conditionalFormatting sqref="N65">
    <cfRule type="cellIs" dxfId="2463" priority="2823" operator="equal">
      <formula>"Catastrófico"</formula>
    </cfRule>
    <cfRule type="cellIs" dxfId="2462" priority="2824" operator="equal">
      <formula>"Mayor"</formula>
    </cfRule>
    <cfRule type="cellIs" dxfId="2461" priority="2825" operator="equal">
      <formula>"Moderado"</formula>
    </cfRule>
    <cfRule type="cellIs" dxfId="2460" priority="2826" operator="equal">
      <formula>"Menor"</formula>
    </cfRule>
    <cfRule type="cellIs" dxfId="2459" priority="2827" operator="equal">
      <formula>"Leve"</formula>
    </cfRule>
  </conditionalFormatting>
  <conditionalFormatting sqref="J65">
    <cfRule type="cellIs" dxfId="2458" priority="2818" operator="equal">
      <formula>"Muy Alta"</formula>
    </cfRule>
    <cfRule type="cellIs" dxfId="2457" priority="2819" operator="equal">
      <formula>"Alta"</formula>
    </cfRule>
    <cfRule type="cellIs" dxfId="2456" priority="2820" operator="equal">
      <formula>"Media"</formula>
    </cfRule>
    <cfRule type="cellIs" dxfId="2455" priority="2821" operator="equal">
      <formula>"Baja"</formula>
    </cfRule>
    <cfRule type="cellIs" dxfId="2454" priority="2822" operator="equal">
      <formula>"Muy Baja"</formula>
    </cfRule>
  </conditionalFormatting>
  <conditionalFormatting sqref="P65">
    <cfRule type="cellIs" dxfId="2453" priority="2814" operator="equal">
      <formula>"Extremo"</formula>
    </cfRule>
    <cfRule type="cellIs" dxfId="2452" priority="2815" operator="equal">
      <formula>"Alto"</formula>
    </cfRule>
    <cfRule type="cellIs" dxfId="2451" priority="2816" operator="equal">
      <formula>"Moderado"</formula>
    </cfRule>
    <cfRule type="cellIs" dxfId="2450" priority="2817" operator="equal">
      <formula>"Bajo"</formula>
    </cfRule>
  </conditionalFormatting>
  <conditionalFormatting sqref="M67">
    <cfRule type="containsText" dxfId="2449" priority="2813" operator="containsText" text="❌">
      <formula>NOT(ISERROR(SEARCH("❌",M67)))</formula>
    </cfRule>
  </conditionalFormatting>
  <conditionalFormatting sqref="N67">
    <cfRule type="cellIs" dxfId="2448" priority="2808" operator="equal">
      <formula>"Catastrófico"</formula>
    </cfRule>
    <cfRule type="cellIs" dxfId="2447" priority="2809" operator="equal">
      <formula>"Mayor"</formula>
    </cfRule>
    <cfRule type="cellIs" dxfId="2446" priority="2810" operator="equal">
      <formula>"Moderado"</formula>
    </cfRule>
    <cfRule type="cellIs" dxfId="2445" priority="2811" operator="equal">
      <formula>"Menor"</formula>
    </cfRule>
    <cfRule type="cellIs" dxfId="2444" priority="2812" operator="equal">
      <formula>"Leve"</formula>
    </cfRule>
  </conditionalFormatting>
  <conditionalFormatting sqref="J67">
    <cfRule type="cellIs" dxfId="2443" priority="2803" operator="equal">
      <formula>"Muy Alta"</formula>
    </cfRule>
    <cfRule type="cellIs" dxfId="2442" priority="2804" operator="equal">
      <formula>"Alta"</formula>
    </cfRule>
    <cfRule type="cellIs" dxfId="2441" priority="2805" operator="equal">
      <formula>"Media"</formula>
    </cfRule>
    <cfRule type="cellIs" dxfId="2440" priority="2806" operator="equal">
      <formula>"Baja"</formula>
    </cfRule>
    <cfRule type="cellIs" dxfId="2439" priority="2807" operator="equal">
      <formula>"Muy Baja"</formula>
    </cfRule>
  </conditionalFormatting>
  <conditionalFormatting sqref="P67">
    <cfRule type="cellIs" dxfId="2438" priority="2799" operator="equal">
      <formula>"Extremo"</formula>
    </cfRule>
    <cfRule type="cellIs" dxfId="2437" priority="2800" operator="equal">
      <formula>"Alto"</formula>
    </cfRule>
    <cfRule type="cellIs" dxfId="2436" priority="2801" operator="equal">
      <formula>"Moderado"</formula>
    </cfRule>
    <cfRule type="cellIs" dxfId="2435" priority="2802" operator="equal">
      <formula>"Bajo"</formula>
    </cfRule>
  </conditionalFormatting>
  <conditionalFormatting sqref="M69">
    <cfRule type="containsText" dxfId="2434" priority="2798" operator="containsText" text="❌">
      <formula>NOT(ISERROR(SEARCH("❌",M69)))</formula>
    </cfRule>
  </conditionalFormatting>
  <conditionalFormatting sqref="N69">
    <cfRule type="cellIs" dxfId="2433" priority="2793" operator="equal">
      <formula>"Catastrófico"</formula>
    </cfRule>
    <cfRule type="cellIs" dxfId="2432" priority="2794" operator="equal">
      <formula>"Mayor"</formula>
    </cfRule>
    <cfRule type="cellIs" dxfId="2431" priority="2795" operator="equal">
      <formula>"Moderado"</formula>
    </cfRule>
    <cfRule type="cellIs" dxfId="2430" priority="2796" operator="equal">
      <formula>"Menor"</formula>
    </cfRule>
    <cfRule type="cellIs" dxfId="2429" priority="2797" operator="equal">
      <formula>"Leve"</formula>
    </cfRule>
  </conditionalFormatting>
  <conditionalFormatting sqref="J69">
    <cfRule type="cellIs" dxfId="2428" priority="2788" operator="equal">
      <formula>"Muy Alta"</formula>
    </cfRule>
    <cfRule type="cellIs" dxfId="2427" priority="2789" operator="equal">
      <formula>"Alta"</formula>
    </cfRule>
    <cfRule type="cellIs" dxfId="2426" priority="2790" operator="equal">
      <formula>"Media"</formula>
    </cfRule>
    <cfRule type="cellIs" dxfId="2425" priority="2791" operator="equal">
      <formula>"Baja"</formula>
    </cfRule>
    <cfRule type="cellIs" dxfId="2424" priority="2792" operator="equal">
      <formula>"Muy Baja"</formula>
    </cfRule>
  </conditionalFormatting>
  <conditionalFormatting sqref="P69">
    <cfRule type="cellIs" dxfId="2423" priority="2784" operator="equal">
      <formula>"Extremo"</formula>
    </cfRule>
    <cfRule type="cellIs" dxfId="2422" priority="2785" operator="equal">
      <formula>"Alto"</formula>
    </cfRule>
    <cfRule type="cellIs" dxfId="2421" priority="2786" operator="equal">
      <formula>"Moderado"</formula>
    </cfRule>
    <cfRule type="cellIs" dxfId="2420" priority="2787" operator="equal">
      <formula>"Bajo"</formula>
    </cfRule>
  </conditionalFormatting>
  <conditionalFormatting sqref="M71">
    <cfRule type="containsText" dxfId="2419" priority="2783" operator="containsText" text="❌">
      <formula>NOT(ISERROR(SEARCH("❌",M71)))</formula>
    </cfRule>
  </conditionalFormatting>
  <conditionalFormatting sqref="J71">
    <cfRule type="cellIs" dxfId="2418" priority="2778" operator="equal">
      <formula>"Muy Alta"</formula>
    </cfRule>
    <cfRule type="cellIs" dxfId="2417" priority="2779" operator="equal">
      <formula>"Alta"</formula>
    </cfRule>
    <cfRule type="cellIs" dxfId="2416" priority="2780" operator="equal">
      <formula>"Media"</formula>
    </cfRule>
    <cfRule type="cellIs" dxfId="2415" priority="2781" operator="equal">
      <formula>"Baja"</formula>
    </cfRule>
    <cfRule type="cellIs" dxfId="2414" priority="2782" operator="equal">
      <formula>"Muy Baja"</formula>
    </cfRule>
  </conditionalFormatting>
  <conditionalFormatting sqref="N71">
    <cfRule type="cellIs" dxfId="2413" priority="2773" operator="equal">
      <formula>"Catastrófico"</formula>
    </cfRule>
    <cfRule type="cellIs" dxfId="2412" priority="2774" operator="equal">
      <formula>"Mayor"</formula>
    </cfRule>
    <cfRule type="cellIs" dxfId="2411" priority="2775" operator="equal">
      <formula>"Moderado"</formula>
    </cfRule>
    <cfRule type="cellIs" dxfId="2410" priority="2776" operator="equal">
      <formula>"Menor"</formula>
    </cfRule>
    <cfRule type="cellIs" dxfId="2409" priority="2777" operator="equal">
      <formula>"Leve"</formula>
    </cfRule>
  </conditionalFormatting>
  <conditionalFormatting sqref="P71">
    <cfRule type="cellIs" dxfId="2408" priority="2769" operator="equal">
      <formula>"Extremo"</formula>
    </cfRule>
    <cfRule type="cellIs" dxfId="2407" priority="2770" operator="equal">
      <formula>"Alto"</formula>
    </cfRule>
    <cfRule type="cellIs" dxfId="2406" priority="2771" operator="equal">
      <formula>"Moderado"</formula>
    </cfRule>
    <cfRule type="cellIs" dxfId="2405" priority="2772" operator="equal">
      <formula>"Bajo"</formula>
    </cfRule>
  </conditionalFormatting>
  <conditionalFormatting sqref="M72">
    <cfRule type="containsText" dxfId="2404" priority="2768" operator="containsText" text="❌">
      <formula>NOT(ISERROR(SEARCH("❌",M72)))</formula>
    </cfRule>
  </conditionalFormatting>
  <conditionalFormatting sqref="J72">
    <cfRule type="cellIs" dxfId="2403" priority="2763" operator="equal">
      <formula>"Muy Alta"</formula>
    </cfRule>
    <cfRule type="cellIs" dxfId="2402" priority="2764" operator="equal">
      <formula>"Alta"</formula>
    </cfRule>
    <cfRule type="cellIs" dxfId="2401" priority="2765" operator="equal">
      <formula>"Media"</formula>
    </cfRule>
    <cfRule type="cellIs" dxfId="2400" priority="2766" operator="equal">
      <formula>"Baja"</formula>
    </cfRule>
    <cfRule type="cellIs" dxfId="2399" priority="2767" operator="equal">
      <formula>"Muy Baja"</formula>
    </cfRule>
  </conditionalFormatting>
  <conditionalFormatting sqref="N72">
    <cfRule type="cellIs" dxfId="2398" priority="2758" operator="equal">
      <formula>"Catastrófico"</formula>
    </cfRule>
    <cfRule type="cellIs" dxfId="2397" priority="2759" operator="equal">
      <formula>"Mayor"</formula>
    </cfRule>
    <cfRule type="cellIs" dxfId="2396" priority="2760" operator="equal">
      <formula>"Moderado"</formula>
    </cfRule>
    <cfRule type="cellIs" dxfId="2395" priority="2761" operator="equal">
      <formula>"Menor"</formula>
    </cfRule>
    <cfRule type="cellIs" dxfId="2394" priority="2762" operator="equal">
      <formula>"Leve"</formula>
    </cfRule>
  </conditionalFormatting>
  <conditionalFormatting sqref="P72">
    <cfRule type="cellIs" dxfId="2393" priority="2754" operator="equal">
      <formula>"Extremo"</formula>
    </cfRule>
    <cfRule type="cellIs" dxfId="2392" priority="2755" operator="equal">
      <formula>"Alto"</formula>
    </cfRule>
    <cfRule type="cellIs" dxfId="2391" priority="2756" operator="equal">
      <formula>"Moderado"</formula>
    </cfRule>
    <cfRule type="cellIs" dxfId="2390" priority="2757" operator="equal">
      <formula>"Bajo"</formula>
    </cfRule>
  </conditionalFormatting>
  <conditionalFormatting sqref="M75">
    <cfRule type="containsText" dxfId="2389" priority="2753" operator="containsText" text="❌">
      <formula>NOT(ISERROR(SEARCH("❌",M75)))</formula>
    </cfRule>
  </conditionalFormatting>
  <conditionalFormatting sqref="N75">
    <cfRule type="cellIs" dxfId="2388" priority="2748" operator="equal">
      <formula>"Catastrófico"</formula>
    </cfRule>
    <cfRule type="cellIs" dxfId="2387" priority="2749" operator="equal">
      <formula>"Mayor"</formula>
    </cfRule>
    <cfRule type="cellIs" dxfId="2386" priority="2750" operator="equal">
      <formula>"Moderado"</formula>
    </cfRule>
    <cfRule type="cellIs" dxfId="2385" priority="2751" operator="equal">
      <formula>"Menor"</formula>
    </cfRule>
    <cfRule type="cellIs" dxfId="2384" priority="2752" operator="equal">
      <formula>"Leve"</formula>
    </cfRule>
  </conditionalFormatting>
  <conditionalFormatting sqref="J75">
    <cfRule type="cellIs" dxfId="2383" priority="2743" operator="equal">
      <formula>"Muy Alta"</formula>
    </cfRule>
    <cfRule type="cellIs" dxfId="2382" priority="2744" operator="equal">
      <formula>"Alta"</formula>
    </cfRule>
    <cfRule type="cellIs" dxfId="2381" priority="2745" operator="equal">
      <formula>"Media"</formula>
    </cfRule>
    <cfRule type="cellIs" dxfId="2380" priority="2746" operator="equal">
      <formula>"Baja"</formula>
    </cfRule>
    <cfRule type="cellIs" dxfId="2379" priority="2747" operator="equal">
      <formula>"Muy Baja"</formula>
    </cfRule>
  </conditionalFormatting>
  <conditionalFormatting sqref="P75">
    <cfRule type="cellIs" dxfId="2378" priority="2739" operator="equal">
      <formula>"Extremo"</formula>
    </cfRule>
    <cfRule type="cellIs" dxfId="2377" priority="2740" operator="equal">
      <formula>"Alto"</formula>
    </cfRule>
    <cfRule type="cellIs" dxfId="2376" priority="2741" operator="equal">
      <formula>"Moderado"</formula>
    </cfRule>
    <cfRule type="cellIs" dxfId="2375" priority="2742" operator="equal">
      <formula>"Bajo"</formula>
    </cfRule>
  </conditionalFormatting>
  <conditionalFormatting sqref="M76">
    <cfRule type="containsText" dxfId="2374" priority="2738" operator="containsText" text="❌">
      <formula>NOT(ISERROR(SEARCH("❌",M76)))</formula>
    </cfRule>
  </conditionalFormatting>
  <conditionalFormatting sqref="N76">
    <cfRule type="cellIs" dxfId="2373" priority="2733" operator="equal">
      <formula>"Catastrófico"</formula>
    </cfRule>
    <cfRule type="cellIs" dxfId="2372" priority="2734" operator="equal">
      <formula>"Mayor"</formula>
    </cfRule>
    <cfRule type="cellIs" dxfId="2371" priority="2735" operator="equal">
      <formula>"Moderado"</formula>
    </cfRule>
    <cfRule type="cellIs" dxfId="2370" priority="2736" operator="equal">
      <formula>"Menor"</formula>
    </cfRule>
    <cfRule type="cellIs" dxfId="2369" priority="2737" operator="equal">
      <formula>"Leve"</formula>
    </cfRule>
  </conditionalFormatting>
  <conditionalFormatting sqref="J76">
    <cfRule type="cellIs" dxfId="2368" priority="2728" operator="equal">
      <formula>"Muy Alta"</formula>
    </cfRule>
    <cfRule type="cellIs" dxfId="2367" priority="2729" operator="equal">
      <formula>"Alta"</formula>
    </cfRule>
    <cfRule type="cellIs" dxfId="2366" priority="2730" operator="equal">
      <formula>"Media"</formula>
    </cfRule>
    <cfRule type="cellIs" dxfId="2365" priority="2731" operator="equal">
      <formula>"Baja"</formula>
    </cfRule>
    <cfRule type="cellIs" dxfId="2364" priority="2732" operator="equal">
      <formula>"Muy Baja"</formula>
    </cfRule>
  </conditionalFormatting>
  <conditionalFormatting sqref="P76">
    <cfRule type="cellIs" dxfId="2363" priority="2724" operator="equal">
      <formula>"Extremo"</formula>
    </cfRule>
    <cfRule type="cellIs" dxfId="2362" priority="2725" operator="equal">
      <formula>"Alto"</formula>
    </cfRule>
    <cfRule type="cellIs" dxfId="2361" priority="2726" operator="equal">
      <formula>"Moderado"</formula>
    </cfRule>
    <cfRule type="cellIs" dxfId="2360" priority="2727" operator="equal">
      <formula>"Bajo"</formula>
    </cfRule>
  </conditionalFormatting>
  <conditionalFormatting sqref="M78">
    <cfRule type="containsText" dxfId="2359" priority="2723" operator="containsText" text="❌">
      <formula>NOT(ISERROR(SEARCH("❌",M78)))</formula>
    </cfRule>
  </conditionalFormatting>
  <conditionalFormatting sqref="J78">
    <cfRule type="cellIs" dxfId="2358" priority="2718" operator="equal">
      <formula>"Muy Alta"</formula>
    </cfRule>
    <cfRule type="cellIs" dxfId="2357" priority="2719" operator="equal">
      <formula>"Alta"</formula>
    </cfRule>
    <cfRule type="cellIs" dxfId="2356" priority="2720" operator="equal">
      <formula>"Media"</formula>
    </cfRule>
    <cfRule type="cellIs" dxfId="2355" priority="2721" operator="equal">
      <formula>"Baja"</formula>
    </cfRule>
    <cfRule type="cellIs" dxfId="2354" priority="2722" operator="equal">
      <formula>"Muy Baja"</formula>
    </cfRule>
  </conditionalFormatting>
  <conditionalFormatting sqref="N78">
    <cfRule type="cellIs" dxfId="2353" priority="2713" operator="equal">
      <formula>"Catastrófico"</formula>
    </cfRule>
    <cfRule type="cellIs" dxfId="2352" priority="2714" operator="equal">
      <formula>"Mayor"</formula>
    </cfRule>
    <cfRule type="cellIs" dxfId="2351" priority="2715" operator="equal">
      <formula>"Moderado"</formula>
    </cfRule>
    <cfRule type="cellIs" dxfId="2350" priority="2716" operator="equal">
      <formula>"Menor"</formula>
    </cfRule>
    <cfRule type="cellIs" dxfId="2349" priority="2717" operator="equal">
      <formula>"Leve"</formula>
    </cfRule>
  </conditionalFormatting>
  <conditionalFormatting sqref="P78">
    <cfRule type="cellIs" dxfId="2348" priority="2709" operator="equal">
      <formula>"Extremo"</formula>
    </cfRule>
    <cfRule type="cellIs" dxfId="2347" priority="2710" operator="equal">
      <formula>"Alto"</formula>
    </cfRule>
    <cfRule type="cellIs" dxfId="2346" priority="2711" operator="equal">
      <formula>"Moderado"</formula>
    </cfRule>
    <cfRule type="cellIs" dxfId="2345" priority="2712" operator="equal">
      <formula>"Bajo"</formula>
    </cfRule>
  </conditionalFormatting>
  <conditionalFormatting sqref="M82">
    <cfRule type="containsText" dxfId="2344" priority="2708" operator="containsText" text="❌">
      <formula>NOT(ISERROR(SEARCH("❌",M82)))</formula>
    </cfRule>
  </conditionalFormatting>
  <conditionalFormatting sqref="N82">
    <cfRule type="cellIs" dxfId="2343" priority="2703" operator="equal">
      <formula>"Catastrófico"</formula>
    </cfRule>
    <cfRule type="cellIs" dxfId="2342" priority="2704" operator="equal">
      <formula>"Mayor"</formula>
    </cfRule>
    <cfRule type="cellIs" dxfId="2341" priority="2705" operator="equal">
      <formula>"Moderado"</formula>
    </cfRule>
    <cfRule type="cellIs" dxfId="2340" priority="2706" operator="equal">
      <formula>"Menor"</formula>
    </cfRule>
    <cfRule type="cellIs" dxfId="2339" priority="2707" operator="equal">
      <formula>"Leve"</formula>
    </cfRule>
  </conditionalFormatting>
  <conditionalFormatting sqref="J82">
    <cfRule type="cellIs" dxfId="2338" priority="2698" operator="equal">
      <formula>"Muy Alta"</formula>
    </cfRule>
    <cfRule type="cellIs" dxfId="2337" priority="2699" operator="equal">
      <formula>"Alta"</formula>
    </cfRule>
    <cfRule type="cellIs" dxfId="2336" priority="2700" operator="equal">
      <formula>"Media"</formula>
    </cfRule>
    <cfRule type="cellIs" dxfId="2335" priority="2701" operator="equal">
      <formula>"Baja"</formula>
    </cfRule>
    <cfRule type="cellIs" dxfId="2334" priority="2702" operator="equal">
      <formula>"Muy Baja"</formula>
    </cfRule>
  </conditionalFormatting>
  <conditionalFormatting sqref="P82">
    <cfRule type="cellIs" dxfId="2333" priority="2694" operator="equal">
      <formula>"Extremo"</formula>
    </cfRule>
    <cfRule type="cellIs" dxfId="2332" priority="2695" operator="equal">
      <formula>"Alto"</formula>
    </cfRule>
    <cfRule type="cellIs" dxfId="2331" priority="2696" operator="equal">
      <formula>"Moderado"</formula>
    </cfRule>
    <cfRule type="cellIs" dxfId="2330" priority="2697" operator="equal">
      <formula>"Bajo"</formula>
    </cfRule>
  </conditionalFormatting>
  <conditionalFormatting sqref="M84">
    <cfRule type="containsText" dxfId="2329" priority="2693" operator="containsText" text="❌">
      <formula>NOT(ISERROR(SEARCH("❌",M84)))</formula>
    </cfRule>
  </conditionalFormatting>
  <conditionalFormatting sqref="J84">
    <cfRule type="cellIs" dxfId="2328" priority="2688" operator="equal">
      <formula>"Muy Alta"</formula>
    </cfRule>
    <cfRule type="cellIs" dxfId="2327" priority="2689" operator="equal">
      <formula>"Alta"</formula>
    </cfRule>
    <cfRule type="cellIs" dxfId="2326" priority="2690" operator="equal">
      <formula>"Media"</formula>
    </cfRule>
    <cfRule type="cellIs" dxfId="2325" priority="2691" operator="equal">
      <formula>"Baja"</formula>
    </cfRule>
    <cfRule type="cellIs" dxfId="2324" priority="2692" operator="equal">
      <formula>"Muy Baja"</formula>
    </cfRule>
  </conditionalFormatting>
  <conditionalFormatting sqref="N84">
    <cfRule type="cellIs" dxfId="2323" priority="2683" operator="equal">
      <formula>"Catastrófico"</formula>
    </cfRule>
    <cfRule type="cellIs" dxfId="2322" priority="2684" operator="equal">
      <formula>"Mayor"</formula>
    </cfRule>
    <cfRule type="cellIs" dxfId="2321" priority="2685" operator="equal">
      <formula>"Moderado"</formula>
    </cfRule>
    <cfRule type="cellIs" dxfId="2320" priority="2686" operator="equal">
      <formula>"Menor"</formula>
    </cfRule>
    <cfRule type="cellIs" dxfId="2319" priority="2687" operator="equal">
      <formula>"Leve"</formula>
    </cfRule>
  </conditionalFormatting>
  <conditionalFormatting sqref="P84">
    <cfRule type="cellIs" dxfId="2318" priority="2679" operator="equal">
      <formula>"Extremo"</formula>
    </cfRule>
    <cfRule type="cellIs" dxfId="2317" priority="2680" operator="equal">
      <formula>"Alto"</formula>
    </cfRule>
    <cfRule type="cellIs" dxfId="2316" priority="2681" operator="equal">
      <formula>"Moderado"</formula>
    </cfRule>
    <cfRule type="cellIs" dxfId="2315" priority="2682" operator="equal">
      <formula>"Bajo"</formula>
    </cfRule>
  </conditionalFormatting>
  <conditionalFormatting sqref="M85">
    <cfRule type="containsText" dxfId="2314" priority="2678" operator="containsText" text="❌">
      <formula>NOT(ISERROR(SEARCH("❌",M85)))</formula>
    </cfRule>
  </conditionalFormatting>
  <conditionalFormatting sqref="J85">
    <cfRule type="cellIs" dxfId="2313" priority="2673" operator="equal">
      <formula>"Muy Alta"</formula>
    </cfRule>
    <cfRule type="cellIs" dxfId="2312" priority="2674" operator="equal">
      <formula>"Alta"</formula>
    </cfRule>
    <cfRule type="cellIs" dxfId="2311" priority="2675" operator="equal">
      <formula>"Media"</formula>
    </cfRule>
    <cfRule type="cellIs" dxfId="2310" priority="2676" operator="equal">
      <formula>"Baja"</formula>
    </cfRule>
    <cfRule type="cellIs" dxfId="2309" priority="2677" operator="equal">
      <formula>"Muy Baja"</formula>
    </cfRule>
  </conditionalFormatting>
  <conditionalFormatting sqref="N85">
    <cfRule type="cellIs" dxfId="2308" priority="2668" operator="equal">
      <formula>"Catastrófico"</formula>
    </cfRule>
    <cfRule type="cellIs" dxfId="2307" priority="2669" operator="equal">
      <formula>"Mayor"</formula>
    </cfRule>
    <cfRule type="cellIs" dxfId="2306" priority="2670" operator="equal">
      <formula>"Moderado"</formula>
    </cfRule>
    <cfRule type="cellIs" dxfId="2305" priority="2671" operator="equal">
      <formula>"Menor"</formula>
    </cfRule>
    <cfRule type="cellIs" dxfId="2304" priority="2672" operator="equal">
      <formula>"Leve"</formula>
    </cfRule>
  </conditionalFormatting>
  <conditionalFormatting sqref="P85">
    <cfRule type="cellIs" dxfId="2303" priority="2664" operator="equal">
      <formula>"Extremo"</formula>
    </cfRule>
    <cfRule type="cellIs" dxfId="2302" priority="2665" operator="equal">
      <formula>"Alto"</formula>
    </cfRule>
    <cfRule type="cellIs" dxfId="2301" priority="2666" operator="equal">
      <formula>"Moderado"</formula>
    </cfRule>
    <cfRule type="cellIs" dxfId="2300" priority="2667" operator="equal">
      <formula>"Bajo"</formula>
    </cfRule>
  </conditionalFormatting>
  <conditionalFormatting sqref="M87">
    <cfRule type="containsText" dxfId="2299" priority="2663" operator="containsText" text="❌">
      <formula>NOT(ISERROR(SEARCH("❌",M87)))</formula>
    </cfRule>
  </conditionalFormatting>
  <conditionalFormatting sqref="J87">
    <cfRule type="cellIs" dxfId="2298" priority="2658" operator="equal">
      <formula>"Muy Alta"</formula>
    </cfRule>
    <cfRule type="cellIs" dxfId="2297" priority="2659" operator="equal">
      <formula>"Alta"</formula>
    </cfRule>
    <cfRule type="cellIs" dxfId="2296" priority="2660" operator="equal">
      <formula>"Media"</formula>
    </cfRule>
    <cfRule type="cellIs" dxfId="2295" priority="2661" operator="equal">
      <formula>"Baja"</formula>
    </cfRule>
    <cfRule type="cellIs" dxfId="2294" priority="2662" operator="equal">
      <formula>"Muy Baja"</formula>
    </cfRule>
  </conditionalFormatting>
  <conditionalFormatting sqref="N87">
    <cfRule type="cellIs" dxfId="2293" priority="2653" operator="equal">
      <formula>"Catastrófico"</formula>
    </cfRule>
    <cfRule type="cellIs" dxfId="2292" priority="2654" operator="equal">
      <formula>"Mayor"</formula>
    </cfRule>
    <cfRule type="cellIs" dxfId="2291" priority="2655" operator="equal">
      <formula>"Moderado"</formula>
    </cfRule>
    <cfRule type="cellIs" dxfId="2290" priority="2656" operator="equal">
      <formula>"Menor"</formula>
    </cfRule>
    <cfRule type="cellIs" dxfId="2289" priority="2657" operator="equal">
      <formula>"Leve"</formula>
    </cfRule>
  </conditionalFormatting>
  <conditionalFormatting sqref="P87">
    <cfRule type="cellIs" dxfId="2288" priority="2649" operator="equal">
      <formula>"Extremo"</formula>
    </cfRule>
    <cfRule type="cellIs" dxfId="2287" priority="2650" operator="equal">
      <formula>"Alto"</formula>
    </cfRule>
    <cfRule type="cellIs" dxfId="2286" priority="2651" operator="equal">
      <formula>"Moderado"</formula>
    </cfRule>
    <cfRule type="cellIs" dxfId="2285" priority="2652" operator="equal">
      <formula>"Bajo"</formula>
    </cfRule>
  </conditionalFormatting>
  <conditionalFormatting sqref="M88">
    <cfRule type="containsText" dxfId="2284" priority="2648" operator="containsText" text="❌">
      <formula>NOT(ISERROR(SEARCH("❌",M88)))</formula>
    </cfRule>
  </conditionalFormatting>
  <conditionalFormatting sqref="J88">
    <cfRule type="cellIs" dxfId="2283" priority="2643" operator="equal">
      <formula>"Muy Alta"</formula>
    </cfRule>
    <cfRule type="cellIs" dxfId="2282" priority="2644" operator="equal">
      <formula>"Alta"</formula>
    </cfRule>
    <cfRule type="cellIs" dxfId="2281" priority="2645" operator="equal">
      <formula>"Media"</formula>
    </cfRule>
    <cfRule type="cellIs" dxfId="2280" priority="2646" operator="equal">
      <formula>"Baja"</formula>
    </cfRule>
    <cfRule type="cellIs" dxfId="2279" priority="2647" operator="equal">
      <formula>"Muy Baja"</formula>
    </cfRule>
  </conditionalFormatting>
  <conditionalFormatting sqref="N88">
    <cfRule type="cellIs" dxfId="2278" priority="2638" operator="equal">
      <formula>"Catastrófico"</formula>
    </cfRule>
    <cfRule type="cellIs" dxfId="2277" priority="2639" operator="equal">
      <formula>"Mayor"</formula>
    </cfRule>
    <cfRule type="cellIs" dxfId="2276" priority="2640" operator="equal">
      <formula>"Moderado"</formula>
    </cfRule>
    <cfRule type="cellIs" dxfId="2275" priority="2641" operator="equal">
      <formula>"Menor"</formula>
    </cfRule>
    <cfRule type="cellIs" dxfId="2274" priority="2642" operator="equal">
      <formula>"Leve"</formula>
    </cfRule>
  </conditionalFormatting>
  <conditionalFormatting sqref="P88">
    <cfRule type="cellIs" dxfId="2273" priority="2634" operator="equal">
      <formula>"Extremo"</formula>
    </cfRule>
    <cfRule type="cellIs" dxfId="2272" priority="2635" operator="equal">
      <formula>"Alto"</formula>
    </cfRule>
    <cfRule type="cellIs" dxfId="2271" priority="2636" operator="equal">
      <formula>"Moderado"</formula>
    </cfRule>
    <cfRule type="cellIs" dxfId="2270" priority="2637" operator="equal">
      <formula>"Bajo"</formula>
    </cfRule>
  </conditionalFormatting>
  <conditionalFormatting sqref="M90">
    <cfRule type="containsText" dxfId="2269" priority="2633" operator="containsText" text="❌">
      <formula>NOT(ISERROR(SEARCH("❌",M90)))</formula>
    </cfRule>
  </conditionalFormatting>
  <conditionalFormatting sqref="N90">
    <cfRule type="cellIs" dxfId="2268" priority="2628" operator="equal">
      <formula>"Catastrófico"</formula>
    </cfRule>
    <cfRule type="cellIs" dxfId="2267" priority="2629" operator="equal">
      <formula>"Mayor"</formula>
    </cfRule>
    <cfRule type="cellIs" dxfId="2266" priority="2630" operator="equal">
      <formula>"Moderado"</formula>
    </cfRule>
    <cfRule type="cellIs" dxfId="2265" priority="2631" operator="equal">
      <formula>"Menor"</formula>
    </cfRule>
    <cfRule type="cellIs" dxfId="2264" priority="2632" operator="equal">
      <formula>"Leve"</formula>
    </cfRule>
  </conditionalFormatting>
  <conditionalFormatting sqref="J90">
    <cfRule type="cellIs" dxfId="2263" priority="2623" operator="equal">
      <formula>"Muy Alta"</formula>
    </cfRule>
    <cfRule type="cellIs" dxfId="2262" priority="2624" operator="equal">
      <formula>"Alta"</formula>
    </cfRule>
    <cfRule type="cellIs" dxfId="2261" priority="2625" operator="equal">
      <formula>"Media"</formula>
    </cfRule>
    <cfRule type="cellIs" dxfId="2260" priority="2626" operator="equal">
      <formula>"Baja"</formula>
    </cfRule>
    <cfRule type="cellIs" dxfId="2259" priority="2627" operator="equal">
      <formula>"Muy Baja"</formula>
    </cfRule>
  </conditionalFormatting>
  <conditionalFormatting sqref="P90">
    <cfRule type="cellIs" dxfId="2258" priority="2619" operator="equal">
      <formula>"Extremo"</formula>
    </cfRule>
    <cfRule type="cellIs" dxfId="2257" priority="2620" operator="equal">
      <formula>"Alto"</formula>
    </cfRule>
    <cfRule type="cellIs" dxfId="2256" priority="2621" operator="equal">
      <formula>"Moderado"</formula>
    </cfRule>
    <cfRule type="cellIs" dxfId="2255" priority="2622" operator="equal">
      <formula>"Bajo"</formula>
    </cfRule>
  </conditionalFormatting>
  <conditionalFormatting sqref="M92">
    <cfRule type="containsText" dxfId="2254" priority="2618" operator="containsText" text="❌">
      <formula>NOT(ISERROR(SEARCH("❌",M92)))</formula>
    </cfRule>
  </conditionalFormatting>
  <conditionalFormatting sqref="N92">
    <cfRule type="cellIs" dxfId="2253" priority="2613" operator="equal">
      <formula>"Catastrófico"</formula>
    </cfRule>
    <cfRule type="cellIs" dxfId="2252" priority="2614" operator="equal">
      <formula>"Mayor"</formula>
    </cfRule>
    <cfRule type="cellIs" dxfId="2251" priority="2615" operator="equal">
      <formula>"Moderado"</formula>
    </cfRule>
    <cfRule type="cellIs" dxfId="2250" priority="2616" operator="equal">
      <formula>"Menor"</formula>
    </cfRule>
    <cfRule type="cellIs" dxfId="2249" priority="2617" operator="equal">
      <formula>"Leve"</formula>
    </cfRule>
  </conditionalFormatting>
  <conditionalFormatting sqref="J92">
    <cfRule type="cellIs" dxfId="2248" priority="2608" operator="equal">
      <formula>"Muy Alta"</formula>
    </cfRule>
    <cfRule type="cellIs" dxfId="2247" priority="2609" operator="equal">
      <formula>"Alta"</formula>
    </cfRule>
    <cfRule type="cellIs" dxfId="2246" priority="2610" operator="equal">
      <formula>"Media"</formula>
    </cfRule>
    <cfRule type="cellIs" dxfId="2245" priority="2611" operator="equal">
      <formula>"Baja"</formula>
    </cfRule>
    <cfRule type="cellIs" dxfId="2244" priority="2612" operator="equal">
      <formula>"Muy Baja"</formula>
    </cfRule>
  </conditionalFormatting>
  <conditionalFormatting sqref="P92">
    <cfRule type="cellIs" dxfId="2243" priority="2604" operator="equal">
      <formula>"Extremo"</formula>
    </cfRule>
    <cfRule type="cellIs" dxfId="2242" priority="2605" operator="equal">
      <formula>"Alto"</formula>
    </cfRule>
    <cfRule type="cellIs" dxfId="2241" priority="2606" operator="equal">
      <formula>"Moderado"</formula>
    </cfRule>
    <cfRule type="cellIs" dxfId="2240" priority="2607" operator="equal">
      <formula>"Bajo"</formula>
    </cfRule>
  </conditionalFormatting>
  <conditionalFormatting sqref="M94">
    <cfRule type="containsText" dxfId="2239" priority="2603" operator="containsText" text="❌">
      <formula>NOT(ISERROR(SEARCH("❌",M94)))</formula>
    </cfRule>
  </conditionalFormatting>
  <conditionalFormatting sqref="N94">
    <cfRule type="cellIs" dxfId="2238" priority="2598" operator="equal">
      <formula>"Catastrófico"</formula>
    </cfRule>
    <cfRule type="cellIs" dxfId="2237" priority="2599" operator="equal">
      <formula>"Mayor"</formula>
    </cfRule>
    <cfRule type="cellIs" dxfId="2236" priority="2600" operator="equal">
      <formula>"Moderado"</formula>
    </cfRule>
    <cfRule type="cellIs" dxfId="2235" priority="2601" operator="equal">
      <formula>"Menor"</formula>
    </cfRule>
    <cfRule type="cellIs" dxfId="2234" priority="2602" operator="equal">
      <formula>"Leve"</formula>
    </cfRule>
  </conditionalFormatting>
  <conditionalFormatting sqref="J94">
    <cfRule type="cellIs" dxfId="2233" priority="2593" operator="equal">
      <formula>"Muy Alta"</formula>
    </cfRule>
    <cfRule type="cellIs" dxfId="2232" priority="2594" operator="equal">
      <formula>"Alta"</formula>
    </cfRule>
    <cfRule type="cellIs" dxfId="2231" priority="2595" operator="equal">
      <formula>"Media"</formula>
    </cfRule>
    <cfRule type="cellIs" dxfId="2230" priority="2596" operator="equal">
      <formula>"Baja"</formula>
    </cfRule>
    <cfRule type="cellIs" dxfId="2229" priority="2597" operator="equal">
      <formula>"Muy Baja"</formula>
    </cfRule>
  </conditionalFormatting>
  <conditionalFormatting sqref="P94">
    <cfRule type="cellIs" dxfId="2228" priority="2589" operator="equal">
      <formula>"Extremo"</formula>
    </cfRule>
    <cfRule type="cellIs" dxfId="2227" priority="2590" operator="equal">
      <formula>"Alto"</formula>
    </cfRule>
    <cfRule type="cellIs" dxfId="2226" priority="2591" operator="equal">
      <formula>"Moderado"</formula>
    </cfRule>
    <cfRule type="cellIs" dxfId="2225" priority="2592" operator="equal">
      <formula>"Bajo"</formula>
    </cfRule>
  </conditionalFormatting>
  <conditionalFormatting sqref="M97">
    <cfRule type="containsText" dxfId="2224" priority="2588" operator="containsText" text="❌">
      <formula>NOT(ISERROR(SEARCH("❌",M97)))</formula>
    </cfRule>
  </conditionalFormatting>
  <conditionalFormatting sqref="N97">
    <cfRule type="cellIs" dxfId="2223" priority="2583" operator="equal">
      <formula>"Catastrófico"</formula>
    </cfRule>
    <cfRule type="cellIs" dxfId="2222" priority="2584" operator="equal">
      <formula>"Mayor"</formula>
    </cfRule>
    <cfRule type="cellIs" dxfId="2221" priority="2585" operator="equal">
      <formula>"Moderado"</formula>
    </cfRule>
    <cfRule type="cellIs" dxfId="2220" priority="2586" operator="equal">
      <formula>"Menor"</formula>
    </cfRule>
    <cfRule type="cellIs" dxfId="2219" priority="2587" operator="equal">
      <formula>"Leve"</formula>
    </cfRule>
  </conditionalFormatting>
  <conditionalFormatting sqref="J97">
    <cfRule type="cellIs" dxfId="2218" priority="2578" operator="equal">
      <formula>"Muy Alta"</formula>
    </cfRule>
    <cfRule type="cellIs" dxfId="2217" priority="2579" operator="equal">
      <formula>"Alta"</formula>
    </cfRule>
    <cfRule type="cellIs" dxfId="2216" priority="2580" operator="equal">
      <formula>"Media"</formula>
    </cfRule>
    <cfRule type="cellIs" dxfId="2215" priority="2581" operator="equal">
      <formula>"Baja"</formula>
    </cfRule>
    <cfRule type="cellIs" dxfId="2214" priority="2582" operator="equal">
      <formula>"Muy Baja"</formula>
    </cfRule>
  </conditionalFormatting>
  <conditionalFormatting sqref="P97">
    <cfRule type="cellIs" dxfId="2213" priority="2574" operator="equal">
      <formula>"Extremo"</formula>
    </cfRule>
    <cfRule type="cellIs" dxfId="2212" priority="2575" operator="equal">
      <formula>"Alto"</formula>
    </cfRule>
    <cfRule type="cellIs" dxfId="2211" priority="2576" operator="equal">
      <formula>"Moderado"</formula>
    </cfRule>
    <cfRule type="cellIs" dxfId="2210" priority="2577" operator="equal">
      <formula>"Bajo"</formula>
    </cfRule>
  </conditionalFormatting>
  <conditionalFormatting sqref="M99">
    <cfRule type="containsText" dxfId="2209" priority="2573" operator="containsText" text="❌">
      <formula>NOT(ISERROR(SEARCH("❌",M99)))</formula>
    </cfRule>
  </conditionalFormatting>
  <conditionalFormatting sqref="J99">
    <cfRule type="cellIs" dxfId="2208" priority="2568" operator="equal">
      <formula>"Muy Alta"</formula>
    </cfRule>
    <cfRule type="cellIs" dxfId="2207" priority="2569" operator="equal">
      <formula>"Alta"</formula>
    </cfRule>
    <cfRule type="cellIs" dxfId="2206" priority="2570" operator="equal">
      <formula>"Media"</formula>
    </cfRule>
    <cfRule type="cellIs" dxfId="2205" priority="2571" operator="equal">
      <formula>"Baja"</formula>
    </cfRule>
    <cfRule type="cellIs" dxfId="2204" priority="2572" operator="equal">
      <formula>"Muy Baja"</formula>
    </cfRule>
  </conditionalFormatting>
  <conditionalFormatting sqref="N99">
    <cfRule type="cellIs" dxfId="2203" priority="2563" operator="equal">
      <formula>"Catastrófico"</formula>
    </cfRule>
    <cfRule type="cellIs" dxfId="2202" priority="2564" operator="equal">
      <formula>"Mayor"</formula>
    </cfRule>
    <cfRule type="cellIs" dxfId="2201" priority="2565" operator="equal">
      <formula>"Moderado"</formula>
    </cfRule>
    <cfRule type="cellIs" dxfId="2200" priority="2566" operator="equal">
      <formula>"Menor"</formula>
    </cfRule>
    <cfRule type="cellIs" dxfId="2199" priority="2567" operator="equal">
      <formula>"Leve"</formula>
    </cfRule>
  </conditionalFormatting>
  <conditionalFormatting sqref="P99">
    <cfRule type="cellIs" dxfId="2198" priority="2559" operator="equal">
      <formula>"Extremo"</formula>
    </cfRule>
    <cfRule type="cellIs" dxfId="2197" priority="2560" operator="equal">
      <formula>"Alto"</formula>
    </cfRule>
    <cfRule type="cellIs" dxfId="2196" priority="2561" operator="equal">
      <formula>"Moderado"</formula>
    </cfRule>
    <cfRule type="cellIs" dxfId="2195" priority="2562" operator="equal">
      <formula>"Bajo"</formula>
    </cfRule>
  </conditionalFormatting>
  <conditionalFormatting sqref="M100">
    <cfRule type="containsText" dxfId="2194" priority="2558" operator="containsText" text="❌">
      <formula>NOT(ISERROR(SEARCH("❌",M100)))</formula>
    </cfRule>
  </conditionalFormatting>
  <conditionalFormatting sqref="J100">
    <cfRule type="cellIs" dxfId="2193" priority="2553" operator="equal">
      <formula>"Muy Alta"</formula>
    </cfRule>
    <cfRule type="cellIs" dxfId="2192" priority="2554" operator="equal">
      <formula>"Alta"</formula>
    </cfRule>
    <cfRule type="cellIs" dxfId="2191" priority="2555" operator="equal">
      <formula>"Media"</formula>
    </cfRule>
    <cfRule type="cellIs" dxfId="2190" priority="2556" operator="equal">
      <formula>"Baja"</formula>
    </cfRule>
    <cfRule type="cellIs" dxfId="2189" priority="2557" operator="equal">
      <formula>"Muy Baja"</formula>
    </cfRule>
  </conditionalFormatting>
  <conditionalFormatting sqref="N100">
    <cfRule type="cellIs" dxfId="2188" priority="2548" operator="equal">
      <formula>"Catastrófico"</formula>
    </cfRule>
    <cfRule type="cellIs" dxfId="2187" priority="2549" operator="equal">
      <formula>"Mayor"</formula>
    </cfRule>
    <cfRule type="cellIs" dxfId="2186" priority="2550" operator="equal">
      <formula>"Moderado"</formula>
    </cfRule>
    <cfRule type="cellIs" dxfId="2185" priority="2551" operator="equal">
      <formula>"Menor"</formula>
    </cfRule>
    <cfRule type="cellIs" dxfId="2184" priority="2552" operator="equal">
      <formula>"Leve"</formula>
    </cfRule>
  </conditionalFormatting>
  <conditionalFormatting sqref="P100">
    <cfRule type="cellIs" dxfId="2183" priority="2544" operator="equal">
      <formula>"Extremo"</formula>
    </cfRule>
    <cfRule type="cellIs" dxfId="2182" priority="2545" operator="equal">
      <formula>"Alto"</formula>
    </cfRule>
    <cfRule type="cellIs" dxfId="2181" priority="2546" operator="equal">
      <formula>"Moderado"</formula>
    </cfRule>
    <cfRule type="cellIs" dxfId="2180" priority="2547" operator="equal">
      <formula>"Bajo"</formula>
    </cfRule>
  </conditionalFormatting>
  <conditionalFormatting sqref="M101">
    <cfRule type="containsText" dxfId="2179" priority="2543" operator="containsText" text="❌">
      <formula>NOT(ISERROR(SEARCH("❌",M101)))</formula>
    </cfRule>
  </conditionalFormatting>
  <conditionalFormatting sqref="J101">
    <cfRule type="cellIs" dxfId="2178" priority="2538" operator="equal">
      <formula>"Muy Alta"</formula>
    </cfRule>
    <cfRule type="cellIs" dxfId="2177" priority="2539" operator="equal">
      <formula>"Alta"</formula>
    </cfRule>
    <cfRule type="cellIs" dxfId="2176" priority="2540" operator="equal">
      <formula>"Media"</formula>
    </cfRule>
    <cfRule type="cellIs" dxfId="2175" priority="2541" operator="equal">
      <formula>"Baja"</formula>
    </cfRule>
    <cfRule type="cellIs" dxfId="2174" priority="2542" operator="equal">
      <formula>"Muy Baja"</formula>
    </cfRule>
  </conditionalFormatting>
  <conditionalFormatting sqref="N101">
    <cfRule type="cellIs" dxfId="2173" priority="2533" operator="equal">
      <formula>"Catastrófico"</formula>
    </cfRule>
    <cfRule type="cellIs" dxfId="2172" priority="2534" operator="equal">
      <formula>"Mayor"</formula>
    </cfRule>
    <cfRule type="cellIs" dxfId="2171" priority="2535" operator="equal">
      <formula>"Moderado"</formula>
    </cfRule>
    <cfRule type="cellIs" dxfId="2170" priority="2536" operator="equal">
      <formula>"Menor"</formula>
    </cfRule>
    <cfRule type="cellIs" dxfId="2169" priority="2537" operator="equal">
      <formula>"Leve"</formula>
    </cfRule>
  </conditionalFormatting>
  <conditionalFormatting sqref="P101">
    <cfRule type="cellIs" dxfId="2168" priority="2529" operator="equal">
      <formula>"Extremo"</formula>
    </cfRule>
    <cfRule type="cellIs" dxfId="2167" priority="2530" operator="equal">
      <formula>"Alto"</formula>
    </cfRule>
    <cfRule type="cellIs" dxfId="2166" priority="2531" operator="equal">
      <formula>"Moderado"</formula>
    </cfRule>
    <cfRule type="cellIs" dxfId="2165" priority="2532" operator="equal">
      <formula>"Bajo"</formula>
    </cfRule>
  </conditionalFormatting>
  <conditionalFormatting sqref="M102">
    <cfRule type="containsText" dxfId="2164" priority="2513" operator="containsText" text="❌">
      <formula>NOT(ISERROR(SEARCH("❌",M102)))</formula>
    </cfRule>
  </conditionalFormatting>
  <conditionalFormatting sqref="J102">
    <cfRule type="cellIs" dxfId="2163" priority="2508" operator="equal">
      <formula>"Muy Alta"</formula>
    </cfRule>
    <cfRule type="cellIs" dxfId="2162" priority="2509" operator="equal">
      <formula>"Alta"</formula>
    </cfRule>
    <cfRule type="cellIs" dxfId="2161" priority="2510" operator="equal">
      <formula>"Media"</formula>
    </cfRule>
    <cfRule type="cellIs" dxfId="2160" priority="2511" operator="equal">
      <formula>"Baja"</formula>
    </cfRule>
    <cfRule type="cellIs" dxfId="2159" priority="2512" operator="equal">
      <formula>"Muy Baja"</formula>
    </cfRule>
  </conditionalFormatting>
  <conditionalFormatting sqref="N102">
    <cfRule type="cellIs" dxfId="2158" priority="2503" operator="equal">
      <formula>"Catastrófico"</formula>
    </cfRule>
    <cfRule type="cellIs" dxfId="2157" priority="2504" operator="equal">
      <formula>"Mayor"</formula>
    </cfRule>
    <cfRule type="cellIs" dxfId="2156" priority="2505" operator="equal">
      <formula>"Moderado"</formula>
    </cfRule>
    <cfRule type="cellIs" dxfId="2155" priority="2506" operator="equal">
      <formula>"Menor"</formula>
    </cfRule>
    <cfRule type="cellIs" dxfId="2154" priority="2507" operator="equal">
      <formula>"Leve"</formula>
    </cfRule>
  </conditionalFormatting>
  <conditionalFormatting sqref="P102">
    <cfRule type="cellIs" dxfId="2153" priority="2499" operator="equal">
      <formula>"Extremo"</formula>
    </cfRule>
    <cfRule type="cellIs" dxfId="2152" priority="2500" operator="equal">
      <formula>"Alto"</formula>
    </cfRule>
    <cfRule type="cellIs" dxfId="2151" priority="2501" operator="equal">
      <formula>"Moderado"</formula>
    </cfRule>
    <cfRule type="cellIs" dxfId="2150" priority="2502" operator="equal">
      <formula>"Bajo"</formula>
    </cfRule>
  </conditionalFormatting>
  <conditionalFormatting sqref="M104">
    <cfRule type="containsText" dxfId="2149" priority="2498" operator="containsText" text="❌">
      <formula>NOT(ISERROR(SEARCH("❌",M104)))</formula>
    </cfRule>
  </conditionalFormatting>
  <conditionalFormatting sqref="J104">
    <cfRule type="cellIs" dxfId="2148" priority="2493" operator="equal">
      <formula>"Muy Alta"</formula>
    </cfRule>
    <cfRule type="cellIs" dxfId="2147" priority="2494" operator="equal">
      <formula>"Alta"</formula>
    </cfRule>
    <cfRule type="cellIs" dxfId="2146" priority="2495" operator="equal">
      <formula>"Media"</formula>
    </cfRule>
    <cfRule type="cellIs" dxfId="2145" priority="2496" operator="equal">
      <formula>"Baja"</formula>
    </cfRule>
    <cfRule type="cellIs" dxfId="2144" priority="2497" operator="equal">
      <formula>"Muy Baja"</formula>
    </cfRule>
  </conditionalFormatting>
  <conditionalFormatting sqref="N104">
    <cfRule type="cellIs" dxfId="2143" priority="2488" operator="equal">
      <formula>"Catastrófico"</formula>
    </cfRule>
    <cfRule type="cellIs" dxfId="2142" priority="2489" operator="equal">
      <formula>"Mayor"</formula>
    </cfRule>
    <cfRule type="cellIs" dxfId="2141" priority="2490" operator="equal">
      <formula>"Moderado"</formula>
    </cfRule>
    <cfRule type="cellIs" dxfId="2140" priority="2491" operator="equal">
      <formula>"Menor"</formula>
    </cfRule>
    <cfRule type="cellIs" dxfId="2139" priority="2492" operator="equal">
      <formula>"Leve"</formula>
    </cfRule>
  </conditionalFormatting>
  <conditionalFormatting sqref="P104">
    <cfRule type="cellIs" dxfId="2138" priority="2484" operator="equal">
      <formula>"Extremo"</formula>
    </cfRule>
    <cfRule type="cellIs" dxfId="2137" priority="2485" operator="equal">
      <formula>"Alto"</formula>
    </cfRule>
    <cfRule type="cellIs" dxfId="2136" priority="2486" operator="equal">
      <formula>"Moderado"</formula>
    </cfRule>
    <cfRule type="cellIs" dxfId="2135" priority="2487" operator="equal">
      <formula>"Bajo"</formula>
    </cfRule>
  </conditionalFormatting>
  <conditionalFormatting sqref="M105">
    <cfRule type="containsText" dxfId="2134" priority="2483" operator="containsText" text="❌">
      <formula>NOT(ISERROR(SEARCH("❌",M105)))</formula>
    </cfRule>
  </conditionalFormatting>
  <conditionalFormatting sqref="J105">
    <cfRule type="cellIs" dxfId="2133" priority="2478" operator="equal">
      <formula>"Muy Alta"</formula>
    </cfRule>
    <cfRule type="cellIs" dxfId="2132" priority="2479" operator="equal">
      <formula>"Alta"</formula>
    </cfRule>
    <cfRule type="cellIs" dxfId="2131" priority="2480" operator="equal">
      <formula>"Media"</formula>
    </cfRule>
    <cfRule type="cellIs" dxfId="2130" priority="2481" operator="equal">
      <formula>"Baja"</formula>
    </cfRule>
    <cfRule type="cellIs" dxfId="2129" priority="2482" operator="equal">
      <formula>"Muy Baja"</formula>
    </cfRule>
  </conditionalFormatting>
  <conditionalFormatting sqref="N105">
    <cfRule type="cellIs" dxfId="2128" priority="2473" operator="equal">
      <formula>"Catastrófico"</formula>
    </cfRule>
    <cfRule type="cellIs" dxfId="2127" priority="2474" operator="equal">
      <formula>"Mayor"</formula>
    </cfRule>
    <cfRule type="cellIs" dxfId="2126" priority="2475" operator="equal">
      <formula>"Moderado"</formula>
    </cfRule>
    <cfRule type="cellIs" dxfId="2125" priority="2476" operator="equal">
      <formula>"Menor"</formula>
    </cfRule>
    <cfRule type="cellIs" dxfId="2124" priority="2477" operator="equal">
      <formula>"Leve"</formula>
    </cfRule>
  </conditionalFormatting>
  <conditionalFormatting sqref="P105">
    <cfRule type="cellIs" dxfId="2123" priority="2469" operator="equal">
      <formula>"Extremo"</formula>
    </cfRule>
    <cfRule type="cellIs" dxfId="2122" priority="2470" operator="equal">
      <formula>"Alto"</formula>
    </cfRule>
    <cfRule type="cellIs" dxfId="2121" priority="2471" operator="equal">
      <formula>"Moderado"</formula>
    </cfRule>
    <cfRule type="cellIs" dxfId="2120" priority="2472" operator="equal">
      <formula>"Bajo"</formula>
    </cfRule>
  </conditionalFormatting>
  <conditionalFormatting sqref="M106">
    <cfRule type="containsText" dxfId="2119" priority="2468" operator="containsText" text="❌">
      <formula>NOT(ISERROR(SEARCH("❌",M106)))</formula>
    </cfRule>
  </conditionalFormatting>
  <conditionalFormatting sqref="J106">
    <cfRule type="cellIs" dxfId="2118" priority="2463" operator="equal">
      <formula>"Muy Alta"</formula>
    </cfRule>
    <cfRule type="cellIs" dxfId="2117" priority="2464" operator="equal">
      <formula>"Alta"</formula>
    </cfRule>
    <cfRule type="cellIs" dxfId="2116" priority="2465" operator="equal">
      <formula>"Media"</formula>
    </cfRule>
    <cfRule type="cellIs" dxfId="2115" priority="2466" operator="equal">
      <formula>"Baja"</formula>
    </cfRule>
    <cfRule type="cellIs" dxfId="2114" priority="2467" operator="equal">
      <formula>"Muy Baja"</formula>
    </cfRule>
  </conditionalFormatting>
  <conditionalFormatting sqref="N106">
    <cfRule type="cellIs" dxfId="2113" priority="2458" operator="equal">
      <formula>"Catastrófico"</formula>
    </cfRule>
    <cfRule type="cellIs" dxfId="2112" priority="2459" operator="equal">
      <formula>"Mayor"</formula>
    </cfRule>
    <cfRule type="cellIs" dxfId="2111" priority="2460" operator="equal">
      <formula>"Moderado"</formula>
    </cfRule>
    <cfRule type="cellIs" dxfId="2110" priority="2461" operator="equal">
      <formula>"Menor"</formula>
    </cfRule>
    <cfRule type="cellIs" dxfId="2109" priority="2462" operator="equal">
      <formula>"Leve"</formula>
    </cfRule>
  </conditionalFormatting>
  <conditionalFormatting sqref="P106">
    <cfRule type="cellIs" dxfId="2108" priority="2454" operator="equal">
      <formula>"Extremo"</formula>
    </cfRule>
    <cfRule type="cellIs" dxfId="2107" priority="2455" operator="equal">
      <formula>"Alto"</formula>
    </cfRule>
    <cfRule type="cellIs" dxfId="2106" priority="2456" operator="equal">
      <formula>"Moderado"</formula>
    </cfRule>
    <cfRule type="cellIs" dxfId="2105" priority="2457" operator="equal">
      <formula>"Bajo"</formula>
    </cfRule>
  </conditionalFormatting>
  <conditionalFormatting sqref="M108">
    <cfRule type="containsText" dxfId="2104" priority="2453" operator="containsText" text="❌">
      <formula>NOT(ISERROR(SEARCH("❌",M108)))</formula>
    </cfRule>
  </conditionalFormatting>
  <conditionalFormatting sqref="N108">
    <cfRule type="cellIs" dxfId="2103" priority="2448" operator="equal">
      <formula>"Catastrófico"</formula>
    </cfRule>
    <cfRule type="cellIs" dxfId="2102" priority="2449" operator="equal">
      <formula>"Mayor"</formula>
    </cfRule>
    <cfRule type="cellIs" dxfId="2101" priority="2450" operator="equal">
      <formula>"Moderado"</formula>
    </cfRule>
    <cfRule type="cellIs" dxfId="2100" priority="2451" operator="equal">
      <formula>"Menor"</formula>
    </cfRule>
    <cfRule type="cellIs" dxfId="2099" priority="2452" operator="equal">
      <formula>"Leve"</formula>
    </cfRule>
  </conditionalFormatting>
  <conditionalFormatting sqref="J108">
    <cfRule type="cellIs" dxfId="2098" priority="2443" operator="equal">
      <formula>"Muy Alta"</formula>
    </cfRule>
    <cfRule type="cellIs" dxfId="2097" priority="2444" operator="equal">
      <formula>"Alta"</formula>
    </cfRule>
    <cfRule type="cellIs" dxfId="2096" priority="2445" operator="equal">
      <formula>"Media"</formula>
    </cfRule>
    <cfRule type="cellIs" dxfId="2095" priority="2446" operator="equal">
      <formula>"Baja"</formula>
    </cfRule>
    <cfRule type="cellIs" dxfId="2094" priority="2447" operator="equal">
      <formula>"Muy Baja"</formula>
    </cfRule>
  </conditionalFormatting>
  <conditionalFormatting sqref="P108">
    <cfRule type="cellIs" dxfId="2093" priority="2439" operator="equal">
      <formula>"Extremo"</formula>
    </cfRule>
    <cfRule type="cellIs" dxfId="2092" priority="2440" operator="equal">
      <formula>"Alto"</formula>
    </cfRule>
    <cfRule type="cellIs" dxfId="2091" priority="2441" operator="equal">
      <formula>"Moderado"</formula>
    </cfRule>
    <cfRule type="cellIs" dxfId="2090" priority="2442" operator="equal">
      <formula>"Bajo"</formula>
    </cfRule>
  </conditionalFormatting>
  <conditionalFormatting sqref="M109">
    <cfRule type="containsText" dxfId="2089" priority="2438" operator="containsText" text="❌">
      <formula>NOT(ISERROR(SEARCH("❌",M109)))</formula>
    </cfRule>
  </conditionalFormatting>
  <conditionalFormatting sqref="N109">
    <cfRule type="cellIs" dxfId="2088" priority="2433" operator="equal">
      <formula>"Catastrófico"</formula>
    </cfRule>
    <cfRule type="cellIs" dxfId="2087" priority="2434" operator="equal">
      <formula>"Mayor"</formula>
    </cfRule>
    <cfRule type="cellIs" dxfId="2086" priority="2435" operator="equal">
      <formula>"Moderado"</formula>
    </cfRule>
    <cfRule type="cellIs" dxfId="2085" priority="2436" operator="equal">
      <formula>"Menor"</formula>
    </cfRule>
    <cfRule type="cellIs" dxfId="2084" priority="2437" operator="equal">
      <formula>"Leve"</formula>
    </cfRule>
  </conditionalFormatting>
  <conditionalFormatting sqref="J109">
    <cfRule type="cellIs" dxfId="2083" priority="2428" operator="equal">
      <formula>"Muy Alta"</formula>
    </cfRule>
    <cfRule type="cellIs" dxfId="2082" priority="2429" operator="equal">
      <formula>"Alta"</formula>
    </cfRule>
    <cfRule type="cellIs" dxfId="2081" priority="2430" operator="equal">
      <formula>"Media"</formula>
    </cfRule>
    <cfRule type="cellIs" dxfId="2080" priority="2431" operator="equal">
      <formula>"Baja"</formula>
    </cfRule>
    <cfRule type="cellIs" dxfId="2079" priority="2432" operator="equal">
      <formula>"Muy Baja"</formula>
    </cfRule>
  </conditionalFormatting>
  <conditionalFormatting sqref="P109">
    <cfRule type="cellIs" dxfId="2078" priority="2424" operator="equal">
      <formula>"Extremo"</formula>
    </cfRule>
    <cfRule type="cellIs" dxfId="2077" priority="2425" operator="equal">
      <formula>"Alto"</formula>
    </cfRule>
    <cfRule type="cellIs" dxfId="2076" priority="2426" operator="equal">
      <formula>"Moderado"</formula>
    </cfRule>
    <cfRule type="cellIs" dxfId="2075" priority="2427" operator="equal">
      <formula>"Bajo"</formula>
    </cfRule>
  </conditionalFormatting>
  <conditionalFormatting sqref="M110">
    <cfRule type="containsText" dxfId="2074" priority="2423" operator="containsText" text="❌">
      <formula>NOT(ISERROR(SEARCH("❌",M110)))</formula>
    </cfRule>
  </conditionalFormatting>
  <conditionalFormatting sqref="N110">
    <cfRule type="cellIs" dxfId="2073" priority="2418" operator="equal">
      <formula>"Catastrófico"</formula>
    </cfRule>
    <cfRule type="cellIs" dxfId="2072" priority="2419" operator="equal">
      <formula>"Mayor"</formula>
    </cfRule>
    <cfRule type="cellIs" dxfId="2071" priority="2420" operator="equal">
      <formula>"Moderado"</formula>
    </cfRule>
    <cfRule type="cellIs" dxfId="2070" priority="2421" operator="equal">
      <formula>"Menor"</formula>
    </cfRule>
    <cfRule type="cellIs" dxfId="2069" priority="2422" operator="equal">
      <formula>"Leve"</formula>
    </cfRule>
  </conditionalFormatting>
  <conditionalFormatting sqref="J110">
    <cfRule type="cellIs" dxfId="2068" priority="2413" operator="equal">
      <formula>"Muy Alta"</formula>
    </cfRule>
    <cfRule type="cellIs" dxfId="2067" priority="2414" operator="equal">
      <formula>"Alta"</formula>
    </cfRule>
    <cfRule type="cellIs" dxfId="2066" priority="2415" operator="equal">
      <formula>"Media"</formula>
    </cfRule>
    <cfRule type="cellIs" dxfId="2065" priority="2416" operator="equal">
      <formula>"Baja"</formula>
    </cfRule>
    <cfRule type="cellIs" dxfId="2064" priority="2417" operator="equal">
      <formula>"Muy Baja"</formula>
    </cfRule>
  </conditionalFormatting>
  <conditionalFormatting sqref="P110">
    <cfRule type="cellIs" dxfId="2063" priority="2409" operator="equal">
      <formula>"Extremo"</formula>
    </cfRule>
    <cfRule type="cellIs" dxfId="2062" priority="2410" operator="equal">
      <formula>"Alto"</formula>
    </cfRule>
    <cfRule type="cellIs" dxfId="2061" priority="2411" operator="equal">
      <formula>"Moderado"</formula>
    </cfRule>
    <cfRule type="cellIs" dxfId="2060" priority="2412" operator="equal">
      <formula>"Bajo"</formula>
    </cfRule>
  </conditionalFormatting>
  <conditionalFormatting sqref="M112">
    <cfRule type="containsText" dxfId="2059" priority="2408" operator="containsText" text="❌">
      <formula>NOT(ISERROR(SEARCH("❌",M112)))</formula>
    </cfRule>
  </conditionalFormatting>
  <conditionalFormatting sqref="N112">
    <cfRule type="cellIs" dxfId="2058" priority="2403" operator="equal">
      <formula>"Catastrófico"</formula>
    </cfRule>
    <cfRule type="cellIs" dxfId="2057" priority="2404" operator="equal">
      <formula>"Mayor"</formula>
    </cfRule>
    <cfRule type="cellIs" dxfId="2056" priority="2405" operator="equal">
      <formula>"Moderado"</formula>
    </cfRule>
    <cfRule type="cellIs" dxfId="2055" priority="2406" operator="equal">
      <formula>"Menor"</formula>
    </cfRule>
    <cfRule type="cellIs" dxfId="2054" priority="2407" operator="equal">
      <formula>"Leve"</formula>
    </cfRule>
  </conditionalFormatting>
  <conditionalFormatting sqref="J112">
    <cfRule type="cellIs" dxfId="2053" priority="2398" operator="equal">
      <formula>"Muy Alta"</formula>
    </cfRule>
    <cfRule type="cellIs" dxfId="2052" priority="2399" operator="equal">
      <formula>"Alta"</formula>
    </cfRule>
    <cfRule type="cellIs" dxfId="2051" priority="2400" operator="equal">
      <formula>"Media"</formula>
    </cfRule>
    <cfRule type="cellIs" dxfId="2050" priority="2401" operator="equal">
      <formula>"Baja"</formula>
    </cfRule>
    <cfRule type="cellIs" dxfId="2049" priority="2402" operator="equal">
      <formula>"Muy Baja"</formula>
    </cfRule>
  </conditionalFormatting>
  <conditionalFormatting sqref="P112">
    <cfRule type="cellIs" dxfId="2048" priority="2394" operator="equal">
      <formula>"Extremo"</formula>
    </cfRule>
    <cfRule type="cellIs" dxfId="2047" priority="2395" operator="equal">
      <formula>"Alto"</formula>
    </cfRule>
    <cfRule type="cellIs" dxfId="2046" priority="2396" operator="equal">
      <formula>"Moderado"</formula>
    </cfRule>
    <cfRule type="cellIs" dxfId="2045" priority="2397" operator="equal">
      <formula>"Bajo"</formula>
    </cfRule>
  </conditionalFormatting>
  <conditionalFormatting sqref="M113:M118">
    <cfRule type="containsText" dxfId="2044" priority="2393" operator="containsText" text="❌">
      <formula>NOT(ISERROR(SEARCH("❌",M113)))</formula>
    </cfRule>
  </conditionalFormatting>
  <conditionalFormatting sqref="N113:N118">
    <cfRule type="cellIs" dxfId="2043" priority="2388" operator="equal">
      <formula>"Catastrófico"</formula>
    </cfRule>
    <cfRule type="cellIs" dxfId="2042" priority="2389" operator="equal">
      <formula>"Mayor"</formula>
    </cfRule>
    <cfRule type="cellIs" dxfId="2041" priority="2390" operator="equal">
      <formula>"Moderado"</formula>
    </cfRule>
    <cfRule type="cellIs" dxfId="2040" priority="2391" operator="equal">
      <formula>"Menor"</formula>
    </cfRule>
    <cfRule type="cellIs" dxfId="2039" priority="2392" operator="equal">
      <formula>"Leve"</formula>
    </cfRule>
  </conditionalFormatting>
  <conditionalFormatting sqref="J113:J118">
    <cfRule type="cellIs" dxfId="2038" priority="2383" operator="equal">
      <formula>"Muy Alta"</formula>
    </cfRule>
    <cfRule type="cellIs" dxfId="2037" priority="2384" operator="equal">
      <formula>"Alta"</formula>
    </cfRule>
    <cfRule type="cellIs" dxfId="2036" priority="2385" operator="equal">
      <formula>"Media"</formula>
    </cfRule>
    <cfRule type="cellIs" dxfId="2035" priority="2386" operator="equal">
      <formula>"Baja"</formula>
    </cfRule>
    <cfRule type="cellIs" dxfId="2034" priority="2387" operator="equal">
      <formula>"Muy Baja"</formula>
    </cfRule>
  </conditionalFormatting>
  <conditionalFormatting sqref="P113:P114">
    <cfRule type="cellIs" dxfId="2033" priority="2379" operator="equal">
      <formula>"Extremo"</formula>
    </cfRule>
    <cfRule type="cellIs" dxfId="2032" priority="2380" operator="equal">
      <formula>"Alto"</formula>
    </cfRule>
    <cfRule type="cellIs" dxfId="2031" priority="2381" operator="equal">
      <formula>"Moderado"</formula>
    </cfRule>
    <cfRule type="cellIs" dxfId="2030" priority="2382" operator="equal">
      <formula>"Bajo"</formula>
    </cfRule>
  </conditionalFormatting>
  <conditionalFormatting sqref="J120">
    <cfRule type="cellIs" dxfId="2029" priority="2374" operator="equal">
      <formula>"Muy Alta"</formula>
    </cfRule>
    <cfRule type="cellIs" dxfId="2028" priority="2375" operator="equal">
      <formula>"Alta"</formula>
    </cfRule>
    <cfRule type="cellIs" dxfId="2027" priority="2376" operator="equal">
      <formula>"Media"</formula>
    </cfRule>
    <cfRule type="cellIs" dxfId="2026" priority="2377" operator="equal">
      <formula>"Baja"</formula>
    </cfRule>
    <cfRule type="cellIs" dxfId="2025" priority="2378" operator="equal">
      <formula>"Muy Baja"</formula>
    </cfRule>
  </conditionalFormatting>
  <conditionalFormatting sqref="N120">
    <cfRule type="cellIs" dxfId="2024" priority="2369" operator="equal">
      <formula>"Catastrófico"</formula>
    </cfRule>
    <cfRule type="cellIs" dxfId="2023" priority="2370" operator="equal">
      <formula>"Mayor"</formula>
    </cfRule>
    <cfRule type="cellIs" dxfId="2022" priority="2371" operator="equal">
      <formula>"Moderado"</formula>
    </cfRule>
    <cfRule type="cellIs" dxfId="2021" priority="2372" operator="equal">
      <formula>"Menor"</formula>
    </cfRule>
    <cfRule type="cellIs" dxfId="2020" priority="2373" operator="equal">
      <formula>"Leve"</formula>
    </cfRule>
  </conditionalFormatting>
  <conditionalFormatting sqref="P120">
    <cfRule type="cellIs" dxfId="2019" priority="2365" operator="equal">
      <formula>"Extremo"</formula>
    </cfRule>
    <cfRule type="cellIs" dxfId="2018" priority="2366" operator="equal">
      <formula>"Alto"</formula>
    </cfRule>
    <cfRule type="cellIs" dxfId="2017" priority="2367" operator="equal">
      <formula>"Moderado"</formula>
    </cfRule>
    <cfRule type="cellIs" dxfId="2016" priority="2368" operator="equal">
      <formula>"Bajo"</formula>
    </cfRule>
  </conditionalFormatting>
  <conditionalFormatting sqref="M120">
    <cfRule type="containsText" dxfId="2015" priority="2364" operator="containsText" text="❌">
      <formula>NOT(ISERROR(SEARCH("❌",M120)))</formula>
    </cfRule>
  </conditionalFormatting>
  <conditionalFormatting sqref="J121">
    <cfRule type="cellIs" dxfId="2014" priority="2359" operator="equal">
      <formula>"Muy Alta"</formula>
    </cfRule>
    <cfRule type="cellIs" dxfId="2013" priority="2360" operator="equal">
      <formula>"Alta"</formula>
    </cfRule>
    <cfRule type="cellIs" dxfId="2012" priority="2361" operator="equal">
      <formula>"Media"</formula>
    </cfRule>
    <cfRule type="cellIs" dxfId="2011" priority="2362" operator="equal">
      <formula>"Baja"</formula>
    </cfRule>
    <cfRule type="cellIs" dxfId="2010" priority="2363" operator="equal">
      <formula>"Muy Baja"</formula>
    </cfRule>
  </conditionalFormatting>
  <conditionalFormatting sqref="N121">
    <cfRule type="cellIs" dxfId="2009" priority="2354" operator="equal">
      <formula>"Catastrófico"</formula>
    </cfRule>
    <cfRule type="cellIs" dxfId="2008" priority="2355" operator="equal">
      <formula>"Mayor"</formula>
    </cfRule>
    <cfRule type="cellIs" dxfId="2007" priority="2356" operator="equal">
      <formula>"Moderado"</formula>
    </cfRule>
    <cfRule type="cellIs" dxfId="2006" priority="2357" operator="equal">
      <formula>"Menor"</formula>
    </cfRule>
    <cfRule type="cellIs" dxfId="2005" priority="2358" operator="equal">
      <formula>"Leve"</formula>
    </cfRule>
  </conditionalFormatting>
  <conditionalFormatting sqref="P121">
    <cfRule type="cellIs" dxfId="2004" priority="2350" operator="equal">
      <formula>"Extremo"</formula>
    </cfRule>
    <cfRule type="cellIs" dxfId="2003" priority="2351" operator="equal">
      <formula>"Alto"</formula>
    </cfRule>
    <cfRule type="cellIs" dxfId="2002" priority="2352" operator="equal">
      <formula>"Moderado"</formula>
    </cfRule>
    <cfRule type="cellIs" dxfId="2001" priority="2353" operator="equal">
      <formula>"Bajo"</formula>
    </cfRule>
  </conditionalFormatting>
  <conditionalFormatting sqref="M121">
    <cfRule type="containsText" dxfId="2000" priority="2349" operator="containsText" text="❌">
      <formula>NOT(ISERROR(SEARCH("❌",M121)))</formula>
    </cfRule>
  </conditionalFormatting>
  <conditionalFormatting sqref="M123">
    <cfRule type="containsText" dxfId="1999" priority="2348" operator="containsText" text="❌">
      <formula>NOT(ISERROR(SEARCH("❌",M123)))</formula>
    </cfRule>
  </conditionalFormatting>
  <conditionalFormatting sqref="J123">
    <cfRule type="cellIs" dxfId="1998" priority="2343" operator="equal">
      <formula>"Muy Alta"</formula>
    </cfRule>
    <cfRule type="cellIs" dxfId="1997" priority="2344" operator="equal">
      <formula>"Alta"</formula>
    </cfRule>
    <cfRule type="cellIs" dxfId="1996" priority="2345" operator="equal">
      <formula>"Media"</formula>
    </cfRule>
    <cfRule type="cellIs" dxfId="1995" priority="2346" operator="equal">
      <formula>"Baja"</formula>
    </cfRule>
    <cfRule type="cellIs" dxfId="1994" priority="2347" operator="equal">
      <formula>"Muy Baja"</formula>
    </cfRule>
  </conditionalFormatting>
  <conditionalFormatting sqref="N123">
    <cfRule type="cellIs" dxfId="1993" priority="2338" operator="equal">
      <formula>"Catastrófico"</formula>
    </cfRule>
    <cfRule type="cellIs" dxfId="1992" priority="2339" operator="equal">
      <formula>"Mayor"</formula>
    </cfRule>
    <cfRule type="cellIs" dxfId="1991" priority="2340" operator="equal">
      <formula>"Moderado"</formula>
    </cfRule>
    <cfRule type="cellIs" dxfId="1990" priority="2341" operator="equal">
      <formula>"Menor"</formula>
    </cfRule>
    <cfRule type="cellIs" dxfId="1989" priority="2342" operator="equal">
      <formula>"Leve"</formula>
    </cfRule>
  </conditionalFormatting>
  <conditionalFormatting sqref="P123">
    <cfRule type="cellIs" dxfId="1988" priority="2334" operator="equal">
      <formula>"Extremo"</formula>
    </cfRule>
    <cfRule type="cellIs" dxfId="1987" priority="2335" operator="equal">
      <formula>"Alto"</formula>
    </cfRule>
    <cfRule type="cellIs" dxfId="1986" priority="2336" operator="equal">
      <formula>"Moderado"</formula>
    </cfRule>
    <cfRule type="cellIs" dxfId="1985" priority="2337" operator="equal">
      <formula>"Bajo"</formula>
    </cfRule>
  </conditionalFormatting>
  <conditionalFormatting sqref="M124">
    <cfRule type="containsText" dxfId="1984" priority="2333" operator="containsText" text="❌">
      <formula>NOT(ISERROR(SEARCH("❌",M124)))</formula>
    </cfRule>
  </conditionalFormatting>
  <conditionalFormatting sqref="J124">
    <cfRule type="cellIs" dxfId="1983" priority="2328" operator="equal">
      <formula>"Muy Alta"</formula>
    </cfRule>
    <cfRule type="cellIs" dxfId="1982" priority="2329" operator="equal">
      <formula>"Alta"</formula>
    </cfRule>
    <cfRule type="cellIs" dxfId="1981" priority="2330" operator="equal">
      <formula>"Media"</formula>
    </cfRule>
    <cfRule type="cellIs" dxfId="1980" priority="2331" operator="equal">
      <formula>"Baja"</formula>
    </cfRule>
    <cfRule type="cellIs" dxfId="1979" priority="2332" operator="equal">
      <formula>"Muy Baja"</formula>
    </cfRule>
  </conditionalFormatting>
  <conditionalFormatting sqref="N124">
    <cfRule type="cellIs" dxfId="1978" priority="2323" operator="equal">
      <formula>"Catastrófico"</formula>
    </cfRule>
    <cfRule type="cellIs" dxfId="1977" priority="2324" operator="equal">
      <formula>"Mayor"</formula>
    </cfRule>
    <cfRule type="cellIs" dxfId="1976" priority="2325" operator="equal">
      <formula>"Moderado"</formula>
    </cfRule>
    <cfRule type="cellIs" dxfId="1975" priority="2326" operator="equal">
      <formula>"Menor"</formula>
    </cfRule>
    <cfRule type="cellIs" dxfId="1974" priority="2327" operator="equal">
      <formula>"Leve"</formula>
    </cfRule>
  </conditionalFormatting>
  <conditionalFormatting sqref="P124">
    <cfRule type="cellIs" dxfId="1973" priority="2319" operator="equal">
      <formula>"Extremo"</formula>
    </cfRule>
    <cfRule type="cellIs" dxfId="1972" priority="2320" operator="equal">
      <formula>"Alto"</formula>
    </cfRule>
    <cfRule type="cellIs" dxfId="1971" priority="2321" operator="equal">
      <formula>"Moderado"</formula>
    </cfRule>
    <cfRule type="cellIs" dxfId="1970" priority="2322" operator="equal">
      <formula>"Bajo"</formula>
    </cfRule>
  </conditionalFormatting>
  <conditionalFormatting sqref="M125">
    <cfRule type="containsText" dxfId="1969" priority="2318" operator="containsText" text="❌">
      <formula>NOT(ISERROR(SEARCH("❌",M125)))</formula>
    </cfRule>
  </conditionalFormatting>
  <conditionalFormatting sqref="J125">
    <cfRule type="cellIs" dxfId="1968" priority="2313" operator="equal">
      <formula>"Muy Alta"</formula>
    </cfRule>
    <cfRule type="cellIs" dxfId="1967" priority="2314" operator="equal">
      <formula>"Alta"</formula>
    </cfRule>
    <cfRule type="cellIs" dxfId="1966" priority="2315" operator="equal">
      <formula>"Media"</formula>
    </cfRule>
    <cfRule type="cellIs" dxfId="1965" priority="2316" operator="equal">
      <formula>"Baja"</formula>
    </cfRule>
    <cfRule type="cellIs" dxfId="1964" priority="2317" operator="equal">
      <formula>"Muy Baja"</formula>
    </cfRule>
  </conditionalFormatting>
  <conditionalFormatting sqref="N125">
    <cfRule type="cellIs" dxfId="1963" priority="2308" operator="equal">
      <formula>"Catastrófico"</formula>
    </cfRule>
    <cfRule type="cellIs" dxfId="1962" priority="2309" operator="equal">
      <formula>"Mayor"</formula>
    </cfRule>
    <cfRule type="cellIs" dxfId="1961" priority="2310" operator="equal">
      <formula>"Moderado"</formula>
    </cfRule>
    <cfRule type="cellIs" dxfId="1960" priority="2311" operator="equal">
      <formula>"Menor"</formula>
    </cfRule>
    <cfRule type="cellIs" dxfId="1959" priority="2312" operator="equal">
      <formula>"Leve"</formula>
    </cfRule>
  </conditionalFormatting>
  <conditionalFormatting sqref="P125">
    <cfRule type="cellIs" dxfId="1958" priority="2304" operator="equal">
      <formula>"Extremo"</formula>
    </cfRule>
    <cfRule type="cellIs" dxfId="1957" priority="2305" operator="equal">
      <formula>"Alto"</formula>
    </cfRule>
    <cfRule type="cellIs" dxfId="1956" priority="2306" operator="equal">
      <formula>"Moderado"</formula>
    </cfRule>
    <cfRule type="cellIs" dxfId="1955" priority="2307" operator="equal">
      <formula>"Bajo"</formula>
    </cfRule>
  </conditionalFormatting>
  <conditionalFormatting sqref="M127">
    <cfRule type="containsText" dxfId="1954" priority="2303" operator="containsText" text="❌">
      <formula>NOT(ISERROR(SEARCH("❌",M127)))</formula>
    </cfRule>
  </conditionalFormatting>
  <conditionalFormatting sqref="J127">
    <cfRule type="cellIs" dxfId="1953" priority="2298" operator="equal">
      <formula>"Muy Alta"</formula>
    </cfRule>
    <cfRule type="cellIs" dxfId="1952" priority="2299" operator="equal">
      <formula>"Alta"</formula>
    </cfRule>
    <cfRule type="cellIs" dxfId="1951" priority="2300" operator="equal">
      <formula>"Media"</formula>
    </cfRule>
    <cfRule type="cellIs" dxfId="1950" priority="2301" operator="equal">
      <formula>"Baja"</formula>
    </cfRule>
    <cfRule type="cellIs" dxfId="1949" priority="2302" operator="equal">
      <formula>"Muy Baja"</formula>
    </cfRule>
  </conditionalFormatting>
  <conditionalFormatting sqref="N127">
    <cfRule type="cellIs" dxfId="1948" priority="2293" operator="equal">
      <formula>"Catastrófico"</formula>
    </cfRule>
    <cfRule type="cellIs" dxfId="1947" priority="2294" operator="equal">
      <formula>"Mayor"</formula>
    </cfRule>
    <cfRule type="cellIs" dxfId="1946" priority="2295" operator="equal">
      <formula>"Moderado"</formula>
    </cfRule>
    <cfRule type="cellIs" dxfId="1945" priority="2296" operator="equal">
      <formula>"Menor"</formula>
    </cfRule>
    <cfRule type="cellIs" dxfId="1944" priority="2297" operator="equal">
      <formula>"Leve"</formula>
    </cfRule>
  </conditionalFormatting>
  <conditionalFormatting sqref="P127">
    <cfRule type="cellIs" dxfId="1943" priority="2289" operator="equal">
      <formula>"Extremo"</formula>
    </cfRule>
    <cfRule type="cellIs" dxfId="1942" priority="2290" operator="equal">
      <formula>"Alto"</formula>
    </cfRule>
    <cfRule type="cellIs" dxfId="1941" priority="2291" operator="equal">
      <formula>"Moderado"</formula>
    </cfRule>
    <cfRule type="cellIs" dxfId="1940" priority="2292" operator="equal">
      <formula>"Bajo"</formula>
    </cfRule>
  </conditionalFormatting>
  <conditionalFormatting sqref="M128">
    <cfRule type="containsText" dxfId="1939" priority="2288" operator="containsText" text="❌">
      <formula>NOT(ISERROR(SEARCH("❌",M128)))</formula>
    </cfRule>
  </conditionalFormatting>
  <conditionalFormatting sqref="J128">
    <cfRule type="cellIs" dxfId="1938" priority="2283" operator="equal">
      <formula>"Muy Alta"</formula>
    </cfRule>
    <cfRule type="cellIs" dxfId="1937" priority="2284" operator="equal">
      <formula>"Alta"</formula>
    </cfRule>
    <cfRule type="cellIs" dxfId="1936" priority="2285" operator="equal">
      <formula>"Media"</formula>
    </cfRule>
    <cfRule type="cellIs" dxfId="1935" priority="2286" operator="equal">
      <formula>"Baja"</formula>
    </cfRule>
    <cfRule type="cellIs" dxfId="1934" priority="2287" operator="equal">
      <formula>"Muy Baja"</formula>
    </cfRule>
  </conditionalFormatting>
  <conditionalFormatting sqref="N128">
    <cfRule type="cellIs" dxfId="1933" priority="2278" operator="equal">
      <formula>"Catastrófico"</formula>
    </cfRule>
    <cfRule type="cellIs" dxfId="1932" priority="2279" operator="equal">
      <formula>"Mayor"</formula>
    </cfRule>
    <cfRule type="cellIs" dxfId="1931" priority="2280" operator="equal">
      <formula>"Moderado"</formula>
    </cfRule>
    <cfRule type="cellIs" dxfId="1930" priority="2281" operator="equal">
      <formula>"Menor"</formula>
    </cfRule>
    <cfRule type="cellIs" dxfId="1929" priority="2282" operator="equal">
      <formula>"Leve"</formula>
    </cfRule>
  </conditionalFormatting>
  <conditionalFormatting sqref="P128">
    <cfRule type="cellIs" dxfId="1928" priority="2274" operator="equal">
      <formula>"Extremo"</formula>
    </cfRule>
    <cfRule type="cellIs" dxfId="1927" priority="2275" operator="equal">
      <formula>"Alto"</formula>
    </cfRule>
    <cfRule type="cellIs" dxfId="1926" priority="2276" operator="equal">
      <formula>"Moderado"</formula>
    </cfRule>
    <cfRule type="cellIs" dxfId="1925" priority="2277" operator="equal">
      <formula>"Bajo"</formula>
    </cfRule>
  </conditionalFormatting>
  <conditionalFormatting sqref="M129">
    <cfRule type="containsText" dxfId="1924" priority="2273" operator="containsText" text="❌">
      <formula>NOT(ISERROR(SEARCH("❌",M129)))</formula>
    </cfRule>
  </conditionalFormatting>
  <conditionalFormatting sqref="J129">
    <cfRule type="cellIs" dxfId="1923" priority="2268" operator="equal">
      <formula>"Muy Alta"</formula>
    </cfRule>
    <cfRule type="cellIs" dxfId="1922" priority="2269" operator="equal">
      <formula>"Alta"</formula>
    </cfRule>
    <cfRule type="cellIs" dxfId="1921" priority="2270" operator="equal">
      <formula>"Media"</formula>
    </cfRule>
    <cfRule type="cellIs" dxfId="1920" priority="2271" operator="equal">
      <formula>"Baja"</formula>
    </cfRule>
    <cfRule type="cellIs" dxfId="1919" priority="2272" operator="equal">
      <formula>"Muy Baja"</formula>
    </cfRule>
  </conditionalFormatting>
  <conditionalFormatting sqref="N129">
    <cfRule type="cellIs" dxfId="1918" priority="2263" operator="equal">
      <formula>"Catastrófico"</formula>
    </cfRule>
    <cfRule type="cellIs" dxfId="1917" priority="2264" operator="equal">
      <formula>"Mayor"</formula>
    </cfRule>
    <cfRule type="cellIs" dxfId="1916" priority="2265" operator="equal">
      <formula>"Moderado"</formula>
    </cfRule>
    <cfRule type="cellIs" dxfId="1915" priority="2266" operator="equal">
      <formula>"Menor"</formula>
    </cfRule>
    <cfRule type="cellIs" dxfId="1914" priority="2267" operator="equal">
      <formula>"Leve"</formula>
    </cfRule>
  </conditionalFormatting>
  <conditionalFormatting sqref="P129">
    <cfRule type="cellIs" dxfId="1913" priority="2259" operator="equal">
      <formula>"Extremo"</formula>
    </cfRule>
    <cfRule type="cellIs" dxfId="1912" priority="2260" operator="equal">
      <formula>"Alto"</formula>
    </cfRule>
    <cfRule type="cellIs" dxfId="1911" priority="2261" operator="equal">
      <formula>"Moderado"</formula>
    </cfRule>
    <cfRule type="cellIs" dxfId="1910" priority="2262" operator="equal">
      <formula>"Bajo"</formula>
    </cfRule>
  </conditionalFormatting>
  <conditionalFormatting sqref="M130">
    <cfRule type="containsText" dxfId="1909" priority="2258" operator="containsText" text="❌">
      <formula>NOT(ISERROR(SEARCH("❌",M130)))</formula>
    </cfRule>
  </conditionalFormatting>
  <conditionalFormatting sqref="J130">
    <cfRule type="cellIs" dxfId="1908" priority="2253" operator="equal">
      <formula>"Muy Alta"</formula>
    </cfRule>
    <cfRule type="cellIs" dxfId="1907" priority="2254" operator="equal">
      <formula>"Alta"</formula>
    </cfRule>
    <cfRule type="cellIs" dxfId="1906" priority="2255" operator="equal">
      <formula>"Media"</formula>
    </cfRule>
    <cfRule type="cellIs" dxfId="1905" priority="2256" operator="equal">
      <formula>"Baja"</formula>
    </cfRule>
    <cfRule type="cellIs" dxfId="1904" priority="2257" operator="equal">
      <formula>"Muy Baja"</formula>
    </cfRule>
  </conditionalFormatting>
  <conditionalFormatting sqref="N130">
    <cfRule type="cellIs" dxfId="1903" priority="2248" operator="equal">
      <formula>"Catastrófico"</formula>
    </cfRule>
    <cfRule type="cellIs" dxfId="1902" priority="2249" operator="equal">
      <formula>"Mayor"</formula>
    </cfRule>
    <cfRule type="cellIs" dxfId="1901" priority="2250" operator="equal">
      <formula>"Moderado"</formula>
    </cfRule>
    <cfRule type="cellIs" dxfId="1900" priority="2251" operator="equal">
      <formula>"Menor"</formula>
    </cfRule>
    <cfRule type="cellIs" dxfId="1899" priority="2252" operator="equal">
      <formula>"Leve"</formula>
    </cfRule>
  </conditionalFormatting>
  <conditionalFormatting sqref="P130">
    <cfRule type="cellIs" dxfId="1898" priority="2244" operator="equal">
      <formula>"Extremo"</formula>
    </cfRule>
    <cfRule type="cellIs" dxfId="1897" priority="2245" operator="equal">
      <formula>"Alto"</formula>
    </cfRule>
    <cfRule type="cellIs" dxfId="1896" priority="2246" operator="equal">
      <formula>"Moderado"</formula>
    </cfRule>
    <cfRule type="cellIs" dxfId="1895" priority="2247" operator="equal">
      <formula>"Bajo"</formula>
    </cfRule>
  </conditionalFormatting>
  <conditionalFormatting sqref="M132">
    <cfRule type="containsText" dxfId="1894" priority="2243" operator="containsText" text="❌">
      <formula>NOT(ISERROR(SEARCH("❌",M132)))</formula>
    </cfRule>
  </conditionalFormatting>
  <conditionalFormatting sqref="J132">
    <cfRule type="cellIs" dxfId="1893" priority="2238" operator="equal">
      <formula>"Muy Alta"</formula>
    </cfRule>
    <cfRule type="cellIs" dxfId="1892" priority="2239" operator="equal">
      <formula>"Alta"</formula>
    </cfRule>
    <cfRule type="cellIs" dxfId="1891" priority="2240" operator="equal">
      <formula>"Media"</formula>
    </cfRule>
    <cfRule type="cellIs" dxfId="1890" priority="2241" operator="equal">
      <formula>"Baja"</formula>
    </cfRule>
    <cfRule type="cellIs" dxfId="1889" priority="2242" operator="equal">
      <formula>"Muy Baja"</formula>
    </cfRule>
  </conditionalFormatting>
  <conditionalFormatting sqref="N132">
    <cfRule type="cellIs" dxfId="1888" priority="2233" operator="equal">
      <formula>"Catastrófico"</formula>
    </cfRule>
    <cfRule type="cellIs" dxfId="1887" priority="2234" operator="equal">
      <formula>"Mayor"</formula>
    </cfRule>
    <cfRule type="cellIs" dxfId="1886" priority="2235" operator="equal">
      <formula>"Moderado"</formula>
    </cfRule>
    <cfRule type="cellIs" dxfId="1885" priority="2236" operator="equal">
      <formula>"Menor"</formula>
    </cfRule>
    <cfRule type="cellIs" dxfId="1884" priority="2237" operator="equal">
      <formula>"Leve"</formula>
    </cfRule>
  </conditionalFormatting>
  <conditionalFormatting sqref="P132">
    <cfRule type="cellIs" dxfId="1883" priority="2229" operator="equal">
      <formula>"Extremo"</formula>
    </cfRule>
    <cfRule type="cellIs" dxfId="1882" priority="2230" operator="equal">
      <formula>"Alto"</formula>
    </cfRule>
    <cfRule type="cellIs" dxfId="1881" priority="2231" operator="equal">
      <formula>"Moderado"</formula>
    </cfRule>
    <cfRule type="cellIs" dxfId="1880" priority="2232" operator="equal">
      <formula>"Bajo"</formula>
    </cfRule>
  </conditionalFormatting>
  <conditionalFormatting sqref="M133">
    <cfRule type="containsText" dxfId="1879" priority="2228" operator="containsText" text="❌">
      <formula>NOT(ISERROR(SEARCH("❌",M133)))</formula>
    </cfRule>
  </conditionalFormatting>
  <conditionalFormatting sqref="J133">
    <cfRule type="cellIs" dxfId="1878" priority="2223" operator="equal">
      <formula>"Muy Alta"</formula>
    </cfRule>
    <cfRule type="cellIs" dxfId="1877" priority="2224" operator="equal">
      <formula>"Alta"</formula>
    </cfRule>
    <cfRule type="cellIs" dxfId="1876" priority="2225" operator="equal">
      <formula>"Media"</formula>
    </cfRule>
    <cfRule type="cellIs" dxfId="1875" priority="2226" operator="equal">
      <formula>"Baja"</formula>
    </cfRule>
    <cfRule type="cellIs" dxfId="1874" priority="2227" operator="equal">
      <formula>"Muy Baja"</formula>
    </cfRule>
  </conditionalFormatting>
  <conditionalFormatting sqref="N133">
    <cfRule type="cellIs" dxfId="1873" priority="2218" operator="equal">
      <formula>"Catastrófico"</formula>
    </cfRule>
    <cfRule type="cellIs" dxfId="1872" priority="2219" operator="equal">
      <formula>"Mayor"</formula>
    </cfRule>
    <cfRule type="cellIs" dxfId="1871" priority="2220" operator="equal">
      <formula>"Moderado"</formula>
    </cfRule>
    <cfRule type="cellIs" dxfId="1870" priority="2221" operator="equal">
      <formula>"Menor"</formula>
    </cfRule>
    <cfRule type="cellIs" dxfId="1869" priority="2222" operator="equal">
      <formula>"Leve"</formula>
    </cfRule>
  </conditionalFormatting>
  <conditionalFormatting sqref="P133">
    <cfRule type="cellIs" dxfId="1868" priority="2214" operator="equal">
      <formula>"Extremo"</formula>
    </cfRule>
    <cfRule type="cellIs" dxfId="1867" priority="2215" operator="equal">
      <formula>"Alto"</formula>
    </cfRule>
    <cfRule type="cellIs" dxfId="1866" priority="2216" operator="equal">
      <formula>"Moderado"</formula>
    </cfRule>
    <cfRule type="cellIs" dxfId="1865" priority="2217" operator="equal">
      <formula>"Bajo"</formula>
    </cfRule>
  </conditionalFormatting>
  <conditionalFormatting sqref="M135">
    <cfRule type="containsText" dxfId="1864" priority="2213" operator="containsText" text="❌">
      <formula>NOT(ISERROR(SEARCH("❌",M135)))</formula>
    </cfRule>
  </conditionalFormatting>
  <conditionalFormatting sqref="J135">
    <cfRule type="cellIs" dxfId="1863" priority="2208" operator="equal">
      <formula>"Muy Alta"</formula>
    </cfRule>
    <cfRule type="cellIs" dxfId="1862" priority="2209" operator="equal">
      <formula>"Alta"</formula>
    </cfRule>
    <cfRule type="cellIs" dxfId="1861" priority="2210" operator="equal">
      <formula>"Media"</formula>
    </cfRule>
    <cfRule type="cellIs" dxfId="1860" priority="2211" operator="equal">
      <formula>"Baja"</formula>
    </cfRule>
    <cfRule type="cellIs" dxfId="1859" priority="2212" operator="equal">
      <formula>"Muy Baja"</formula>
    </cfRule>
  </conditionalFormatting>
  <conditionalFormatting sqref="N135">
    <cfRule type="cellIs" dxfId="1858" priority="2203" operator="equal">
      <formula>"Catastrófico"</formula>
    </cfRule>
    <cfRule type="cellIs" dxfId="1857" priority="2204" operator="equal">
      <formula>"Mayor"</formula>
    </cfRule>
    <cfRule type="cellIs" dxfId="1856" priority="2205" operator="equal">
      <formula>"Moderado"</formula>
    </cfRule>
    <cfRule type="cellIs" dxfId="1855" priority="2206" operator="equal">
      <formula>"Menor"</formula>
    </cfRule>
    <cfRule type="cellIs" dxfId="1854" priority="2207" operator="equal">
      <formula>"Leve"</formula>
    </cfRule>
  </conditionalFormatting>
  <conditionalFormatting sqref="P135">
    <cfRule type="cellIs" dxfId="1853" priority="2199" operator="equal">
      <formula>"Extremo"</formula>
    </cfRule>
    <cfRule type="cellIs" dxfId="1852" priority="2200" operator="equal">
      <formula>"Alto"</formula>
    </cfRule>
    <cfRule type="cellIs" dxfId="1851" priority="2201" operator="equal">
      <formula>"Moderado"</formula>
    </cfRule>
    <cfRule type="cellIs" dxfId="1850" priority="2202" operator="equal">
      <formula>"Bajo"</formula>
    </cfRule>
  </conditionalFormatting>
  <conditionalFormatting sqref="M136:M137">
    <cfRule type="containsText" dxfId="1849" priority="2198" operator="containsText" text="❌">
      <formula>NOT(ISERROR(SEARCH("❌",M136)))</formula>
    </cfRule>
  </conditionalFormatting>
  <conditionalFormatting sqref="J136:J137">
    <cfRule type="cellIs" dxfId="1848" priority="2193" operator="equal">
      <formula>"Muy Alta"</formula>
    </cfRule>
    <cfRule type="cellIs" dxfId="1847" priority="2194" operator="equal">
      <formula>"Alta"</formula>
    </cfRule>
    <cfRule type="cellIs" dxfId="1846" priority="2195" operator="equal">
      <formula>"Media"</formula>
    </cfRule>
    <cfRule type="cellIs" dxfId="1845" priority="2196" operator="equal">
      <formula>"Baja"</formula>
    </cfRule>
    <cfRule type="cellIs" dxfId="1844" priority="2197" operator="equal">
      <formula>"Muy Baja"</formula>
    </cfRule>
  </conditionalFormatting>
  <conditionalFormatting sqref="N136:N137">
    <cfRule type="cellIs" dxfId="1843" priority="2188" operator="equal">
      <formula>"Catastrófico"</formula>
    </cfRule>
    <cfRule type="cellIs" dxfId="1842" priority="2189" operator="equal">
      <formula>"Mayor"</formula>
    </cfRule>
    <cfRule type="cellIs" dxfId="1841" priority="2190" operator="equal">
      <formula>"Moderado"</formula>
    </cfRule>
    <cfRule type="cellIs" dxfId="1840" priority="2191" operator="equal">
      <formula>"Menor"</formula>
    </cfRule>
    <cfRule type="cellIs" dxfId="1839" priority="2192" operator="equal">
      <formula>"Leve"</formula>
    </cfRule>
  </conditionalFormatting>
  <conditionalFormatting sqref="P136:P137">
    <cfRule type="cellIs" dxfId="1838" priority="2184" operator="equal">
      <formula>"Extremo"</formula>
    </cfRule>
    <cfRule type="cellIs" dxfId="1837" priority="2185" operator="equal">
      <formula>"Alto"</formula>
    </cfRule>
    <cfRule type="cellIs" dxfId="1836" priority="2186" operator="equal">
      <formula>"Moderado"</formula>
    </cfRule>
    <cfRule type="cellIs" dxfId="1835" priority="2187" operator="equal">
      <formula>"Bajo"</formula>
    </cfRule>
  </conditionalFormatting>
  <conditionalFormatting sqref="M139">
    <cfRule type="containsText" dxfId="1834" priority="2183" operator="containsText" text="❌">
      <formula>NOT(ISERROR(SEARCH("❌",M139)))</formula>
    </cfRule>
  </conditionalFormatting>
  <conditionalFormatting sqref="N139">
    <cfRule type="cellIs" dxfId="1833" priority="2178" operator="equal">
      <formula>"Catastrófico"</formula>
    </cfRule>
    <cfRule type="cellIs" dxfId="1832" priority="2179" operator="equal">
      <formula>"Mayor"</formula>
    </cfRule>
    <cfRule type="cellIs" dxfId="1831" priority="2180" operator="equal">
      <formula>"Moderado"</formula>
    </cfRule>
    <cfRule type="cellIs" dxfId="1830" priority="2181" operator="equal">
      <formula>"Menor"</formula>
    </cfRule>
    <cfRule type="cellIs" dxfId="1829" priority="2182" operator="equal">
      <formula>"Leve"</formula>
    </cfRule>
  </conditionalFormatting>
  <conditionalFormatting sqref="J139">
    <cfRule type="cellIs" dxfId="1828" priority="2173" operator="equal">
      <formula>"Muy Alta"</formula>
    </cfRule>
    <cfRule type="cellIs" dxfId="1827" priority="2174" operator="equal">
      <formula>"Alta"</formula>
    </cfRule>
    <cfRule type="cellIs" dxfId="1826" priority="2175" operator="equal">
      <formula>"Media"</formula>
    </cfRule>
    <cfRule type="cellIs" dxfId="1825" priority="2176" operator="equal">
      <formula>"Baja"</formula>
    </cfRule>
    <cfRule type="cellIs" dxfId="1824" priority="2177" operator="equal">
      <formula>"Muy Baja"</formula>
    </cfRule>
  </conditionalFormatting>
  <conditionalFormatting sqref="P139">
    <cfRule type="cellIs" dxfId="1823" priority="2169" operator="equal">
      <formula>"Extremo"</formula>
    </cfRule>
    <cfRule type="cellIs" dxfId="1822" priority="2170" operator="equal">
      <formula>"Alto"</formula>
    </cfRule>
    <cfRule type="cellIs" dxfId="1821" priority="2171" operator="equal">
      <formula>"Moderado"</formula>
    </cfRule>
    <cfRule type="cellIs" dxfId="1820" priority="2172" operator="equal">
      <formula>"Bajo"</formula>
    </cfRule>
  </conditionalFormatting>
  <conditionalFormatting sqref="M140">
    <cfRule type="containsText" dxfId="1819" priority="2168" operator="containsText" text="❌">
      <formula>NOT(ISERROR(SEARCH("❌",M140)))</formula>
    </cfRule>
  </conditionalFormatting>
  <conditionalFormatting sqref="N140">
    <cfRule type="cellIs" dxfId="1818" priority="2163" operator="equal">
      <formula>"Catastrófico"</formula>
    </cfRule>
    <cfRule type="cellIs" dxfId="1817" priority="2164" operator="equal">
      <formula>"Mayor"</formula>
    </cfRule>
    <cfRule type="cellIs" dxfId="1816" priority="2165" operator="equal">
      <formula>"Moderado"</formula>
    </cfRule>
    <cfRule type="cellIs" dxfId="1815" priority="2166" operator="equal">
      <formula>"Menor"</formula>
    </cfRule>
    <cfRule type="cellIs" dxfId="1814" priority="2167" operator="equal">
      <formula>"Leve"</formula>
    </cfRule>
  </conditionalFormatting>
  <conditionalFormatting sqref="J140">
    <cfRule type="cellIs" dxfId="1813" priority="2158" operator="equal">
      <formula>"Muy Alta"</formula>
    </cfRule>
    <cfRule type="cellIs" dxfId="1812" priority="2159" operator="equal">
      <formula>"Alta"</formula>
    </cfRule>
    <cfRule type="cellIs" dxfId="1811" priority="2160" operator="equal">
      <formula>"Media"</formula>
    </cfRule>
    <cfRule type="cellIs" dxfId="1810" priority="2161" operator="equal">
      <formula>"Baja"</formula>
    </cfRule>
    <cfRule type="cellIs" dxfId="1809" priority="2162" operator="equal">
      <formula>"Muy Baja"</formula>
    </cfRule>
  </conditionalFormatting>
  <conditionalFormatting sqref="P140">
    <cfRule type="cellIs" dxfId="1808" priority="2154" operator="equal">
      <formula>"Extremo"</formula>
    </cfRule>
    <cfRule type="cellIs" dxfId="1807" priority="2155" operator="equal">
      <formula>"Alto"</formula>
    </cfRule>
    <cfRule type="cellIs" dxfId="1806" priority="2156" operator="equal">
      <formula>"Moderado"</formula>
    </cfRule>
    <cfRule type="cellIs" dxfId="1805" priority="2157" operator="equal">
      <formula>"Bajo"</formula>
    </cfRule>
  </conditionalFormatting>
  <conditionalFormatting sqref="M143">
    <cfRule type="containsText" dxfId="1804" priority="2153" operator="containsText" text="❌">
      <formula>NOT(ISERROR(SEARCH("❌",M143)))</formula>
    </cfRule>
  </conditionalFormatting>
  <conditionalFormatting sqref="J143">
    <cfRule type="cellIs" dxfId="1803" priority="2148" operator="equal">
      <formula>"Muy Alta"</formula>
    </cfRule>
    <cfRule type="cellIs" dxfId="1802" priority="2149" operator="equal">
      <formula>"Alta"</formula>
    </cfRule>
    <cfRule type="cellIs" dxfId="1801" priority="2150" operator="equal">
      <formula>"Media"</formula>
    </cfRule>
    <cfRule type="cellIs" dxfId="1800" priority="2151" operator="equal">
      <formula>"Baja"</formula>
    </cfRule>
    <cfRule type="cellIs" dxfId="1799" priority="2152" operator="equal">
      <formula>"Muy Baja"</formula>
    </cfRule>
  </conditionalFormatting>
  <conditionalFormatting sqref="N143">
    <cfRule type="cellIs" dxfId="1798" priority="2143" operator="equal">
      <formula>"Catastrófico"</formula>
    </cfRule>
    <cfRule type="cellIs" dxfId="1797" priority="2144" operator="equal">
      <formula>"Mayor"</formula>
    </cfRule>
    <cfRule type="cellIs" dxfId="1796" priority="2145" operator="equal">
      <formula>"Moderado"</formula>
    </cfRule>
    <cfRule type="cellIs" dxfId="1795" priority="2146" operator="equal">
      <formula>"Menor"</formula>
    </cfRule>
    <cfRule type="cellIs" dxfId="1794" priority="2147" operator="equal">
      <formula>"Leve"</formula>
    </cfRule>
  </conditionalFormatting>
  <conditionalFormatting sqref="P143">
    <cfRule type="cellIs" dxfId="1793" priority="2139" operator="equal">
      <formula>"Extremo"</formula>
    </cfRule>
    <cfRule type="cellIs" dxfId="1792" priority="2140" operator="equal">
      <formula>"Alto"</formula>
    </cfRule>
    <cfRule type="cellIs" dxfId="1791" priority="2141" operator="equal">
      <formula>"Moderado"</formula>
    </cfRule>
    <cfRule type="cellIs" dxfId="1790" priority="2142" operator="equal">
      <formula>"Bajo"</formula>
    </cfRule>
  </conditionalFormatting>
  <conditionalFormatting sqref="M144:M145">
    <cfRule type="containsText" dxfId="1789" priority="2138" operator="containsText" text="❌">
      <formula>NOT(ISERROR(SEARCH("❌",M144)))</formula>
    </cfRule>
  </conditionalFormatting>
  <conditionalFormatting sqref="J144:J145">
    <cfRule type="cellIs" dxfId="1788" priority="2133" operator="equal">
      <formula>"Muy Alta"</formula>
    </cfRule>
    <cfRule type="cellIs" dxfId="1787" priority="2134" operator="equal">
      <formula>"Alta"</formula>
    </cfRule>
    <cfRule type="cellIs" dxfId="1786" priority="2135" operator="equal">
      <formula>"Media"</formula>
    </cfRule>
    <cfRule type="cellIs" dxfId="1785" priority="2136" operator="equal">
      <formula>"Baja"</formula>
    </cfRule>
    <cfRule type="cellIs" dxfId="1784" priority="2137" operator="equal">
      <formula>"Muy Baja"</formula>
    </cfRule>
  </conditionalFormatting>
  <conditionalFormatting sqref="N144:N145">
    <cfRule type="cellIs" dxfId="1783" priority="2128" operator="equal">
      <formula>"Catastrófico"</formula>
    </cfRule>
    <cfRule type="cellIs" dxfId="1782" priority="2129" operator="equal">
      <formula>"Mayor"</formula>
    </cfRule>
    <cfRule type="cellIs" dxfId="1781" priority="2130" operator="equal">
      <formula>"Moderado"</formula>
    </cfRule>
    <cfRule type="cellIs" dxfId="1780" priority="2131" operator="equal">
      <formula>"Menor"</formula>
    </cfRule>
    <cfRule type="cellIs" dxfId="1779" priority="2132" operator="equal">
      <formula>"Leve"</formula>
    </cfRule>
  </conditionalFormatting>
  <conditionalFormatting sqref="P144:P145">
    <cfRule type="cellIs" dxfId="1778" priority="2124" operator="equal">
      <formula>"Extremo"</formula>
    </cfRule>
    <cfRule type="cellIs" dxfId="1777" priority="2125" operator="equal">
      <formula>"Alto"</formula>
    </cfRule>
    <cfRule type="cellIs" dxfId="1776" priority="2126" operator="equal">
      <formula>"Moderado"</formula>
    </cfRule>
    <cfRule type="cellIs" dxfId="1775" priority="2127" operator="equal">
      <formula>"Bajo"</formula>
    </cfRule>
  </conditionalFormatting>
  <conditionalFormatting sqref="M147">
    <cfRule type="containsText" dxfId="1774" priority="2108" operator="containsText" text="❌">
      <formula>NOT(ISERROR(SEARCH("❌",M147)))</formula>
    </cfRule>
  </conditionalFormatting>
  <conditionalFormatting sqref="J147">
    <cfRule type="cellIs" dxfId="1773" priority="2103" operator="equal">
      <formula>"Muy Alta"</formula>
    </cfRule>
    <cfRule type="cellIs" dxfId="1772" priority="2104" operator="equal">
      <formula>"Alta"</formula>
    </cfRule>
    <cfRule type="cellIs" dxfId="1771" priority="2105" operator="equal">
      <formula>"Media"</formula>
    </cfRule>
    <cfRule type="cellIs" dxfId="1770" priority="2106" operator="equal">
      <formula>"Baja"</formula>
    </cfRule>
    <cfRule type="cellIs" dxfId="1769" priority="2107" operator="equal">
      <formula>"Muy Baja"</formula>
    </cfRule>
  </conditionalFormatting>
  <conditionalFormatting sqref="N147">
    <cfRule type="cellIs" dxfId="1768" priority="2098" operator="equal">
      <formula>"Catastrófico"</formula>
    </cfRule>
    <cfRule type="cellIs" dxfId="1767" priority="2099" operator="equal">
      <formula>"Mayor"</formula>
    </cfRule>
    <cfRule type="cellIs" dxfId="1766" priority="2100" operator="equal">
      <formula>"Moderado"</formula>
    </cfRule>
    <cfRule type="cellIs" dxfId="1765" priority="2101" operator="equal">
      <formula>"Menor"</formula>
    </cfRule>
    <cfRule type="cellIs" dxfId="1764" priority="2102" operator="equal">
      <formula>"Leve"</formula>
    </cfRule>
  </conditionalFormatting>
  <conditionalFormatting sqref="P147">
    <cfRule type="cellIs" dxfId="1763" priority="2094" operator="equal">
      <formula>"Extremo"</formula>
    </cfRule>
    <cfRule type="cellIs" dxfId="1762" priority="2095" operator="equal">
      <formula>"Alto"</formula>
    </cfRule>
    <cfRule type="cellIs" dxfId="1761" priority="2096" operator="equal">
      <formula>"Moderado"</formula>
    </cfRule>
    <cfRule type="cellIs" dxfId="1760" priority="2097" operator="equal">
      <formula>"Bajo"</formula>
    </cfRule>
  </conditionalFormatting>
  <conditionalFormatting sqref="M149">
    <cfRule type="containsText" dxfId="1759" priority="2093" operator="containsText" text="❌">
      <formula>NOT(ISERROR(SEARCH("❌",M149)))</formula>
    </cfRule>
  </conditionalFormatting>
  <conditionalFormatting sqref="N149">
    <cfRule type="cellIs" dxfId="1758" priority="2088" operator="equal">
      <formula>"Catastrófico"</formula>
    </cfRule>
    <cfRule type="cellIs" dxfId="1757" priority="2089" operator="equal">
      <formula>"Mayor"</formula>
    </cfRule>
    <cfRule type="cellIs" dxfId="1756" priority="2090" operator="equal">
      <formula>"Moderado"</formula>
    </cfRule>
    <cfRule type="cellIs" dxfId="1755" priority="2091" operator="equal">
      <formula>"Menor"</formula>
    </cfRule>
    <cfRule type="cellIs" dxfId="1754" priority="2092" operator="equal">
      <formula>"Leve"</formula>
    </cfRule>
  </conditionalFormatting>
  <conditionalFormatting sqref="J149">
    <cfRule type="cellIs" dxfId="1753" priority="2083" operator="equal">
      <formula>"Muy Alta"</formula>
    </cfRule>
    <cfRule type="cellIs" dxfId="1752" priority="2084" operator="equal">
      <formula>"Alta"</formula>
    </cfRule>
    <cfRule type="cellIs" dxfId="1751" priority="2085" operator="equal">
      <formula>"Media"</formula>
    </cfRule>
    <cfRule type="cellIs" dxfId="1750" priority="2086" operator="equal">
      <formula>"Baja"</formula>
    </cfRule>
    <cfRule type="cellIs" dxfId="1749" priority="2087" operator="equal">
      <formula>"Muy Baja"</formula>
    </cfRule>
  </conditionalFormatting>
  <conditionalFormatting sqref="P149">
    <cfRule type="cellIs" dxfId="1748" priority="2079" operator="equal">
      <formula>"Extremo"</formula>
    </cfRule>
    <cfRule type="cellIs" dxfId="1747" priority="2080" operator="equal">
      <formula>"Alto"</formula>
    </cfRule>
    <cfRule type="cellIs" dxfId="1746" priority="2081" operator="equal">
      <formula>"Moderado"</formula>
    </cfRule>
    <cfRule type="cellIs" dxfId="1745" priority="2082" operator="equal">
      <formula>"Bajo"</formula>
    </cfRule>
  </conditionalFormatting>
  <conditionalFormatting sqref="M151">
    <cfRule type="containsText" dxfId="1744" priority="2078" operator="containsText" text="❌">
      <formula>NOT(ISERROR(SEARCH("❌",M151)))</formula>
    </cfRule>
  </conditionalFormatting>
  <conditionalFormatting sqref="N151">
    <cfRule type="cellIs" dxfId="1743" priority="2073" operator="equal">
      <formula>"Catastrófico"</formula>
    </cfRule>
    <cfRule type="cellIs" dxfId="1742" priority="2074" operator="equal">
      <formula>"Mayor"</formula>
    </cfRule>
    <cfRule type="cellIs" dxfId="1741" priority="2075" operator="equal">
      <formula>"Moderado"</formula>
    </cfRule>
    <cfRule type="cellIs" dxfId="1740" priority="2076" operator="equal">
      <formula>"Menor"</formula>
    </cfRule>
    <cfRule type="cellIs" dxfId="1739" priority="2077" operator="equal">
      <formula>"Leve"</formula>
    </cfRule>
  </conditionalFormatting>
  <conditionalFormatting sqref="J151">
    <cfRule type="cellIs" dxfId="1738" priority="2068" operator="equal">
      <formula>"Muy Alta"</formula>
    </cfRule>
    <cfRule type="cellIs" dxfId="1737" priority="2069" operator="equal">
      <formula>"Alta"</formula>
    </cfRule>
    <cfRule type="cellIs" dxfId="1736" priority="2070" operator="equal">
      <formula>"Media"</formula>
    </cfRule>
    <cfRule type="cellIs" dxfId="1735" priority="2071" operator="equal">
      <formula>"Baja"</formula>
    </cfRule>
    <cfRule type="cellIs" dxfId="1734" priority="2072" operator="equal">
      <formula>"Muy Baja"</formula>
    </cfRule>
  </conditionalFormatting>
  <conditionalFormatting sqref="P151">
    <cfRule type="cellIs" dxfId="1733" priority="2064" operator="equal">
      <formula>"Extremo"</formula>
    </cfRule>
    <cfRule type="cellIs" dxfId="1732" priority="2065" operator="equal">
      <formula>"Alto"</formula>
    </cfRule>
    <cfRule type="cellIs" dxfId="1731" priority="2066" operator="equal">
      <formula>"Moderado"</formula>
    </cfRule>
    <cfRule type="cellIs" dxfId="1730" priority="2067" operator="equal">
      <formula>"Bajo"</formula>
    </cfRule>
  </conditionalFormatting>
  <conditionalFormatting sqref="M153">
    <cfRule type="containsText" dxfId="1729" priority="2063" operator="containsText" text="❌">
      <formula>NOT(ISERROR(SEARCH("❌",M153)))</formula>
    </cfRule>
  </conditionalFormatting>
  <conditionalFormatting sqref="N153">
    <cfRule type="cellIs" dxfId="1728" priority="2058" operator="equal">
      <formula>"Catastrófico"</formula>
    </cfRule>
    <cfRule type="cellIs" dxfId="1727" priority="2059" operator="equal">
      <formula>"Mayor"</formula>
    </cfRule>
    <cfRule type="cellIs" dxfId="1726" priority="2060" operator="equal">
      <formula>"Moderado"</formula>
    </cfRule>
    <cfRule type="cellIs" dxfId="1725" priority="2061" operator="equal">
      <formula>"Menor"</formula>
    </cfRule>
    <cfRule type="cellIs" dxfId="1724" priority="2062" operator="equal">
      <formula>"Leve"</formula>
    </cfRule>
  </conditionalFormatting>
  <conditionalFormatting sqref="J153">
    <cfRule type="cellIs" dxfId="1723" priority="2053" operator="equal">
      <formula>"Muy Alta"</formula>
    </cfRule>
    <cfRule type="cellIs" dxfId="1722" priority="2054" operator="equal">
      <formula>"Alta"</formula>
    </cfRule>
    <cfRule type="cellIs" dxfId="1721" priority="2055" operator="equal">
      <formula>"Media"</formula>
    </cfRule>
    <cfRule type="cellIs" dxfId="1720" priority="2056" operator="equal">
      <formula>"Baja"</formula>
    </cfRule>
    <cfRule type="cellIs" dxfId="1719" priority="2057" operator="equal">
      <formula>"Muy Baja"</formula>
    </cfRule>
  </conditionalFormatting>
  <conditionalFormatting sqref="P153">
    <cfRule type="cellIs" dxfId="1718" priority="2049" operator="equal">
      <formula>"Extremo"</formula>
    </cfRule>
    <cfRule type="cellIs" dxfId="1717" priority="2050" operator="equal">
      <formula>"Alto"</formula>
    </cfRule>
    <cfRule type="cellIs" dxfId="1716" priority="2051" operator="equal">
      <formula>"Moderado"</formula>
    </cfRule>
    <cfRule type="cellIs" dxfId="1715" priority="2052" operator="equal">
      <formula>"Bajo"</formula>
    </cfRule>
  </conditionalFormatting>
  <conditionalFormatting sqref="M154">
    <cfRule type="containsText" dxfId="1714" priority="2048" operator="containsText" text="❌">
      <formula>NOT(ISERROR(SEARCH("❌",M154)))</formula>
    </cfRule>
  </conditionalFormatting>
  <conditionalFormatting sqref="N154">
    <cfRule type="cellIs" dxfId="1713" priority="2043" operator="equal">
      <formula>"Catastrófico"</formula>
    </cfRule>
    <cfRule type="cellIs" dxfId="1712" priority="2044" operator="equal">
      <formula>"Mayor"</formula>
    </cfRule>
    <cfRule type="cellIs" dxfId="1711" priority="2045" operator="equal">
      <formula>"Moderado"</formula>
    </cfRule>
    <cfRule type="cellIs" dxfId="1710" priority="2046" operator="equal">
      <formula>"Menor"</formula>
    </cfRule>
    <cfRule type="cellIs" dxfId="1709" priority="2047" operator="equal">
      <formula>"Leve"</formula>
    </cfRule>
  </conditionalFormatting>
  <conditionalFormatting sqref="J154">
    <cfRule type="cellIs" dxfId="1708" priority="2038" operator="equal">
      <formula>"Muy Alta"</formula>
    </cfRule>
    <cfRule type="cellIs" dxfId="1707" priority="2039" operator="equal">
      <formula>"Alta"</formula>
    </cfRule>
    <cfRule type="cellIs" dxfId="1706" priority="2040" operator="equal">
      <formula>"Media"</formula>
    </cfRule>
    <cfRule type="cellIs" dxfId="1705" priority="2041" operator="equal">
      <formula>"Baja"</formula>
    </cfRule>
    <cfRule type="cellIs" dxfId="1704" priority="2042" operator="equal">
      <formula>"Muy Baja"</formula>
    </cfRule>
  </conditionalFormatting>
  <conditionalFormatting sqref="P154">
    <cfRule type="cellIs" dxfId="1703" priority="2034" operator="equal">
      <formula>"Extremo"</formula>
    </cfRule>
    <cfRule type="cellIs" dxfId="1702" priority="2035" operator="equal">
      <formula>"Alto"</formula>
    </cfRule>
    <cfRule type="cellIs" dxfId="1701" priority="2036" operator="equal">
      <formula>"Moderado"</formula>
    </cfRule>
    <cfRule type="cellIs" dxfId="1700" priority="2037" operator="equal">
      <formula>"Bajo"</formula>
    </cfRule>
  </conditionalFormatting>
  <conditionalFormatting sqref="M156">
    <cfRule type="containsText" dxfId="1699" priority="2033" operator="containsText" text="❌">
      <formula>NOT(ISERROR(SEARCH("❌",M156)))</formula>
    </cfRule>
  </conditionalFormatting>
  <conditionalFormatting sqref="N156">
    <cfRule type="cellIs" dxfId="1698" priority="2028" operator="equal">
      <formula>"Catastrófico"</formula>
    </cfRule>
    <cfRule type="cellIs" dxfId="1697" priority="2029" operator="equal">
      <formula>"Mayor"</formula>
    </cfRule>
    <cfRule type="cellIs" dxfId="1696" priority="2030" operator="equal">
      <formula>"Moderado"</formula>
    </cfRule>
    <cfRule type="cellIs" dxfId="1695" priority="2031" operator="equal">
      <formula>"Menor"</formula>
    </cfRule>
    <cfRule type="cellIs" dxfId="1694" priority="2032" operator="equal">
      <formula>"Leve"</formula>
    </cfRule>
  </conditionalFormatting>
  <conditionalFormatting sqref="J156">
    <cfRule type="cellIs" dxfId="1693" priority="2023" operator="equal">
      <formula>"Muy Alta"</formula>
    </cfRule>
    <cfRule type="cellIs" dxfId="1692" priority="2024" operator="equal">
      <formula>"Alta"</formula>
    </cfRule>
    <cfRule type="cellIs" dxfId="1691" priority="2025" operator="equal">
      <formula>"Media"</formula>
    </cfRule>
    <cfRule type="cellIs" dxfId="1690" priority="2026" operator="equal">
      <formula>"Baja"</formula>
    </cfRule>
    <cfRule type="cellIs" dxfId="1689" priority="2027" operator="equal">
      <formula>"Muy Baja"</formula>
    </cfRule>
  </conditionalFormatting>
  <conditionalFormatting sqref="P156">
    <cfRule type="cellIs" dxfId="1688" priority="2019" operator="equal">
      <formula>"Extremo"</formula>
    </cfRule>
    <cfRule type="cellIs" dxfId="1687" priority="2020" operator="equal">
      <formula>"Alto"</formula>
    </cfRule>
    <cfRule type="cellIs" dxfId="1686" priority="2021" operator="equal">
      <formula>"Moderado"</formula>
    </cfRule>
    <cfRule type="cellIs" dxfId="1685" priority="2022" operator="equal">
      <formula>"Bajo"</formula>
    </cfRule>
  </conditionalFormatting>
  <conditionalFormatting sqref="M157">
    <cfRule type="containsText" dxfId="1684" priority="2018" operator="containsText" text="❌">
      <formula>NOT(ISERROR(SEARCH("❌",M157)))</formula>
    </cfRule>
  </conditionalFormatting>
  <conditionalFormatting sqref="N157">
    <cfRule type="cellIs" dxfId="1683" priority="2013" operator="equal">
      <formula>"Catastrófico"</formula>
    </cfRule>
    <cfRule type="cellIs" dxfId="1682" priority="2014" operator="equal">
      <formula>"Mayor"</formula>
    </cfRule>
    <cfRule type="cellIs" dxfId="1681" priority="2015" operator="equal">
      <formula>"Moderado"</formula>
    </cfRule>
    <cfRule type="cellIs" dxfId="1680" priority="2016" operator="equal">
      <formula>"Menor"</formula>
    </cfRule>
    <cfRule type="cellIs" dxfId="1679" priority="2017" operator="equal">
      <formula>"Leve"</formula>
    </cfRule>
  </conditionalFormatting>
  <conditionalFormatting sqref="J157">
    <cfRule type="cellIs" dxfId="1678" priority="2008" operator="equal">
      <formula>"Muy Alta"</formula>
    </cfRule>
    <cfRule type="cellIs" dxfId="1677" priority="2009" operator="equal">
      <formula>"Alta"</formula>
    </cfRule>
    <cfRule type="cellIs" dxfId="1676" priority="2010" operator="equal">
      <formula>"Media"</formula>
    </cfRule>
    <cfRule type="cellIs" dxfId="1675" priority="2011" operator="equal">
      <formula>"Baja"</formula>
    </cfRule>
    <cfRule type="cellIs" dxfId="1674" priority="2012" operator="equal">
      <formula>"Muy Baja"</formula>
    </cfRule>
  </conditionalFormatting>
  <conditionalFormatting sqref="P157">
    <cfRule type="cellIs" dxfId="1673" priority="2004" operator="equal">
      <formula>"Extremo"</formula>
    </cfRule>
    <cfRule type="cellIs" dxfId="1672" priority="2005" operator="equal">
      <formula>"Alto"</formula>
    </cfRule>
    <cfRule type="cellIs" dxfId="1671" priority="2006" operator="equal">
      <formula>"Moderado"</formula>
    </cfRule>
    <cfRule type="cellIs" dxfId="1670" priority="2007" operator="equal">
      <formula>"Bajo"</formula>
    </cfRule>
  </conditionalFormatting>
  <conditionalFormatting sqref="M158">
    <cfRule type="containsText" dxfId="1669" priority="2003" operator="containsText" text="❌">
      <formula>NOT(ISERROR(SEARCH("❌",M158)))</formula>
    </cfRule>
  </conditionalFormatting>
  <conditionalFormatting sqref="N158">
    <cfRule type="cellIs" dxfId="1668" priority="1998" operator="equal">
      <formula>"Catastrófico"</formula>
    </cfRule>
    <cfRule type="cellIs" dxfId="1667" priority="1999" operator="equal">
      <formula>"Mayor"</formula>
    </cfRule>
    <cfRule type="cellIs" dxfId="1666" priority="2000" operator="equal">
      <formula>"Moderado"</formula>
    </cfRule>
    <cfRule type="cellIs" dxfId="1665" priority="2001" operator="equal">
      <formula>"Menor"</formula>
    </cfRule>
    <cfRule type="cellIs" dxfId="1664" priority="2002" operator="equal">
      <formula>"Leve"</formula>
    </cfRule>
  </conditionalFormatting>
  <conditionalFormatting sqref="J158">
    <cfRule type="cellIs" dxfId="1663" priority="1993" operator="equal">
      <formula>"Muy Alta"</formula>
    </cfRule>
    <cfRule type="cellIs" dxfId="1662" priority="1994" operator="equal">
      <formula>"Alta"</formula>
    </cfRule>
    <cfRule type="cellIs" dxfId="1661" priority="1995" operator="equal">
      <formula>"Media"</formula>
    </cfRule>
    <cfRule type="cellIs" dxfId="1660" priority="1996" operator="equal">
      <formula>"Baja"</formula>
    </cfRule>
    <cfRule type="cellIs" dxfId="1659" priority="1997" operator="equal">
      <formula>"Muy Baja"</formula>
    </cfRule>
  </conditionalFormatting>
  <conditionalFormatting sqref="P158">
    <cfRule type="cellIs" dxfId="1658" priority="1989" operator="equal">
      <formula>"Extremo"</formula>
    </cfRule>
    <cfRule type="cellIs" dxfId="1657" priority="1990" operator="equal">
      <formula>"Alto"</formula>
    </cfRule>
    <cfRule type="cellIs" dxfId="1656" priority="1991" operator="equal">
      <formula>"Moderado"</formula>
    </cfRule>
    <cfRule type="cellIs" dxfId="1655" priority="1992" operator="equal">
      <formula>"Bajo"</formula>
    </cfRule>
  </conditionalFormatting>
  <conditionalFormatting sqref="M159">
    <cfRule type="containsText" dxfId="1654" priority="1988" operator="containsText" text="❌">
      <formula>NOT(ISERROR(SEARCH("❌",M159)))</formula>
    </cfRule>
  </conditionalFormatting>
  <conditionalFormatting sqref="N159">
    <cfRule type="cellIs" dxfId="1653" priority="1983" operator="equal">
      <formula>"Catastrófico"</formula>
    </cfRule>
    <cfRule type="cellIs" dxfId="1652" priority="1984" operator="equal">
      <formula>"Mayor"</formula>
    </cfRule>
    <cfRule type="cellIs" dxfId="1651" priority="1985" operator="equal">
      <formula>"Moderado"</formula>
    </cfRule>
    <cfRule type="cellIs" dxfId="1650" priority="1986" operator="equal">
      <formula>"Menor"</formula>
    </cfRule>
    <cfRule type="cellIs" dxfId="1649" priority="1987" operator="equal">
      <formula>"Leve"</formula>
    </cfRule>
  </conditionalFormatting>
  <conditionalFormatting sqref="J159">
    <cfRule type="cellIs" dxfId="1648" priority="1978" operator="equal">
      <formula>"Muy Alta"</formula>
    </cfRule>
    <cfRule type="cellIs" dxfId="1647" priority="1979" operator="equal">
      <formula>"Alta"</formula>
    </cfRule>
    <cfRule type="cellIs" dxfId="1646" priority="1980" operator="equal">
      <formula>"Media"</formula>
    </cfRule>
    <cfRule type="cellIs" dxfId="1645" priority="1981" operator="equal">
      <formula>"Baja"</formula>
    </cfRule>
    <cfRule type="cellIs" dxfId="1644" priority="1982" operator="equal">
      <formula>"Muy Baja"</formula>
    </cfRule>
  </conditionalFormatting>
  <conditionalFormatting sqref="P159">
    <cfRule type="cellIs" dxfId="1643" priority="1974" operator="equal">
      <formula>"Extremo"</formula>
    </cfRule>
    <cfRule type="cellIs" dxfId="1642" priority="1975" operator="equal">
      <formula>"Alto"</formula>
    </cfRule>
    <cfRule type="cellIs" dxfId="1641" priority="1976" operator="equal">
      <formula>"Moderado"</formula>
    </cfRule>
    <cfRule type="cellIs" dxfId="1640" priority="1977" operator="equal">
      <formula>"Bajo"</formula>
    </cfRule>
  </conditionalFormatting>
  <conditionalFormatting sqref="M161">
    <cfRule type="containsText" dxfId="1639" priority="1973" operator="containsText" text="❌">
      <formula>NOT(ISERROR(SEARCH("❌",M161)))</formula>
    </cfRule>
  </conditionalFormatting>
  <conditionalFormatting sqref="J161">
    <cfRule type="cellIs" dxfId="1638" priority="1968" operator="equal">
      <formula>"Muy Alta"</formula>
    </cfRule>
    <cfRule type="cellIs" dxfId="1637" priority="1969" operator="equal">
      <formula>"Alta"</formula>
    </cfRule>
    <cfRule type="cellIs" dxfId="1636" priority="1970" operator="equal">
      <formula>"Media"</formula>
    </cfRule>
    <cfRule type="cellIs" dxfId="1635" priority="1971" operator="equal">
      <formula>"Baja"</formula>
    </cfRule>
    <cfRule type="cellIs" dxfId="1634" priority="1972" operator="equal">
      <formula>"Muy Baja"</formula>
    </cfRule>
  </conditionalFormatting>
  <conditionalFormatting sqref="N161">
    <cfRule type="cellIs" dxfId="1633" priority="1963" operator="equal">
      <formula>"Catastrófico"</formula>
    </cfRule>
    <cfRule type="cellIs" dxfId="1632" priority="1964" operator="equal">
      <formula>"Mayor"</formula>
    </cfRule>
    <cfRule type="cellIs" dxfId="1631" priority="1965" operator="equal">
      <formula>"Moderado"</formula>
    </cfRule>
    <cfRule type="cellIs" dxfId="1630" priority="1966" operator="equal">
      <formula>"Menor"</formula>
    </cfRule>
    <cfRule type="cellIs" dxfId="1629" priority="1967" operator="equal">
      <formula>"Leve"</formula>
    </cfRule>
  </conditionalFormatting>
  <conditionalFormatting sqref="P161">
    <cfRule type="cellIs" dxfId="1628" priority="1959" operator="equal">
      <formula>"Extremo"</formula>
    </cfRule>
    <cfRule type="cellIs" dxfId="1627" priority="1960" operator="equal">
      <formula>"Alto"</formula>
    </cfRule>
    <cfRule type="cellIs" dxfId="1626" priority="1961" operator="equal">
      <formula>"Moderado"</formula>
    </cfRule>
    <cfRule type="cellIs" dxfId="1625" priority="1962" operator="equal">
      <formula>"Bajo"</formula>
    </cfRule>
  </conditionalFormatting>
  <conditionalFormatting sqref="M162">
    <cfRule type="containsText" dxfId="1624" priority="1958" operator="containsText" text="❌">
      <formula>NOT(ISERROR(SEARCH("❌",M162)))</formula>
    </cfRule>
  </conditionalFormatting>
  <conditionalFormatting sqref="J162">
    <cfRule type="cellIs" dxfId="1623" priority="1953" operator="equal">
      <formula>"Muy Alta"</formula>
    </cfRule>
    <cfRule type="cellIs" dxfId="1622" priority="1954" operator="equal">
      <formula>"Alta"</formula>
    </cfRule>
    <cfRule type="cellIs" dxfId="1621" priority="1955" operator="equal">
      <formula>"Media"</formula>
    </cfRule>
    <cfRule type="cellIs" dxfId="1620" priority="1956" operator="equal">
      <formula>"Baja"</formula>
    </cfRule>
    <cfRule type="cellIs" dxfId="1619" priority="1957" operator="equal">
      <formula>"Muy Baja"</formula>
    </cfRule>
  </conditionalFormatting>
  <conditionalFormatting sqref="N162">
    <cfRule type="cellIs" dxfId="1618" priority="1948" operator="equal">
      <formula>"Catastrófico"</formula>
    </cfRule>
    <cfRule type="cellIs" dxfId="1617" priority="1949" operator="equal">
      <formula>"Mayor"</formula>
    </cfRule>
    <cfRule type="cellIs" dxfId="1616" priority="1950" operator="equal">
      <formula>"Moderado"</formula>
    </cfRule>
    <cfRule type="cellIs" dxfId="1615" priority="1951" operator="equal">
      <formula>"Menor"</formula>
    </cfRule>
    <cfRule type="cellIs" dxfId="1614" priority="1952" operator="equal">
      <formula>"Leve"</formula>
    </cfRule>
  </conditionalFormatting>
  <conditionalFormatting sqref="P162">
    <cfRule type="cellIs" dxfId="1613" priority="1944" operator="equal">
      <formula>"Extremo"</formula>
    </cfRule>
    <cfRule type="cellIs" dxfId="1612" priority="1945" operator="equal">
      <formula>"Alto"</formula>
    </cfRule>
    <cfRule type="cellIs" dxfId="1611" priority="1946" operator="equal">
      <formula>"Moderado"</formula>
    </cfRule>
    <cfRule type="cellIs" dxfId="1610" priority="1947" operator="equal">
      <formula>"Bajo"</formula>
    </cfRule>
  </conditionalFormatting>
  <conditionalFormatting sqref="M163">
    <cfRule type="containsText" dxfId="1609" priority="1943" operator="containsText" text="❌">
      <formula>NOT(ISERROR(SEARCH("❌",M163)))</formula>
    </cfRule>
  </conditionalFormatting>
  <conditionalFormatting sqref="J163">
    <cfRule type="cellIs" dxfId="1608" priority="1938" operator="equal">
      <formula>"Muy Alta"</formula>
    </cfRule>
    <cfRule type="cellIs" dxfId="1607" priority="1939" operator="equal">
      <formula>"Alta"</formula>
    </cfRule>
    <cfRule type="cellIs" dxfId="1606" priority="1940" operator="equal">
      <formula>"Media"</formula>
    </cfRule>
    <cfRule type="cellIs" dxfId="1605" priority="1941" operator="equal">
      <formula>"Baja"</formula>
    </cfRule>
    <cfRule type="cellIs" dxfId="1604" priority="1942" operator="equal">
      <formula>"Muy Baja"</formula>
    </cfRule>
  </conditionalFormatting>
  <conditionalFormatting sqref="N163">
    <cfRule type="cellIs" dxfId="1603" priority="1933" operator="equal">
      <formula>"Catastrófico"</formula>
    </cfRule>
    <cfRule type="cellIs" dxfId="1602" priority="1934" operator="equal">
      <formula>"Mayor"</formula>
    </cfRule>
    <cfRule type="cellIs" dxfId="1601" priority="1935" operator="equal">
      <formula>"Moderado"</formula>
    </cfRule>
    <cfRule type="cellIs" dxfId="1600" priority="1936" operator="equal">
      <formula>"Menor"</formula>
    </cfRule>
    <cfRule type="cellIs" dxfId="1599" priority="1937" operator="equal">
      <formula>"Leve"</formula>
    </cfRule>
  </conditionalFormatting>
  <conditionalFormatting sqref="P163">
    <cfRule type="cellIs" dxfId="1598" priority="1929" operator="equal">
      <formula>"Extremo"</formula>
    </cfRule>
    <cfRule type="cellIs" dxfId="1597" priority="1930" operator="equal">
      <formula>"Alto"</formula>
    </cfRule>
    <cfRule type="cellIs" dxfId="1596" priority="1931" operator="equal">
      <formula>"Moderado"</formula>
    </cfRule>
    <cfRule type="cellIs" dxfId="1595" priority="1932" operator="equal">
      <formula>"Bajo"</formula>
    </cfRule>
  </conditionalFormatting>
  <conditionalFormatting sqref="M164">
    <cfRule type="containsText" dxfId="1594" priority="1928" operator="containsText" text="❌">
      <formula>NOT(ISERROR(SEARCH("❌",M164)))</formula>
    </cfRule>
  </conditionalFormatting>
  <conditionalFormatting sqref="J164">
    <cfRule type="cellIs" dxfId="1593" priority="1923" operator="equal">
      <formula>"Muy Alta"</formula>
    </cfRule>
    <cfRule type="cellIs" dxfId="1592" priority="1924" operator="equal">
      <formula>"Alta"</formula>
    </cfRule>
    <cfRule type="cellIs" dxfId="1591" priority="1925" operator="equal">
      <formula>"Media"</formula>
    </cfRule>
    <cfRule type="cellIs" dxfId="1590" priority="1926" operator="equal">
      <formula>"Baja"</formula>
    </cfRule>
    <cfRule type="cellIs" dxfId="1589" priority="1927" operator="equal">
      <formula>"Muy Baja"</formula>
    </cfRule>
  </conditionalFormatting>
  <conditionalFormatting sqref="N164">
    <cfRule type="cellIs" dxfId="1588" priority="1918" operator="equal">
      <formula>"Catastrófico"</formula>
    </cfRule>
    <cfRule type="cellIs" dxfId="1587" priority="1919" operator="equal">
      <formula>"Mayor"</formula>
    </cfRule>
    <cfRule type="cellIs" dxfId="1586" priority="1920" operator="equal">
      <formula>"Moderado"</formula>
    </cfRule>
    <cfRule type="cellIs" dxfId="1585" priority="1921" operator="equal">
      <formula>"Menor"</formula>
    </cfRule>
    <cfRule type="cellIs" dxfId="1584" priority="1922" operator="equal">
      <formula>"Leve"</formula>
    </cfRule>
  </conditionalFormatting>
  <conditionalFormatting sqref="P164">
    <cfRule type="cellIs" dxfId="1583" priority="1914" operator="equal">
      <formula>"Extremo"</formula>
    </cfRule>
    <cfRule type="cellIs" dxfId="1582" priority="1915" operator="equal">
      <formula>"Alto"</formula>
    </cfRule>
    <cfRule type="cellIs" dxfId="1581" priority="1916" operator="equal">
      <formula>"Moderado"</formula>
    </cfRule>
    <cfRule type="cellIs" dxfId="1580" priority="1917" operator="equal">
      <formula>"Bajo"</formula>
    </cfRule>
  </conditionalFormatting>
  <conditionalFormatting sqref="M165">
    <cfRule type="containsText" dxfId="1579" priority="1913" operator="containsText" text="❌">
      <formula>NOT(ISERROR(SEARCH("❌",M165)))</formula>
    </cfRule>
  </conditionalFormatting>
  <conditionalFormatting sqref="J165">
    <cfRule type="cellIs" dxfId="1578" priority="1908" operator="equal">
      <formula>"Muy Alta"</formula>
    </cfRule>
    <cfRule type="cellIs" dxfId="1577" priority="1909" operator="equal">
      <formula>"Alta"</formula>
    </cfRule>
    <cfRule type="cellIs" dxfId="1576" priority="1910" operator="equal">
      <formula>"Media"</formula>
    </cfRule>
    <cfRule type="cellIs" dxfId="1575" priority="1911" operator="equal">
      <formula>"Baja"</formula>
    </cfRule>
    <cfRule type="cellIs" dxfId="1574" priority="1912" operator="equal">
      <formula>"Muy Baja"</formula>
    </cfRule>
  </conditionalFormatting>
  <conditionalFormatting sqref="N165">
    <cfRule type="cellIs" dxfId="1573" priority="1903" operator="equal">
      <formula>"Catastrófico"</formula>
    </cfRule>
    <cfRule type="cellIs" dxfId="1572" priority="1904" operator="equal">
      <formula>"Mayor"</formula>
    </cfRule>
    <cfRule type="cellIs" dxfId="1571" priority="1905" operator="equal">
      <formula>"Moderado"</formula>
    </cfRule>
    <cfRule type="cellIs" dxfId="1570" priority="1906" operator="equal">
      <formula>"Menor"</formula>
    </cfRule>
    <cfRule type="cellIs" dxfId="1569" priority="1907" operator="equal">
      <formula>"Leve"</formula>
    </cfRule>
  </conditionalFormatting>
  <conditionalFormatting sqref="P165">
    <cfRule type="cellIs" dxfId="1568" priority="1899" operator="equal">
      <formula>"Extremo"</formula>
    </cfRule>
    <cfRule type="cellIs" dxfId="1567" priority="1900" operator="equal">
      <formula>"Alto"</formula>
    </cfRule>
    <cfRule type="cellIs" dxfId="1566" priority="1901" operator="equal">
      <formula>"Moderado"</formula>
    </cfRule>
    <cfRule type="cellIs" dxfId="1565" priority="1902" operator="equal">
      <formula>"Bajo"</formula>
    </cfRule>
  </conditionalFormatting>
  <conditionalFormatting sqref="M167">
    <cfRule type="containsText" dxfId="1564" priority="1898" operator="containsText" text="❌">
      <formula>NOT(ISERROR(SEARCH("❌",M167)))</formula>
    </cfRule>
  </conditionalFormatting>
  <conditionalFormatting sqref="J167">
    <cfRule type="cellIs" dxfId="1563" priority="1893" operator="equal">
      <formula>"Muy Alta"</formula>
    </cfRule>
    <cfRule type="cellIs" dxfId="1562" priority="1894" operator="equal">
      <formula>"Alta"</formula>
    </cfRule>
    <cfRule type="cellIs" dxfId="1561" priority="1895" operator="equal">
      <formula>"Media"</formula>
    </cfRule>
    <cfRule type="cellIs" dxfId="1560" priority="1896" operator="equal">
      <formula>"Baja"</formula>
    </cfRule>
    <cfRule type="cellIs" dxfId="1559" priority="1897" operator="equal">
      <formula>"Muy Baja"</formula>
    </cfRule>
  </conditionalFormatting>
  <conditionalFormatting sqref="N167">
    <cfRule type="cellIs" dxfId="1558" priority="1888" operator="equal">
      <formula>"Catastrófico"</formula>
    </cfRule>
    <cfRule type="cellIs" dxfId="1557" priority="1889" operator="equal">
      <formula>"Mayor"</formula>
    </cfRule>
    <cfRule type="cellIs" dxfId="1556" priority="1890" operator="equal">
      <formula>"Moderado"</formula>
    </cfRule>
    <cfRule type="cellIs" dxfId="1555" priority="1891" operator="equal">
      <formula>"Menor"</formula>
    </cfRule>
    <cfRule type="cellIs" dxfId="1554" priority="1892" operator="equal">
      <formula>"Leve"</formula>
    </cfRule>
  </conditionalFormatting>
  <conditionalFormatting sqref="P167">
    <cfRule type="cellIs" dxfId="1553" priority="1884" operator="equal">
      <formula>"Extremo"</formula>
    </cfRule>
    <cfRule type="cellIs" dxfId="1552" priority="1885" operator="equal">
      <formula>"Alto"</formula>
    </cfRule>
    <cfRule type="cellIs" dxfId="1551" priority="1886" operator="equal">
      <formula>"Moderado"</formula>
    </cfRule>
    <cfRule type="cellIs" dxfId="1550" priority="1887" operator="equal">
      <formula>"Bajo"</formula>
    </cfRule>
  </conditionalFormatting>
  <conditionalFormatting sqref="M168">
    <cfRule type="containsText" dxfId="1549" priority="1883" operator="containsText" text="❌">
      <formula>NOT(ISERROR(SEARCH("❌",M168)))</formula>
    </cfRule>
  </conditionalFormatting>
  <conditionalFormatting sqref="J168">
    <cfRule type="cellIs" dxfId="1548" priority="1878" operator="equal">
      <formula>"Muy Alta"</formula>
    </cfRule>
    <cfRule type="cellIs" dxfId="1547" priority="1879" operator="equal">
      <formula>"Alta"</formula>
    </cfRule>
    <cfRule type="cellIs" dxfId="1546" priority="1880" operator="equal">
      <formula>"Media"</formula>
    </cfRule>
    <cfRule type="cellIs" dxfId="1545" priority="1881" operator="equal">
      <formula>"Baja"</formula>
    </cfRule>
    <cfRule type="cellIs" dxfId="1544" priority="1882" operator="equal">
      <formula>"Muy Baja"</formula>
    </cfRule>
  </conditionalFormatting>
  <conditionalFormatting sqref="N168">
    <cfRule type="cellIs" dxfId="1543" priority="1873" operator="equal">
      <formula>"Catastrófico"</formula>
    </cfRule>
    <cfRule type="cellIs" dxfId="1542" priority="1874" operator="equal">
      <formula>"Mayor"</formula>
    </cfRule>
    <cfRule type="cellIs" dxfId="1541" priority="1875" operator="equal">
      <formula>"Moderado"</formula>
    </cfRule>
    <cfRule type="cellIs" dxfId="1540" priority="1876" operator="equal">
      <formula>"Menor"</formula>
    </cfRule>
    <cfRule type="cellIs" dxfId="1539" priority="1877" operator="equal">
      <formula>"Leve"</formula>
    </cfRule>
  </conditionalFormatting>
  <conditionalFormatting sqref="P168">
    <cfRule type="cellIs" dxfId="1538" priority="1869" operator="equal">
      <formula>"Extremo"</formula>
    </cfRule>
    <cfRule type="cellIs" dxfId="1537" priority="1870" operator="equal">
      <formula>"Alto"</formula>
    </cfRule>
    <cfRule type="cellIs" dxfId="1536" priority="1871" operator="equal">
      <formula>"Moderado"</formula>
    </cfRule>
    <cfRule type="cellIs" dxfId="1535" priority="1872" operator="equal">
      <formula>"Bajo"</formula>
    </cfRule>
  </conditionalFormatting>
  <conditionalFormatting sqref="M169">
    <cfRule type="containsText" dxfId="1534" priority="1868" operator="containsText" text="❌">
      <formula>NOT(ISERROR(SEARCH("❌",M169)))</formula>
    </cfRule>
  </conditionalFormatting>
  <conditionalFormatting sqref="J169">
    <cfRule type="cellIs" dxfId="1533" priority="1863" operator="equal">
      <formula>"Muy Alta"</formula>
    </cfRule>
    <cfRule type="cellIs" dxfId="1532" priority="1864" operator="equal">
      <formula>"Alta"</formula>
    </cfRule>
    <cfRule type="cellIs" dxfId="1531" priority="1865" operator="equal">
      <formula>"Media"</formula>
    </cfRule>
    <cfRule type="cellIs" dxfId="1530" priority="1866" operator="equal">
      <formula>"Baja"</formula>
    </cfRule>
    <cfRule type="cellIs" dxfId="1529" priority="1867" operator="equal">
      <formula>"Muy Baja"</formula>
    </cfRule>
  </conditionalFormatting>
  <conditionalFormatting sqref="N169">
    <cfRule type="cellIs" dxfId="1528" priority="1858" operator="equal">
      <formula>"Catastrófico"</formula>
    </cfRule>
    <cfRule type="cellIs" dxfId="1527" priority="1859" operator="equal">
      <formula>"Mayor"</formula>
    </cfRule>
    <cfRule type="cellIs" dxfId="1526" priority="1860" operator="equal">
      <formula>"Moderado"</formula>
    </cfRule>
    <cfRule type="cellIs" dxfId="1525" priority="1861" operator="equal">
      <formula>"Menor"</formula>
    </cfRule>
    <cfRule type="cellIs" dxfId="1524" priority="1862" operator="equal">
      <formula>"Leve"</formula>
    </cfRule>
  </conditionalFormatting>
  <conditionalFormatting sqref="P169">
    <cfRule type="cellIs" dxfId="1523" priority="1854" operator="equal">
      <formula>"Extremo"</formula>
    </cfRule>
    <cfRule type="cellIs" dxfId="1522" priority="1855" operator="equal">
      <formula>"Alto"</formula>
    </cfRule>
    <cfRule type="cellIs" dxfId="1521" priority="1856" operator="equal">
      <formula>"Moderado"</formula>
    </cfRule>
    <cfRule type="cellIs" dxfId="1520" priority="1857" operator="equal">
      <formula>"Bajo"</formula>
    </cfRule>
  </conditionalFormatting>
  <conditionalFormatting sqref="M170">
    <cfRule type="containsText" dxfId="1519" priority="1853" operator="containsText" text="❌">
      <formula>NOT(ISERROR(SEARCH("❌",M170)))</formula>
    </cfRule>
  </conditionalFormatting>
  <conditionalFormatting sqref="J170">
    <cfRule type="cellIs" dxfId="1518" priority="1848" operator="equal">
      <formula>"Muy Alta"</formula>
    </cfRule>
    <cfRule type="cellIs" dxfId="1517" priority="1849" operator="equal">
      <formula>"Alta"</formula>
    </cfRule>
    <cfRule type="cellIs" dxfId="1516" priority="1850" operator="equal">
      <formula>"Media"</formula>
    </cfRule>
    <cfRule type="cellIs" dxfId="1515" priority="1851" operator="equal">
      <formula>"Baja"</formula>
    </cfRule>
    <cfRule type="cellIs" dxfId="1514" priority="1852" operator="equal">
      <formula>"Muy Baja"</formula>
    </cfRule>
  </conditionalFormatting>
  <conditionalFormatting sqref="N170">
    <cfRule type="cellIs" dxfId="1513" priority="1843" operator="equal">
      <formula>"Catastrófico"</formula>
    </cfRule>
    <cfRule type="cellIs" dxfId="1512" priority="1844" operator="equal">
      <formula>"Mayor"</formula>
    </cfRule>
    <cfRule type="cellIs" dxfId="1511" priority="1845" operator="equal">
      <formula>"Moderado"</formula>
    </cfRule>
    <cfRule type="cellIs" dxfId="1510" priority="1846" operator="equal">
      <formula>"Menor"</formula>
    </cfRule>
    <cfRule type="cellIs" dxfId="1509" priority="1847" operator="equal">
      <formula>"Leve"</formula>
    </cfRule>
  </conditionalFormatting>
  <conditionalFormatting sqref="P170">
    <cfRule type="cellIs" dxfId="1508" priority="1839" operator="equal">
      <formula>"Extremo"</formula>
    </cfRule>
    <cfRule type="cellIs" dxfId="1507" priority="1840" operator="equal">
      <formula>"Alto"</formula>
    </cfRule>
    <cfRule type="cellIs" dxfId="1506" priority="1841" operator="equal">
      <formula>"Moderado"</formula>
    </cfRule>
    <cfRule type="cellIs" dxfId="1505" priority="1842" operator="equal">
      <formula>"Bajo"</formula>
    </cfRule>
  </conditionalFormatting>
  <conditionalFormatting sqref="M172">
    <cfRule type="containsText" dxfId="1504" priority="1838" operator="containsText" text="❌">
      <formula>NOT(ISERROR(SEARCH("❌",M172)))</formula>
    </cfRule>
  </conditionalFormatting>
  <conditionalFormatting sqref="N172">
    <cfRule type="cellIs" dxfId="1503" priority="1833" operator="equal">
      <formula>"Catastrófico"</formula>
    </cfRule>
    <cfRule type="cellIs" dxfId="1502" priority="1834" operator="equal">
      <formula>"Mayor"</formula>
    </cfRule>
    <cfRule type="cellIs" dxfId="1501" priority="1835" operator="equal">
      <formula>"Moderado"</formula>
    </cfRule>
    <cfRule type="cellIs" dxfId="1500" priority="1836" operator="equal">
      <formula>"Menor"</formula>
    </cfRule>
    <cfRule type="cellIs" dxfId="1499" priority="1837" operator="equal">
      <formula>"Leve"</formula>
    </cfRule>
  </conditionalFormatting>
  <conditionalFormatting sqref="J172">
    <cfRule type="cellIs" dxfId="1498" priority="1828" operator="equal">
      <formula>"Muy Alta"</formula>
    </cfRule>
    <cfRule type="cellIs" dxfId="1497" priority="1829" operator="equal">
      <formula>"Alta"</formula>
    </cfRule>
    <cfRule type="cellIs" dxfId="1496" priority="1830" operator="equal">
      <formula>"Media"</formula>
    </cfRule>
    <cfRule type="cellIs" dxfId="1495" priority="1831" operator="equal">
      <formula>"Baja"</formula>
    </cfRule>
    <cfRule type="cellIs" dxfId="1494" priority="1832" operator="equal">
      <formula>"Muy Baja"</formula>
    </cfRule>
  </conditionalFormatting>
  <conditionalFormatting sqref="P172">
    <cfRule type="cellIs" dxfId="1493" priority="1824" operator="equal">
      <formula>"Extremo"</formula>
    </cfRule>
    <cfRule type="cellIs" dxfId="1492" priority="1825" operator="equal">
      <formula>"Alto"</formula>
    </cfRule>
    <cfRule type="cellIs" dxfId="1491" priority="1826" operator="equal">
      <formula>"Moderado"</formula>
    </cfRule>
    <cfRule type="cellIs" dxfId="1490" priority="1827" operator="equal">
      <formula>"Bajo"</formula>
    </cfRule>
  </conditionalFormatting>
  <conditionalFormatting sqref="M174">
    <cfRule type="containsText" dxfId="1489" priority="1823" operator="containsText" text="❌">
      <formula>NOT(ISERROR(SEARCH("❌",M174)))</formula>
    </cfRule>
  </conditionalFormatting>
  <conditionalFormatting sqref="N174">
    <cfRule type="cellIs" dxfId="1488" priority="1818" operator="equal">
      <formula>"Catastrófico"</formula>
    </cfRule>
    <cfRule type="cellIs" dxfId="1487" priority="1819" operator="equal">
      <formula>"Mayor"</formula>
    </cfRule>
    <cfRule type="cellIs" dxfId="1486" priority="1820" operator="equal">
      <formula>"Moderado"</formula>
    </cfRule>
    <cfRule type="cellIs" dxfId="1485" priority="1821" operator="equal">
      <formula>"Menor"</formula>
    </cfRule>
    <cfRule type="cellIs" dxfId="1484" priority="1822" operator="equal">
      <formula>"Leve"</formula>
    </cfRule>
  </conditionalFormatting>
  <conditionalFormatting sqref="J174">
    <cfRule type="cellIs" dxfId="1483" priority="1813" operator="equal">
      <formula>"Muy Alta"</formula>
    </cfRule>
    <cfRule type="cellIs" dxfId="1482" priority="1814" operator="equal">
      <formula>"Alta"</formula>
    </cfRule>
    <cfRule type="cellIs" dxfId="1481" priority="1815" operator="equal">
      <formula>"Media"</formula>
    </cfRule>
    <cfRule type="cellIs" dxfId="1480" priority="1816" operator="equal">
      <formula>"Baja"</formula>
    </cfRule>
    <cfRule type="cellIs" dxfId="1479" priority="1817" operator="equal">
      <formula>"Muy Baja"</formula>
    </cfRule>
  </conditionalFormatting>
  <conditionalFormatting sqref="P174">
    <cfRule type="cellIs" dxfId="1478" priority="1809" operator="equal">
      <formula>"Extremo"</formula>
    </cfRule>
    <cfRule type="cellIs" dxfId="1477" priority="1810" operator="equal">
      <formula>"Alto"</formula>
    </cfRule>
    <cfRule type="cellIs" dxfId="1476" priority="1811" operator="equal">
      <formula>"Moderado"</formula>
    </cfRule>
    <cfRule type="cellIs" dxfId="1475" priority="1812" operator="equal">
      <formula>"Bajo"</formula>
    </cfRule>
  </conditionalFormatting>
  <conditionalFormatting sqref="B6 B12 B10 B8">
    <cfRule type="cellIs" dxfId="1474" priority="1805" operator="equal">
      <formula>"Extremo"</formula>
    </cfRule>
    <cfRule type="cellIs" dxfId="1473" priority="1806" operator="equal">
      <formula>"Alto"</formula>
    </cfRule>
    <cfRule type="cellIs" dxfId="1472" priority="1807" operator="equal">
      <formula>"Moderado"</formula>
    </cfRule>
    <cfRule type="cellIs" dxfId="1471" priority="1808" operator="equal">
      <formula>"Bajo"</formula>
    </cfRule>
  </conditionalFormatting>
  <conditionalFormatting sqref="B13 B21:B22 B19 B16">
    <cfRule type="cellIs" dxfId="1470" priority="1801" operator="equal">
      <formula>"Extremo"</formula>
    </cfRule>
    <cfRule type="cellIs" dxfId="1469" priority="1802" operator="equal">
      <formula>"Alto"</formula>
    </cfRule>
    <cfRule type="cellIs" dxfId="1468" priority="1803" operator="equal">
      <formula>"Moderado"</formula>
    </cfRule>
    <cfRule type="cellIs" dxfId="1467" priority="1804" operator="equal">
      <formula>"Bajo"</formula>
    </cfRule>
  </conditionalFormatting>
  <conditionalFormatting sqref="B28 B32">
    <cfRule type="cellIs" dxfId="1466" priority="1797" operator="equal">
      <formula>"Extremo"</formula>
    </cfRule>
    <cfRule type="cellIs" dxfId="1465" priority="1798" operator="equal">
      <formula>"Alto"</formula>
    </cfRule>
    <cfRule type="cellIs" dxfId="1464" priority="1799" operator="equal">
      <formula>"Moderado"</formula>
    </cfRule>
    <cfRule type="cellIs" dxfId="1463" priority="1800" operator="equal">
      <formula>"Bajo"</formula>
    </cfRule>
  </conditionalFormatting>
  <conditionalFormatting sqref="B34 B36:B37">
    <cfRule type="cellIs" dxfId="1462" priority="1793" operator="equal">
      <formula>"Extremo"</formula>
    </cfRule>
    <cfRule type="cellIs" dxfId="1461" priority="1794" operator="equal">
      <formula>"Alto"</formula>
    </cfRule>
    <cfRule type="cellIs" dxfId="1460" priority="1795" operator="equal">
      <formula>"Moderado"</formula>
    </cfRule>
    <cfRule type="cellIs" dxfId="1459" priority="1796" operator="equal">
      <formula>"Bajo"</formula>
    </cfRule>
  </conditionalFormatting>
  <conditionalFormatting sqref="B46">
    <cfRule type="cellIs" dxfId="1458" priority="1789" operator="equal">
      <formula>"Extremo"</formula>
    </cfRule>
  </conditionalFormatting>
  <conditionalFormatting sqref="B46">
    <cfRule type="cellIs" dxfId="1457" priority="1790" operator="equal">
      <formula>"Alto"</formula>
    </cfRule>
  </conditionalFormatting>
  <conditionalFormatting sqref="B46">
    <cfRule type="cellIs" dxfId="1456" priority="1791" operator="equal">
      <formula>"Moderado"</formula>
    </cfRule>
  </conditionalFormatting>
  <conditionalFormatting sqref="B46">
    <cfRule type="cellIs" dxfId="1455" priority="1792" operator="equal">
      <formula>"Bajo"</formula>
    </cfRule>
  </conditionalFormatting>
  <conditionalFormatting sqref="B49">
    <cfRule type="cellIs" dxfId="1454" priority="1785" operator="equal">
      <formula>"Extremo"</formula>
    </cfRule>
    <cfRule type="cellIs" dxfId="1453" priority="1786" operator="equal">
      <formula>"Alto"</formula>
    </cfRule>
    <cfRule type="cellIs" dxfId="1452" priority="1787" operator="equal">
      <formula>"Moderado"</formula>
    </cfRule>
    <cfRule type="cellIs" dxfId="1451" priority="1788" operator="equal">
      <formula>"Bajo"</formula>
    </cfRule>
  </conditionalFormatting>
  <conditionalFormatting sqref="B51:B52 B54:B58">
    <cfRule type="cellIs" dxfId="1450" priority="1781" operator="equal">
      <formula>"Extremo"</formula>
    </cfRule>
    <cfRule type="cellIs" dxfId="1449" priority="1782" operator="equal">
      <formula>"Alto"</formula>
    </cfRule>
    <cfRule type="cellIs" dxfId="1448" priority="1783" operator="equal">
      <formula>"Moderado"</formula>
    </cfRule>
    <cfRule type="cellIs" dxfId="1447" priority="1784" operator="equal">
      <formula>"Bajo"</formula>
    </cfRule>
  </conditionalFormatting>
  <conditionalFormatting sqref="B59 B61 B64 B66 B68">
    <cfRule type="cellIs" dxfId="1446" priority="1777" operator="equal">
      <formula>"Extremo"</formula>
    </cfRule>
    <cfRule type="cellIs" dxfId="1445" priority="1778" operator="equal">
      <formula>"Alto"</formula>
    </cfRule>
    <cfRule type="cellIs" dxfId="1444" priority="1779" operator="equal">
      <formula>"Moderado"</formula>
    </cfRule>
    <cfRule type="cellIs" dxfId="1443" priority="1780" operator="equal">
      <formula>"Bajo"</formula>
    </cfRule>
  </conditionalFormatting>
  <conditionalFormatting sqref="B70 B73:B74">
    <cfRule type="cellIs" dxfId="1442" priority="1773" operator="equal">
      <formula>"Extremo"</formula>
    </cfRule>
    <cfRule type="cellIs" dxfId="1441" priority="1774" operator="equal">
      <formula>"Alto"</formula>
    </cfRule>
    <cfRule type="cellIs" dxfId="1440" priority="1775" operator="equal">
      <formula>"Moderado"</formula>
    </cfRule>
    <cfRule type="cellIs" dxfId="1439" priority="1776" operator="equal">
      <formula>"Bajo"</formula>
    </cfRule>
  </conditionalFormatting>
  <conditionalFormatting sqref="B77 B79 B81">
    <cfRule type="cellIs" dxfId="1438" priority="1769" operator="equal">
      <formula>"Extremo"</formula>
    </cfRule>
    <cfRule type="cellIs" dxfId="1437" priority="1770" operator="equal">
      <formula>"Alto"</formula>
    </cfRule>
    <cfRule type="cellIs" dxfId="1436" priority="1771" operator="equal">
      <formula>"Moderado"</formula>
    </cfRule>
    <cfRule type="cellIs" dxfId="1435" priority="1772" operator="equal">
      <formula>"Bajo"</formula>
    </cfRule>
  </conditionalFormatting>
  <conditionalFormatting sqref="B83 B86 B89 B91 B93 B95:B96">
    <cfRule type="cellIs" dxfId="1434" priority="1765" operator="equal">
      <formula>"Extremo"</formula>
    </cfRule>
    <cfRule type="cellIs" dxfId="1433" priority="1766" operator="equal">
      <formula>"Alto"</formula>
    </cfRule>
    <cfRule type="cellIs" dxfId="1432" priority="1767" operator="equal">
      <formula>"Moderado"</formula>
    </cfRule>
    <cfRule type="cellIs" dxfId="1431" priority="1768" operator="equal">
      <formula>"Bajo"</formula>
    </cfRule>
  </conditionalFormatting>
  <conditionalFormatting sqref="B98 B103 B107 B111">
    <cfRule type="cellIs" dxfId="1430" priority="1761" operator="equal">
      <formula>"Extremo"</formula>
    </cfRule>
    <cfRule type="cellIs" dxfId="1429" priority="1762" operator="equal">
      <formula>"Alto"</formula>
    </cfRule>
    <cfRule type="cellIs" dxfId="1428" priority="1763" operator="equal">
      <formula>"Moderado"</formula>
    </cfRule>
    <cfRule type="cellIs" dxfId="1427" priority="1764" operator="equal">
      <formula>"Bajo"</formula>
    </cfRule>
  </conditionalFormatting>
  <conditionalFormatting sqref="B119">
    <cfRule type="cellIs" dxfId="1426" priority="1757" operator="equal">
      <formula>"Extremo"</formula>
    </cfRule>
    <cfRule type="cellIs" dxfId="1425" priority="1758" operator="equal">
      <formula>"Alto"</formula>
    </cfRule>
    <cfRule type="cellIs" dxfId="1424" priority="1759" operator="equal">
      <formula>"Moderado"</formula>
    </cfRule>
    <cfRule type="cellIs" dxfId="1423" priority="1760" operator="equal">
      <formula>"Bajo"</formula>
    </cfRule>
  </conditionalFormatting>
  <conditionalFormatting sqref="B122 B126">
    <cfRule type="cellIs" dxfId="1422" priority="1753" operator="equal">
      <formula>"Extremo"</formula>
    </cfRule>
    <cfRule type="cellIs" dxfId="1421" priority="1754" operator="equal">
      <formula>"Alto"</formula>
    </cfRule>
    <cfRule type="cellIs" dxfId="1420" priority="1755" operator="equal">
      <formula>"Moderado"</formula>
    </cfRule>
    <cfRule type="cellIs" dxfId="1419" priority="1756" operator="equal">
      <formula>"Bajo"</formula>
    </cfRule>
  </conditionalFormatting>
  <conditionalFormatting sqref="B131 B134 B138 B141">
    <cfRule type="cellIs" dxfId="1418" priority="1749" operator="equal">
      <formula>"Extremo"</formula>
    </cfRule>
    <cfRule type="cellIs" dxfId="1417" priority="1750" operator="equal">
      <formula>"Alto"</formula>
    </cfRule>
    <cfRule type="cellIs" dxfId="1416" priority="1751" operator="equal">
      <formula>"Moderado"</formula>
    </cfRule>
    <cfRule type="cellIs" dxfId="1415" priority="1752" operator="equal">
      <formula>"Bajo"</formula>
    </cfRule>
  </conditionalFormatting>
  <conditionalFormatting sqref="B142 B146 B148 B150 B152 B155">
    <cfRule type="cellIs" dxfId="1414" priority="1745" operator="equal">
      <formula>"Extremo"</formula>
    </cfRule>
    <cfRule type="cellIs" dxfId="1413" priority="1746" operator="equal">
      <formula>"Alto"</formula>
    </cfRule>
    <cfRule type="cellIs" dxfId="1412" priority="1747" operator="equal">
      <formula>"Moderado"</formula>
    </cfRule>
    <cfRule type="cellIs" dxfId="1411" priority="1748" operator="equal">
      <formula>"Bajo"</formula>
    </cfRule>
  </conditionalFormatting>
  <conditionalFormatting sqref="B160 B166 B171 B173">
    <cfRule type="cellIs" dxfId="1410" priority="1741" operator="equal">
      <formula>"Extremo"</formula>
    </cfRule>
    <cfRule type="cellIs" dxfId="1409" priority="1742" operator="equal">
      <formula>"Alto"</formula>
    </cfRule>
    <cfRule type="cellIs" dxfId="1408" priority="1743" operator="equal">
      <formula>"Moderado"</formula>
    </cfRule>
    <cfRule type="cellIs" dxfId="1407" priority="1744" operator="equal">
      <formula>"Bajo"</formula>
    </cfRule>
  </conditionalFormatting>
  <conditionalFormatting sqref="P27">
    <cfRule type="cellIs" dxfId="1406" priority="1737" operator="equal">
      <formula>"Extremo"</formula>
    </cfRule>
    <cfRule type="cellIs" dxfId="1405" priority="1738" operator="equal">
      <formula>"Alto"</formula>
    </cfRule>
    <cfRule type="cellIs" dxfId="1404" priority="1739" operator="equal">
      <formula>"Moderado"</formula>
    </cfRule>
    <cfRule type="cellIs" dxfId="1403" priority="1740" operator="equal">
      <formula>"Bajo"</formula>
    </cfRule>
  </conditionalFormatting>
  <conditionalFormatting sqref="AM133">
    <cfRule type="cellIs" dxfId="1390" priority="1721" operator="equal">
      <formula>"Extremo"</formula>
    </cfRule>
    <cfRule type="cellIs" dxfId="1389" priority="1722" operator="equal">
      <formula>"Alto"</formula>
    </cfRule>
    <cfRule type="cellIs" dxfId="1388" priority="1723" operator="equal">
      <formula>"Moderado"</formula>
    </cfRule>
    <cfRule type="cellIs" dxfId="1387" priority="1724" operator="equal">
      <formula>"Bajo"</formula>
    </cfRule>
  </conditionalFormatting>
  <conditionalFormatting sqref="AN133">
    <cfRule type="cellIs" dxfId="1370" priority="1701" operator="equal">
      <formula>"Extremo"</formula>
    </cfRule>
    <cfRule type="cellIs" dxfId="1369" priority="1702" operator="equal">
      <formula>"Alto"</formula>
    </cfRule>
    <cfRule type="cellIs" dxfId="1368" priority="1703" operator="equal">
      <formula>"Moderado"</formula>
    </cfRule>
    <cfRule type="cellIs" dxfId="1367" priority="1704" operator="equal">
      <formula>"Bajo"</formula>
    </cfRule>
  </conditionalFormatting>
  <conditionalFormatting sqref="AM136:AM137">
    <cfRule type="cellIs" dxfId="1354" priority="1681" operator="equal">
      <formula>"Extremo"</formula>
    </cfRule>
    <cfRule type="cellIs" dxfId="1353" priority="1682" operator="equal">
      <formula>"Alto"</formula>
    </cfRule>
    <cfRule type="cellIs" dxfId="1352" priority="1683" operator="equal">
      <formula>"Moderado"</formula>
    </cfRule>
    <cfRule type="cellIs" dxfId="1351" priority="1684" operator="equal">
      <formula>"Bajo"</formula>
    </cfRule>
  </conditionalFormatting>
  <conditionalFormatting sqref="AN136:AN137">
    <cfRule type="cellIs" dxfId="1342" priority="1669" operator="equal">
      <formula>"Extremo"</formula>
    </cfRule>
    <cfRule type="cellIs" dxfId="1341" priority="1670" operator="equal">
      <formula>"Alto"</formula>
    </cfRule>
    <cfRule type="cellIs" dxfId="1340" priority="1671" operator="equal">
      <formula>"Moderado"</formula>
    </cfRule>
    <cfRule type="cellIs" dxfId="1339" priority="1672" operator="equal">
      <formula>"Bajo"</formula>
    </cfRule>
  </conditionalFormatting>
  <conditionalFormatting sqref="AM140">
    <cfRule type="cellIs" dxfId="1290" priority="1605" operator="equal">
      <formula>"Extremo"</formula>
    </cfRule>
    <cfRule type="cellIs" dxfId="1289" priority="1606" operator="equal">
      <formula>"Alto"</formula>
    </cfRule>
    <cfRule type="cellIs" dxfId="1288" priority="1607" operator="equal">
      <formula>"Moderado"</formula>
    </cfRule>
    <cfRule type="cellIs" dxfId="1287" priority="1608" operator="equal">
      <formula>"Bajo"</formula>
    </cfRule>
  </conditionalFormatting>
  <conditionalFormatting sqref="AN140">
    <cfRule type="cellIs" dxfId="1286" priority="1601" operator="equal">
      <formula>"Extremo"</formula>
    </cfRule>
    <cfRule type="cellIs" dxfId="1285" priority="1602" operator="equal">
      <formula>"Alto"</formula>
    </cfRule>
    <cfRule type="cellIs" dxfId="1284" priority="1603" operator="equal">
      <formula>"Moderado"</formula>
    </cfRule>
    <cfRule type="cellIs" dxfId="1283" priority="1604" operator="equal">
      <formula>"Bajo"</formula>
    </cfRule>
  </conditionalFormatting>
  <conditionalFormatting sqref="AG35:AH35">
    <cfRule type="cellIs" dxfId="1174" priority="1401" operator="equal">
      <formula>"Extremo"</formula>
    </cfRule>
    <cfRule type="cellIs" dxfId="1173" priority="1402" operator="equal">
      <formula>"Alto"</formula>
    </cfRule>
    <cfRule type="cellIs" dxfId="1172" priority="1403" operator="equal">
      <formula>"Moderado"</formula>
    </cfRule>
    <cfRule type="cellIs" dxfId="1171" priority="1404" operator="equal">
      <formula>"Bajo"</formula>
    </cfRule>
  </conditionalFormatting>
  <conditionalFormatting sqref="AN35">
    <cfRule type="cellIs" dxfId="1166" priority="1393" operator="equal">
      <formula>"Extremo"</formula>
    </cfRule>
    <cfRule type="cellIs" dxfId="1165" priority="1394" operator="equal">
      <formula>"Alto"</formula>
    </cfRule>
    <cfRule type="cellIs" dxfId="1164" priority="1395" operator="equal">
      <formula>"Moderado"</formula>
    </cfRule>
    <cfRule type="cellIs" dxfId="1163" priority="1396" operator="equal">
      <formula>"Bajo"</formula>
    </cfRule>
  </conditionalFormatting>
  <conditionalFormatting sqref="AN45">
    <cfRule type="cellIs" dxfId="1134" priority="1353" operator="equal">
      <formula>"Extremo"</formula>
    </cfRule>
    <cfRule type="cellIs" dxfId="1133" priority="1354" operator="equal">
      <formula>"Alto"</formula>
    </cfRule>
    <cfRule type="cellIs" dxfId="1132" priority="1355" operator="equal">
      <formula>"Moderado"</formula>
    </cfRule>
    <cfRule type="cellIs" dxfId="1131" priority="1356" operator="equal">
      <formula>"Bajo"</formula>
    </cfRule>
  </conditionalFormatting>
  <conditionalFormatting sqref="AF35 AF42 AF44:AF48 AF118">
    <cfRule type="cellIs" dxfId="1014" priority="1117" operator="equal">
      <formula>"Extremo"</formula>
    </cfRule>
  </conditionalFormatting>
  <conditionalFormatting sqref="AF35 AF42 AF44:AF48 AF118">
    <cfRule type="cellIs" dxfId="1013" priority="1118" operator="equal">
      <formula>"Alto"</formula>
    </cfRule>
  </conditionalFormatting>
  <conditionalFormatting sqref="AF35 AF42 AF44:AF48 AF118">
    <cfRule type="cellIs" dxfId="1012" priority="1119" operator="equal">
      <formula>"Moderado"</formula>
    </cfRule>
  </conditionalFormatting>
  <conditionalFormatting sqref="AF35 AF42 AF44:AF48 AF118">
    <cfRule type="cellIs" dxfId="1011" priority="1120" operator="equal">
      <formula>"Bajo"</formula>
    </cfRule>
  </conditionalFormatting>
  <conditionalFormatting sqref="B39:B40">
    <cfRule type="cellIs" dxfId="894" priority="897" operator="equal">
      <formula>"Extremo"</formula>
    </cfRule>
    <cfRule type="cellIs" dxfId="893" priority="898" operator="equal">
      <formula>"Alto"</formula>
    </cfRule>
    <cfRule type="cellIs" dxfId="892" priority="899" operator="equal">
      <formula>"Moderado"</formula>
    </cfRule>
    <cfRule type="cellIs" dxfId="891" priority="900" operator="equal">
      <formula>"Bajo"</formula>
    </cfRule>
  </conditionalFormatting>
  <conditionalFormatting sqref="AE39:AE44">
    <cfRule type="cellIs" dxfId="890" priority="888" operator="equal">
      <formula>"Extremo"</formula>
    </cfRule>
    <cfRule type="cellIs" dxfId="889" priority="889" operator="equal">
      <formula>"Alto"</formula>
    </cfRule>
    <cfRule type="cellIs" dxfId="888" priority="890" operator="equal">
      <formula>"Moderado"</formula>
    </cfRule>
    <cfRule type="cellIs" dxfId="887" priority="891" operator="equal">
      <formula>"Bajo"</formula>
    </cfRule>
  </conditionalFormatting>
  <conditionalFormatting sqref="AE45">
    <cfRule type="cellIs" dxfId="886" priority="851" operator="equal">
      <formula>"Extremo"</formula>
    </cfRule>
    <cfRule type="cellIs" dxfId="885" priority="852" operator="equal">
      <formula>"Alto"</formula>
    </cfRule>
    <cfRule type="cellIs" dxfId="884" priority="853" operator="equal">
      <formula>"Moderado"</formula>
    </cfRule>
    <cfRule type="cellIs" dxfId="883" priority="854" operator="equal">
      <formula>"Bajo"</formula>
    </cfRule>
  </conditionalFormatting>
  <conditionalFormatting sqref="P39">
    <cfRule type="cellIs" dxfId="882" priority="892" operator="equal">
      <formula>"Muy Alta"</formula>
    </cfRule>
    <cfRule type="cellIs" dxfId="881" priority="893" operator="equal">
      <formula>"Alta"</formula>
    </cfRule>
    <cfRule type="cellIs" dxfId="880" priority="894" operator="equal">
      <formula>"Media"</formula>
    </cfRule>
    <cfRule type="cellIs" dxfId="879" priority="895" operator="equal">
      <formula>"Baja"</formula>
    </cfRule>
    <cfRule type="cellIs" dxfId="878" priority="896" operator="equal">
      <formula>"Muy Baja"</formula>
    </cfRule>
  </conditionalFormatting>
  <conditionalFormatting sqref="AE114:AE118">
    <cfRule type="cellIs" dxfId="877" priority="847" operator="equal">
      <formula>"Extremo"</formula>
    </cfRule>
    <cfRule type="cellIs" dxfId="876" priority="848" operator="equal">
      <formula>"Alto"</formula>
    </cfRule>
    <cfRule type="cellIs" dxfId="875" priority="849" operator="equal">
      <formula>"Moderado"</formula>
    </cfRule>
    <cfRule type="cellIs" dxfId="874" priority="850" operator="equal">
      <formula>"Bajo"</formula>
    </cfRule>
  </conditionalFormatting>
  <conditionalFormatting sqref="B42:B43">
    <cfRule type="cellIs" dxfId="873" priority="884" operator="equal">
      <formula>"Extremo"</formula>
    </cfRule>
    <cfRule type="cellIs" dxfId="872" priority="885" operator="equal">
      <formula>"Alto"</formula>
    </cfRule>
    <cfRule type="cellIs" dxfId="871" priority="886" operator="equal">
      <formula>"Moderado"</formula>
    </cfRule>
    <cfRule type="cellIs" dxfId="870" priority="887" operator="equal">
      <formula>"Bajo"</formula>
    </cfRule>
  </conditionalFormatting>
  <conditionalFormatting sqref="P42">
    <cfRule type="cellIs" dxfId="869" priority="875" operator="equal">
      <formula>"Extremo"</formula>
    </cfRule>
    <cfRule type="cellIs" dxfId="868" priority="876" operator="equal">
      <formula>"Alto"</formula>
    </cfRule>
    <cfRule type="cellIs" dxfId="867" priority="877" operator="equal">
      <formula>"Moderado"</formula>
    </cfRule>
    <cfRule type="cellIs" dxfId="866" priority="878" operator="equal">
      <formula>"Bajo"</formula>
    </cfRule>
  </conditionalFormatting>
  <conditionalFormatting sqref="P43">
    <cfRule type="cellIs" dxfId="865" priority="871" operator="equal">
      <formula>"Extremo"</formula>
    </cfRule>
    <cfRule type="cellIs" dxfId="864" priority="872" operator="equal">
      <formula>"Alto"</formula>
    </cfRule>
    <cfRule type="cellIs" dxfId="863" priority="873" operator="equal">
      <formula>"Moderado"</formula>
    </cfRule>
    <cfRule type="cellIs" dxfId="862" priority="874" operator="equal">
      <formula>"Bajo"</formula>
    </cfRule>
  </conditionalFormatting>
  <conditionalFormatting sqref="B44">
    <cfRule type="cellIs" dxfId="861" priority="867" operator="equal">
      <formula>"Extremo"</formula>
    </cfRule>
    <cfRule type="cellIs" dxfId="860" priority="868" operator="equal">
      <formula>"Alto"</formula>
    </cfRule>
    <cfRule type="cellIs" dxfId="859" priority="869" operator="equal">
      <formula>"Moderado"</formula>
    </cfRule>
    <cfRule type="cellIs" dxfId="858" priority="870" operator="equal">
      <formula>"Bajo"</formula>
    </cfRule>
  </conditionalFormatting>
  <conditionalFormatting sqref="P44">
    <cfRule type="cellIs" dxfId="857" priority="863" operator="equal">
      <formula>"Extremo"</formula>
    </cfRule>
    <cfRule type="cellIs" dxfId="856" priority="864" operator="equal">
      <formula>"Alto"</formula>
    </cfRule>
    <cfRule type="cellIs" dxfId="855" priority="865" operator="equal">
      <formula>"Moderado"</formula>
    </cfRule>
    <cfRule type="cellIs" dxfId="854" priority="866" operator="equal">
      <formula>"Bajo"</formula>
    </cfRule>
  </conditionalFormatting>
  <conditionalFormatting sqref="B45">
    <cfRule type="cellIs" dxfId="853" priority="859" operator="equal">
      <formula>"Extremo"</formula>
    </cfRule>
    <cfRule type="cellIs" dxfId="852" priority="860" operator="equal">
      <formula>"Alto"</formula>
    </cfRule>
    <cfRule type="cellIs" dxfId="851" priority="861" operator="equal">
      <formula>"Moderado"</formula>
    </cfRule>
    <cfRule type="cellIs" dxfId="850" priority="862" operator="equal">
      <formula>"Bajo"</formula>
    </cfRule>
  </conditionalFormatting>
  <conditionalFormatting sqref="P45">
    <cfRule type="cellIs" dxfId="849" priority="855" operator="equal">
      <formula>"Extremo"</formula>
    </cfRule>
    <cfRule type="cellIs" dxfId="848" priority="856" operator="equal">
      <formula>"Alto"</formula>
    </cfRule>
    <cfRule type="cellIs" dxfId="847" priority="857" operator="equal">
      <formula>"Moderado"</formula>
    </cfRule>
    <cfRule type="cellIs" dxfId="846" priority="858" operator="equal">
      <formula>"Bajo"</formula>
    </cfRule>
  </conditionalFormatting>
  <conditionalFormatting sqref="AA145">
    <cfRule type="cellIs" dxfId="845" priority="842" operator="equal">
      <formula>"Muy Alta"</formula>
    </cfRule>
    <cfRule type="cellIs" dxfId="844" priority="843" operator="equal">
      <formula>"Alta"</formula>
    </cfRule>
    <cfRule type="cellIs" dxfId="843" priority="844" operator="equal">
      <formula>"Media"</formula>
    </cfRule>
    <cfRule type="cellIs" dxfId="842" priority="845" operator="equal">
      <formula>"Baja"</formula>
    </cfRule>
    <cfRule type="cellIs" dxfId="841" priority="846" operator="equal">
      <formula>"Muy Baja"</formula>
    </cfRule>
  </conditionalFormatting>
  <conditionalFormatting sqref="AC145">
    <cfRule type="cellIs" dxfId="840" priority="837" operator="equal">
      <formula>"Catastrófico"</formula>
    </cfRule>
    <cfRule type="cellIs" dxfId="839" priority="838" operator="equal">
      <formula>"Mayor"</formula>
    </cfRule>
    <cfRule type="cellIs" dxfId="838" priority="839" operator="equal">
      <formula>"Moderado"</formula>
    </cfRule>
    <cfRule type="cellIs" dxfId="837" priority="840" operator="equal">
      <formula>"Menor"</formula>
    </cfRule>
    <cfRule type="cellIs" dxfId="836" priority="841" operator="equal">
      <formula>"Leve"</formula>
    </cfRule>
  </conditionalFormatting>
  <conditionalFormatting sqref="AE145">
    <cfRule type="cellIs" dxfId="835" priority="833" operator="equal">
      <formula>"Extremo"</formula>
    </cfRule>
    <cfRule type="cellIs" dxfId="834" priority="834" operator="equal">
      <formula>"Alto"</formula>
    </cfRule>
    <cfRule type="cellIs" dxfId="833" priority="835" operator="equal">
      <formula>"Moderado"</formula>
    </cfRule>
    <cfRule type="cellIs" dxfId="832" priority="836" operator="equal">
      <formula>"Bajo"</formula>
    </cfRule>
  </conditionalFormatting>
  <conditionalFormatting sqref="P175">
    <cfRule type="cellIs" dxfId="831" priority="829" operator="equal">
      <formula>"Extremo"</formula>
    </cfRule>
    <cfRule type="cellIs" dxfId="830" priority="830" operator="equal">
      <formula>"Alto"</formula>
    </cfRule>
    <cfRule type="cellIs" dxfId="829" priority="831" operator="equal">
      <formula>"Moderado"</formula>
    </cfRule>
    <cfRule type="cellIs" dxfId="828" priority="832" operator="equal">
      <formula>"Bajo"</formula>
    </cfRule>
  </conditionalFormatting>
  <conditionalFormatting sqref="P176:P180">
    <cfRule type="cellIs" dxfId="827" priority="825" operator="equal">
      <formula>"Extremo"</formula>
    </cfRule>
    <cfRule type="cellIs" dxfId="826" priority="826" operator="equal">
      <formula>"Alto"</formula>
    </cfRule>
    <cfRule type="cellIs" dxfId="825" priority="827" operator="equal">
      <formula>"Moderado"</formula>
    </cfRule>
    <cfRule type="cellIs" dxfId="824" priority="828" operator="equal">
      <formula>"Bajo"</formula>
    </cfRule>
  </conditionalFormatting>
  <conditionalFormatting sqref="AE175:AE180">
    <cfRule type="cellIs" dxfId="823" priority="821" operator="equal">
      <formula>"Extremo"</formula>
    </cfRule>
    <cfRule type="cellIs" dxfId="822" priority="822" operator="equal">
      <formula>"Alto"</formula>
    </cfRule>
    <cfRule type="cellIs" dxfId="821" priority="823" operator="equal">
      <formula>"Moderado"</formula>
    </cfRule>
    <cfRule type="cellIs" dxfId="820" priority="824" operator="equal">
      <formula>"Bajo"</formula>
    </cfRule>
  </conditionalFormatting>
  <conditionalFormatting sqref="AG46:AG48">
    <cfRule type="cellIs" dxfId="819" priority="817" operator="equal">
      <formula>"Extremo"</formula>
    </cfRule>
  </conditionalFormatting>
  <conditionalFormatting sqref="AG46:AG48">
    <cfRule type="cellIs" dxfId="818" priority="818" operator="equal">
      <formula>"Alto"</formula>
    </cfRule>
  </conditionalFormatting>
  <conditionalFormatting sqref="AG46:AG48">
    <cfRule type="cellIs" dxfId="817" priority="819" operator="equal">
      <formula>"Moderado"</formula>
    </cfRule>
  </conditionalFormatting>
  <conditionalFormatting sqref="AG46:AG48">
    <cfRule type="cellIs" dxfId="816" priority="820" operator="equal">
      <formula>"Bajo"</formula>
    </cfRule>
  </conditionalFormatting>
  <conditionalFormatting sqref="AG98:AG101">
    <cfRule type="cellIs" dxfId="815" priority="813" operator="equal">
      <formula>"Extremo"</formula>
    </cfRule>
    <cfRule type="cellIs" dxfId="814" priority="814" operator="equal">
      <formula>"Alto"</formula>
    </cfRule>
    <cfRule type="cellIs" dxfId="813" priority="815" operator="equal">
      <formula>"Moderado"</formula>
    </cfRule>
    <cfRule type="cellIs" dxfId="812" priority="816" operator="equal">
      <formula>"Bajo"</formula>
    </cfRule>
  </conditionalFormatting>
  <conditionalFormatting sqref="AG102">
    <cfRule type="cellIs" dxfId="811" priority="809" operator="equal">
      <formula>"Extremo"</formula>
    </cfRule>
    <cfRule type="cellIs" dxfId="810" priority="810" operator="equal">
      <formula>"Alto"</formula>
    </cfRule>
    <cfRule type="cellIs" dxfId="809" priority="811" operator="equal">
      <formula>"Moderado"</formula>
    </cfRule>
    <cfRule type="cellIs" dxfId="808" priority="812" operator="equal">
      <formula>"Bajo"</formula>
    </cfRule>
  </conditionalFormatting>
  <conditionalFormatting sqref="AF98:AF102">
    <cfRule type="cellIs" dxfId="807" priority="805" operator="equal">
      <formula>"Extremo"</formula>
    </cfRule>
  </conditionalFormatting>
  <conditionalFormatting sqref="AF98:AF102">
    <cfRule type="cellIs" dxfId="806" priority="806" operator="equal">
      <formula>"Alto"</formula>
    </cfRule>
  </conditionalFormatting>
  <conditionalFormatting sqref="AF98:AF102">
    <cfRule type="cellIs" dxfId="805" priority="807" operator="equal">
      <formula>"Moderado"</formula>
    </cfRule>
  </conditionalFormatting>
  <conditionalFormatting sqref="AF98:AF102">
    <cfRule type="cellIs" dxfId="804" priority="808" operator="equal">
      <formula>"Bajo"</formula>
    </cfRule>
  </conditionalFormatting>
  <conditionalFormatting sqref="AG34:AH34">
    <cfRule type="cellIs" dxfId="803" priority="801" operator="equal">
      <formula>"Extremo"</formula>
    </cfRule>
    <cfRule type="cellIs" dxfId="802" priority="802" operator="equal">
      <formula>"Alto"</formula>
    </cfRule>
    <cfRule type="cellIs" dxfId="801" priority="803" operator="equal">
      <formula>"Moderado"</formula>
    </cfRule>
    <cfRule type="cellIs" dxfId="800" priority="804" operator="equal">
      <formula>"Bajo"</formula>
    </cfRule>
  </conditionalFormatting>
  <conditionalFormatting sqref="AF34">
    <cfRule type="cellIs" dxfId="799" priority="797" operator="equal">
      <formula>"Extremo"</formula>
    </cfRule>
  </conditionalFormatting>
  <conditionalFormatting sqref="AF34">
    <cfRule type="cellIs" dxfId="798" priority="798" operator="equal">
      <formula>"Alto"</formula>
    </cfRule>
  </conditionalFormatting>
  <conditionalFormatting sqref="AF34">
    <cfRule type="cellIs" dxfId="797" priority="799" operator="equal">
      <formula>"Moderado"</formula>
    </cfRule>
  </conditionalFormatting>
  <conditionalFormatting sqref="AF34">
    <cfRule type="cellIs" dxfId="796" priority="800" operator="equal">
      <formula>"Bajo"</formula>
    </cfRule>
  </conditionalFormatting>
  <conditionalFormatting sqref="AN34">
    <cfRule type="cellIs" dxfId="795" priority="793" operator="equal">
      <formula>"Extremo"</formula>
    </cfRule>
    <cfRule type="cellIs" dxfId="794" priority="794" operator="equal">
      <formula>"Alto"</formula>
    </cfRule>
    <cfRule type="cellIs" dxfId="793" priority="795" operator="equal">
      <formula>"Moderado"</formula>
    </cfRule>
    <cfRule type="cellIs" dxfId="792" priority="796" operator="equal">
      <formula>"Bajo"</formula>
    </cfRule>
  </conditionalFormatting>
  <conditionalFormatting sqref="AG36">
    <cfRule type="cellIs" dxfId="791" priority="789" operator="equal">
      <formula>"Extremo"</formula>
    </cfRule>
    <cfRule type="cellIs" dxfId="790" priority="790" operator="equal">
      <formula>"Alto"</formula>
    </cfRule>
    <cfRule type="cellIs" dxfId="789" priority="791" operator="equal">
      <formula>"Moderado"</formula>
    </cfRule>
    <cfRule type="cellIs" dxfId="788" priority="792" operator="equal">
      <formula>"Bajo"</formula>
    </cfRule>
  </conditionalFormatting>
  <conditionalFormatting sqref="AH36">
    <cfRule type="cellIs" dxfId="787" priority="785" operator="equal">
      <formula>"Extremo"</formula>
    </cfRule>
    <cfRule type="cellIs" dxfId="786" priority="786" operator="equal">
      <formula>"Alto"</formula>
    </cfRule>
    <cfRule type="cellIs" dxfId="785" priority="787" operator="equal">
      <formula>"Moderado"</formula>
    </cfRule>
    <cfRule type="cellIs" dxfId="784" priority="788" operator="equal">
      <formula>"Bajo"</formula>
    </cfRule>
  </conditionalFormatting>
  <conditionalFormatting sqref="AF36">
    <cfRule type="cellIs" dxfId="783" priority="781" operator="equal">
      <formula>"Extremo"</formula>
    </cfRule>
  </conditionalFormatting>
  <conditionalFormatting sqref="AF36">
    <cfRule type="cellIs" dxfId="782" priority="782" operator="equal">
      <formula>"Alto"</formula>
    </cfRule>
  </conditionalFormatting>
  <conditionalFormatting sqref="AF36">
    <cfRule type="cellIs" dxfId="781" priority="783" operator="equal">
      <formula>"Moderado"</formula>
    </cfRule>
  </conditionalFormatting>
  <conditionalFormatting sqref="AF36">
    <cfRule type="cellIs" dxfId="780" priority="784" operator="equal">
      <formula>"Bajo"</formula>
    </cfRule>
  </conditionalFormatting>
  <conditionalFormatting sqref="AN36">
    <cfRule type="cellIs" dxfId="779" priority="777" operator="equal">
      <formula>"Extremo"</formula>
    </cfRule>
    <cfRule type="cellIs" dxfId="778" priority="778" operator="equal">
      <formula>"Alto"</formula>
    </cfRule>
    <cfRule type="cellIs" dxfId="777" priority="779" operator="equal">
      <formula>"Moderado"</formula>
    </cfRule>
    <cfRule type="cellIs" dxfId="776" priority="780" operator="equal">
      <formula>"Bajo"</formula>
    </cfRule>
  </conditionalFormatting>
  <conditionalFormatting sqref="AG37:AG38">
    <cfRule type="cellIs" dxfId="775" priority="773" operator="equal">
      <formula>"Extremo"</formula>
    </cfRule>
    <cfRule type="cellIs" dxfId="774" priority="774" operator="equal">
      <formula>"Alto"</formula>
    </cfRule>
    <cfRule type="cellIs" dxfId="773" priority="775" operator="equal">
      <formula>"Moderado"</formula>
    </cfRule>
    <cfRule type="cellIs" dxfId="772" priority="776" operator="equal">
      <formula>"Bajo"</formula>
    </cfRule>
  </conditionalFormatting>
  <conditionalFormatting sqref="AH37">
    <cfRule type="cellIs" dxfId="771" priority="769" operator="equal">
      <formula>"Extremo"</formula>
    </cfRule>
    <cfRule type="cellIs" dxfId="770" priority="770" operator="equal">
      <formula>"Alto"</formula>
    </cfRule>
    <cfRule type="cellIs" dxfId="769" priority="771" operator="equal">
      <formula>"Moderado"</formula>
    </cfRule>
    <cfRule type="cellIs" dxfId="768" priority="772" operator="equal">
      <formula>"Bajo"</formula>
    </cfRule>
  </conditionalFormatting>
  <conditionalFormatting sqref="AH38">
    <cfRule type="cellIs" dxfId="767" priority="765" operator="equal">
      <formula>"Extremo"</formula>
    </cfRule>
    <cfRule type="cellIs" dxfId="766" priority="766" operator="equal">
      <formula>"Alto"</formula>
    </cfRule>
    <cfRule type="cellIs" dxfId="765" priority="767" operator="equal">
      <formula>"Moderado"</formula>
    </cfRule>
    <cfRule type="cellIs" dxfId="764" priority="768" operator="equal">
      <formula>"Bajo"</formula>
    </cfRule>
  </conditionalFormatting>
  <conditionalFormatting sqref="AF37:AF38">
    <cfRule type="cellIs" dxfId="763" priority="761" operator="equal">
      <formula>"Extremo"</formula>
    </cfRule>
  </conditionalFormatting>
  <conditionalFormatting sqref="AF37:AF38">
    <cfRule type="cellIs" dxfId="762" priority="762" operator="equal">
      <formula>"Alto"</formula>
    </cfRule>
  </conditionalFormatting>
  <conditionalFormatting sqref="AF37:AF38">
    <cfRule type="cellIs" dxfId="761" priority="763" operator="equal">
      <formula>"Moderado"</formula>
    </cfRule>
  </conditionalFormatting>
  <conditionalFormatting sqref="AF37:AF38">
    <cfRule type="cellIs" dxfId="760" priority="764" operator="equal">
      <formula>"Bajo"</formula>
    </cfRule>
  </conditionalFormatting>
  <conditionalFormatting sqref="AN37">
    <cfRule type="cellIs" dxfId="759" priority="757" operator="equal">
      <formula>"Extremo"</formula>
    </cfRule>
    <cfRule type="cellIs" dxfId="758" priority="758" operator="equal">
      <formula>"Alto"</formula>
    </cfRule>
    <cfRule type="cellIs" dxfId="757" priority="759" operator="equal">
      <formula>"Moderado"</formula>
    </cfRule>
    <cfRule type="cellIs" dxfId="756" priority="760" operator="equal">
      <formula>"Bajo"</formula>
    </cfRule>
  </conditionalFormatting>
  <conditionalFormatting sqref="AN38">
    <cfRule type="cellIs" dxfId="755" priority="753" operator="equal">
      <formula>"Extremo"</formula>
    </cfRule>
    <cfRule type="cellIs" dxfId="754" priority="754" operator="equal">
      <formula>"Alto"</formula>
    </cfRule>
    <cfRule type="cellIs" dxfId="753" priority="755" operator="equal">
      <formula>"Moderado"</formula>
    </cfRule>
    <cfRule type="cellIs" dxfId="752" priority="756" operator="equal">
      <formula>"Bajo"</formula>
    </cfRule>
  </conditionalFormatting>
  <conditionalFormatting sqref="AG39:AG41">
    <cfRule type="cellIs" dxfId="751" priority="749" operator="equal">
      <formula>"Extremo"</formula>
    </cfRule>
    <cfRule type="cellIs" dxfId="750" priority="750" operator="equal">
      <formula>"Alto"</formula>
    </cfRule>
    <cfRule type="cellIs" dxfId="749" priority="751" operator="equal">
      <formula>"Moderado"</formula>
    </cfRule>
    <cfRule type="cellIs" dxfId="748" priority="752" operator="equal">
      <formula>"Bajo"</formula>
    </cfRule>
  </conditionalFormatting>
  <conditionalFormatting sqref="AH39:AH41">
    <cfRule type="cellIs" dxfId="747" priority="745" operator="equal">
      <formula>"Extremo"</formula>
    </cfRule>
    <cfRule type="cellIs" dxfId="746" priority="746" operator="equal">
      <formula>"Alto"</formula>
    </cfRule>
    <cfRule type="cellIs" dxfId="745" priority="747" operator="equal">
      <formula>"Moderado"</formula>
    </cfRule>
    <cfRule type="cellIs" dxfId="744" priority="748" operator="equal">
      <formula>"Bajo"</formula>
    </cfRule>
  </conditionalFormatting>
  <conditionalFormatting sqref="AF39:AF41">
    <cfRule type="cellIs" dxfId="743" priority="741" operator="equal">
      <formula>"Extremo"</formula>
    </cfRule>
  </conditionalFormatting>
  <conditionalFormatting sqref="AF39:AF41">
    <cfRule type="cellIs" dxfId="742" priority="742" operator="equal">
      <formula>"Alto"</formula>
    </cfRule>
  </conditionalFormatting>
  <conditionalFormatting sqref="AF39:AF41">
    <cfRule type="cellIs" dxfId="741" priority="743" operator="equal">
      <formula>"Moderado"</formula>
    </cfRule>
  </conditionalFormatting>
  <conditionalFormatting sqref="AF39:AF41">
    <cfRule type="cellIs" dxfId="740" priority="744" operator="equal">
      <formula>"Bajo"</formula>
    </cfRule>
  </conditionalFormatting>
  <conditionalFormatting sqref="AN39:AN40">
    <cfRule type="cellIs" dxfId="739" priority="737" operator="equal">
      <formula>"Extremo"</formula>
    </cfRule>
    <cfRule type="cellIs" dxfId="738" priority="738" operator="equal">
      <formula>"Alto"</formula>
    </cfRule>
    <cfRule type="cellIs" dxfId="737" priority="739" operator="equal">
      <formula>"Moderado"</formula>
    </cfRule>
    <cfRule type="cellIs" dxfId="736" priority="740" operator="equal">
      <formula>"Bajo"</formula>
    </cfRule>
  </conditionalFormatting>
  <conditionalFormatting sqref="AN41">
    <cfRule type="cellIs" dxfId="735" priority="733" operator="equal">
      <formula>"Extremo"</formula>
    </cfRule>
    <cfRule type="cellIs" dxfId="734" priority="734" operator="equal">
      <formula>"Alto"</formula>
    </cfRule>
    <cfRule type="cellIs" dxfId="733" priority="735" operator="equal">
      <formula>"Moderado"</formula>
    </cfRule>
    <cfRule type="cellIs" dxfId="732" priority="736" operator="equal">
      <formula>"Bajo"</formula>
    </cfRule>
  </conditionalFormatting>
  <conditionalFormatting sqref="AG42">
    <cfRule type="cellIs" dxfId="731" priority="729" operator="equal">
      <formula>"Extremo"</formula>
    </cfRule>
    <cfRule type="cellIs" dxfId="730" priority="730" operator="equal">
      <formula>"Alto"</formula>
    </cfRule>
    <cfRule type="cellIs" dxfId="729" priority="731" operator="equal">
      <formula>"Moderado"</formula>
    </cfRule>
    <cfRule type="cellIs" dxfId="728" priority="732" operator="equal">
      <formula>"Bajo"</formula>
    </cfRule>
  </conditionalFormatting>
  <conditionalFormatting sqref="AH42">
    <cfRule type="cellIs" dxfId="727" priority="725" operator="equal">
      <formula>"Extremo"</formula>
    </cfRule>
    <cfRule type="cellIs" dxfId="726" priority="726" operator="equal">
      <formula>"Alto"</formula>
    </cfRule>
    <cfRule type="cellIs" dxfId="725" priority="727" operator="equal">
      <formula>"Moderado"</formula>
    </cfRule>
    <cfRule type="cellIs" dxfId="724" priority="728" operator="equal">
      <formula>"Bajo"</formula>
    </cfRule>
  </conditionalFormatting>
  <conditionalFormatting sqref="AN42">
    <cfRule type="cellIs" dxfId="723" priority="721" operator="equal">
      <formula>"Extremo"</formula>
    </cfRule>
    <cfRule type="cellIs" dxfId="722" priority="722" operator="equal">
      <formula>"Alto"</formula>
    </cfRule>
    <cfRule type="cellIs" dxfId="721" priority="723" operator="equal">
      <formula>"Moderado"</formula>
    </cfRule>
    <cfRule type="cellIs" dxfId="720" priority="724" operator="equal">
      <formula>"Bajo"</formula>
    </cfRule>
  </conditionalFormatting>
  <conditionalFormatting sqref="AG43">
    <cfRule type="cellIs" dxfId="719" priority="717" operator="equal">
      <formula>"Extremo"</formula>
    </cfRule>
    <cfRule type="cellIs" dxfId="718" priority="718" operator="equal">
      <formula>"Alto"</formula>
    </cfRule>
    <cfRule type="cellIs" dxfId="717" priority="719" operator="equal">
      <formula>"Moderado"</formula>
    </cfRule>
    <cfRule type="cellIs" dxfId="716" priority="720" operator="equal">
      <formula>"Bajo"</formula>
    </cfRule>
  </conditionalFormatting>
  <conditionalFormatting sqref="AH43">
    <cfRule type="cellIs" dxfId="715" priority="713" operator="equal">
      <formula>"Extremo"</formula>
    </cfRule>
    <cfRule type="cellIs" dxfId="714" priority="714" operator="equal">
      <formula>"Alto"</formula>
    </cfRule>
    <cfRule type="cellIs" dxfId="713" priority="715" operator="equal">
      <formula>"Moderado"</formula>
    </cfRule>
    <cfRule type="cellIs" dxfId="712" priority="716" operator="equal">
      <formula>"Bajo"</formula>
    </cfRule>
  </conditionalFormatting>
  <conditionalFormatting sqref="AF43">
    <cfRule type="cellIs" dxfId="711" priority="709" operator="equal">
      <formula>"Extremo"</formula>
    </cfRule>
  </conditionalFormatting>
  <conditionalFormatting sqref="AF43">
    <cfRule type="cellIs" dxfId="710" priority="710" operator="equal">
      <formula>"Alto"</formula>
    </cfRule>
  </conditionalFormatting>
  <conditionalFormatting sqref="AF43">
    <cfRule type="cellIs" dxfId="709" priority="711" operator="equal">
      <formula>"Moderado"</formula>
    </cfRule>
  </conditionalFormatting>
  <conditionalFormatting sqref="AF43">
    <cfRule type="cellIs" dxfId="708" priority="712" operator="equal">
      <formula>"Bajo"</formula>
    </cfRule>
  </conditionalFormatting>
  <conditionalFormatting sqref="AN43">
    <cfRule type="cellIs" dxfId="707" priority="705" operator="equal">
      <formula>"Extremo"</formula>
    </cfRule>
    <cfRule type="cellIs" dxfId="706" priority="706" operator="equal">
      <formula>"Alto"</formula>
    </cfRule>
    <cfRule type="cellIs" dxfId="705" priority="707" operator="equal">
      <formula>"Moderado"</formula>
    </cfRule>
    <cfRule type="cellIs" dxfId="704" priority="708" operator="equal">
      <formula>"Bajo"</formula>
    </cfRule>
  </conditionalFormatting>
  <conditionalFormatting sqref="AG44">
    <cfRule type="cellIs" dxfId="703" priority="701" operator="equal">
      <formula>"Extremo"</formula>
    </cfRule>
    <cfRule type="cellIs" dxfId="702" priority="702" operator="equal">
      <formula>"Alto"</formula>
    </cfRule>
    <cfRule type="cellIs" dxfId="701" priority="703" operator="equal">
      <formula>"Moderado"</formula>
    </cfRule>
    <cfRule type="cellIs" dxfId="700" priority="704" operator="equal">
      <formula>"Bajo"</formula>
    </cfRule>
  </conditionalFormatting>
  <conditionalFormatting sqref="AH44">
    <cfRule type="cellIs" dxfId="699" priority="697" operator="equal">
      <formula>"Extremo"</formula>
    </cfRule>
    <cfRule type="cellIs" dxfId="698" priority="698" operator="equal">
      <formula>"Alto"</formula>
    </cfRule>
    <cfRule type="cellIs" dxfId="697" priority="699" operator="equal">
      <formula>"Moderado"</formula>
    </cfRule>
    <cfRule type="cellIs" dxfId="696" priority="700" operator="equal">
      <formula>"Bajo"</formula>
    </cfRule>
  </conditionalFormatting>
  <conditionalFormatting sqref="AN44">
    <cfRule type="cellIs" dxfId="695" priority="693" operator="equal">
      <formula>"Extremo"</formula>
    </cfRule>
    <cfRule type="cellIs" dxfId="694" priority="694" operator="equal">
      <formula>"Alto"</formula>
    </cfRule>
    <cfRule type="cellIs" dxfId="693" priority="695" operator="equal">
      <formula>"Moderado"</formula>
    </cfRule>
    <cfRule type="cellIs" dxfId="692" priority="696" operator="equal">
      <formula>"Bajo"</formula>
    </cfRule>
  </conditionalFormatting>
  <conditionalFormatting sqref="AG45">
    <cfRule type="cellIs" dxfId="691" priority="689" operator="equal">
      <formula>"Extremo"</formula>
    </cfRule>
    <cfRule type="cellIs" dxfId="690" priority="690" operator="equal">
      <formula>"Alto"</formula>
    </cfRule>
    <cfRule type="cellIs" dxfId="689" priority="691" operator="equal">
      <formula>"Moderado"</formula>
    </cfRule>
    <cfRule type="cellIs" dxfId="688" priority="692" operator="equal">
      <formula>"Bajo"</formula>
    </cfRule>
  </conditionalFormatting>
  <conditionalFormatting sqref="AH45">
    <cfRule type="cellIs" dxfId="687" priority="685" operator="equal">
      <formula>"Extremo"</formula>
    </cfRule>
    <cfRule type="cellIs" dxfId="686" priority="686" operator="equal">
      <formula>"Alto"</formula>
    </cfRule>
    <cfRule type="cellIs" dxfId="685" priority="687" operator="equal">
      <formula>"Moderado"</formula>
    </cfRule>
    <cfRule type="cellIs" dxfId="684" priority="688" operator="equal">
      <formula>"Bajo"</formula>
    </cfRule>
  </conditionalFormatting>
  <conditionalFormatting sqref="AF103:AF106">
    <cfRule type="cellIs" dxfId="683" priority="681" operator="equal">
      <formula>"Extremo"</formula>
    </cfRule>
  </conditionalFormatting>
  <conditionalFormatting sqref="AF103:AF106">
    <cfRule type="cellIs" dxfId="682" priority="682" operator="equal">
      <formula>"Alto"</formula>
    </cfRule>
  </conditionalFormatting>
  <conditionalFormatting sqref="AF103:AF106">
    <cfRule type="cellIs" dxfId="681" priority="683" operator="equal">
      <formula>"Moderado"</formula>
    </cfRule>
  </conditionalFormatting>
  <conditionalFormatting sqref="AF103:AF106">
    <cfRule type="cellIs" dxfId="680" priority="684" operator="equal">
      <formula>"Bajo"</formula>
    </cfRule>
  </conditionalFormatting>
  <conditionalFormatting sqref="AG103 AG105:AG106">
    <cfRule type="cellIs" dxfId="679" priority="677" operator="equal">
      <formula>"Extremo"</formula>
    </cfRule>
    <cfRule type="cellIs" dxfId="678" priority="678" operator="equal">
      <formula>"Alto"</formula>
    </cfRule>
    <cfRule type="cellIs" dxfId="677" priority="679" operator="equal">
      <formula>"Moderado"</formula>
    </cfRule>
    <cfRule type="cellIs" dxfId="676" priority="680" operator="equal">
      <formula>"Bajo"</formula>
    </cfRule>
  </conditionalFormatting>
  <conditionalFormatting sqref="AG104">
    <cfRule type="cellIs" dxfId="675" priority="673" operator="equal">
      <formula>"Extremo"</formula>
    </cfRule>
    <cfRule type="cellIs" dxfId="674" priority="674" operator="equal">
      <formula>"Alto"</formula>
    </cfRule>
    <cfRule type="cellIs" dxfId="673" priority="675" operator="equal">
      <formula>"Moderado"</formula>
    </cfRule>
    <cfRule type="cellIs" dxfId="672" priority="676" operator="equal">
      <formula>"Bajo"</formula>
    </cfRule>
  </conditionalFormatting>
  <conditionalFormatting sqref="AM103">
    <cfRule type="cellIs" dxfId="671" priority="669" operator="equal">
      <formula>"Extremo"</formula>
    </cfRule>
    <cfRule type="cellIs" dxfId="670" priority="670" operator="equal">
      <formula>"Alto"</formula>
    </cfRule>
    <cfRule type="cellIs" dxfId="669" priority="671" operator="equal">
      <formula>"Moderado"</formula>
    </cfRule>
    <cfRule type="cellIs" dxfId="668" priority="672" operator="equal">
      <formula>"Bajo"</formula>
    </cfRule>
  </conditionalFormatting>
  <conditionalFormatting sqref="AF111">
    <cfRule type="cellIs" dxfId="667" priority="666" operator="equal">
      <formula>"Extremo"</formula>
    </cfRule>
  </conditionalFormatting>
  <conditionalFormatting sqref="AF111">
    <cfRule type="cellIs" dxfId="666" priority="667" operator="equal">
      <formula>"Moderado"</formula>
    </cfRule>
  </conditionalFormatting>
  <conditionalFormatting sqref="AF111">
    <cfRule type="cellIs" dxfId="665" priority="668" operator="equal">
      <formula>"Bajo"</formula>
    </cfRule>
  </conditionalFormatting>
  <conditionalFormatting sqref="AG111:AH111 AH112:AH113">
    <cfRule type="cellIs" dxfId="664" priority="662" operator="equal">
      <formula>"Extremo"</formula>
    </cfRule>
    <cfRule type="cellIs" dxfId="663" priority="663" operator="equal">
      <formula>"Alto"</formula>
    </cfRule>
    <cfRule type="cellIs" dxfId="662" priority="664" operator="equal">
      <formula>"Moderado"</formula>
    </cfRule>
    <cfRule type="cellIs" dxfId="661" priority="665" operator="equal">
      <formula>"Bajo"</formula>
    </cfRule>
  </conditionalFormatting>
  <conditionalFormatting sqref="AF111">
    <cfRule type="cellIs" dxfId="660" priority="661" operator="equal">
      <formula>"Alto"</formula>
    </cfRule>
  </conditionalFormatting>
  <conditionalFormatting sqref="AF112:AF113">
    <cfRule type="cellIs" dxfId="659" priority="658" operator="equal">
      <formula>"Extremo"</formula>
    </cfRule>
  </conditionalFormatting>
  <conditionalFormatting sqref="AF112:AF113">
    <cfRule type="cellIs" dxfId="658" priority="659" operator="equal">
      <formula>"Moderado"</formula>
    </cfRule>
  </conditionalFormatting>
  <conditionalFormatting sqref="AF112:AF113">
    <cfRule type="cellIs" dxfId="657" priority="660" operator="equal">
      <formula>"Bajo"</formula>
    </cfRule>
  </conditionalFormatting>
  <conditionalFormatting sqref="AF112:AF113">
    <cfRule type="cellIs" dxfId="652" priority="653" operator="equal">
      <formula>"Alto"</formula>
    </cfRule>
  </conditionalFormatting>
  <conditionalFormatting sqref="AG112:AG113">
    <cfRule type="cellIs" dxfId="651" priority="649" operator="equal">
      <formula>"Extremo"</formula>
    </cfRule>
    <cfRule type="cellIs" dxfId="650" priority="650" operator="equal">
      <formula>"Alto"</formula>
    </cfRule>
    <cfRule type="cellIs" dxfId="649" priority="651" operator="equal">
      <formula>"Moderado"</formula>
    </cfRule>
    <cfRule type="cellIs" dxfId="648" priority="652" operator="equal">
      <formula>"Bajo"</formula>
    </cfRule>
  </conditionalFormatting>
  <conditionalFormatting sqref="AF114:AF117">
    <cfRule type="cellIs" dxfId="647" priority="646" operator="equal">
      <formula>"Extremo"</formula>
    </cfRule>
  </conditionalFormatting>
  <conditionalFormatting sqref="AF114:AF117">
    <cfRule type="cellIs" dxfId="646" priority="647" operator="equal">
      <formula>"Moderado"</formula>
    </cfRule>
  </conditionalFormatting>
  <conditionalFormatting sqref="AF114:AF117">
    <cfRule type="cellIs" dxfId="645" priority="648" operator="equal">
      <formula>"Bajo"</formula>
    </cfRule>
  </conditionalFormatting>
  <conditionalFormatting sqref="AG114:AH117">
    <cfRule type="cellIs" dxfId="644" priority="642" operator="equal">
      <formula>"Extremo"</formula>
    </cfRule>
    <cfRule type="cellIs" dxfId="643" priority="643" operator="equal">
      <formula>"Alto"</formula>
    </cfRule>
    <cfRule type="cellIs" dxfId="642" priority="644" operator="equal">
      <formula>"Moderado"</formula>
    </cfRule>
    <cfRule type="cellIs" dxfId="641" priority="645" operator="equal">
      <formula>"Bajo"</formula>
    </cfRule>
  </conditionalFormatting>
  <conditionalFormatting sqref="AF114:AF117">
    <cfRule type="cellIs" dxfId="640" priority="641" operator="equal">
      <formula>"Alto"</formula>
    </cfRule>
  </conditionalFormatting>
  <conditionalFormatting sqref="AF77">
    <cfRule type="cellIs" dxfId="639" priority="637" operator="equal">
      <formula>"Extremo"</formula>
    </cfRule>
  </conditionalFormatting>
  <conditionalFormatting sqref="AF77">
    <cfRule type="cellIs" dxfId="638" priority="638" operator="equal">
      <formula>"Alto"</formula>
    </cfRule>
  </conditionalFormatting>
  <conditionalFormatting sqref="AF77">
    <cfRule type="cellIs" dxfId="637" priority="639" operator="equal">
      <formula>"Moderado"</formula>
    </cfRule>
  </conditionalFormatting>
  <conditionalFormatting sqref="AF77">
    <cfRule type="cellIs" dxfId="636" priority="640" operator="equal">
      <formula>"Bajo"</formula>
    </cfRule>
  </conditionalFormatting>
  <conditionalFormatting sqref="AG77">
    <cfRule type="cellIs" dxfId="635" priority="629" operator="equal">
      <formula>"Extremo"</formula>
    </cfRule>
  </conditionalFormatting>
  <conditionalFormatting sqref="AG77">
    <cfRule type="cellIs" dxfId="634" priority="630" operator="equal">
      <formula>"Alto"</formula>
    </cfRule>
  </conditionalFormatting>
  <conditionalFormatting sqref="AG77">
    <cfRule type="cellIs" dxfId="633" priority="631" operator="equal">
      <formula>"Moderado"</formula>
    </cfRule>
  </conditionalFormatting>
  <conditionalFormatting sqref="AG77">
    <cfRule type="cellIs" dxfId="632" priority="632" operator="equal">
      <formula>"Bajo"</formula>
    </cfRule>
  </conditionalFormatting>
  <conditionalFormatting sqref="AG77:AH77">
    <cfRule type="cellIs" dxfId="631" priority="633" operator="equal">
      <formula>"Extremo"</formula>
    </cfRule>
  </conditionalFormatting>
  <conditionalFormatting sqref="AG77:AH77">
    <cfRule type="cellIs" dxfId="630" priority="634" operator="equal">
      <formula>"Alto"</formula>
    </cfRule>
  </conditionalFormatting>
  <conditionalFormatting sqref="AG77:AH77">
    <cfRule type="cellIs" dxfId="629" priority="635" operator="equal">
      <formula>"Moderado"</formula>
    </cfRule>
  </conditionalFormatting>
  <conditionalFormatting sqref="AG77:AH77">
    <cfRule type="cellIs" dxfId="628" priority="636" operator="equal">
      <formula>"Bajo"</formula>
    </cfRule>
  </conditionalFormatting>
  <conditionalFormatting sqref="AF78">
    <cfRule type="cellIs" dxfId="627" priority="625" operator="equal">
      <formula>"Extremo"</formula>
    </cfRule>
  </conditionalFormatting>
  <conditionalFormatting sqref="AF78">
    <cfRule type="cellIs" dxfId="626" priority="626" operator="equal">
      <formula>"Alto"</formula>
    </cfRule>
  </conditionalFormatting>
  <conditionalFormatting sqref="AF78">
    <cfRule type="cellIs" dxfId="625" priority="627" operator="equal">
      <formula>"Moderado"</formula>
    </cfRule>
  </conditionalFormatting>
  <conditionalFormatting sqref="AF78">
    <cfRule type="cellIs" dxfId="624" priority="628" operator="equal">
      <formula>"Bajo"</formula>
    </cfRule>
  </conditionalFormatting>
  <conditionalFormatting sqref="AH78">
    <cfRule type="cellIs" dxfId="623" priority="617" operator="equal">
      <formula>"Extremo"</formula>
    </cfRule>
  </conditionalFormatting>
  <conditionalFormatting sqref="AH78">
    <cfRule type="cellIs" dxfId="622" priority="618" operator="equal">
      <formula>"Alto"</formula>
    </cfRule>
  </conditionalFormatting>
  <conditionalFormatting sqref="AH78">
    <cfRule type="cellIs" dxfId="621" priority="619" operator="equal">
      <formula>"Moderado"</formula>
    </cfRule>
  </conditionalFormatting>
  <conditionalFormatting sqref="AH78">
    <cfRule type="cellIs" dxfId="620" priority="620" operator="equal">
      <formula>"Bajo"</formula>
    </cfRule>
  </conditionalFormatting>
  <conditionalFormatting sqref="AH78">
    <cfRule type="cellIs" dxfId="619" priority="621" operator="equal">
      <formula>"Extremo"</formula>
    </cfRule>
  </conditionalFormatting>
  <conditionalFormatting sqref="AH78">
    <cfRule type="cellIs" dxfId="618" priority="622" operator="equal">
      <formula>"Alto"</formula>
    </cfRule>
  </conditionalFormatting>
  <conditionalFormatting sqref="AH78">
    <cfRule type="cellIs" dxfId="617" priority="623" operator="equal">
      <formula>"Moderado"</formula>
    </cfRule>
  </conditionalFormatting>
  <conditionalFormatting sqref="AH78">
    <cfRule type="cellIs" dxfId="616" priority="624" operator="equal">
      <formula>"Bajo"</formula>
    </cfRule>
  </conditionalFormatting>
  <conditionalFormatting sqref="AG78">
    <cfRule type="cellIs" dxfId="615" priority="609" operator="equal">
      <formula>"Extremo"</formula>
    </cfRule>
  </conditionalFormatting>
  <conditionalFormatting sqref="AG78">
    <cfRule type="cellIs" dxfId="614" priority="610" operator="equal">
      <formula>"Alto"</formula>
    </cfRule>
  </conditionalFormatting>
  <conditionalFormatting sqref="AG78">
    <cfRule type="cellIs" dxfId="613" priority="611" operator="equal">
      <formula>"Moderado"</formula>
    </cfRule>
  </conditionalFormatting>
  <conditionalFormatting sqref="AG78">
    <cfRule type="cellIs" dxfId="612" priority="612" operator="equal">
      <formula>"Bajo"</formula>
    </cfRule>
  </conditionalFormatting>
  <conditionalFormatting sqref="AG78">
    <cfRule type="cellIs" dxfId="611" priority="613" operator="equal">
      <formula>"Extremo"</formula>
    </cfRule>
  </conditionalFormatting>
  <conditionalFormatting sqref="AG78">
    <cfRule type="cellIs" dxfId="610" priority="614" operator="equal">
      <formula>"Alto"</formula>
    </cfRule>
  </conditionalFormatting>
  <conditionalFormatting sqref="AG78">
    <cfRule type="cellIs" dxfId="609" priority="615" operator="equal">
      <formula>"Moderado"</formula>
    </cfRule>
  </conditionalFormatting>
  <conditionalFormatting sqref="AG78">
    <cfRule type="cellIs" dxfId="608" priority="616" operator="equal">
      <formula>"Bajo"</formula>
    </cfRule>
  </conditionalFormatting>
  <conditionalFormatting sqref="AM77">
    <cfRule type="cellIs" dxfId="607" priority="601" operator="equal">
      <formula>"Extremo"</formula>
    </cfRule>
  </conditionalFormatting>
  <conditionalFormatting sqref="AM77">
    <cfRule type="cellIs" dxfId="606" priority="602" operator="equal">
      <formula>"Alto"</formula>
    </cfRule>
  </conditionalFormatting>
  <conditionalFormatting sqref="AM77">
    <cfRule type="cellIs" dxfId="605" priority="603" operator="equal">
      <formula>"Moderado"</formula>
    </cfRule>
  </conditionalFormatting>
  <conditionalFormatting sqref="AM77">
    <cfRule type="cellIs" dxfId="604" priority="604" operator="equal">
      <formula>"Bajo"</formula>
    </cfRule>
  </conditionalFormatting>
  <conditionalFormatting sqref="AM77">
    <cfRule type="cellIs" dxfId="603" priority="605" operator="equal">
      <formula>"Extremo"</formula>
    </cfRule>
  </conditionalFormatting>
  <conditionalFormatting sqref="AM77">
    <cfRule type="cellIs" dxfId="602" priority="606" operator="equal">
      <formula>"Alto"</formula>
    </cfRule>
  </conditionalFormatting>
  <conditionalFormatting sqref="AM77">
    <cfRule type="cellIs" dxfId="601" priority="607" operator="equal">
      <formula>"Moderado"</formula>
    </cfRule>
  </conditionalFormatting>
  <conditionalFormatting sqref="AM77">
    <cfRule type="cellIs" dxfId="600" priority="608" operator="equal">
      <formula>"Bajo"</formula>
    </cfRule>
  </conditionalFormatting>
  <conditionalFormatting sqref="AF79">
    <cfRule type="cellIs" dxfId="599" priority="597" operator="equal">
      <formula>"Extremo"</formula>
    </cfRule>
  </conditionalFormatting>
  <conditionalFormatting sqref="AF79">
    <cfRule type="cellIs" dxfId="598" priority="598" operator="equal">
      <formula>"Alto"</formula>
    </cfRule>
  </conditionalFormatting>
  <conditionalFormatting sqref="AF79">
    <cfRule type="cellIs" dxfId="597" priority="599" operator="equal">
      <formula>"Moderado"</formula>
    </cfRule>
  </conditionalFormatting>
  <conditionalFormatting sqref="AF79">
    <cfRule type="cellIs" dxfId="596" priority="600" operator="equal">
      <formula>"Bajo"</formula>
    </cfRule>
  </conditionalFormatting>
  <conditionalFormatting sqref="AG79">
    <cfRule type="cellIs" dxfId="595" priority="589" operator="equal">
      <formula>"Extremo"</formula>
    </cfRule>
  </conditionalFormatting>
  <conditionalFormatting sqref="AG79">
    <cfRule type="cellIs" dxfId="594" priority="590" operator="equal">
      <formula>"Alto"</formula>
    </cfRule>
  </conditionalFormatting>
  <conditionalFormatting sqref="AG79">
    <cfRule type="cellIs" dxfId="593" priority="591" operator="equal">
      <formula>"Moderado"</formula>
    </cfRule>
  </conditionalFormatting>
  <conditionalFormatting sqref="AG79">
    <cfRule type="cellIs" dxfId="592" priority="592" operator="equal">
      <formula>"Bajo"</formula>
    </cfRule>
  </conditionalFormatting>
  <conditionalFormatting sqref="AG79">
    <cfRule type="cellIs" dxfId="591" priority="593" operator="equal">
      <formula>"Extremo"</formula>
    </cfRule>
  </conditionalFormatting>
  <conditionalFormatting sqref="AG79">
    <cfRule type="cellIs" dxfId="590" priority="594" operator="equal">
      <formula>"Alto"</formula>
    </cfRule>
  </conditionalFormatting>
  <conditionalFormatting sqref="AG79">
    <cfRule type="cellIs" dxfId="589" priority="595" operator="equal">
      <formula>"Moderado"</formula>
    </cfRule>
  </conditionalFormatting>
  <conditionalFormatting sqref="AG79">
    <cfRule type="cellIs" dxfId="588" priority="596" operator="equal">
      <formula>"Bajo"</formula>
    </cfRule>
  </conditionalFormatting>
  <conditionalFormatting sqref="AF80">
    <cfRule type="cellIs" dxfId="587" priority="585" operator="equal">
      <formula>"Extremo"</formula>
    </cfRule>
  </conditionalFormatting>
  <conditionalFormatting sqref="AF80">
    <cfRule type="cellIs" dxfId="586" priority="586" operator="equal">
      <formula>"Alto"</formula>
    </cfRule>
  </conditionalFormatting>
  <conditionalFormatting sqref="AF80">
    <cfRule type="cellIs" dxfId="585" priority="587" operator="equal">
      <formula>"Moderado"</formula>
    </cfRule>
  </conditionalFormatting>
  <conditionalFormatting sqref="AF80">
    <cfRule type="cellIs" dxfId="584" priority="588" operator="equal">
      <formula>"Bajo"</formula>
    </cfRule>
  </conditionalFormatting>
  <conditionalFormatting sqref="AG80">
    <cfRule type="cellIs" dxfId="583" priority="577" operator="equal">
      <formula>"Extremo"</formula>
    </cfRule>
  </conditionalFormatting>
  <conditionalFormatting sqref="AG80">
    <cfRule type="cellIs" dxfId="582" priority="578" operator="equal">
      <formula>"Alto"</formula>
    </cfRule>
  </conditionalFormatting>
  <conditionalFormatting sqref="AG80">
    <cfRule type="cellIs" dxfId="581" priority="579" operator="equal">
      <formula>"Moderado"</formula>
    </cfRule>
  </conditionalFormatting>
  <conditionalFormatting sqref="AG80">
    <cfRule type="cellIs" dxfId="580" priority="580" operator="equal">
      <formula>"Bajo"</formula>
    </cfRule>
  </conditionalFormatting>
  <conditionalFormatting sqref="AG80">
    <cfRule type="cellIs" dxfId="579" priority="581" operator="equal">
      <formula>"Extremo"</formula>
    </cfRule>
  </conditionalFormatting>
  <conditionalFormatting sqref="AG80">
    <cfRule type="cellIs" dxfId="578" priority="582" operator="equal">
      <formula>"Alto"</formula>
    </cfRule>
  </conditionalFormatting>
  <conditionalFormatting sqref="AG80">
    <cfRule type="cellIs" dxfId="577" priority="583" operator="equal">
      <formula>"Moderado"</formula>
    </cfRule>
  </conditionalFormatting>
  <conditionalFormatting sqref="AG80">
    <cfRule type="cellIs" dxfId="576" priority="584" operator="equal">
      <formula>"Bajo"</formula>
    </cfRule>
  </conditionalFormatting>
  <conditionalFormatting sqref="AH79">
    <cfRule type="cellIs" dxfId="575" priority="569" operator="equal">
      <formula>"Extremo"</formula>
    </cfRule>
  </conditionalFormatting>
  <conditionalFormatting sqref="AH79">
    <cfRule type="cellIs" dxfId="574" priority="570" operator="equal">
      <formula>"Alto"</formula>
    </cfRule>
  </conditionalFormatting>
  <conditionalFormatting sqref="AH79">
    <cfRule type="cellIs" dxfId="573" priority="571" operator="equal">
      <formula>"Moderado"</formula>
    </cfRule>
  </conditionalFormatting>
  <conditionalFormatting sqref="AH79">
    <cfRule type="cellIs" dxfId="572" priority="572" operator="equal">
      <formula>"Bajo"</formula>
    </cfRule>
  </conditionalFormatting>
  <conditionalFormatting sqref="AH79">
    <cfRule type="cellIs" dxfId="571" priority="573" operator="equal">
      <formula>"Extremo"</formula>
    </cfRule>
  </conditionalFormatting>
  <conditionalFormatting sqref="AH79">
    <cfRule type="cellIs" dxfId="570" priority="574" operator="equal">
      <formula>"Alto"</formula>
    </cfRule>
  </conditionalFormatting>
  <conditionalFormatting sqref="AH79">
    <cfRule type="cellIs" dxfId="569" priority="575" operator="equal">
      <formula>"Moderado"</formula>
    </cfRule>
  </conditionalFormatting>
  <conditionalFormatting sqref="AH79">
    <cfRule type="cellIs" dxfId="568" priority="576" operator="equal">
      <formula>"Bajo"</formula>
    </cfRule>
  </conditionalFormatting>
  <conditionalFormatting sqref="AH80">
    <cfRule type="cellIs" dxfId="567" priority="561" operator="equal">
      <formula>"Extremo"</formula>
    </cfRule>
  </conditionalFormatting>
  <conditionalFormatting sqref="AH80">
    <cfRule type="cellIs" dxfId="566" priority="562" operator="equal">
      <formula>"Alto"</formula>
    </cfRule>
  </conditionalFormatting>
  <conditionalFormatting sqref="AH80">
    <cfRule type="cellIs" dxfId="565" priority="563" operator="equal">
      <formula>"Moderado"</formula>
    </cfRule>
  </conditionalFormatting>
  <conditionalFormatting sqref="AH80">
    <cfRule type="cellIs" dxfId="564" priority="564" operator="equal">
      <formula>"Bajo"</formula>
    </cfRule>
  </conditionalFormatting>
  <conditionalFormatting sqref="AH80">
    <cfRule type="cellIs" dxfId="563" priority="565" operator="equal">
      <formula>"Extremo"</formula>
    </cfRule>
  </conditionalFormatting>
  <conditionalFormatting sqref="AH80">
    <cfRule type="cellIs" dxfId="562" priority="566" operator="equal">
      <formula>"Alto"</formula>
    </cfRule>
  </conditionalFormatting>
  <conditionalFormatting sqref="AH80">
    <cfRule type="cellIs" dxfId="561" priority="567" operator="equal">
      <formula>"Moderado"</formula>
    </cfRule>
  </conditionalFormatting>
  <conditionalFormatting sqref="AH80">
    <cfRule type="cellIs" dxfId="560" priority="568" operator="equal">
      <formula>"Bajo"</formula>
    </cfRule>
  </conditionalFormatting>
  <conditionalFormatting sqref="AM79">
    <cfRule type="cellIs" dxfId="559" priority="553" operator="equal">
      <formula>"Extremo"</formula>
    </cfRule>
  </conditionalFormatting>
  <conditionalFormatting sqref="AM79">
    <cfRule type="cellIs" dxfId="558" priority="554" operator="equal">
      <formula>"Alto"</formula>
    </cfRule>
  </conditionalFormatting>
  <conditionalFormatting sqref="AM79">
    <cfRule type="cellIs" dxfId="557" priority="555" operator="equal">
      <formula>"Moderado"</formula>
    </cfRule>
  </conditionalFormatting>
  <conditionalFormatting sqref="AM79">
    <cfRule type="cellIs" dxfId="556" priority="556" operator="equal">
      <formula>"Bajo"</formula>
    </cfRule>
  </conditionalFormatting>
  <conditionalFormatting sqref="AM79">
    <cfRule type="cellIs" dxfId="555" priority="557" operator="equal">
      <formula>"Extremo"</formula>
    </cfRule>
  </conditionalFormatting>
  <conditionalFormatting sqref="AM79">
    <cfRule type="cellIs" dxfId="554" priority="558" operator="equal">
      <formula>"Alto"</formula>
    </cfRule>
  </conditionalFormatting>
  <conditionalFormatting sqref="AM79">
    <cfRule type="cellIs" dxfId="553" priority="559" operator="equal">
      <formula>"Moderado"</formula>
    </cfRule>
  </conditionalFormatting>
  <conditionalFormatting sqref="AM79">
    <cfRule type="cellIs" dxfId="552" priority="560" operator="equal">
      <formula>"Bajo"</formula>
    </cfRule>
  </conditionalFormatting>
  <conditionalFormatting sqref="AF81">
    <cfRule type="cellIs" dxfId="551" priority="549" operator="equal">
      <formula>"Extremo"</formula>
    </cfRule>
  </conditionalFormatting>
  <conditionalFormatting sqref="AF81">
    <cfRule type="cellIs" dxfId="550" priority="550" operator="equal">
      <formula>"Alto"</formula>
    </cfRule>
  </conditionalFormatting>
  <conditionalFormatting sqref="AF81">
    <cfRule type="cellIs" dxfId="549" priority="551" operator="equal">
      <formula>"Moderado"</formula>
    </cfRule>
  </conditionalFormatting>
  <conditionalFormatting sqref="AF81">
    <cfRule type="cellIs" dxfId="548" priority="552" operator="equal">
      <formula>"Bajo"</formula>
    </cfRule>
  </conditionalFormatting>
  <conditionalFormatting sqref="AG81">
    <cfRule type="cellIs" dxfId="547" priority="541" operator="equal">
      <formula>"Extremo"</formula>
    </cfRule>
  </conditionalFormatting>
  <conditionalFormatting sqref="AG81">
    <cfRule type="cellIs" dxfId="546" priority="542" operator="equal">
      <formula>"Alto"</formula>
    </cfRule>
  </conditionalFormatting>
  <conditionalFormatting sqref="AG81">
    <cfRule type="cellIs" dxfId="545" priority="543" operator="equal">
      <formula>"Moderado"</formula>
    </cfRule>
  </conditionalFormatting>
  <conditionalFormatting sqref="AG81">
    <cfRule type="cellIs" dxfId="544" priority="544" operator="equal">
      <formula>"Bajo"</formula>
    </cfRule>
  </conditionalFormatting>
  <conditionalFormatting sqref="AG81">
    <cfRule type="cellIs" dxfId="543" priority="545" operator="equal">
      <formula>"Extremo"</formula>
    </cfRule>
  </conditionalFormatting>
  <conditionalFormatting sqref="AG81">
    <cfRule type="cellIs" dxfId="542" priority="546" operator="equal">
      <formula>"Alto"</formula>
    </cfRule>
  </conditionalFormatting>
  <conditionalFormatting sqref="AG81">
    <cfRule type="cellIs" dxfId="541" priority="547" operator="equal">
      <formula>"Moderado"</formula>
    </cfRule>
  </conditionalFormatting>
  <conditionalFormatting sqref="AG81">
    <cfRule type="cellIs" dxfId="540" priority="548" operator="equal">
      <formula>"Bajo"</formula>
    </cfRule>
  </conditionalFormatting>
  <conditionalFormatting sqref="AF82">
    <cfRule type="cellIs" dxfId="539" priority="537" operator="equal">
      <formula>"Extremo"</formula>
    </cfRule>
  </conditionalFormatting>
  <conditionalFormatting sqref="AF82">
    <cfRule type="cellIs" dxfId="538" priority="538" operator="equal">
      <formula>"Alto"</formula>
    </cfRule>
  </conditionalFormatting>
  <conditionalFormatting sqref="AF82">
    <cfRule type="cellIs" dxfId="537" priority="539" operator="equal">
      <formula>"Moderado"</formula>
    </cfRule>
  </conditionalFormatting>
  <conditionalFormatting sqref="AF82">
    <cfRule type="cellIs" dxfId="536" priority="540" operator="equal">
      <formula>"Bajo"</formula>
    </cfRule>
  </conditionalFormatting>
  <conditionalFormatting sqref="AG82">
    <cfRule type="cellIs" dxfId="535" priority="529" operator="equal">
      <formula>"Extremo"</formula>
    </cfRule>
  </conditionalFormatting>
  <conditionalFormatting sqref="AG82">
    <cfRule type="cellIs" dxfId="534" priority="530" operator="equal">
      <formula>"Alto"</formula>
    </cfRule>
  </conditionalFormatting>
  <conditionalFormatting sqref="AG82">
    <cfRule type="cellIs" dxfId="533" priority="531" operator="equal">
      <formula>"Moderado"</formula>
    </cfRule>
  </conditionalFormatting>
  <conditionalFormatting sqref="AG82">
    <cfRule type="cellIs" dxfId="532" priority="532" operator="equal">
      <formula>"Bajo"</formula>
    </cfRule>
  </conditionalFormatting>
  <conditionalFormatting sqref="AG82">
    <cfRule type="cellIs" dxfId="531" priority="533" operator="equal">
      <formula>"Extremo"</formula>
    </cfRule>
  </conditionalFormatting>
  <conditionalFormatting sqref="AG82">
    <cfRule type="cellIs" dxfId="530" priority="534" operator="equal">
      <formula>"Alto"</formula>
    </cfRule>
  </conditionalFormatting>
  <conditionalFormatting sqref="AG82">
    <cfRule type="cellIs" dxfId="529" priority="535" operator="equal">
      <formula>"Moderado"</formula>
    </cfRule>
  </conditionalFormatting>
  <conditionalFormatting sqref="AG82">
    <cfRule type="cellIs" dxfId="528" priority="536" operator="equal">
      <formula>"Bajo"</formula>
    </cfRule>
  </conditionalFormatting>
  <conditionalFormatting sqref="AH81">
    <cfRule type="cellIs" dxfId="527" priority="521" operator="equal">
      <formula>"Extremo"</formula>
    </cfRule>
  </conditionalFormatting>
  <conditionalFormatting sqref="AH81">
    <cfRule type="cellIs" dxfId="526" priority="522" operator="equal">
      <formula>"Alto"</formula>
    </cfRule>
  </conditionalFormatting>
  <conditionalFormatting sqref="AH81">
    <cfRule type="cellIs" dxfId="525" priority="523" operator="equal">
      <formula>"Moderado"</formula>
    </cfRule>
  </conditionalFormatting>
  <conditionalFormatting sqref="AH81">
    <cfRule type="cellIs" dxfId="524" priority="524" operator="equal">
      <formula>"Bajo"</formula>
    </cfRule>
  </conditionalFormatting>
  <conditionalFormatting sqref="AH81">
    <cfRule type="cellIs" dxfId="523" priority="525" operator="equal">
      <formula>"Extremo"</formula>
    </cfRule>
  </conditionalFormatting>
  <conditionalFormatting sqref="AH81">
    <cfRule type="cellIs" dxfId="522" priority="526" operator="equal">
      <formula>"Alto"</formula>
    </cfRule>
  </conditionalFormatting>
  <conditionalFormatting sqref="AH81">
    <cfRule type="cellIs" dxfId="521" priority="527" operator="equal">
      <formula>"Moderado"</formula>
    </cfRule>
  </conditionalFormatting>
  <conditionalFormatting sqref="AH81">
    <cfRule type="cellIs" dxfId="520" priority="528" operator="equal">
      <formula>"Bajo"</formula>
    </cfRule>
  </conditionalFormatting>
  <conditionalFormatting sqref="AH82">
    <cfRule type="cellIs" dxfId="519" priority="513" operator="equal">
      <formula>"Extremo"</formula>
    </cfRule>
  </conditionalFormatting>
  <conditionalFormatting sqref="AH82">
    <cfRule type="cellIs" dxfId="518" priority="514" operator="equal">
      <formula>"Alto"</formula>
    </cfRule>
  </conditionalFormatting>
  <conditionalFormatting sqref="AH82">
    <cfRule type="cellIs" dxfId="517" priority="515" operator="equal">
      <formula>"Moderado"</formula>
    </cfRule>
  </conditionalFormatting>
  <conditionalFormatting sqref="AH82">
    <cfRule type="cellIs" dxfId="516" priority="516" operator="equal">
      <formula>"Bajo"</formula>
    </cfRule>
  </conditionalFormatting>
  <conditionalFormatting sqref="AH82">
    <cfRule type="cellIs" dxfId="515" priority="517" operator="equal">
      <formula>"Extremo"</formula>
    </cfRule>
  </conditionalFormatting>
  <conditionalFormatting sqref="AH82">
    <cfRule type="cellIs" dxfId="514" priority="518" operator="equal">
      <formula>"Alto"</formula>
    </cfRule>
  </conditionalFormatting>
  <conditionalFormatting sqref="AH82">
    <cfRule type="cellIs" dxfId="513" priority="519" operator="equal">
      <formula>"Moderado"</formula>
    </cfRule>
  </conditionalFormatting>
  <conditionalFormatting sqref="AH82">
    <cfRule type="cellIs" dxfId="512" priority="520" operator="equal">
      <formula>"Bajo"</formula>
    </cfRule>
  </conditionalFormatting>
  <conditionalFormatting sqref="AM81">
    <cfRule type="cellIs" dxfId="511" priority="505" operator="equal">
      <formula>"Extremo"</formula>
    </cfRule>
  </conditionalFormatting>
  <conditionalFormatting sqref="AM81">
    <cfRule type="cellIs" dxfId="510" priority="506" operator="equal">
      <formula>"Alto"</formula>
    </cfRule>
  </conditionalFormatting>
  <conditionalFormatting sqref="AM81">
    <cfRule type="cellIs" dxfId="509" priority="507" operator="equal">
      <formula>"Moderado"</formula>
    </cfRule>
  </conditionalFormatting>
  <conditionalFormatting sqref="AM81">
    <cfRule type="cellIs" dxfId="508" priority="508" operator="equal">
      <formula>"Bajo"</formula>
    </cfRule>
  </conditionalFormatting>
  <conditionalFormatting sqref="AM81">
    <cfRule type="cellIs" dxfId="507" priority="509" operator="equal">
      <formula>"Extremo"</formula>
    </cfRule>
  </conditionalFormatting>
  <conditionalFormatting sqref="AM81">
    <cfRule type="cellIs" dxfId="506" priority="510" operator="equal">
      <formula>"Alto"</formula>
    </cfRule>
  </conditionalFormatting>
  <conditionalFormatting sqref="AM81">
    <cfRule type="cellIs" dxfId="505" priority="511" operator="equal">
      <formula>"Moderado"</formula>
    </cfRule>
  </conditionalFormatting>
  <conditionalFormatting sqref="AM81">
    <cfRule type="cellIs" dxfId="504" priority="512" operator="equal">
      <formula>"Bajo"</formula>
    </cfRule>
  </conditionalFormatting>
  <conditionalFormatting sqref="AG160:AH160 AH161:AH165">
    <cfRule type="cellIs" dxfId="503" priority="501" operator="equal">
      <formula>"Extremo"</formula>
    </cfRule>
    <cfRule type="cellIs" dxfId="502" priority="502" operator="equal">
      <formula>"Alto"</formula>
    </cfRule>
    <cfRule type="cellIs" dxfId="501" priority="503" operator="equal">
      <formula>"Moderado"</formula>
    </cfRule>
    <cfRule type="cellIs" dxfId="500" priority="504" operator="equal">
      <formula>"Bajo"</formula>
    </cfRule>
  </conditionalFormatting>
  <conditionalFormatting sqref="AF160">
    <cfRule type="cellIs" dxfId="499" priority="497" operator="equal">
      <formula>"Extremo"</formula>
    </cfRule>
  </conditionalFormatting>
  <conditionalFormatting sqref="AF160">
    <cfRule type="cellIs" dxfId="498" priority="498" operator="equal">
      <formula>"Alto"</formula>
    </cfRule>
  </conditionalFormatting>
  <conditionalFormatting sqref="AF160">
    <cfRule type="cellIs" dxfId="497" priority="499" operator="equal">
      <formula>"Moderado"</formula>
    </cfRule>
  </conditionalFormatting>
  <conditionalFormatting sqref="AF160">
    <cfRule type="cellIs" dxfId="496" priority="500" operator="equal">
      <formula>"Bajo"</formula>
    </cfRule>
  </conditionalFormatting>
  <conditionalFormatting sqref="AG161:AG165">
    <cfRule type="cellIs" dxfId="495" priority="493" operator="equal">
      <formula>"Extremo"</formula>
    </cfRule>
    <cfRule type="cellIs" dxfId="494" priority="494" operator="equal">
      <formula>"Alto"</formula>
    </cfRule>
    <cfRule type="cellIs" dxfId="493" priority="495" operator="equal">
      <formula>"Moderado"</formula>
    </cfRule>
    <cfRule type="cellIs" dxfId="492" priority="496" operator="equal">
      <formula>"Bajo"</formula>
    </cfRule>
  </conditionalFormatting>
  <conditionalFormatting sqref="AF161:AF165">
    <cfRule type="cellIs" dxfId="491" priority="489" operator="equal">
      <formula>"Extremo"</formula>
    </cfRule>
  </conditionalFormatting>
  <conditionalFormatting sqref="AF161:AF165">
    <cfRule type="cellIs" dxfId="490" priority="490" operator="equal">
      <formula>"Alto"</formula>
    </cfRule>
  </conditionalFormatting>
  <conditionalFormatting sqref="AF161:AF165">
    <cfRule type="cellIs" dxfId="489" priority="491" operator="equal">
      <formula>"Moderado"</formula>
    </cfRule>
  </conditionalFormatting>
  <conditionalFormatting sqref="AF161:AF165">
    <cfRule type="cellIs" dxfId="488" priority="492" operator="equal">
      <formula>"Bajo"</formula>
    </cfRule>
  </conditionalFormatting>
  <conditionalFormatting sqref="AH166:AH170">
    <cfRule type="cellIs" dxfId="487" priority="485" operator="equal">
      <formula>"Extremo"</formula>
    </cfRule>
    <cfRule type="cellIs" dxfId="486" priority="486" operator="equal">
      <formula>"Alto"</formula>
    </cfRule>
    <cfRule type="cellIs" dxfId="485" priority="487" operator="equal">
      <formula>"Moderado"</formula>
    </cfRule>
    <cfRule type="cellIs" dxfId="484" priority="488" operator="equal">
      <formula>"Bajo"</formula>
    </cfRule>
  </conditionalFormatting>
  <conditionalFormatting sqref="AG166:AG170">
    <cfRule type="cellIs" dxfId="483" priority="481" operator="equal">
      <formula>"Extremo"</formula>
    </cfRule>
    <cfRule type="cellIs" dxfId="482" priority="482" operator="equal">
      <formula>"Alto"</formula>
    </cfRule>
    <cfRule type="cellIs" dxfId="481" priority="483" operator="equal">
      <formula>"Moderado"</formula>
    </cfRule>
    <cfRule type="cellIs" dxfId="480" priority="484" operator="equal">
      <formula>"Bajo"</formula>
    </cfRule>
  </conditionalFormatting>
  <conditionalFormatting sqref="AF166:AF170">
    <cfRule type="cellIs" dxfId="479" priority="477" operator="equal">
      <formula>"Extremo"</formula>
    </cfRule>
  </conditionalFormatting>
  <conditionalFormatting sqref="AF166:AF170">
    <cfRule type="cellIs" dxfId="478" priority="478" operator="equal">
      <formula>"Alto"</formula>
    </cfRule>
  </conditionalFormatting>
  <conditionalFormatting sqref="AF166:AF170">
    <cfRule type="cellIs" dxfId="477" priority="479" operator="equal">
      <formula>"Moderado"</formula>
    </cfRule>
  </conditionalFormatting>
  <conditionalFormatting sqref="AF166:AF170">
    <cfRule type="cellIs" dxfId="476" priority="480" operator="equal">
      <formula>"Bajo"</formula>
    </cfRule>
  </conditionalFormatting>
  <conditionalFormatting sqref="AH171:AH172">
    <cfRule type="cellIs" dxfId="475" priority="473" operator="equal">
      <formula>"Extremo"</formula>
    </cfRule>
    <cfRule type="cellIs" dxfId="474" priority="474" operator="equal">
      <formula>"Alto"</formula>
    </cfRule>
    <cfRule type="cellIs" dxfId="473" priority="475" operator="equal">
      <formula>"Moderado"</formula>
    </cfRule>
    <cfRule type="cellIs" dxfId="472" priority="476" operator="equal">
      <formula>"Bajo"</formula>
    </cfRule>
  </conditionalFormatting>
  <conditionalFormatting sqref="AG171:AG172">
    <cfRule type="cellIs" dxfId="471" priority="469" operator="equal">
      <formula>"Extremo"</formula>
    </cfRule>
    <cfRule type="cellIs" dxfId="470" priority="470" operator="equal">
      <formula>"Alto"</formula>
    </cfRule>
    <cfRule type="cellIs" dxfId="469" priority="471" operator="equal">
      <formula>"Moderado"</formula>
    </cfRule>
    <cfRule type="cellIs" dxfId="468" priority="472" operator="equal">
      <formula>"Bajo"</formula>
    </cfRule>
  </conditionalFormatting>
  <conditionalFormatting sqref="AF171:AF172">
    <cfRule type="cellIs" dxfId="467" priority="465" operator="equal">
      <formula>"Extremo"</formula>
    </cfRule>
  </conditionalFormatting>
  <conditionalFormatting sqref="AF171:AF172">
    <cfRule type="cellIs" dxfId="466" priority="466" operator="equal">
      <formula>"Alto"</formula>
    </cfRule>
  </conditionalFormatting>
  <conditionalFormatting sqref="AF171:AF172">
    <cfRule type="cellIs" dxfId="465" priority="467" operator="equal">
      <formula>"Moderado"</formula>
    </cfRule>
  </conditionalFormatting>
  <conditionalFormatting sqref="AF171:AF172">
    <cfRule type="cellIs" dxfId="464" priority="468" operator="equal">
      <formula>"Bajo"</formula>
    </cfRule>
  </conditionalFormatting>
  <conditionalFormatting sqref="AH173:AH174">
    <cfRule type="cellIs" dxfId="463" priority="461" operator="equal">
      <formula>"Extremo"</formula>
    </cfRule>
    <cfRule type="cellIs" dxfId="462" priority="462" operator="equal">
      <formula>"Alto"</formula>
    </cfRule>
    <cfRule type="cellIs" dxfId="461" priority="463" operator="equal">
      <formula>"Moderado"</formula>
    </cfRule>
    <cfRule type="cellIs" dxfId="460" priority="464" operator="equal">
      <formula>"Bajo"</formula>
    </cfRule>
  </conditionalFormatting>
  <conditionalFormatting sqref="AG173:AG174">
    <cfRule type="cellIs" dxfId="459" priority="457" operator="equal">
      <formula>"Extremo"</formula>
    </cfRule>
    <cfRule type="cellIs" dxfId="458" priority="458" operator="equal">
      <formula>"Alto"</formula>
    </cfRule>
    <cfRule type="cellIs" dxfId="457" priority="459" operator="equal">
      <formula>"Moderado"</formula>
    </cfRule>
    <cfRule type="cellIs" dxfId="456" priority="460" operator="equal">
      <formula>"Bajo"</formula>
    </cfRule>
  </conditionalFormatting>
  <conditionalFormatting sqref="AF173:AF174">
    <cfRule type="cellIs" dxfId="455" priority="453" operator="equal">
      <formula>"Extremo"</formula>
    </cfRule>
  </conditionalFormatting>
  <conditionalFormatting sqref="AF173:AF174">
    <cfRule type="cellIs" dxfId="454" priority="454" operator="equal">
      <formula>"Alto"</formula>
    </cfRule>
  </conditionalFormatting>
  <conditionalFormatting sqref="AF173:AF174">
    <cfRule type="cellIs" dxfId="453" priority="455" operator="equal">
      <formula>"Moderado"</formula>
    </cfRule>
  </conditionalFormatting>
  <conditionalFormatting sqref="AF173:AF174">
    <cfRule type="cellIs" dxfId="452" priority="456" operator="equal">
      <formula>"Bajo"</formula>
    </cfRule>
  </conditionalFormatting>
  <conditionalFormatting sqref="AG175:AG180">
    <cfRule type="cellIs" dxfId="451" priority="449" operator="equal">
      <formula>"Extremo"</formula>
    </cfRule>
    <cfRule type="cellIs" dxfId="450" priority="450" operator="equal">
      <formula>"Alto"</formula>
    </cfRule>
    <cfRule type="cellIs" dxfId="449" priority="451" operator="equal">
      <formula>"Moderado"</formula>
    </cfRule>
    <cfRule type="cellIs" dxfId="448" priority="452" operator="equal">
      <formula>"Bajo"</formula>
    </cfRule>
  </conditionalFormatting>
  <conditionalFormatting sqref="AF175:AF180">
    <cfRule type="cellIs" dxfId="447" priority="445" operator="equal">
      <formula>"Extremo"</formula>
    </cfRule>
  </conditionalFormatting>
  <conditionalFormatting sqref="AF175:AF180">
    <cfRule type="cellIs" dxfId="446" priority="446" operator="equal">
      <formula>"Alto"</formula>
    </cfRule>
  </conditionalFormatting>
  <conditionalFormatting sqref="AF175:AF180">
    <cfRule type="cellIs" dxfId="445" priority="447" operator="equal">
      <formula>"Moderado"</formula>
    </cfRule>
  </conditionalFormatting>
  <conditionalFormatting sqref="AF175:AF180">
    <cfRule type="cellIs" dxfId="444" priority="448" operator="equal">
      <formula>"Bajo"</formula>
    </cfRule>
  </conditionalFormatting>
  <conditionalFormatting sqref="AH175">
    <cfRule type="cellIs" dxfId="443" priority="441" operator="equal">
      <formula>"Extremo"</formula>
    </cfRule>
    <cfRule type="cellIs" dxfId="442" priority="442" operator="equal">
      <formula>"Alto"</formula>
    </cfRule>
    <cfRule type="cellIs" dxfId="441" priority="443" operator="equal">
      <formula>"Moderado"</formula>
    </cfRule>
    <cfRule type="cellIs" dxfId="440" priority="444" operator="equal">
      <formula>"Bajo"</formula>
    </cfRule>
  </conditionalFormatting>
  <conditionalFormatting sqref="AH176">
    <cfRule type="cellIs" dxfId="439" priority="437" operator="equal">
      <formula>"Extremo"</formula>
    </cfRule>
    <cfRule type="cellIs" dxfId="438" priority="438" operator="equal">
      <formula>"Alto"</formula>
    </cfRule>
    <cfRule type="cellIs" dxfId="437" priority="439" operator="equal">
      <formula>"Moderado"</formula>
    </cfRule>
    <cfRule type="cellIs" dxfId="436" priority="440" operator="equal">
      <formula>"Bajo"</formula>
    </cfRule>
  </conditionalFormatting>
  <conditionalFormatting sqref="AH177">
    <cfRule type="cellIs" dxfId="435" priority="433" operator="equal">
      <formula>"Extremo"</formula>
    </cfRule>
    <cfRule type="cellIs" dxfId="434" priority="434" operator="equal">
      <formula>"Alto"</formula>
    </cfRule>
    <cfRule type="cellIs" dxfId="433" priority="435" operator="equal">
      <formula>"Moderado"</formula>
    </cfRule>
    <cfRule type="cellIs" dxfId="432" priority="436" operator="equal">
      <formula>"Bajo"</formula>
    </cfRule>
  </conditionalFormatting>
  <conditionalFormatting sqref="AH178">
    <cfRule type="cellIs" dxfId="431" priority="429" operator="equal">
      <formula>"Extremo"</formula>
    </cfRule>
    <cfRule type="cellIs" dxfId="430" priority="430" operator="equal">
      <formula>"Alto"</formula>
    </cfRule>
    <cfRule type="cellIs" dxfId="429" priority="431" operator="equal">
      <formula>"Moderado"</formula>
    </cfRule>
    <cfRule type="cellIs" dxfId="428" priority="432" operator="equal">
      <formula>"Bajo"</formula>
    </cfRule>
  </conditionalFormatting>
  <conditionalFormatting sqref="AH179">
    <cfRule type="cellIs" dxfId="427" priority="425" operator="equal">
      <formula>"Extremo"</formula>
    </cfRule>
    <cfRule type="cellIs" dxfId="426" priority="426" operator="equal">
      <formula>"Alto"</formula>
    </cfRule>
    <cfRule type="cellIs" dxfId="425" priority="427" operator="equal">
      <formula>"Moderado"</formula>
    </cfRule>
    <cfRule type="cellIs" dxfId="424" priority="428" operator="equal">
      <formula>"Bajo"</formula>
    </cfRule>
  </conditionalFormatting>
  <conditionalFormatting sqref="AH180">
    <cfRule type="cellIs" dxfId="423" priority="421" operator="equal">
      <formula>"Extremo"</formula>
    </cfRule>
    <cfRule type="cellIs" dxfId="422" priority="422" operator="equal">
      <formula>"Alto"</formula>
    </cfRule>
    <cfRule type="cellIs" dxfId="421" priority="423" operator="equal">
      <formula>"Moderado"</formula>
    </cfRule>
    <cfRule type="cellIs" dxfId="420" priority="424" operator="equal">
      <formula>"Bajo"</formula>
    </cfRule>
  </conditionalFormatting>
  <conditionalFormatting sqref="AG119:AH119">
    <cfRule type="cellIs" dxfId="419" priority="417" operator="equal">
      <formula>"Extremo"</formula>
    </cfRule>
    <cfRule type="cellIs" dxfId="418" priority="418" operator="equal">
      <formula>"Alto"</formula>
    </cfRule>
    <cfRule type="cellIs" dxfId="417" priority="419" operator="equal">
      <formula>"Moderado"</formula>
    </cfRule>
    <cfRule type="cellIs" dxfId="416" priority="420" operator="equal">
      <formula>"Bajo"</formula>
    </cfRule>
  </conditionalFormatting>
  <conditionalFormatting sqref="AG120:AH120">
    <cfRule type="cellIs" dxfId="415" priority="413" operator="equal">
      <formula>"Extremo"</formula>
    </cfRule>
    <cfRule type="cellIs" dxfId="414" priority="414" operator="equal">
      <formula>"Alto"</formula>
    </cfRule>
    <cfRule type="cellIs" dxfId="413" priority="415" operator="equal">
      <formula>"Moderado"</formula>
    </cfRule>
    <cfRule type="cellIs" dxfId="412" priority="416" operator="equal">
      <formula>"Bajo"</formula>
    </cfRule>
  </conditionalFormatting>
  <conditionalFormatting sqref="AG121:AH121">
    <cfRule type="cellIs" dxfId="411" priority="409" operator="equal">
      <formula>"Extremo"</formula>
    </cfRule>
    <cfRule type="cellIs" dxfId="410" priority="410" operator="equal">
      <formula>"Alto"</formula>
    </cfRule>
    <cfRule type="cellIs" dxfId="409" priority="411" operator="equal">
      <formula>"Moderado"</formula>
    </cfRule>
    <cfRule type="cellIs" dxfId="408" priority="412" operator="equal">
      <formula>"Bajo"</formula>
    </cfRule>
  </conditionalFormatting>
  <conditionalFormatting sqref="AF119:AF121">
    <cfRule type="cellIs" dxfId="407" priority="405" operator="equal">
      <formula>"Extremo"</formula>
    </cfRule>
  </conditionalFormatting>
  <conditionalFormatting sqref="AF119:AF121">
    <cfRule type="cellIs" dxfId="406" priority="406" operator="equal">
      <formula>"Alto"</formula>
    </cfRule>
  </conditionalFormatting>
  <conditionalFormatting sqref="AF119:AF121">
    <cfRule type="cellIs" dxfId="405" priority="407" operator="equal">
      <formula>"Moderado"</formula>
    </cfRule>
  </conditionalFormatting>
  <conditionalFormatting sqref="AF119:AF121">
    <cfRule type="cellIs" dxfId="404" priority="408" operator="equal">
      <formula>"Bajo"</formula>
    </cfRule>
  </conditionalFormatting>
  <conditionalFormatting sqref="AF6:AH6 AF7">
    <cfRule type="cellIs" dxfId="403" priority="401" operator="equal">
      <formula>"Extremo"</formula>
    </cfRule>
  </conditionalFormatting>
  <conditionalFormatting sqref="AF6:AH6 AF7">
    <cfRule type="cellIs" dxfId="402" priority="402" operator="equal">
      <formula>"Alto"</formula>
    </cfRule>
  </conditionalFormatting>
  <conditionalFormatting sqref="AF6:AH6 AF7">
    <cfRule type="cellIs" dxfId="401" priority="403" operator="equal">
      <formula>"Moderado"</formula>
    </cfRule>
  </conditionalFormatting>
  <conditionalFormatting sqref="AF6:AH6 AF7">
    <cfRule type="cellIs" dxfId="400" priority="404" operator="equal">
      <formula>"Bajo"</formula>
    </cfRule>
  </conditionalFormatting>
  <conditionalFormatting sqref="AH7">
    <cfRule type="cellIs" dxfId="399" priority="397" operator="equal">
      <formula>"Extremo"</formula>
    </cfRule>
  </conditionalFormatting>
  <conditionalFormatting sqref="AH7">
    <cfRule type="cellIs" dxfId="398" priority="398" operator="equal">
      <formula>"Alto"</formula>
    </cfRule>
  </conditionalFormatting>
  <conditionalFormatting sqref="AH7">
    <cfRule type="cellIs" dxfId="397" priority="399" operator="equal">
      <formula>"Moderado"</formula>
    </cfRule>
  </conditionalFormatting>
  <conditionalFormatting sqref="AH7">
    <cfRule type="cellIs" dxfId="396" priority="400" operator="equal">
      <formula>"Bajo"</formula>
    </cfRule>
  </conditionalFormatting>
  <conditionalFormatting sqref="AG7">
    <cfRule type="cellIs" dxfId="395" priority="393" operator="equal">
      <formula>"Extremo"</formula>
    </cfRule>
  </conditionalFormatting>
  <conditionalFormatting sqref="AG7">
    <cfRule type="cellIs" dxfId="394" priority="394" operator="equal">
      <formula>"Alto"</formula>
    </cfRule>
  </conditionalFormatting>
  <conditionalFormatting sqref="AG7">
    <cfRule type="cellIs" dxfId="393" priority="395" operator="equal">
      <formula>"Moderado"</formula>
    </cfRule>
  </conditionalFormatting>
  <conditionalFormatting sqref="AG7">
    <cfRule type="cellIs" dxfId="392" priority="396" operator="equal">
      <formula>"Bajo"</formula>
    </cfRule>
  </conditionalFormatting>
  <conditionalFormatting sqref="AF8:AF9">
    <cfRule type="cellIs" dxfId="391" priority="389" operator="equal">
      <formula>"Extremo"</formula>
    </cfRule>
  </conditionalFormatting>
  <conditionalFormatting sqref="AF8:AF9">
    <cfRule type="cellIs" dxfId="390" priority="390" operator="equal">
      <formula>"Alto"</formula>
    </cfRule>
  </conditionalFormatting>
  <conditionalFormatting sqref="AF8:AF9">
    <cfRule type="cellIs" dxfId="389" priority="391" operator="equal">
      <formula>"Moderado"</formula>
    </cfRule>
  </conditionalFormatting>
  <conditionalFormatting sqref="AF8:AF9">
    <cfRule type="cellIs" dxfId="388" priority="392" operator="equal">
      <formula>"Bajo"</formula>
    </cfRule>
  </conditionalFormatting>
  <conditionalFormatting sqref="AH9">
    <cfRule type="cellIs" dxfId="387" priority="381" operator="equal">
      <formula>"Extremo"</formula>
    </cfRule>
  </conditionalFormatting>
  <conditionalFormatting sqref="AH9">
    <cfRule type="cellIs" dxfId="386" priority="382" operator="equal">
      <formula>"Alto"</formula>
    </cfRule>
  </conditionalFormatting>
  <conditionalFormatting sqref="AH9">
    <cfRule type="cellIs" dxfId="385" priority="383" operator="equal">
      <formula>"Moderado"</formula>
    </cfRule>
  </conditionalFormatting>
  <conditionalFormatting sqref="AH9">
    <cfRule type="cellIs" dxfId="384" priority="384" operator="equal">
      <formula>"Bajo"</formula>
    </cfRule>
  </conditionalFormatting>
  <conditionalFormatting sqref="AH9">
    <cfRule type="cellIs" dxfId="383" priority="385" operator="equal">
      <formula>"Extremo"</formula>
    </cfRule>
  </conditionalFormatting>
  <conditionalFormatting sqref="AH9">
    <cfRule type="cellIs" dxfId="382" priority="386" operator="equal">
      <formula>"Alto"</formula>
    </cfRule>
  </conditionalFormatting>
  <conditionalFormatting sqref="AH9">
    <cfRule type="cellIs" dxfId="381" priority="387" operator="equal">
      <formula>"Moderado"</formula>
    </cfRule>
  </conditionalFormatting>
  <conditionalFormatting sqref="AH9">
    <cfRule type="cellIs" dxfId="380" priority="388" operator="equal">
      <formula>"Bajo"</formula>
    </cfRule>
  </conditionalFormatting>
  <conditionalFormatting sqref="AH8">
    <cfRule type="cellIs" dxfId="379" priority="377" operator="equal">
      <formula>"Extremo"</formula>
    </cfRule>
  </conditionalFormatting>
  <conditionalFormatting sqref="AH8">
    <cfRule type="cellIs" dxfId="378" priority="378" operator="equal">
      <formula>"Alto"</formula>
    </cfRule>
  </conditionalFormatting>
  <conditionalFormatting sqref="AH8">
    <cfRule type="cellIs" dxfId="377" priority="379" operator="equal">
      <formula>"Moderado"</formula>
    </cfRule>
  </conditionalFormatting>
  <conditionalFormatting sqref="AH8">
    <cfRule type="cellIs" dxfId="376" priority="380" operator="equal">
      <formula>"Bajo"</formula>
    </cfRule>
  </conditionalFormatting>
  <conditionalFormatting sqref="AG8">
    <cfRule type="cellIs" dxfId="375" priority="373" operator="equal">
      <formula>"Extremo"</formula>
    </cfRule>
  </conditionalFormatting>
  <conditionalFormatting sqref="AG8">
    <cfRule type="cellIs" dxfId="374" priority="374" operator="equal">
      <formula>"Alto"</formula>
    </cfRule>
  </conditionalFormatting>
  <conditionalFormatting sqref="AG8">
    <cfRule type="cellIs" dxfId="373" priority="375" operator="equal">
      <formula>"Moderado"</formula>
    </cfRule>
  </conditionalFormatting>
  <conditionalFormatting sqref="AG8">
    <cfRule type="cellIs" dxfId="372" priority="376" operator="equal">
      <formula>"Bajo"</formula>
    </cfRule>
  </conditionalFormatting>
  <conditionalFormatting sqref="AG9">
    <cfRule type="cellIs" dxfId="371" priority="369" operator="equal">
      <formula>"Extremo"</formula>
    </cfRule>
  </conditionalFormatting>
  <conditionalFormatting sqref="AG9">
    <cfRule type="cellIs" dxfId="370" priority="370" operator="equal">
      <formula>"Alto"</formula>
    </cfRule>
  </conditionalFormatting>
  <conditionalFormatting sqref="AG9">
    <cfRule type="cellIs" dxfId="369" priority="371" operator="equal">
      <formula>"Moderado"</formula>
    </cfRule>
  </conditionalFormatting>
  <conditionalFormatting sqref="AG9">
    <cfRule type="cellIs" dxfId="368" priority="372" operator="equal">
      <formula>"Bajo"</formula>
    </cfRule>
  </conditionalFormatting>
  <conditionalFormatting sqref="AF10:AF11">
    <cfRule type="cellIs" dxfId="367" priority="365" operator="equal">
      <formula>"Extremo"</formula>
    </cfRule>
  </conditionalFormatting>
  <conditionalFormatting sqref="AF10:AF11">
    <cfRule type="cellIs" dxfId="366" priority="366" operator="equal">
      <formula>"Alto"</formula>
    </cfRule>
  </conditionalFormatting>
  <conditionalFormatting sqref="AF10:AF11">
    <cfRule type="cellIs" dxfId="365" priority="367" operator="equal">
      <formula>"Moderado"</formula>
    </cfRule>
  </conditionalFormatting>
  <conditionalFormatting sqref="AF10:AF11">
    <cfRule type="cellIs" dxfId="364" priority="368" operator="equal">
      <formula>"Bajo"</formula>
    </cfRule>
  </conditionalFormatting>
  <conditionalFormatting sqref="AH11">
    <cfRule type="cellIs" dxfId="363" priority="357" operator="equal">
      <formula>"Extremo"</formula>
    </cfRule>
  </conditionalFormatting>
  <conditionalFormatting sqref="AH11">
    <cfRule type="cellIs" dxfId="362" priority="358" operator="equal">
      <formula>"Alto"</formula>
    </cfRule>
  </conditionalFormatting>
  <conditionalFormatting sqref="AH11">
    <cfRule type="cellIs" dxfId="361" priority="359" operator="equal">
      <formula>"Moderado"</formula>
    </cfRule>
  </conditionalFormatting>
  <conditionalFormatting sqref="AH11">
    <cfRule type="cellIs" dxfId="360" priority="360" operator="equal">
      <formula>"Bajo"</formula>
    </cfRule>
  </conditionalFormatting>
  <conditionalFormatting sqref="AG11:AH11 AH10">
    <cfRule type="cellIs" dxfId="359" priority="361" operator="equal">
      <formula>"Extremo"</formula>
    </cfRule>
  </conditionalFormatting>
  <conditionalFormatting sqref="AG11:AH11 AH10">
    <cfRule type="cellIs" dxfId="358" priority="362" operator="equal">
      <formula>"Alto"</formula>
    </cfRule>
  </conditionalFormatting>
  <conditionalFormatting sqref="AG11:AH11 AH10">
    <cfRule type="cellIs" dxfId="357" priority="363" operator="equal">
      <formula>"Moderado"</formula>
    </cfRule>
  </conditionalFormatting>
  <conditionalFormatting sqref="AG11:AH11 AH10">
    <cfRule type="cellIs" dxfId="356" priority="364" operator="equal">
      <formula>"Bajo"</formula>
    </cfRule>
  </conditionalFormatting>
  <conditionalFormatting sqref="AG10">
    <cfRule type="cellIs" dxfId="355" priority="353" operator="equal">
      <formula>"Extremo"</formula>
    </cfRule>
  </conditionalFormatting>
  <conditionalFormatting sqref="AG10">
    <cfRule type="cellIs" dxfId="354" priority="354" operator="equal">
      <formula>"Alto"</formula>
    </cfRule>
  </conditionalFormatting>
  <conditionalFormatting sqref="AG10">
    <cfRule type="cellIs" dxfId="353" priority="355" operator="equal">
      <formula>"Moderado"</formula>
    </cfRule>
  </conditionalFormatting>
  <conditionalFormatting sqref="AG10">
    <cfRule type="cellIs" dxfId="352" priority="356" operator="equal">
      <formula>"Bajo"</formula>
    </cfRule>
  </conditionalFormatting>
  <conditionalFormatting sqref="AF12">
    <cfRule type="cellIs" dxfId="351" priority="349" operator="equal">
      <formula>"Extremo"</formula>
    </cfRule>
  </conditionalFormatting>
  <conditionalFormatting sqref="AF12">
    <cfRule type="cellIs" dxfId="350" priority="350" operator="equal">
      <formula>"Alto"</formula>
    </cfRule>
  </conditionalFormatting>
  <conditionalFormatting sqref="AF12">
    <cfRule type="cellIs" dxfId="349" priority="351" operator="equal">
      <formula>"Moderado"</formula>
    </cfRule>
  </conditionalFormatting>
  <conditionalFormatting sqref="AF12">
    <cfRule type="cellIs" dxfId="348" priority="352" operator="equal">
      <formula>"Bajo"</formula>
    </cfRule>
  </conditionalFormatting>
  <conditionalFormatting sqref="AG12">
    <cfRule type="cellIs" dxfId="347" priority="345" operator="equal">
      <formula>"Extremo"</formula>
    </cfRule>
  </conditionalFormatting>
  <conditionalFormatting sqref="AG12">
    <cfRule type="cellIs" dxfId="346" priority="346" operator="equal">
      <formula>"Alto"</formula>
    </cfRule>
  </conditionalFormatting>
  <conditionalFormatting sqref="AG12">
    <cfRule type="cellIs" dxfId="345" priority="347" operator="equal">
      <formula>"Moderado"</formula>
    </cfRule>
  </conditionalFormatting>
  <conditionalFormatting sqref="AG12">
    <cfRule type="cellIs" dxfId="344" priority="348" operator="equal">
      <formula>"Bajo"</formula>
    </cfRule>
  </conditionalFormatting>
  <conditionalFormatting sqref="AG83:AH85">
    <cfRule type="cellIs" dxfId="343" priority="341" operator="equal">
      <formula>"Extremo"</formula>
    </cfRule>
    <cfRule type="cellIs" dxfId="342" priority="342" operator="equal">
      <formula>"Alto"</formula>
    </cfRule>
    <cfRule type="cellIs" dxfId="341" priority="343" operator="equal">
      <formula>"Moderado"</formula>
    </cfRule>
    <cfRule type="cellIs" dxfId="340" priority="344" operator="equal">
      <formula>"Bajo"</formula>
    </cfRule>
  </conditionalFormatting>
  <conditionalFormatting sqref="AF83:AF85">
    <cfRule type="cellIs" dxfId="339" priority="337" operator="equal">
      <formula>"Extremo"</formula>
    </cfRule>
  </conditionalFormatting>
  <conditionalFormatting sqref="AF83:AF85">
    <cfRule type="cellIs" dxfId="338" priority="338" operator="equal">
      <formula>"Alto"</formula>
    </cfRule>
  </conditionalFormatting>
  <conditionalFormatting sqref="AF83:AF85">
    <cfRule type="cellIs" dxfId="337" priority="339" operator="equal">
      <formula>"Moderado"</formula>
    </cfRule>
  </conditionalFormatting>
  <conditionalFormatting sqref="AF83:AF85">
    <cfRule type="cellIs" dxfId="336" priority="340" operator="equal">
      <formula>"Bajo"</formula>
    </cfRule>
  </conditionalFormatting>
  <conditionalFormatting sqref="AG86:AH86 AG88:AH88 AG87">
    <cfRule type="cellIs" dxfId="335" priority="333" operator="equal">
      <formula>"Extremo"</formula>
    </cfRule>
    <cfRule type="cellIs" dxfId="334" priority="334" operator="equal">
      <formula>"Alto"</formula>
    </cfRule>
    <cfRule type="cellIs" dxfId="333" priority="335" operator="equal">
      <formula>"Moderado"</formula>
    </cfRule>
    <cfRule type="cellIs" dxfId="332" priority="336" operator="equal">
      <formula>"Bajo"</formula>
    </cfRule>
  </conditionalFormatting>
  <conditionalFormatting sqref="AF86:AF88">
    <cfRule type="cellIs" dxfId="331" priority="329" operator="equal">
      <formula>"Extremo"</formula>
    </cfRule>
  </conditionalFormatting>
  <conditionalFormatting sqref="AF86:AF88">
    <cfRule type="cellIs" dxfId="330" priority="330" operator="equal">
      <formula>"Alto"</formula>
    </cfRule>
  </conditionalFormatting>
  <conditionalFormatting sqref="AF86:AF88">
    <cfRule type="cellIs" dxfId="329" priority="331" operator="equal">
      <formula>"Moderado"</formula>
    </cfRule>
  </conditionalFormatting>
  <conditionalFormatting sqref="AF86:AF88">
    <cfRule type="cellIs" dxfId="328" priority="332" operator="equal">
      <formula>"Bajo"</formula>
    </cfRule>
  </conditionalFormatting>
  <conditionalFormatting sqref="AH87">
    <cfRule type="cellIs" dxfId="327" priority="325" operator="equal">
      <formula>"Extremo"</formula>
    </cfRule>
    <cfRule type="cellIs" dxfId="326" priority="326" operator="equal">
      <formula>"Alto"</formula>
    </cfRule>
    <cfRule type="cellIs" dxfId="325" priority="327" operator="equal">
      <formula>"Moderado"</formula>
    </cfRule>
    <cfRule type="cellIs" dxfId="324" priority="328" operator="equal">
      <formula>"Bajo"</formula>
    </cfRule>
  </conditionalFormatting>
  <conditionalFormatting sqref="AF89">
    <cfRule type="cellIs" dxfId="323" priority="321" operator="equal">
      <formula>"Extremo"</formula>
    </cfRule>
  </conditionalFormatting>
  <conditionalFormatting sqref="AF89">
    <cfRule type="cellIs" dxfId="322" priority="322" operator="equal">
      <formula>"Alto"</formula>
    </cfRule>
  </conditionalFormatting>
  <conditionalFormatting sqref="AF89">
    <cfRule type="cellIs" dxfId="321" priority="323" operator="equal">
      <formula>"Moderado"</formula>
    </cfRule>
  </conditionalFormatting>
  <conditionalFormatting sqref="AF89">
    <cfRule type="cellIs" dxfId="320" priority="324" operator="equal">
      <formula>"Bajo"</formula>
    </cfRule>
  </conditionalFormatting>
  <conditionalFormatting sqref="AF90">
    <cfRule type="cellIs" dxfId="319" priority="317" operator="equal">
      <formula>"Extremo"</formula>
    </cfRule>
  </conditionalFormatting>
  <conditionalFormatting sqref="AF90">
    <cfRule type="cellIs" dxfId="318" priority="318" operator="equal">
      <formula>"Alto"</formula>
    </cfRule>
  </conditionalFormatting>
  <conditionalFormatting sqref="AF90">
    <cfRule type="cellIs" dxfId="317" priority="319" operator="equal">
      <formula>"Moderado"</formula>
    </cfRule>
  </conditionalFormatting>
  <conditionalFormatting sqref="AF90">
    <cfRule type="cellIs" dxfId="316" priority="320" operator="equal">
      <formula>"Bajo"</formula>
    </cfRule>
  </conditionalFormatting>
  <conditionalFormatting sqref="AF91">
    <cfRule type="cellIs" dxfId="315" priority="313" operator="equal">
      <formula>"Extremo"</formula>
    </cfRule>
  </conditionalFormatting>
  <conditionalFormatting sqref="AF91">
    <cfRule type="cellIs" dxfId="314" priority="314" operator="equal">
      <formula>"Alto"</formula>
    </cfRule>
  </conditionalFormatting>
  <conditionalFormatting sqref="AF91">
    <cfRule type="cellIs" dxfId="313" priority="315" operator="equal">
      <formula>"Moderado"</formula>
    </cfRule>
  </conditionalFormatting>
  <conditionalFormatting sqref="AF91">
    <cfRule type="cellIs" dxfId="312" priority="316" operator="equal">
      <formula>"Bajo"</formula>
    </cfRule>
  </conditionalFormatting>
  <conditionalFormatting sqref="AF92">
    <cfRule type="cellIs" dxfId="311" priority="309" operator="equal">
      <formula>"Extremo"</formula>
    </cfRule>
  </conditionalFormatting>
  <conditionalFormatting sqref="AF92">
    <cfRule type="cellIs" dxfId="310" priority="310" operator="equal">
      <formula>"Alto"</formula>
    </cfRule>
  </conditionalFormatting>
  <conditionalFormatting sqref="AF92">
    <cfRule type="cellIs" dxfId="309" priority="311" operator="equal">
      <formula>"Moderado"</formula>
    </cfRule>
  </conditionalFormatting>
  <conditionalFormatting sqref="AF92">
    <cfRule type="cellIs" dxfId="308" priority="312" operator="equal">
      <formula>"Bajo"</formula>
    </cfRule>
  </conditionalFormatting>
  <conditionalFormatting sqref="AF93">
    <cfRule type="cellIs" dxfId="307" priority="305" operator="equal">
      <formula>"Extremo"</formula>
    </cfRule>
  </conditionalFormatting>
  <conditionalFormatting sqref="AF93">
    <cfRule type="cellIs" dxfId="306" priority="306" operator="equal">
      <formula>"Alto"</formula>
    </cfRule>
  </conditionalFormatting>
  <conditionalFormatting sqref="AF93">
    <cfRule type="cellIs" dxfId="305" priority="307" operator="equal">
      <formula>"Moderado"</formula>
    </cfRule>
  </conditionalFormatting>
  <conditionalFormatting sqref="AF93">
    <cfRule type="cellIs" dxfId="304" priority="308" operator="equal">
      <formula>"Bajo"</formula>
    </cfRule>
  </conditionalFormatting>
  <conditionalFormatting sqref="AF94">
    <cfRule type="cellIs" dxfId="303" priority="301" operator="equal">
      <formula>"Extremo"</formula>
    </cfRule>
  </conditionalFormatting>
  <conditionalFormatting sqref="AF94">
    <cfRule type="cellIs" dxfId="302" priority="302" operator="equal">
      <formula>"Alto"</formula>
    </cfRule>
  </conditionalFormatting>
  <conditionalFormatting sqref="AF94">
    <cfRule type="cellIs" dxfId="301" priority="303" operator="equal">
      <formula>"Moderado"</formula>
    </cfRule>
  </conditionalFormatting>
  <conditionalFormatting sqref="AF94">
    <cfRule type="cellIs" dxfId="300" priority="304" operator="equal">
      <formula>"Bajo"</formula>
    </cfRule>
  </conditionalFormatting>
  <conditionalFormatting sqref="AF95">
    <cfRule type="cellIs" dxfId="299" priority="297" operator="equal">
      <formula>"Extremo"</formula>
    </cfRule>
  </conditionalFormatting>
  <conditionalFormatting sqref="AF95">
    <cfRule type="cellIs" dxfId="298" priority="298" operator="equal">
      <formula>"Alto"</formula>
    </cfRule>
  </conditionalFormatting>
  <conditionalFormatting sqref="AF95">
    <cfRule type="cellIs" dxfId="297" priority="299" operator="equal">
      <formula>"Moderado"</formula>
    </cfRule>
  </conditionalFormatting>
  <conditionalFormatting sqref="AF95">
    <cfRule type="cellIs" dxfId="296" priority="300" operator="equal">
      <formula>"Bajo"</formula>
    </cfRule>
  </conditionalFormatting>
  <conditionalFormatting sqref="AG96">
    <cfRule type="cellIs" dxfId="295" priority="293" operator="equal">
      <formula>"Extremo"</formula>
    </cfRule>
    <cfRule type="cellIs" dxfId="294" priority="294" operator="equal">
      <formula>"Alto"</formula>
    </cfRule>
    <cfRule type="cellIs" dxfId="293" priority="295" operator="equal">
      <formula>"Moderado"</formula>
    </cfRule>
    <cfRule type="cellIs" dxfId="292" priority="296" operator="equal">
      <formula>"Bajo"</formula>
    </cfRule>
  </conditionalFormatting>
  <conditionalFormatting sqref="AF96:AF97">
    <cfRule type="cellIs" dxfId="291" priority="289" operator="equal">
      <formula>"Extremo"</formula>
    </cfRule>
  </conditionalFormatting>
  <conditionalFormatting sqref="AF96:AF97">
    <cfRule type="cellIs" dxfId="290" priority="290" operator="equal">
      <formula>"Alto"</formula>
    </cfRule>
  </conditionalFormatting>
  <conditionalFormatting sqref="AF96:AF97">
    <cfRule type="cellIs" dxfId="289" priority="291" operator="equal">
      <formula>"Moderado"</formula>
    </cfRule>
  </conditionalFormatting>
  <conditionalFormatting sqref="AF96:AF97">
    <cfRule type="cellIs" dxfId="288" priority="292" operator="equal">
      <formula>"Bajo"</formula>
    </cfRule>
  </conditionalFormatting>
  <conditionalFormatting sqref="AG97">
    <cfRule type="cellIs" dxfId="287" priority="285" operator="equal">
      <formula>"Extremo"</formula>
    </cfRule>
    <cfRule type="cellIs" dxfId="286" priority="286" operator="equal">
      <formula>"Alto"</formula>
    </cfRule>
    <cfRule type="cellIs" dxfId="285" priority="287" operator="equal">
      <formula>"Moderado"</formula>
    </cfRule>
    <cfRule type="cellIs" dxfId="284" priority="288" operator="equal">
      <formula>"Bajo"</formula>
    </cfRule>
  </conditionalFormatting>
  <conditionalFormatting sqref="AG131:AG132">
    <cfRule type="cellIs" dxfId="283" priority="281" operator="equal">
      <formula>"Extremo"</formula>
    </cfRule>
    <cfRule type="cellIs" dxfId="282" priority="282" operator="equal">
      <formula>"Alto"</formula>
    </cfRule>
    <cfRule type="cellIs" dxfId="281" priority="283" operator="equal">
      <formula>"Moderado"</formula>
    </cfRule>
    <cfRule type="cellIs" dxfId="280" priority="284" operator="equal">
      <formula>"Bajo"</formula>
    </cfRule>
  </conditionalFormatting>
  <conditionalFormatting sqref="AG133">
    <cfRule type="cellIs" dxfId="279" priority="277" operator="equal">
      <formula>"Extremo"</formula>
    </cfRule>
    <cfRule type="cellIs" dxfId="278" priority="278" operator="equal">
      <formula>"Alto"</formula>
    </cfRule>
    <cfRule type="cellIs" dxfId="277" priority="279" operator="equal">
      <formula>"Moderado"</formula>
    </cfRule>
    <cfRule type="cellIs" dxfId="276" priority="280" operator="equal">
      <formula>"Bajo"</formula>
    </cfRule>
  </conditionalFormatting>
  <conditionalFormatting sqref="AH131:AH133">
    <cfRule type="cellIs" dxfId="275" priority="273" operator="equal">
      <formula>"Extremo"</formula>
    </cfRule>
    <cfRule type="cellIs" dxfId="274" priority="274" operator="equal">
      <formula>"Alto"</formula>
    </cfRule>
    <cfRule type="cellIs" dxfId="273" priority="275" operator="equal">
      <formula>"Moderado"</formula>
    </cfRule>
    <cfRule type="cellIs" dxfId="272" priority="276" operator="equal">
      <formula>"Bajo"</formula>
    </cfRule>
  </conditionalFormatting>
  <conditionalFormatting sqref="AF131:AF133">
    <cfRule type="cellIs" dxfId="271" priority="269" operator="equal">
      <formula>"Extremo"</formula>
    </cfRule>
  </conditionalFormatting>
  <conditionalFormatting sqref="AF131:AF133">
    <cfRule type="cellIs" dxfId="270" priority="270" operator="equal">
      <formula>"Alto"</formula>
    </cfRule>
  </conditionalFormatting>
  <conditionalFormatting sqref="AF131:AF133">
    <cfRule type="cellIs" dxfId="269" priority="271" operator="equal">
      <formula>"Moderado"</formula>
    </cfRule>
  </conditionalFormatting>
  <conditionalFormatting sqref="AF131:AF133">
    <cfRule type="cellIs" dxfId="268" priority="272" operator="equal">
      <formula>"Bajo"</formula>
    </cfRule>
  </conditionalFormatting>
  <conditionalFormatting sqref="AN131">
    <cfRule type="cellIs" dxfId="267" priority="265" operator="equal">
      <formula>"Extremo"</formula>
    </cfRule>
    <cfRule type="cellIs" dxfId="266" priority="266" operator="equal">
      <formula>"Alto"</formula>
    </cfRule>
    <cfRule type="cellIs" dxfId="265" priority="267" operator="equal">
      <formula>"Moderado"</formula>
    </cfRule>
    <cfRule type="cellIs" dxfId="264" priority="268" operator="equal">
      <formula>"Bajo"</formula>
    </cfRule>
  </conditionalFormatting>
  <conditionalFormatting sqref="AN132">
    <cfRule type="cellIs" dxfId="263" priority="261" operator="equal">
      <formula>"Extremo"</formula>
    </cfRule>
    <cfRule type="cellIs" dxfId="262" priority="262" operator="equal">
      <formula>"Alto"</formula>
    </cfRule>
    <cfRule type="cellIs" dxfId="261" priority="263" operator="equal">
      <formula>"Moderado"</formula>
    </cfRule>
    <cfRule type="cellIs" dxfId="260" priority="264" operator="equal">
      <formula>"Bajo"</formula>
    </cfRule>
  </conditionalFormatting>
  <conditionalFormatting sqref="AM132">
    <cfRule type="cellIs" dxfId="259" priority="257" operator="equal">
      <formula>"Extremo"</formula>
    </cfRule>
    <cfRule type="cellIs" dxfId="258" priority="258" operator="equal">
      <formula>"Alto"</formula>
    </cfRule>
    <cfRule type="cellIs" dxfId="257" priority="259" operator="equal">
      <formula>"Moderado"</formula>
    </cfRule>
    <cfRule type="cellIs" dxfId="256" priority="260" operator="equal">
      <formula>"Bajo"</formula>
    </cfRule>
  </conditionalFormatting>
  <conditionalFormatting sqref="AM131">
    <cfRule type="cellIs" dxfId="255" priority="253" operator="equal">
      <formula>"Extremo"</formula>
    </cfRule>
    <cfRule type="cellIs" dxfId="254" priority="254" operator="equal">
      <formula>"Alto"</formula>
    </cfRule>
    <cfRule type="cellIs" dxfId="253" priority="255" operator="equal">
      <formula>"Moderado"</formula>
    </cfRule>
    <cfRule type="cellIs" dxfId="252" priority="256" operator="equal">
      <formula>"Bajo"</formula>
    </cfRule>
  </conditionalFormatting>
  <conditionalFormatting sqref="AF134:AF137">
    <cfRule type="cellIs" dxfId="251" priority="249" operator="equal">
      <formula>"Extremo"</formula>
    </cfRule>
  </conditionalFormatting>
  <conditionalFormatting sqref="AF134:AF137">
    <cfRule type="cellIs" dxfId="250" priority="250" operator="equal">
      <formula>"Alto"</formula>
    </cfRule>
  </conditionalFormatting>
  <conditionalFormatting sqref="AF134:AF137">
    <cfRule type="cellIs" dxfId="249" priority="251" operator="equal">
      <formula>"Moderado"</formula>
    </cfRule>
  </conditionalFormatting>
  <conditionalFormatting sqref="AF134:AF137">
    <cfRule type="cellIs" dxfId="248" priority="252" operator="equal">
      <formula>"Bajo"</formula>
    </cfRule>
  </conditionalFormatting>
  <conditionalFormatting sqref="AH136:AH137">
    <cfRule type="cellIs" dxfId="247" priority="245" operator="equal">
      <formula>"Extremo"</formula>
    </cfRule>
    <cfRule type="cellIs" dxfId="246" priority="246" operator="equal">
      <formula>"Alto"</formula>
    </cfRule>
    <cfRule type="cellIs" dxfId="245" priority="247" operator="equal">
      <formula>"Moderado"</formula>
    </cfRule>
    <cfRule type="cellIs" dxfId="244" priority="248" operator="equal">
      <formula>"Bajo"</formula>
    </cfRule>
  </conditionalFormatting>
  <conditionalFormatting sqref="AH134:AH135">
    <cfRule type="cellIs" dxfId="243" priority="241" operator="equal">
      <formula>"Extremo"</formula>
    </cfRule>
    <cfRule type="cellIs" dxfId="242" priority="242" operator="equal">
      <formula>"Alto"</formula>
    </cfRule>
    <cfRule type="cellIs" dxfId="241" priority="243" operator="equal">
      <formula>"Moderado"</formula>
    </cfRule>
    <cfRule type="cellIs" dxfId="240" priority="244" operator="equal">
      <formula>"Bajo"</formula>
    </cfRule>
  </conditionalFormatting>
  <conditionalFormatting sqref="AG134:AG137">
    <cfRule type="cellIs" dxfId="239" priority="237" operator="equal">
      <formula>"Extremo"</formula>
    </cfRule>
    <cfRule type="cellIs" dxfId="238" priority="238" operator="equal">
      <formula>"Alto"</formula>
    </cfRule>
    <cfRule type="cellIs" dxfId="237" priority="239" operator="equal">
      <formula>"Moderado"</formula>
    </cfRule>
    <cfRule type="cellIs" dxfId="236" priority="240" operator="equal">
      <formula>"Bajo"</formula>
    </cfRule>
  </conditionalFormatting>
  <conditionalFormatting sqref="AM135">
    <cfRule type="cellIs" dxfId="235" priority="233" operator="equal">
      <formula>"Extremo"</formula>
    </cfRule>
    <cfRule type="cellIs" dxfId="234" priority="234" operator="equal">
      <formula>"Alto"</formula>
    </cfRule>
    <cfRule type="cellIs" dxfId="233" priority="235" operator="equal">
      <formula>"Moderado"</formula>
    </cfRule>
    <cfRule type="cellIs" dxfId="232" priority="236" operator="equal">
      <formula>"Bajo"</formula>
    </cfRule>
  </conditionalFormatting>
  <conditionalFormatting sqref="AM134">
    <cfRule type="cellIs" dxfId="231" priority="229" operator="equal">
      <formula>"Extremo"</formula>
    </cfRule>
    <cfRule type="cellIs" dxfId="230" priority="230" operator="equal">
      <formula>"Alto"</formula>
    </cfRule>
    <cfRule type="cellIs" dxfId="229" priority="231" operator="equal">
      <formula>"Moderado"</formula>
    </cfRule>
    <cfRule type="cellIs" dxfId="228" priority="232" operator="equal">
      <formula>"Bajo"</formula>
    </cfRule>
  </conditionalFormatting>
  <conditionalFormatting sqref="AN134">
    <cfRule type="cellIs" dxfId="227" priority="225" operator="equal">
      <formula>"Extremo"</formula>
    </cfRule>
    <cfRule type="cellIs" dxfId="226" priority="226" operator="equal">
      <formula>"Alto"</formula>
    </cfRule>
    <cfRule type="cellIs" dxfId="225" priority="227" operator="equal">
      <formula>"Moderado"</formula>
    </cfRule>
    <cfRule type="cellIs" dxfId="224" priority="228" operator="equal">
      <formula>"Bajo"</formula>
    </cfRule>
  </conditionalFormatting>
  <conditionalFormatting sqref="AN135">
    <cfRule type="cellIs" dxfId="223" priority="221" operator="equal">
      <formula>"Extremo"</formula>
    </cfRule>
    <cfRule type="cellIs" dxfId="222" priority="222" operator="equal">
      <formula>"Alto"</formula>
    </cfRule>
    <cfRule type="cellIs" dxfId="221" priority="223" operator="equal">
      <formula>"Moderado"</formula>
    </cfRule>
    <cfRule type="cellIs" dxfId="220" priority="224" operator="equal">
      <formula>"Bajo"</formula>
    </cfRule>
  </conditionalFormatting>
  <conditionalFormatting sqref="AH138">
    <cfRule type="cellIs" dxfId="219" priority="217" operator="equal">
      <formula>"Extremo"</formula>
    </cfRule>
    <cfRule type="cellIs" dxfId="218" priority="218" operator="equal">
      <formula>"Alto"</formula>
    </cfRule>
    <cfRule type="cellIs" dxfId="217" priority="219" operator="equal">
      <formula>"Moderado"</formula>
    </cfRule>
    <cfRule type="cellIs" dxfId="216" priority="220" operator="equal">
      <formula>"Bajo"</formula>
    </cfRule>
  </conditionalFormatting>
  <conditionalFormatting sqref="AG138">
    <cfRule type="cellIs" dxfId="215" priority="213" operator="equal">
      <formula>"Extremo"</formula>
    </cfRule>
    <cfRule type="cellIs" dxfId="214" priority="214" operator="equal">
      <formula>"Alto"</formula>
    </cfRule>
    <cfRule type="cellIs" dxfId="213" priority="215" operator="equal">
      <formula>"Moderado"</formula>
    </cfRule>
    <cfRule type="cellIs" dxfId="212" priority="216" operator="equal">
      <formula>"Bajo"</formula>
    </cfRule>
  </conditionalFormatting>
  <conditionalFormatting sqref="AF138:AF140">
    <cfRule type="cellIs" dxfId="211" priority="209" operator="equal">
      <formula>"Extremo"</formula>
    </cfRule>
  </conditionalFormatting>
  <conditionalFormatting sqref="AF138:AF140">
    <cfRule type="cellIs" dxfId="210" priority="210" operator="equal">
      <formula>"Alto"</formula>
    </cfRule>
  </conditionalFormatting>
  <conditionalFormatting sqref="AF138:AF140">
    <cfRule type="cellIs" dxfId="209" priority="211" operator="equal">
      <formula>"Moderado"</formula>
    </cfRule>
  </conditionalFormatting>
  <conditionalFormatting sqref="AF138:AF140">
    <cfRule type="cellIs" dxfId="208" priority="212" operator="equal">
      <formula>"Bajo"</formula>
    </cfRule>
  </conditionalFormatting>
  <conditionalFormatting sqref="AG139:AG140">
    <cfRule type="cellIs" dxfId="207" priority="205" operator="equal">
      <formula>"Extremo"</formula>
    </cfRule>
    <cfRule type="cellIs" dxfId="206" priority="206" operator="equal">
      <formula>"Alto"</formula>
    </cfRule>
    <cfRule type="cellIs" dxfId="205" priority="207" operator="equal">
      <formula>"Moderado"</formula>
    </cfRule>
    <cfRule type="cellIs" dxfId="204" priority="208" operator="equal">
      <formula>"Bajo"</formula>
    </cfRule>
  </conditionalFormatting>
  <conditionalFormatting sqref="AH139">
    <cfRule type="cellIs" dxfId="203" priority="201" operator="equal">
      <formula>"Extremo"</formula>
    </cfRule>
    <cfRule type="cellIs" dxfId="202" priority="202" operator="equal">
      <formula>"Alto"</formula>
    </cfRule>
    <cfRule type="cellIs" dxfId="201" priority="203" operator="equal">
      <formula>"Moderado"</formula>
    </cfRule>
    <cfRule type="cellIs" dxfId="200" priority="204" operator="equal">
      <formula>"Bajo"</formula>
    </cfRule>
  </conditionalFormatting>
  <conditionalFormatting sqref="AH140">
    <cfRule type="cellIs" dxfId="199" priority="197" operator="equal">
      <formula>"Extremo"</formula>
    </cfRule>
    <cfRule type="cellIs" dxfId="198" priority="198" operator="equal">
      <formula>"Alto"</formula>
    </cfRule>
    <cfRule type="cellIs" dxfId="197" priority="199" operator="equal">
      <formula>"Moderado"</formula>
    </cfRule>
    <cfRule type="cellIs" dxfId="196" priority="200" operator="equal">
      <formula>"Bajo"</formula>
    </cfRule>
  </conditionalFormatting>
  <conditionalFormatting sqref="AM138">
    <cfRule type="cellIs" dxfId="195" priority="193" operator="equal">
      <formula>"Extremo"</formula>
    </cfRule>
    <cfRule type="cellIs" dxfId="194" priority="194" operator="equal">
      <formula>"Alto"</formula>
    </cfRule>
    <cfRule type="cellIs" dxfId="193" priority="195" operator="equal">
      <formula>"Moderado"</formula>
    </cfRule>
    <cfRule type="cellIs" dxfId="192" priority="196" operator="equal">
      <formula>"Bajo"</formula>
    </cfRule>
  </conditionalFormatting>
  <conditionalFormatting sqref="AN138">
    <cfRule type="cellIs" dxfId="191" priority="189" operator="equal">
      <formula>"Extremo"</formula>
    </cfRule>
    <cfRule type="cellIs" dxfId="190" priority="190" operator="equal">
      <formula>"Alto"</formula>
    </cfRule>
    <cfRule type="cellIs" dxfId="189" priority="191" operator="equal">
      <formula>"Moderado"</formula>
    </cfRule>
    <cfRule type="cellIs" dxfId="188" priority="192" operator="equal">
      <formula>"Bajo"</formula>
    </cfRule>
  </conditionalFormatting>
  <conditionalFormatting sqref="AN139">
    <cfRule type="cellIs" dxfId="187" priority="185" operator="equal">
      <formula>"Extremo"</formula>
    </cfRule>
    <cfRule type="cellIs" dxfId="186" priority="186" operator="equal">
      <formula>"Alto"</formula>
    </cfRule>
    <cfRule type="cellIs" dxfId="185" priority="187" operator="equal">
      <formula>"Moderado"</formula>
    </cfRule>
    <cfRule type="cellIs" dxfId="184" priority="188" operator="equal">
      <formula>"Bajo"</formula>
    </cfRule>
  </conditionalFormatting>
  <conditionalFormatting sqref="AM139">
    <cfRule type="cellIs" dxfId="183" priority="181" operator="equal">
      <formula>"Extremo"</formula>
    </cfRule>
    <cfRule type="cellIs" dxfId="182" priority="182" operator="equal">
      <formula>"Alto"</formula>
    </cfRule>
    <cfRule type="cellIs" dxfId="181" priority="183" operator="equal">
      <formula>"Moderado"</formula>
    </cfRule>
    <cfRule type="cellIs" dxfId="180" priority="184" operator="equal">
      <formula>"Bajo"</formula>
    </cfRule>
  </conditionalFormatting>
  <conditionalFormatting sqref="AH141">
    <cfRule type="cellIs" dxfId="179" priority="177" operator="equal">
      <formula>"Extremo"</formula>
    </cfRule>
    <cfRule type="cellIs" dxfId="178" priority="178" operator="equal">
      <formula>"Alto"</formula>
    </cfRule>
    <cfRule type="cellIs" dxfId="177" priority="179" operator="equal">
      <formula>"Moderado"</formula>
    </cfRule>
    <cfRule type="cellIs" dxfId="176" priority="180" operator="equal">
      <formula>"Bajo"</formula>
    </cfRule>
  </conditionalFormatting>
  <conditionalFormatting sqref="AG141">
    <cfRule type="cellIs" dxfId="175" priority="173" operator="equal">
      <formula>"Extremo"</formula>
    </cfRule>
    <cfRule type="cellIs" dxfId="174" priority="174" operator="equal">
      <formula>"Alto"</formula>
    </cfRule>
    <cfRule type="cellIs" dxfId="173" priority="175" operator="equal">
      <formula>"Moderado"</formula>
    </cfRule>
    <cfRule type="cellIs" dxfId="172" priority="176" operator="equal">
      <formula>"Bajo"</formula>
    </cfRule>
  </conditionalFormatting>
  <conditionalFormatting sqref="AF141">
    <cfRule type="cellIs" dxfId="171" priority="169" operator="equal">
      <formula>"Extremo"</formula>
    </cfRule>
  </conditionalFormatting>
  <conditionalFormatting sqref="AF141">
    <cfRule type="cellIs" dxfId="170" priority="170" operator="equal">
      <formula>"Alto"</formula>
    </cfRule>
  </conditionalFormatting>
  <conditionalFormatting sqref="AF141">
    <cfRule type="cellIs" dxfId="169" priority="171" operator="equal">
      <formula>"Moderado"</formula>
    </cfRule>
  </conditionalFormatting>
  <conditionalFormatting sqref="AF141">
    <cfRule type="cellIs" dxfId="168" priority="172" operator="equal">
      <formula>"Bajo"</formula>
    </cfRule>
  </conditionalFormatting>
  <conditionalFormatting sqref="AN141">
    <cfRule type="cellIs" dxfId="167" priority="165" operator="equal">
      <formula>"Extremo"</formula>
    </cfRule>
    <cfRule type="cellIs" dxfId="166" priority="166" operator="equal">
      <formula>"Alto"</formula>
    </cfRule>
    <cfRule type="cellIs" dxfId="165" priority="167" operator="equal">
      <formula>"Moderado"</formula>
    </cfRule>
    <cfRule type="cellIs" dxfId="164" priority="168" operator="equal">
      <formula>"Bajo"</formula>
    </cfRule>
  </conditionalFormatting>
  <conditionalFormatting sqref="AM141">
    <cfRule type="cellIs" dxfId="163" priority="161" operator="equal">
      <formula>"Extremo"</formula>
    </cfRule>
    <cfRule type="cellIs" dxfId="162" priority="162" operator="equal">
      <formula>"Alto"</formula>
    </cfRule>
    <cfRule type="cellIs" dxfId="161" priority="163" operator="equal">
      <formula>"Moderado"</formula>
    </cfRule>
    <cfRule type="cellIs" dxfId="160" priority="164" operator="equal">
      <formula>"Bajo"</formula>
    </cfRule>
  </conditionalFormatting>
  <conditionalFormatting sqref="AF28:AF31">
    <cfRule type="cellIs" dxfId="159" priority="157" operator="equal">
      <formula>"Extremo"</formula>
    </cfRule>
  </conditionalFormatting>
  <conditionalFormatting sqref="AF28:AF31">
    <cfRule type="cellIs" dxfId="158" priority="158" operator="equal">
      <formula>"Alto"</formula>
    </cfRule>
  </conditionalFormatting>
  <conditionalFormatting sqref="AF28:AF31">
    <cfRule type="cellIs" dxfId="157" priority="159" operator="equal">
      <formula>"Moderado"</formula>
    </cfRule>
  </conditionalFormatting>
  <conditionalFormatting sqref="AF28:AF31">
    <cfRule type="cellIs" dxfId="156" priority="160" operator="equal">
      <formula>"Bajo"</formula>
    </cfRule>
  </conditionalFormatting>
  <conditionalFormatting sqref="AG28:AH31">
    <cfRule type="cellIs" dxfId="155" priority="153" operator="equal">
      <formula>"Extremo"</formula>
    </cfRule>
    <cfRule type="cellIs" dxfId="154" priority="154" operator="equal">
      <formula>"Alto"</formula>
    </cfRule>
    <cfRule type="cellIs" dxfId="153" priority="155" operator="equal">
      <formula>"Moderado"</formula>
    </cfRule>
    <cfRule type="cellIs" dxfId="152" priority="156" operator="equal">
      <formula>"Bajo"</formula>
    </cfRule>
  </conditionalFormatting>
  <conditionalFormatting sqref="AF32:AF33">
    <cfRule type="cellIs" dxfId="151" priority="149" operator="equal">
      <formula>"Extremo"</formula>
    </cfRule>
  </conditionalFormatting>
  <conditionalFormatting sqref="AF32:AF33">
    <cfRule type="cellIs" dxfId="150" priority="150" operator="equal">
      <formula>"Alto"</formula>
    </cfRule>
  </conditionalFormatting>
  <conditionalFormatting sqref="AF32:AF33">
    <cfRule type="cellIs" dxfId="149" priority="151" operator="equal">
      <formula>"Moderado"</formula>
    </cfRule>
  </conditionalFormatting>
  <conditionalFormatting sqref="AF32:AF33">
    <cfRule type="cellIs" dxfId="148" priority="152" operator="equal">
      <formula>"Bajo"</formula>
    </cfRule>
  </conditionalFormatting>
  <conditionalFormatting sqref="AG32:AH33">
    <cfRule type="cellIs" dxfId="147" priority="145" operator="equal">
      <formula>"Extremo"</formula>
    </cfRule>
    <cfRule type="cellIs" dxfId="146" priority="146" operator="equal">
      <formula>"Alto"</formula>
    </cfRule>
    <cfRule type="cellIs" dxfId="145" priority="147" operator="equal">
      <formula>"Moderado"</formula>
    </cfRule>
    <cfRule type="cellIs" dxfId="144" priority="148" operator="equal">
      <formula>"Bajo"</formula>
    </cfRule>
  </conditionalFormatting>
  <conditionalFormatting sqref="AF13:AF15">
    <cfRule type="cellIs" dxfId="143" priority="141" operator="equal">
      <formula>"Extremo"</formula>
    </cfRule>
  </conditionalFormatting>
  <conditionalFormatting sqref="AF13:AF15">
    <cfRule type="cellIs" dxfId="142" priority="142" operator="equal">
      <formula>"Alto"</formula>
    </cfRule>
  </conditionalFormatting>
  <conditionalFormatting sqref="AF13:AF15">
    <cfRule type="cellIs" dxfId="141" priority="143" operator="equal">
      <formula>"Moderado"</formula>
    </cfRule>
  </conditionalFormatting>
  <conditionalFormatting sqref="AF13:AF15">
    <cfRule type="cellIs" dxfId="140" priority="144" operator="equal">
      <formula>"Bajo"</formula>
    </cfRule>
  </conditionalFormatting>
  <conditionalFormatting sqref="AF16:AF18">
    <cfRule type="cellIs" dxfId="139" priority="137" operator="equal">
      <formula>"Extremo"</formula>
    </cfRule>
  </conditionalFormatting>
  <conditionalFormatting sqref="AF16:AF18">
    <cfRule type="cellIs" dxfId="138" priority="138" operator="equal">
      <formula>"Alto"</formula>
    </cfRule>
  </conditionalFormatting>
  <conditionalFormatting sqref="AF16:AF18">
    <cfRule type="cellIs" dxfId="137" priority="139" operator="equal">
      <formula>"Moderado"</formula>
    </cfRule>
  </conditionalFormatting>
  <conditionalFormatting sqref="AF16:AF18">
    <cfRule type="cellIs" dxfId="136" priority="140" operator="equal">
      <formula>"Bajo"</formula>
    </cfRule>
  </conditionalFormatting>
  <conditionalFormatting sqref="AF19:AF20">
    <cfRule type="cellIs" dxfId="135" priority="133" operator="equal">
      <formula>"Extremo"</formula>
    </cfRule>
  </conditionalFormatting>
  <conditionalFormatting sqref="AF19:AF20">
    <cfRule type="cellIs" dxfId="134" priority="134" operator="equal">
      <formula>"Alto"</formula>
    </cfRule>
  </conditionalFormatting>
  <conditionalFormatting sqref="AF19:AF20">
    <cfRule type="cellIs" dxfId="133" priority="135" operator="equal">
      <formula>"Moderado"</formula>
    </cfRule>
  </conditionalFormatting>
  <conditionalFormatting sqref="AF19:AF20">
    <cfRule type="cellIs" dxfId="132" priority="136" operator="equal">
      <formula>"Bajo"</formula>
    </cfRule>
  </conditionalFormatting>
  <conditionalFormatting sqref="AF21">
    <cfRule type="cellIs" dxfId="131" priority="129" operator="equal">
      <formula>"Extremo"</formula>
    </cfRule>
  </conditionalFormatting>
  <conditionalFormatting sqref="AF21">
    <cfRule type="cellIs" dxfId="130" priority="130" operator="equal">
      <formula>"Alto"</formula>
    </cfRule>
  </conditionalFormatting>
  <conditionalFormatting sqref="AF21">
    <cfRule type="cellIs" dxfId="129" priority="131" operator="equal">
      <formula>"Moderado"</formula>
    </cfRule>
  </conditionalFormatting>
  <conditionalFormatting sqref="AF21">
    <cfRule type="cellIs" dxfId="128" priority="132" operator="equal">
      <formula>"Bajo"</formula>
    </cfRule>
  </conditionalFormatting>
  <conditionalFormatting sqref="AF22:AF26">
    <cfRule type="cellIs" dxfId="127" priority="125" operator="equal">
      <formula>"Extremo"</formula>
    </cfRule>
  </conditionalFormatting>
  <conditionalFormatting sqref="AF22:AF26">
    <cfRule type="cellIs" dxfId="126" priority="126" operator="equal">
      <formula>"Alto"</formula>
    </cfRule>
  </conditionalFormatting>
  <conditionalFormatting sqref="AF22:AF26">
    <cfRule type="cellIs" dxfId="125" priority="127" operator="equal">
      <formula>"Moderado"</formula>
    </cfRule>
  </conditionalFormatting>
  <conditionalFormatting sqref="AF22:AF26">
    <cfRule type="cellIs" dxfId="124" priority="128" operator="equal">
      <formula>"Bajo"</formula>
    </cfRule>
  </conditionalFormatting>
  <conditionalFormatting sqref="AF27">
    <cfRule type="cellIs" dxfId="123" priority="121" operator="equal">
      <formula>"Extremo"</formula>
    </cfRule>
  </conditionalFormatting>
  <conditionalFormatting sqref="AF27">
    <cfRule type="cellIs" dxfId="122" priority="122" operator="equal">
      <formula>"Alto"</formula>
    </cfRule>
  </conditionalFormatting>
  <conditionalFormatting sqref="AF27">
    <cfRule type="cellIs" dxfId="121" priority="123" operator="equal">
      <formula>"Moderado"</formula>
    </cfRule>
  </conditionalFormatting>
  <conditionalFormatting sqref="AF27">
    <cfRule type="cellIs" dxfId="120" priority="124" operator="equal">
      <formula>"Bajo"</formula>
    </cfRule>
  </conditionalFormatting>
  <conditionalFormatting sqref="AH52:AH53">
    <cfRule type="cellIs" dxfId="119" priority="117" operator="equal">
      <formula>"Extremo"</formula>
    </cfRule>
  </conditionalFormatting>
  <conditionalFormatting sqref="AH52:AH53">
    <cfRule type="cellIs" dxfId="118" priority="118" operator="equal">
      <formula>"Alto"</formula>
    </cfRule>
  </conditionalFormatting>
  <conditionalFormatting sqref="AH52:AH53">
    <cfRule type="cellIs" dxfId="117" priority="119" operator="equal">
      <formula>"Moderado"</formula>
    </cfRule>
  </conditionalFormatting>
  <conditionalFormatting sqref="AH52:AH53">
    <cfRule type="cellIs" dxfId="116" priority="120" operator="equal">
      <formula>"Bajo"</formula>
    </cfRule>
  </conditionalFormatting>
  <conditionalFormatting sqref="AH54">
    <cfRule type="cellIs" dxfId="115" priority="113" operator="equal">
      <formula>"Extremo"</formula>
    </cfRule>
  </conditionalFormatting>
  <conditionalFormatting sqref="AH54">
    <cfRule type="cellIs" dxfId="114" priority="114" operator="equal">
      <formula>"Alto"</formula>
    </cfRule>
  </conditionalFormatting>
  <conditionalFormatting sqref="AH54">
    <cfRule type="cellIs" dxfId="113" priority="115" operator="equal">
      <formula>"Moderado"</formula>
    </cfRule>
  </conditionalFormatting>
  <conditionalFormatting sqref="AH54">
    <cfRule type="cellIs" dxfId="112" priority="116" operator="equal">
      <formula>"Bajo"</formula>
    </cfRule>
  </conditionalFormatting>
  <conditionalFormatting sqref="AH55">
    <cfRule type="cellIs" dxfId="111" priority="109" operator="equal">
      <formula>"Extremo"</formula>
    </cfRule>
  </conditionalFormatting>
  <conditionalFormatting sqref="AH55">
    <cfRule type="cellIs" dxfId="110" priority="110" operator="equal">
      <formula>"Alto"</formula>
    </cfRule>
  </conditionalFormatting>
  <conditionalFormatting sqref="AH55">
    <cfRule type="cellIs" dxfId="109" priority="111" operator="equal">
      <formula>"Moderado"</formula>
    </cfRule>
  </conditionalFormatting>
  <conditionalFormatting sqref="AH55">
    <cfRule type="cellIs" dxfId="108" priority="112" operator="equal">
      <formula>"Bajo"</formula>
    </cfRule>
  </conditionalFormatting>
  <conditionalFormatting sqref="AH57">
    <cfRule type="cellIs" dxfId="107" priority="105" operator="equal">
      <formula>"Extremo"</formula>
    </cfRule>
  </conditionalFormatting>
  <conditionalFormatting sqref="AH57">
    <cfRule type="cellIs" dxfId="106" priority="106" operator="equal">
      <formula>"Alto"</formula>
    </cfRule>
  </conditionalFormatting>
  <conditionalFormatting sqref="AH57">
    <cfRule type="cellIs" dxfId="105" priority="107" operator="equal">
      <formula>"Moderado"</formula>
    </cfRule>
  </conditionalFormatting>
  <conditionalFormatting sqref="AH57">
    <cfRule type="cellIs" dxfId="104" priority="108" operator="equal">
      <formula>"Bajo"</formula>
    </cfRule>
  </conditionalFormatting>
  <conditionalFormatting sqref="AH56">
    <cfRule type="cellIs" dxfId="103" priority="101" operator="equal">
      <formula>"Extremo"</formula>
    </cfRule>
    <cfRule type="cellIs" dxfId="102" priority="102" operator="equal">
      <formula>"Alto"</formula>
    </cfRule>
    <cfRule type="cellIs" dxfId="101" priority="103" operator="equal">
      <formula>"Moderado"</formula>
    </cfRule>
    <cfRule type="cellIs" dxfId="100" priority="104" operator="equal">
      <formula>"Bajo"</formula>
    </cfRule>
  </conditionalFormatting>
  <conditionalFormatting sqref="AF51:AF52">
    <cfRule type="cellIs" dxfId="99" priority="97" operator="equal">
      <formula>"Extremo"</formula>
    </cfRule>
  </conditionalFormatting>
  <conditionalFormatting sqref="AF51:AF52">
    <cfRule type="cellIs" dxfId="98" priority="98" operator="equal">
      <formula>"Alto"</formula>
    </cfRule>
  </conditionalFormatting>
  <conditionalFormatting sqref="AF51:AF52">
    <cfRule type="cellIs" dxfId="97" priority="99" operator="equal">
      <formula>"Moderado"</formula>
    </cfRule>
  </conditionalFormatting>
  <conditionalFormatting sqref="AF51:AF52">
    <cfRule type="cellIs" dxfId="96" priority="100" operator="equal">
      <formula>"Bajo"</formula>
    </cfRule>
  </conditionalFormatting>
  <conditionalFormatting sqref="AH58">
    <cfRule type="cellIs" dxfId="95" priority="93" operator="equal">
      <formula>"Extremo"</formula>
    </cfRule>
  </conditionalFormatting>
  <conditionalFormatting sqref="AH58">
    <cfRule type="cellIs" dxfId="94" priority="94" operator="equal">
      <formula>"Alto"</formula>
    </cfRule>
  </conditionalFormatting>
  <conditionalFormatting sqref="AH58">
    <cfRule type="cellIs" dxfId="93" priority="95" operator="equal">
      <formula>"Moderado"</formula>
    </cfRule>
  </conditionalFormatting>
  <conditionalFormatting sqref="AH58">
    <cfRule type="cellIs" dxfId="92" priority="96" operator="equal">
      <formula>"Bajo"</formula>
    </cfRule>
  </conditionalFormatting>
  <conditionalFormatting sqref="AF53">
    <cfRule type="cellIs" dxfId="91" priority="89" operator="equal">
      <formula>"Extremo"</formula>
    </cfRule>
  </conditionalFormatting>
  <conditionalFormatting sqref="AF53">
    <cfRule type="cellIs" dxfId="90" priority="90" operator="equal">
      <formula>"Alto"</formula>
    </cfRule>
  </conditionalFormatting>
  <conditionalFormatting sqref="AF53">
    <cfRule type="cellIs" dxfId="89" priority="91" operator="equal">
      <formula>"Moderado"</formula>
    </cfRule>
  </conditionalFormatting>
  <conditionalFormatting sqref="AF53">
    <cfRule type="cellIs" dxfId="88" priority="92" operator="equal">
      <formula>"Bajo"</formula>
    </cfRule>
  </conditionalFormatting>
  <conditionalFormatting sqref="AF54">
    <cfRule type="cellIs" dxfId="87" priority="85" operator="equal">
      <formula>"Extremo"</formula>
    </cfRule>
  </conditionalFormatting>
  <conditionalFormatting sqref="AF54">
    <cfRule type="cellIs" dxfId="86" priority="86" operator="equal">
      <formula>"Alto"</formula>
    </cfRule>
  </conditionalFormatting>
  <conditionalFormatting sqref="AF54">
    <cfRule type="cellIs" dxfId="85" priority="87" operator="equal">
      <formula>"Moderado"</formula>
    </cfRule>
  </conditionalFormatting>
  <conditionalFormatting sqref="AF54">
    <cfRule type="cellIs" dxfId="84" priority="88" operator="equal">
      <formula>"Bajo"</formula>
    </cfRule>
  </conditionalFormatting>
  <conditionalFormatting sqref="AF55">
    <cfRule type="cellIs" dxfId="83" priority="81" operator="equal">
      <formula>"Extremo"</formula>
    </cfRule>
  </conditionalFormatting>
  <conditionalFormatting sqref="AF55">
    <cfRule type="cellIs" dxfId="82" priority="82" operator="equal">
      <formula>"Alto"</formula>
    </cfRule>
  </conditionalFormatting>
  <conditionalFormatting sqref="AF55">
    <cfRule type="cellIs" dxfId="81" priority="83" operator="equal">
      <formula>"Moderado"</formula>
    </cfRule>
  </conditionalFormatting>
  <conditionalFormatting sqref="AF55">
    <cfRule type="cellIs" dxfId="80" priority="84" operator="equal">
      <formula>"Bajo"</formula>
    </cfRule>
  </conditionalFormatting>
  <conditionalFormatting sqref="AF56">
    <cfRule type="cellIs" dxfId="79" priority="77" operator="equal">
      <formula>"Extremo"</formula>
    </cfRule>
  </conditionalFormatting>
  <conditionalFormatting sqref="AF56">
    <cfRule type="cellIs" dxfId="78" priority="78" operator="equal">
      <formula>"Alto"</formula>
    </cfRule>
  </conditionalFormatting>
  <conditionalFormatting sqref="AF56">
    <cfRule type="cellIs" dxfId="77" priority="79" operator="equal">
      <formula>"Moderado"</formula>
    </cfRule>
  </conditionalFormatting>
  <conditionalFormatting sqref="AF56">
    <cfRule type="cellIs" dxfId="76" priority="80" operator="equal">
      <formula>"Bajo"</formula>
    </cfRule>
  </conditionalFormatting>
  <conditionalFormatting sqref="AF57">
    <cfRule type="cellIs" dxfId="75" priority="73" operator="equal">
      <formula>"Extremo"</formula>
    </cfRule>
  </conditionalFormatting>
  <conditionalFormatting sqref="AF57">
    <cfRule type="cellIs" dxfId="74" priority="74" operator="equal">
      <formula>"Alto"</formula>
    </cfRule>
  </conditionalFormatting>
  <conditionalFormatting sqref="AF57">
    <cfRule type="cellIs" dxfId="73" priority="75" operator="equal">
      <formula>"Moderado"</formula>
    </cfRule>
  </conditionalFormatting>
  <conditionalFormatting sqref="AF57">
    <cfRule type="cellIs" dxfId="72" priority="76" operator="equal">
      <formula>"Bajo"</formula>
    </cfRule>
  </conditionalFormatting>
  <conditionalFormatting sqref="AF58">
    <cfRule type="cellIs" dxfId="71" priority="69" operator="equal">
      <formula>"Extremo"</formula>
    </cfRule>
  </conditionalFormatting>
  <conditionalFormatting sqref="AF58">
    <cfRule type="cellIs" dxfId="70" priority="70" operator="equal">
      <formula>"Alto"</formula>
    </cfRule>
  </conditionalFormatting>
  <conditionalFormatting sqref="AF58">
    <cfRule type="cellIs" dxfId="69" priority="71" operator="equal">
      <formula>"Moderado"</formula>
    </cfRule>
  </conditionalFormatting>
  <conditionalFormatting sqref="AF58">
    <cfRule type="cellIs" dxfId="68" priority="72" operator="equal">
      <formula>"Bajo"</formula>
    </cfRule>
  </conditionalFormatting>
  <conditionalFormatting sqref="AH76 AH74">
    <cfRule type="cellIs" dxfId="67" priority="65" operator="equal">
      <formula>"Extremo"</formula>
    </cfRule>
  </conditionalFormatting>
  <conditionalFormatting sqref="AH76 AH74">
    <cfRule type="cellIs" dxfId="66" priority="66" operator="equal">
      <formula>"Alto"</formula>
    </cfRule>
  </conditionalFormatting>
  <conditionalFormatting sqref="AH76 AH74">
    <cfRule type="cellIs" dxfId="65" priority="67" operator="equal">
      <formula>"Moderado"</formula>
    </cfRule>
  </conditionalFormatting>
  <conditionalFormatting sqref="AH76 AH74">
    <cfRule type="cellIs" dxfId="64" priority="68" operator="equal">
      <formula>"Bajo"</formula>
    </cfRule>
  </conditionalFormatting>
  <conditionalFormatting sqref="AH75">
    <cfRule type="cellIs" dxfId="63" priority="61" operator="equal">
      <formula>"Extremo"</formula>
    </cfRule>
  </conditionalFormatting>
  <conditionalFormatting sqref="AH75">
    <cfRule type="cellIs" dxfId="62" priority="62" operator="equal">
      <formula>"Alto"</formula>
    </cfRule>
  </conditionalFormatting>
  <conditionalFormatting sqref="AH75">
    <cfRule type="cellIs" dxfId="61" priority="63" operator="equal">
      <formula>"Moderado"</formula>
    </cfRule>
  </conditionalFormatting>
  <conditionalFormatting sqref="AH75">
    <cfRule type="cellIs" dxfId="60" priority="64" operator="equal">
      <formula>"Bajo"</formula>
    </cfRule>
  </conditionalFormatting>
  <conditionalFormatting sqref="AH70:AH72">
    <cfRule type="cellIs" dxfId="59" priority="57" operator="equal">
      <formula>"Extremo"</formula>
    </cfRule>
    <cfRule type="cellIs" dxfId="58" priority="58" operator="equal">
      <formula>"Alto"</formula>
    </cfRule>
    <cfRule type="cellIs" dxfId="57" priority="59" operator="equal">
      <formula>"Moderado"</formula>
    </cfRule>
    <cfRule type="cellIs" dxfId="56" priority="60" operator="equal">
      <formula>"Bajo"</formula>
    </cfRule>
  </conditionalFormatting>
  <conditionalFormatting sqref="AH73">
    <cfRule type="cellIs" dxfId="55" priority="53" operator="equal">
      <formula>"Extremo"</formula>
    </cfRule>
    <cfRule type="cellIs" dxfId="54" priority="54" operator="equal">
      <formula>"Alto"</formula>
    </cfRule>
    <cfRule type="cellIs" dxfId="53" priority="55" operator="equal">
      <formula>"Moderado"</formula>
    </cfRule>
    <cfRule type="cellIs" dxfId="52" priority="56" operator="equal">
      <formula>"Bajo"</formula>
    </cfRule>
  </conditionalFormatting>
  <conditionalFormatting sqref="AF70:AF72">
    <cfRule type="cellIs" dxfId="51" priority="49" operator="equal">
      <formula>"Extremo"</formula>
    </cfRule>
  </conditionalFormatting>
  <conditionalFormatting sqref="AF70:AF72">
    <cfRule type="cellIs" dxfId="50" priority="50" operator="equal">
      <formula>"Alto"</formula>
    </cfRule>
  </conditionalFormatting>
  <conditionalFormatting sqref="AF70:AF72">
    <cfRule type="cellIs" dxfId="49" priority="51" operator="equal">
      <formula>"Moderado"</formula>
    </cfRule>
  </conditionalFormatting>
  <conditionalFormatting sqref="AF70:AF72">
    <cfRule type="cellIs" dxfId="48" priority="52" operator="equal">
      <formula>"Bajo"</formula>
    </cfRule>
  </conditionalFormatting>
  <conditionalFormatting sqref="AF73">
    <cfRule type="cellIs" dxfId="47" priority="45" operator="equal">
      <formula>"Extremo"</formula>
    </cfRule>
  </conditionalFormatting>
  <conditionalFormatting sqref="AF73">
    <cfRule type="cellIs" dxfId="46" priority="46" operator="equal">
      <formula>"Alto"</formula>
    </cfRule>
  </conditionalFormatting>
  <conditionalFormatting sqref="AF73">
    <cfRule type="cellIs" dxfId="45" priority="47" operator="equal">
      <formula>"Moderado"</formula>
    </cfRule>
  </conditionalFormatting>
  <conditionalFormatting sqref="AF73">
    <cfRule type="cellIs" dxfId="44" priority="48" operator="equal">
      <formula>"Bajo"</formula>
    </cfRule>
  </conditionalFormatting>
  <conditionalFormatting sqref="AF74:AF76">
    <cfRule type="cellIs" dxfId="43" priority="41" operator="equal">
      <formula>"Extremo"</formula>
    </cfRule>
  </conditionalFormatting>
  <conditionalFormatting sqref="AF74:AF76">
    <cfRule type="cellIs" dxfId="42" priority="42" operator="equal">
      <formula>"Alto"</formula>
    </cfRule>
  </conditionalFormatting>
  <conditionalFormatting sqref="AF74:AF76">
    <cfRule type="cellIs" dxfId="41" priority="43" operator="equal">
      <formula>"Moderado"</formula>
    </cfRule>
  </conditionalFormatting>
  <conditionalFormatting sqref="AF74:AF76">
    <cfRule type="cellIs" dxfId="40" priority="44" operator="equal">
      <formula>"Bajo"</formula>
    </cfRule>
  </conditionalFormatting>
  <conditionalFormatting sqref="AF142:AF146 AF148:AF159">
    <cfRule type="cellIs" dxfId="39" priority="37" operator="equal">
      <formula>"Extremo"</formula>
    </cfRule>
  </conditionalFormatting>
  <conditionalFormatting sqref="AF142:AF146 AF148:AF159">
    <cfRule type="cellIs" dxfId="38" priority="38" operator="equal">
      <formula>"Alto"</formula>
    </cfRule>
  </conditionalFormatting>
  <conditionalFormatting sqref="AF142:AF146 AF148:AF159">
    <cfRule type="cellIs" dxfId="37" priority="39" operator="equal">
      <formula>"Moderado"</formula>
    </cfRule>
  </conditionalFormatting>
  <conditionalFormatting sqref="AF142:AF146 AF148:AF159">
    <cfRule type="cellIs" dxfId="36" priority="40" operator="equal">
      <formula>"Bajo"</formula>
    </cfRule>
  </conditionalFormatting>
  <conditionalFormatting sqref="AF147">
    <cfRule type="cellIs" dxfId="35" priority="33" operator="equal">
      <formula>"Extremo"</formula>
    </cfRule>
  </conditionalFormatting>
  <conditionalFormatting sqref="AF147">
    <cfRule type="cellIs" dxfId="34" priority="34" operator="equal">
      <formula>"Alto"</formula>
    </cfRule>
  </conditionalFormatting>
  <conditionalFormatting sqref="AF147">
    <cfRule type="cellIs" dxfId="33" priority="35" operator="equal">
      <formula>"Moderado"</formula>
    </cfRule>
  </conditionalFormatting>
  <conditionalFormatting sqref="AF147">
    <cfRule type="cellIs" dxfId="32" priority="36" operator="equal">
      <formula>"Bajo"</formula>
    </cfRule>
  </conditionalFormatting>
  <conditionalFormatting sqref="AF122:AF130">
    <cfRule type="cellIs" dxfId="31" priority="29" operator="equal">
      <formula>"Extremo"</formula>
    </cfRule>
  </conditionalFormatting>
  <conditionalFormatting sqref="AF122:AF130">
    <cfRule type="cellIs" dxfId="30" priority="30" operator="equal">
      <formula>"Alto"</formula>
    </cfRule>
  </conditionalFormatting>
  <conditionalFormatting sqref="AF122:AF130">
    <cfRule type="cellIs" dxfId="29" priority="31" operator="equal">
      <formula>"Moderado"</formula>
    </cfRule>
  </conditionalFormatting>
  <conditionalFormatting sqref="AF122:AF130">
    <cfRule type="cellIs" dxfId="28" priority="32" operator="equal">
      <formula>"Bajo"</formula>
    </cfRule>
  </conditionalFormatting>
  <conditionalFormatting sqref="AF49:AF50">
    <cfRule type="cellIs" dxfId="27" priority="25" operator="equal">
      <formula>"Extremo"</formula>
    </cfRule>
  </conditionalFormatting>
  <conditionalFormatting sqref="AF49:AF50">
    <cfRule type="cellIs" dxfId="26" priority="26" operator="equal">
      <formula>"Alto"</formula>
    </cfRule>
  </conditionalFormatting>
  <conditionalFormatting sqref="AF49:AF50">
    <cfRule type="cellIs" dxfId="25" priority="27" operator="equal">
      <formula>"Moderado"</formula>
    </cfRule>
  </conditionalFormatting>
  <conditionalFormatting sqref="AF49:AF50">
    <cfRule type="cellIs" dxfId="24" priority="28" operator="equal">
      <formula>"Bajo"</formula>
    </cfRule>
  </conditionalFormatting>
  <conditionalFormatting sqref="AG49:AG50">
    <cfRule type="cellIs" dxfId="23" priority="21" operator="equal">
      <formula>"Extremo"</formula>
    </cfRule>
    <cfRule type="cellIs" dxfId="22" priority="22" operator="equal">
      <formula>"Alto"</formula>
    </cfRule>
    <cfRule type="cellIs" dxfId="21" priority="23" operator="equal">
      <formula>"Moderado"</formula>
    </cfRule>
    <cfRule type="cellIs" dxfId="20" priority="24" operator="equal">
      <formula>"Bajo"</formula>
    </cfRule>
  </conditionalFormatting>
  <conditionalFormatting sqref="AF107 AF109:AF110">
    <cfRule type="cellIs" dxfId="19" priority="17" operator="equal">
      <formula>"Extremo"</formula>
    </cfRule>
  </conditionalFormatting>
  <conditionalFormatting sqref="AF107 AF109:AF110">
    <cfRule type="cellIs" dxfId="18" priority="18" operator="equal">
      <formula>"Alto"</formula>
    </cfRule>
  </conditionalFormatting>
  <conditionalFormatting sqref="AF107 AF109:AF110">
    <cfRule type="cellIs" dxfId="17" priority="19" operator="equal">
      <formula>"Moderado"</formula>
    </cfRule>
  </conditionalFormatting>
  <conditionalFormatting sqref="AF107 AF109:AF110">
    <cfRule type="cellIs" dxfId="16" priority="20" operator="equal">
      <formula>"Bajo"</formula>
    </cfRule>
  </conditionalFormatting>
  <conditionalFormatting sqref="AG107:AH107 AG109:AH110 AH108">
    <cfRule type="cellIs" dxfId="15" priority="13" operator="equal">
      <formula>"Extremo"</formula>
    </cfRule>
    <cfRule type="cellIs" dxfId="14" priority="14" operator="equal">
      <formula>"Alto"</formula>
    </cfRule>
    <cfRule type="cellIs" dxfId="13" priority="15" operator="equal">
      <formula>"Moderado"</formula>
    </cfRule>
    <cfRule type="cellIs" dxfId="12" priority="16" operator="equal">
      <formula>"Bajo"</formula>
    </cfRule>
  </conditionalFormatting>
  <conditionalFormatting sqref="AF108">
    <cfRule type="cellIs" dxfId="11" priority="9" operator="equal">
      <formula>"Extremo"</formula>
    </cfRule>
  </conditionalFormatting>
  <conditionalFormatting sqref="AF108">
    <cfRule type="cellIs" dxfId="10" priority="10" operator="equal">
      <formula>"Alto"</formula>
    </cfRule>
  </conditionalFormatting>
  <conditionalFormatting sqref="AF108">
    <cfRule type="cellIs" dxfId="9" priority="11" operator="equal">
      <formula>"Moderado"</formula>
    </cfRule>
  </conditionalFormatting>
  <conditionalFormatting sqref="AF108">
    <cfRule type="cellIs" dxfId="8" priority="12" operator="equal">
      <formula>"Bajo"</formula>
    </cfRule>
  </conditionalFormatting>
  <conditionalFormatting sqref="AG108">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conditionalFormatting sqref="AF59:AF69">
    <cfRule type="cellIs" dxfId="3" priority="1" operator="equal">
      <formula>"Extremo"</formula>
    </cfRule>
  </conditionalFormatting>
  <conditionalFormatting sqref="AF59:AF69">
    <cfRule type="cellIs" dxfId="2" priority="2" operator="equal">
      <formula>"Alto"</formula>
    </cfRule>
  </conditionalFormatting>
  <conditionalFormatting sqref="AF59:AF69">
    <cfRule type="cellIs" dxfId="1" priority="3" operator="equal">
      <formula>"Moderado"</formula>
    </cfRule>
  </conditionalFormatting>
  <conditionalFormatting sqref="AF59:AF69">
    <cfRule type="cellIs" dxfId="0" priority="4" operator="equal">
      <formula>"Bajo"</formula>
    </cfRule>
  </conditionalFormatting>
  <dataValidations count="3">
    <dataValidation allowBlank="1" showInputMessage="1" showErrorMessage="1" error="Recuerde que las acciones se generan bajo la medida de mitigar el riesgo" sqref="AN119" xr:uid="{EE2F7567-2B21-48F0-94CE-1E4B1E515B0D}"/>
    <dataValidation type="list" allowBlank="1" showInputMessage="1" showErrorMessage="1" sqref="AN91" xr:uid="{9F4FEF7F-E5C5-411D-9143-912FEE7971F9}">
      <formula1>$BQ$2:$BQ$3</formula1>
    </dataValidation>
    <dataValidation type="list" allowBlank="1" showErrorMessage="1" sqref="AF6:AF180 AO6:AO180" xr:uid="{3BE3D5AF-B39C-4865-BEBB-0ACC93AC9ACD}">
      <formula1>$BQ$2:$BQ$3</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25">
        <x14:dataValidation type="list" allowBlank="1" showInputMessage="1" showErrorMessage="1" xr:uid="{00000000-0002-0000-0100-000001000000}">
          <x14:formula1>
            <xm:f>'C:\Users\gdelgadillo\Downloads\[mapa-riesgos-de-gestion-planeacion-del-transporte-e-infraestructura-2021-version-1.0 (1).xlsx]Tabla Impacto'!#REF!</xm:f>
          </x14:formula1>
          <xm:sqref>L6:L12</xm:sqref>
        </x14:dataValidation>
        <x14:dataValidation type="list" allowBlank="1" showInputMessage="1" showErrorMessage="1" xr:uid="{00000000-0002-0000-0100-000002000000}">
          <x14:formula1>
            <xm:f>'C:\Users\gdelgadillo\Downloads\[mapa-riesgos-de-gestion-planeacion-del-transporte-e-infraestructura-2021-version-1.0 (1).xlsx]Opciones Tratamiento'!#REF!</xm:f>
          </x14:formula1>
          <xm:sqref>D6:D12 H6:H12 AI6:AI12</xm:sqref>
        </x14:dataValidation>
        <x14:dataValidation type="list" allowBlank="1" showInputMessage="1" showErrorMessage="1" xr:uid="{00000000-0002-0000-0100-000005000000}">
          <x14:formula1>
            <xm:f>'C:\Users\gdelgadillo\Downloads\[mapa-riesgos-de-gestion-planeacion-del-transporte-e-infraestructura-2021-version-1.0 (1).xlsx]Tabla Valoración controles'!#REF!</xm:f>
          </x14:formula1>
          <xm:sqref>T6:U12 W6:Y12</xm:sqref>
        </x14:dataValidation>
        <x14:dataValidation type="custom" allowBlank="1" showInputMessage="1" showErrorMessage="1" error="Recuerde que las acciones se generan bajo la medida de mitigar el riesgo" xr:uid="{00000000-0002-0000-0100-00000A000000}">
          <x14:formula1>
            <xm:f>IF(OR(AI7='C:\Users\gdelgadillo\Downloads\[mapa-riesgos-de-gestion-planeacion-del-transporte-e-infraestructura-2021-version-1.0 (1).xlsx]Opciones Tratamiento'!#REF!,AI7='C:\Users\gdelgadillo\Downloads\[mapa-riesgos-de-gestion-planeacion-del-transporte-e-infraestructura-2021-version-1.0 (1).xlsx]Opciones Tratamiento'!#REF!,AI7='C:\Users\gdelgadillo\Downloads\[mapa-riesgos-de-gestion-planeacion-del-transporte-e-infraestructura-2021-version-1.0 (1).xlsx]Opciones Tratamiento'!#REF!),ISBLANK(AI7),ISTEXT(AI7))</xm:f>
          </x14:formula1>
          <xm:sqref>AN7 AN9 AN11</xm:sqref>
        </x14:dataValidation>
        <x14:dataValidation type="custom" allowBlank="1" showInputMessage="1" showErrorMessage="1" error="Recuerde que las acciones se generan bajo la medida de mitigar el riesgo" xr:uid="{00000000-0002-0000-0100-00000B000000}">
          <x14:formula1>
            <xm:f>IF(OR(AI7='C:\Users\gdelgadillo\Downloads\[mapa-riesgos-de-gestion-planeacion-del-transporte-e-infraestructura-2021-version-1.0 (1).xlsx]Opciones Tratamiento'!#REF!,AI7='C:\Users\gdelgadillo\Downloads\[mapa-riesgos-de-gestion-planeacion-del-transporte-e-infraestructura-2021-version-1.0 (1).xlsx]Opciones Tratamiento'!#REF!,AI7='C:\Users\gdelgadillo\Downloads\[mapa-riesgos-de-gestion-planeacion-del-transporte-e-infraestructura-2021-version-1.0 (1).xlsx]Opciones Tratamiento'!#REF!),ISBLANK(AI7),ISTEXT(AI7))</xm:f>
          </x14:formula1>
          <xm:sqref>AM7 AM9 AM11</xm:sqref>
        </x14:dataValidation>
        <x14:dataValidation type="custom" allowBlank="1" showInputMessage="1" showErrorMessage="1" error="Recuerde que las acciones se generan bajo la medida de mitigar el riesgo" xr:uid="{00000000-0002-0000-0100-00000C000000}">
          <x14:formula1>
            <xm:f>IF(OR(AI6='C:\Users\gdelgadillo\Downloads\[mapa-riesgos-de-gestion-planeacion-del-transporte-e-infraestructura-2021-version-1.0 (1).xlsx]Opciones Tratamiento'!#REF!,AI6='C:\Users\gdelgadillo\Downloads\[mapa-riesgos-de-gestion-planeacion-del-transporte-e-infraestructura-2021-version-1.0 (1).xlsx]Opciones Tratamiento'!#REF!,AI6='C:\Users\gdelgadillo\Downloads\[mapa-riesgos-de-gestion-planeacion-del-transporte-e-infraestructura-2021-version-1.0 (1).xlsx]Opciones Tratamiento'!#REF!),ISBLANK(AI6),ISTEXT(AI6))</xm:f>
          </x14:formula1>
          <xm:sqref>AL6:AL12</xm:sqref>
        </x14:dataValidation>
        <x14:dataValidation type="custom" allowBlank="1" showInputMessage="1" showErrorMessage="1" error="Recuerde que las acciones se generan bajo la medida de mitigar el riesgo" xr:uid="{00000000-0002-0000-0100-00000D000000}">
          <x14:formula1>
            <xm:f>IF(OR(AI6='C:\Users\gdelgadillo\Downloads\[mapa-riesgos-de-gestion-planeacion-del-transporte-e-infraestructura-2021-version-1.0 (1).xlsx]Opciones Tratamiento'!#REF!,AI6='C:\Users\gdelgadillo\Downloads\[mapa-riesgos-de-gestion-planeacion-del-transporte-e-infraestructura-2021-version-1.0 (1).xlsx]Opciones Tratamiento'!#REF!,AI6='C:\Users\gdelgadillo\Downloads\[mapa-riesgos-de-gestion-planeacion-del-transporte-e-infraestructura-2021-version-1.0 (1).xlsx]Opciones Tratamiento'!#REF!),ISBLANK(AI6),ISTEXT(AI6))</xm:f>
          </x14:formula1>
          <xm:sqref>AK6:AK12</xm:sqref>
        </x14:dataValidation>
        <x14:dataValidation type="custom" allowBlank="1" showInputMessage="1" showErrorMessage="1" error="Recuerde que las acciones se generan bajo la medida de mitigar el riesgo" xr:uid="{00000000-0002-0000-0100-00000E000000}">
          <x14:formula1>
            <xm:f>IF(OR(AI7='C:\Users\gdelgadillo\Downloads\[mapa-riesgos-de-gestion-planeacion-del-transporte-e-infraestructura-2021-version-1.0 (1).xlsx]Opciones Tratamiento'!#REF!,AI7='C:\Users\gdelgadillo\Downloads\[mapa-riesgos-de-gestion-planeacion-del-transporte-e-infraestructura-2021-version-1.0 (1).xlsx]Opciones Tratamiento'!#REF!,AI7='C:\Users\gdelgadillo\Downloads\[mapa-riesgos-de-gestion-planeacion-del-transporte-e-infraestructura-2021-version-1.0 (1).xlsx]Opciones Tratamiento'!#REF!),ISBLANK(AI7),ISTEXT(AI7))</xm:f>
          </x14:formula1>
          <xm:sqref>AJ7:AJ9 AJ11</xm:sqref>
        </x14:dataValidation>
        <x14:dataValidation type="list" allowBlank="1" showInputMessage="1" showErrorMessage="1" xr:uid="{00000000-0002-0000-0100-00000F000000}">
          <x14:formula1>
            <xm:f>'C:\Users\gdelgadillo\Downloads\[mapa-riesgos-de-gestion-administrativa-2021-version-1.0.xlsx]Opciones Tratamiento'!#REF!</xm:f>
          </x14:formula1>
          <xm:sqref>D13:D27 H13:H27 AI13:AI26 AI45</xm:sqref>
        </x14:dataValidation>
        <x14:dataValidation type="list" allowBlank="1" showInputMessage="1" showErrorMessage="1" xr:uid="{00000000-0002-0000-0100-000010000000}">
          <x14:formula1>
            <xm:f>'C:\Users\gdelgadillo\Downloads\[mapa-riesgos-de-gestion-administrativa-2021-version-1.0.xlsx]Tabla Impacto'!#REF!</xm:f>
          </x14:formula1>
          <xm:sqref>L13:L27</xm:sqref>
        </x14:dataValidation>
        <x14:dataValidation type="list" allowBlank="1" showInputMessage="1" showErrorMessage="1" xr:uid="{00000000-0002-0000-0100-000014000000}">
          <x14:formula1>
            <xm:f>'C:\Users\gdelgadillo\Downloads\[mapa-riesgos-de-gestion-administrativa-2021-version-1.0.xlsx]Tabla Valoración controles'!#REF!</xm:f>
          </x14:formula1>
          <xm:sqref>T13:U27 W13:Y27</xm:sqref>
        </x14:dataValidation>
        <x14:dataValidation type="custom" allowBlank="1" showInputMessage="1" showErrorMessage="1" error="Recuerde que las acciones se generan bajo la medida de mitigar el riesgo" xr:uid="{00000000-0002-0000-0100-000019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AN13:AN18 AN20</xm:sqref>
        </x14:dataValidation>
        <x14:dataValidation type="custom" allowBlank="1" showInputMessage="1" showErrorMessage="1" error="Recuerde que las acciones se generan bajo la medida de mitigar el riesgo" xr:uid="{00000000-0002-0000-0100-00001A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AM13:AM18 AM20</xm:sqref>
        </x14:dataValidation>
        <x14:dataValidation type="custom" allowBlank="1" showInputMessage="1" showErrorMessage="1" error="Recuerde que las acciones se generan bajo la medida de mitigar el riesgo" xr:uid="{00000000-0002-0000-0100-00001B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AL13:AL18 AL20 AL24:AL26</xm:sqref>
        </x14:dataValidation>
        <x14:dataValidation type="custom" allowBlank="1" showInputMessage="1" showErrorMessage="1" error="Recuerde que las acciones se generan bajo la medida de mitigar el riesgo" xr:uid="{00000000-0002-0000-0100-00001C000000}">
          <x14:formula1>
            <xm:f>IF(OR(AI13='C:\Users\gdelgadillo\Downloads\[mapa-riesgos-de-gestion-administrativa-2021-version-1.0.xlsx]Opciones Tratamiento'!#REF!,AI13='C:\Users\gdelgadillo\Downloads\[mapa-riesgos-de-gestion-administrativa-2021-version-1.0.xlsx]Opciones Tratamiento'!#REF!,AI13='C:\Users\gdelgadillo\Downloads\[mapa-riesgos-de-gestion-administrativa-2021-version-1.0.xlsx]Opciones Tratamiento'!#REF!),ISBLANK(AI13),ISTEXT(AI13))</xm:f>
          </x14:formula1>
          <xm:sqref>AK13:AK18 AK20 AK24:AK26</xm:sqref>
        </x14:dataValidation>
        <x14:dataValidation type="custom" allowBlank="1" showInputMessage="1" showErrorMessage="1" error="Recuerde que las acciones se generan bajo la medida de mitigar el riesgo" xr:uid="{00000000-0002-0000-0100-00001D000000}">
          <x14:formula1>
            <xm:f>IF(OR(AI14='C:\Users\gdelgadillo\Downloads\[mapa-riesgos-de-gestion-administrativa-2021-version-1.0.xlsx]Opciones Tratamiento'!#REF!,AI14='C:\Users\gdelgadillo\Downloads\[mapa-riesgos-de-gestion-administrativa-2021-version-1.0.xlsx]Opciones Tratamiento'!#REF!,AI14='C:\Users\gdelgadillo\Downloads\[mapa-riesgos-de-gestion-administrativa-2021-version-1.0.xlsx]Opciones Tratamiento'!#REF!),ISBLANK(AI14),ISTEXT(AI14))</xm:f>
          </x14:formula1>
          <xm:sqref>AJ14:AJ15 AJ17:AJ18 AJ20 AJ24:AJ26</xm:sqref>
        </x14:dataValidation>
        <x14:dataValidation type="list" allowBlank="1" showInputMessage="1" showErrorMessage="1" xr:uid="{00000000-0002-0000-0100-00001E000000}">
          <x14:formula1>
            <xm:f>'C:\Users\gdelgadillo\Downloads\[mapa-riesgos-de-gestion-comunicaciones-y-cultura-para-la-movilidad-2021-version-1.0.xlsx]Opciones Tratamiento'!#REF!</xm:f>
          </x14:formula1>
          <xm:sqref>D28:D33 AI28:AI33 H28:H33</xm:sqref>
        </x14:dataValidation>
        <x14:dataValidation type="list" allowBlank="1" showInputMessage="1" showErrorMessage="1" xr:uid="{00000000-0002-0000-0100-00001F000000}">
          <x14:formula1>
            <xm:f>'C:\Users\gdelgadillo\Downloads\[mapa-riesgos-de-gestion-comunicaciones-y-cultura-para-la-movilidad-2021-version-1.0.xlsx]Tabla Impacto'!#REF!</xm:f>
          </x14:formula1>
          <xm:sqref>L28:L33</xm:sqref>
        </x14:dataValidation>
        <x14:dataValidation type="list" allowBlank="1" showInputMessage="1" showErrorMessage="1" xr:uid="{00000000-0002-0000-0100-000023000000}">
          <x14:formula1>
            <xm:f>'C:\Users\gdelgadillo\Downloads\[mapa-riesgos-de-gestion-comunicaciones-y-cultura-para-la-movilidad-2021-version-1.0.xlsx]Tabla Valoración controles'!#REF!</xm:f>
          </x14:formula1>
          <xm:sqref>T28:U33 W28:Y33</xm:sqref>
        </x14:dataValidation>
        <x14:dataValidation type="custom" allowBlank="1" showInputMessage="1" showErrorMessage="1" error="Recuerde que las acciones se generan bajo la medida de mitigar el riesgo" xr:uid="{00000000-0002-0000-0100-000028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AN30:AN31 AN33</xm:sqref>
        </x14:dataValidation>
        <x14:dataValidation type="custom" allowBlank="1" showInputMessage="1" showErrorMessage="1" error="Recuerde que las acciones se generan bajo la medida de mitigar el riesgo" xr:uid="{00000000-0002-0000-0100-000029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AM30:AM31 AM33</xm:sqref>
        </x14:dataValidation>
        <x14:dataValidation type="custom" allowBlank="1" showInputMessage="1" showErrorMessage="1" error="Recuerde que las acciones se generan bajo la medida de mitigar el riesgo" xr:uid="{00000000-0002-0000-0100-00002A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AL33 AL30:AL31</xm:sqref>
        </x14:dataValidation>
        <x14:dataValidation type="custom" allowBlank="1" showInputMessage="1" showErrorMessage="1" error="Recuerde que las acciones se generan bajo la medida de mitigar el riesgo" xr:uid="{00000000-0002-0000-0100-00002B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AK30:AK31 AK33</xm:sqref>
        </x14:dataValidation>
        <x14:dataValidation type="custom" allowBlank="1" showInputMessage="1" showErrorMessage="1" error="Recuerde que las acciones se generan bajo la medida de mitigar el riesgo" xr:uid="{00000000-0002-0000-0100-00002C000000}">
          <x14:formula1>
            <xm:f>IF(OR(AI30='C:\Users\gdelgadillo\Downloads\[mapa-riesgos-de-gestion-comunicaciones-y-cultura-para-la-movilidad-2021-version-1.0.xlsx]Opciones Tratamiento'!#REF!,AI30='C:\Users\gdelgadillo\Downloads\[mapa-riesgos-de-gestion-comunicaciones-y-cultura-para-la-movilidad-2021-version-1.0.xlsx]Opciones Tratamiento'!#REF!,AI30='C:\Users\gdelgadillo\Downloads\[mapa-riesgos-de-gestion-comunicaciones-y-cultura-para-la-movilidad-2021-version-1.0.xlsx]Opciones Tratamiento'!#REF!),ISBLANK(AI30),ISTEXT(AI30))</xm:f>
          </x14:formula1>
          <xm:sqref>AJ30:AJ31 AJ33</xm:sqref>
        </x14:dataValidation>
        <x14:dataValidation type="list" allowBlank="1" showInputMessage="1" showErrorMessage="1" xr:uid="{00000000-0002-0000-0100-00002D000000}">
          <x14:formula1>
            <xm:f>'C:\Users\gdelgadillo\Downloads\[mapa-riesgos-de-gestion-contravencional-y-del-transporte-publico-2021-version-1.0.xlsx]Opciones Tratamiento'!#REF!</xm:f>
          </x14:formula1>
          <xm:sqref>D34:D45 H34:H45 AI34:AI38 AI41</xm:sqref>
        </x14:dataValidation>
        <x14:dataValidation type="list" allowBlank="1" showInputMessage="1" showErrorMessage="1" xr:uid="{00000000-0002-0000-0100-00002E000000}">
          <x14:formula1>
            <xm:f>'C:\Users\gdelgadillo\Downloads\[mapa-riesgos-de-gestion-contravencional-y-del-transporte-publico-2021-version-1.0.xlsx]Tabla Impacto'!#REF!</xm:f>
          </x14:formula1>
          <xm:sqref>L34:L45</xm:sqref>
        </x14:dataValidation>
        <x14:dataValidation type="list" allowBlank="1" showInputMessage="1" showErrorMessage="1" xr:uid="{00000000-0002-0000-0100-000032000000}">
          <x14:formula1>
            <xm:f>'C:\Users\gdelgadillo\Downloads\[mapa-riesgos-de-gestion-contravencional-y-del-transporte-publico-2021-version-1.0.xlsx]Tabla Valoración controles'!#REF!</xm:f>
          </x14:formula1>
          <xm:sqref>T34:U45 W34:Y38 W39:W41</xm:sqref>
        </x14:dataValidation>
        <x14:dataValidation type="custom" allowBlank="1" showInputMessage="1" showErrorMessage="1" error="Recuerde que las acciones se generan bajo la medida de mitigar el riesgo" xr:uid="{00000000-0002-0000-0100-000039000000}">
          <x14:formula1>
            <xm:f>IF(OR(AI35='C:\Users\gdelgadillo\Downloads\[mapa-riesgos-de-gestion-contravencional-y-del-transporte-publico-2021-version-1.0.xlsx]Opciones Tratamiento'!#REF!,AI35='C:\Users\gdelgadillo\Downloads\[mapa-riesgos-de-gestion-contravencional-y-del-transporte-publico-2021-version-1.0.xlsx]Opciones Tratamiento'!#REF!,AI35='C:\Users\gdelgadillo\Downloads\[mapa-riesgos-de-gestion-contravencional-y-del-transporte-publico-2021-version-1.0.xlsx]Opciones Tratamiento'!#REF!),ISBLANK(AI35),ISTEXT(AI35))</xm:f>
          </x14:formula1>
          <xm:sqref>AL35</xm:sqref>
        </x14:dataValidation>
        <x14:dataValidation type="custom" allowBlank="1" showInputMessage="1" showErrorMessage="1" error="Recuerde que las acciones se generan bajo la medida de mitigar el riesgo" xr:uid="{00000000-0002-0000-0100-00003A000000}">
          <x14:formula1>
            <xm:f>IF(OR(AI35='C:\Users\gdelgadillo\Downloads\[mapa-riesgos-de-gestion-contravencional-y-del-transporte-publico-2021-version-1.0.xlsx]Opciones Tratamiento'!#REF!,AI35='C:\Users\gdelgadillo\Downloads\[mapa-riesgos-de-gestion-contravencional-y-del-transporte-publico-2021-version-1.0.xlsx]Opciones Tratamiento'!#REF!,AI35='C:\Users\gdelgadillo\Downloads\[mapa-riesgos-de-gestion-contravencional-y-del-transporte-publico-2021-version-1.0.xlsx]Opciones Tratamiento'!#REF!),ISBLANK(AI35),ISTEXT(AI35))</xm:f>
          </x14:formula1>
          <xm:sqref>AK35</xm:sqref>
        </x14:dataValidation>
        <x14:dataValidation type="custom" allowBlank="1" showInputMessage="1" showErrorMessage="1" error="Recuerde que las acciones se generan bajo la medida de mitigar el riesgo" xr:uid="{00000000-0002-0000-0100-00003B000000}">
          <x14:formula1>
            <xm:f>IF(OR(AI35='C:\Users\gdelgadillo\Downloads\[mapa-riesgos-de-gestion-contravencional-y-del-transporte-publico-2021-version-1.0.xlsx]Opciones Tratamiento'!#REF!,AI35='C:\Users\gdelgadillo\Downloads\[mapa-riesgos-de-gestion-contravencional-y-del-transporte-publico-2021-version-1.0.xlsx]Opciones Tratamiento'!#REF!,AI35='C:\Users\gdelgadillo\Downloads\[mapa-riesgos-de-gestion-contravencional-y-del-transporte-publico-2021-version-1.0.xlsx]Opciones Tratamiento'!#REF!),ISBLANK(AI35),ISTEXT(AI35))</xm:f>
          </x14:formula1>
          <xm:sqref>AJ35</xm:sqref>
        </x14:dataValidation>
        <x14:dataValidation type="list" allowBlank="1" showErrorMessage="1" xr:uid="{00000000-0002-0000-0100-00003C000000}">
          <x14:formula1>
            <xm:f>'C:\Users\gdelgadillo\Downloads\[mapa-riesgos-de-gestion-control-disciplinario-2021-version-1.0.xlsx]Opciones Tratamiento'!#REF!</xm:f>
          </x14:formula1>
          <xm:sqref>D46:D48 H46:H48 AI46:AI48</xm:sqref>
        </x14:dataValidation>
        <x14:dataValidation type="list" allowBlank="1" showErrorMessage="1" xr:uid="{00000000-0002-0000-0100-00003D000000}">
          <x14:formula1>
            <xm:f>'C:\Users\gdelgadillo\Downloads\[mapa-riesgos-de-gestion-control-disciplinario-2021-version-1.0.xlsx]Tabla Valoración controles'!#REF!</xm:f>
          </x14:formula1>
          <xm:sqref>T46:U48 W46:Y48</xm:sqref>
        </x14:dataValidation>
        <x14:dataValidation type="list" allowBlank="1" showErrorMessage="1" xr:uid="{00000000-0002-0000-0100-000044000000}">
          <x14:formula1>
            <xm:f>'C:\Users\gdelgadillo\Downloads\[mapa-riesgos-de-gestion-control-disciplinario-2021-version-1.0.xlsx]Tabla Impacto'!#REF!</xm:f>
          </x14:formula1>
          <xm:sqref>L46:L48</xm:sqref>
        </x14:dataValidation>
        <x14:dataValidation type="custom" allowBlank="1" showInputMessage="1" showErrorMessage="1" prompt="Recuerde que las acciones se generan bajo la medida de mitigar el riesgo" xr:uid="{00000000-0002-0000-0100-000046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AL46:AL48</xm:sqref>
        </x14:dataValidation>
        <x14:dataValidation type="custom" allowBlank="1" showInputMessage="1" showErrorMessage="1" prompt="Recuerde que las acciones se generan bajo la medida de mitigar el riesgo" xr:uid="{00000000-0002-0000-0100-000047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AK46:AK48</xm:sqref>
        </x14:dataValidation>
        <x14:dataValidation type="custom" allowBlank="1" showInputMessage="1" showErrorMessage="1" prompt="Recuerde que las acciones se generan bajo la medida de mitigar el riesgo" xr:uid="{00000000-0002-0000-0100-000048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AM46:AM48</xm:sqref>
        </x14:dataValidation>
        <x14:dataValidation type="custom" allowBlank="1" showInputMessage="1" showErrorMessage="1" prompt="Recuerde que las acciones se generan bajo la medida de mitigar el riesgo" xr:uid="{00000000-0002-0000-0100-000049000000}">
          <x14:formula1>
            <xm:f>IF(OR(AI47='C:\Users\gdelgadillo\Downloads\[mapa-riesgos-de-gestion-control-disciplinario-2021-version-1.0.xlsx]Opciones Tratamiento'!#REF!,AI47='C:\Users\gdelgadillo\Downloads\[mapa-riesgos-de-gestion-control-disciplinario-2021-version-1.0.xlsx]Opciones Tratamiento'!#REF!,AI47='C:\Users\gdelgadillo\Downloads\[mapa-riesgos-de-gestion-control-disciplinario-2021-version-1.0.xlsx]Opciones Tratamiento'!#REF!),ISBLANK(AI47),ISTEXT(AI47))</xm:f>
          </x14:formula1>
          <xm:sqref>AJ47:AJ48</xm:sqref>
        </x14:dataValidation>
        <x14:dataValidation type="custom" allowBlank="1" showInputMessage="1" showErrorMessage="1" prompt="Recuerde que las acciones se generan bajo la medida de mitigar el riesgo" xr:uid="{00000000-0002-0000-0100-00004A000000}">
          <x14:formula1>
            <xm:f>IF(OR(AI46='C:\Users\gdelgadillo\Downloads\[mapa-riesgos-de-gestion-control-disciplinario-2021-version-1.0.xlsx]Opciones Tratamiento'!#REF!,AI46='C:\Users\gdelgadillo\Downloads\[mapa-riesgos-de-gestion-control-disciplinario-2021-version-1.0.xlsx]Opciones Tratamiento'!#REF!,AI46='C:\Users\gdelgadillo\Downloads\[mapa-riesgos-de-gestion-control-disciplinario-2021-version-1.0.xlsx]Opciones Tratamiento'!#REF!),ISBLANK(AI46),ISTEXT(AI46))</xm:f>
          </x14:formula1>
          <xm:sqref>AN46:AN48</xm:sqref>
        </x14:dataValidation>
        <x14:dataValidation type="list" allowBlank="1" showInputMessage="1" showErrorMessage="1" xr:uid="{00000000-0002-0000-0100-00004B000000}">
          <x14:formula1>
            <xm:f>'C:\Users\gdelgadillo\Downloads\[mapa-riesgos-de-gestion-control-y-evaluacion-a-la-gestion-2021-version-1.0.xlsx]Tabla Impacto'!#REF!</xm:f>
          </x14:formula1>
          <xm:sqref>L49:L50</xm:sqref>
        </x14:dataValidation>
        <x14:dataValidation type="list" allowBlank="1" showInputMessage="1" showErrorMessage="1" xr:uid="{00000000-0002-0000-0100-00004C000000}">
          <x14:formula1>
            <xm:f>'C:\Users\gdelgadillo\Downloads\[mapa-riesgos-de-gestion-control-y-evaluacion-a-la-gestion-2021-version-1.0.xlsx]Opciones Tratamiento'!#REF!</xm:f>
          </x14:formula1>
          <xm:sqref>AI49:AI50 D49:D50 H49:H50</xm:sqref>
        </x14:dataValidation>
        <x14:dataValidation type="list" allowBlank="1" showInputMessage="1" showErrorMessage="1" xr:uid="{00000000-0002-0000-0100-00004F000000}">
          <x14:formula1>
            <xm:f>'C:\Users\gdelgadillo\Downloads\[mapa-riesgos-de-gestion-control-y-evaluacion-a-la-gestion-2021-version-1.0.xlsx]Tabla Valoración controles'!#REF!</xm:f>
          </x14:formula1>
          <xm:sqref>T49:U50 W49:Y50</xm:sqref>
        </x14:dataValidation>
        <x14:dataValidation type="custom" allowBlank="1" showInputMessage="1" showErrorMessage="1" error="Recuerde que las acciones se generan bajo la medida de mitigar el riesgo" xr:uid="{00000000-0002-0000-0100-000055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AN49:AN50</xm:sqref>
        </x14:dataValidation>
        <x14:dataValidation type="custom" allowBlank="1" showInputMessage="1" showErrorMessage="1" error="Recuerde que las acciones se generan bajo la medida de mitigar el riesgo" xr:uid="{00000000-0002-0000-0100-000056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AM49:AM50</xm:sqref>
        </x14:dataValidation>
        <x14:dataValidation type="custom" allowBlank="1" showInputMessage="1" showErrorMessage="1" error="Recuerde que las acciones se generan bajo la medida de mitigar el riesgo" xr:uid="{00000000-0002-0000-0100-000057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AL49:AL50</xm:sqref>
        </x14:dataValidation>
        <x14:dataValidation type="custom" allowBlank="1" showInputMessage="1" showErrorMessage="1" error="Recuerde que las acciones se generan bajo la medida de mitigar el riesgo" xr:uid="{00000000-0002-0000-0100-000058000000}">
          <x14:formula1>
            <xm:f>IF(OR(AI49='C:\Users\gdelgadillo\Downloads\[mapa-riesgos-de-gestion-control-y-evaluacion-a-la-gestion-2021-version-1.0.xlsx]Opciones Tratamiento'!#REF!,AI49='C:\Users\gdelgadillo\Downloads\[mapa-riesgos-de-gestion-control-y-evaluacion-a-la-gestion-2021-version-1.0.xlsx]Opciones Tratamiento'!#REF!,AI49='C:\Users\gdelgadillo\Downloads\[mapa-riesgos-de-gestion-control-y-evaluacion-a-la-gestion-2021-version-1.0.xlsx]Opciones Tratamiento'!#REF!),ISBLANK(AI49),ISTEXT(AI49))</xm:f>
          </x14:formula1>
          <xm:sqref>AK49:AK50</xm:sqref>
        </x14:dataValidation>
        <x14:dataValidation type="custom" allowBlank="1" showInputMessage="1" showErrorMessage="1" error="Recuerde que las acciones se generan bajo la medida de mitigar el riesgo" xr:uid="{00000000-0002-0000-0100-000059000000}">
          <x14:formula1>
            <xm:f>IF(OR(AI50='C:\Users\gdelgadillo\Downloads\[mapa-riesgos-de-gestion-control-y-evaluacion-a-la-gestion-2021-version-1.0.xlsx]Opciones Tratamiento'!#REF!,AI50='C:\Users\gdelgadillo\Downloads\[mapa-riesgos-de-gestion-control-y-evaluacion-a-la-gestion-2021-version-1.0.xlsx]Opciones Tratamiento'!#REF!,AI50='C:\Users\gdelgadillo\Downloads\[mapa-riesgos-de-gestion-control-y-evaluacion-a-la-gestion-2021-version-1.0.xlsx]Opciones Tratamiento'!#REF!),ISBLANK(AI50),ISTEXT(AI50))</xm:f>
          </x14:formula1>
          <xm:sqref>AJ50</xm:sqref>
        </x14:dataValidation>
        <x14:dataValidation type="list" allowBlank="1" showInputMessage="1" showErrorMessage="1" xr:uid="{00000000-0002-0000-0100-00005A000000}">
          <x14:formula1>
            <xm:f>'C:\Users\gdelgadillo\Downloads\[mapa-riesgos-de-gestion-de-transito-y-control-del-transito-y-transporte-2021-version-1.0.xlsx]Opciones Tratamiento'!#REF!</xm:f>
          </x14:formula1>
          <xm:sqref>AI51:AI58 H51:H58 D51:D58</xm:sqref>
        </x14:dataValidation>
        <x14:dataValidation type="list" allowBlank="1" showInputMessage="1" showErrorMessage="1" xr:uid="{00000000-0002-0000-0100-00005B000000}">
          <x14:formula1>
            <xm:f>'C:\Users\gdelgadillo\Downloads\[mapa-riesgos-de-gestion-de-transito-y-control-del-transito-y-transporte-2021-version-1.0.xlsx]Tabla Impacto'!#REF!</xm:f>
          </x14:formula1>
          <xm:sqref>L51:L58</xm:sqref>
        </x14:dataValidation>
        <x14:dataValidation type="list" allowBlank="1" showInputMessage="1" showErrorMessage="1" xr:uid="{00000000-0002-0000-0100-00005F000000}">
          <x14:formula1>
            <xm:f>'C:\Users\gdelgadillo\Downloads\[mapa-riesgos-de-gestion-de-transito-y-control-del-transito-y-transporte-2021-version-1.0.xlsx]Tabla Valoración controles'!#REF!</xm:f>
          </x14:formula1>
          <xm:sqref>T51:U58 W51:Y58</xm:sqref>
        </x14:dataValidation>
        <x14:dataValidation type="list" allowBlank="1" showInputMessage="1" showErrorMessage="1" xr:uid="{00000000-0002-0000-0100-000069000000}">
          <x14:formula1>
            <xm:f>'C:\Users\gdelgadillo\Downloads\[mapa-riesgos-de-gestion-financiera-2021-version-1.0.xlsx]Opciones Tratamiento'!#REF!</xm:f>
          </x14:formula1>
          <xm:sqref>D59:D69 AI59:AI69 H59:H69</xm:sqref>
        </x14:dataValidation>
        <x14:dataValidation type="list" allowBlank="1" showInputMessage="1" showErrorMessage="1" xr:uid="{00000000-0002-0000-0100-00006A000000}">
          <x14:formula1>
            <xm:f>'C:\Users\gdelgadillo\Downloads\[mapa-riesgos-de-gestion-financiera-2021-version-1.0.xlsx]Tabla Impacto'!#REF!</xm:f>
          </x14:formula1>
          <xm:sqref>L59:L69</xm:sqref>
        </x14:dataValidation>
        <x14:dataValidation type="list" allowBlank="1" showInputMessage="1" showErrorMessage="1" xr:uid="{00000000-0002-0000-0100-00006E000000}">
          <x14:formula1>
            <xm:f>'C:\Users\gdelgadillo\Downloads\[mapa-riesgos-de-gestion-financiera-2021-version-1.0.xlsx]Tabla Valoración controles'!#REF!</xm:f>
          </x14:formula1>
          <xm:sqref>T59:U69 W59:Y69</xm:sqref>
        </x14:dataValidation>
        <x14:dataValidation type="custom" allowBlank="1" showInputMessage="1" showErrorMessage="1" error="Recuerde que las acciones se generan bajo la medida de mitigar el riesgo" xr:uid="{00000000-0002-0000-0100-000073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AN60 AN62:AN63 AN65 AN67:AN69</xm:sqref>
        </x14:dataValidation>
        <x14:dataValidation type="custom" allowBlank="1" showInputMessage="1" showErrorMessage="1" error="Recuerde que las acciones se generan bajo la medida de mitigar el riesgo" xr:uid="{00000000-0002-0000-0100-000074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AM60 AM62:AM63 AM65 AM67:AM69</xm:sqref>
        </x14:dataValidation>
        <x14:dataValidation type="custom" allowBlank="1" showInputMessage="1" showErrorMessage="1" error="Recuerde que las acciones se generan bajo la medida de mitigar el riesgo" xr:uid="{00000000-0002-0000-0100-000075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AL60 AL62:AL63 AL65 AL67:AL69</xm:sqref>
        </x14:dataValidation>
        <x14:dataValidation type="custom" allowBlank="1" showInputMessage="1" showErrorMessage="1" error="Recuerde que las acciones se generan bajo la medida de mitigar el riesgo" xr:uid="{00000000-0002-0000-0100-000076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AK60 AK62:AK63 AK65 AK67:AK69</xm:sqref>
        </x14:dataValidation>
        <x14:dataValidation type="custom" allowBlank="1" showInputMessage="1" showErrorMessage="1" error="Recuerde que las acciones se generan bajo la medida de mitigar el riesgo" xr:uid="{00000000-0002-0000-0100-000077000000}">
          <x14:formula1>
            <xm:f>IF(OR(AI60='C:\Users\gdelgadillo\Downloads\[mapa-riesgos-de-gestion-financiera-2021-version-1.0.xlsx]Opciones Tratamiento'!#REF!,AI60='C:\Users\gdelgadillo\Downloads\[mapa-riesgos-de-gestion-financiera-2021-version-1.0.xlsx]Opciones Tratamiento'!#REF!,AI60='C:\Users\gdelgadillo\Downloads\[mapa-riesgos-de-gestion-financiera-2021-version-1.0.xlsx]Opciones Tratamiento'!#REF!),ISBLANK(AI60),ISTEXT(AI60))</xm:f>
          </x14:formula1>
          <xm:sqref>AJ60 AJ62:AJ63 AJ65 AJ67 AJ69</xm:sqref>
        </x14:dataValidation>
        <x14:dataValidation type="list" allowBlank="1" showInputMessage="1" showErrorMessage="1" xr:uid="{00000000-0002-0000-0100-000078000000}">
          <x14:formula1>
            <xm:f>'C:\Users\gdelgadillo\Downloads\[mapa-riesgos-de-gestion-ingenieria-de-transito-2021-version-1.0.xlsx]Opciones Tratamiento'!#REF!</xm:f>
          </x14:formula1>
          <xm:sqref>D70:D76 AI70:AI76 H70:H76</xm:sqref>
        </x14:dataValidation>
        <x14:dataValidation type="list" allowBlank="1" showInputMessage="1" showErrorMessage="1" xr:uid="{00000000-0002-0000-0100-000079000000}">
          <x14:formula1>
            <xm:f>'C:\Users\gdelgadillo\Downloads\[mapa-riesgos-de-gestion-ingenieria-de-transito-2021-version-1.0.xlsx]Tabla Impacto'!#REF!</xm:f>
          </x14:formula1>
          <xm:sqref>L70:L76</xm:sqref>
        </x14:dataValidation>
        <x14:dataValidation type="list" allowBlank="1" showInputMessage="1" showErrorMessage="1" xr:uid="{00000000-0002-0000-0100-00007D000000}">
          <x14:formula1>
            <xm:f>'C:\Users\gdelgadillo\Downloads\[mapa-riesgos-de-gestion-ingenieria-de-transito-2021-version-1.0.xlsx]Tabla Valoración controles'!#REF!</xm:f>
          </x14:formula1>
          <xm:sqref>T70:U76 W70:Y76</xm:sqref>
        </x14:dataValidation>
        <x14:dataValidation type="custom" allowBlank="1" showInputMessage="1" showErrorMessage="1" error="Recuerde que las acciones se generan bajo la medida de mitigar el riesgo" xr:uid="{00000000-0002-0000-0100-000082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AN75:AN76 AN71:AN72</xm:sqref>
        </x14:dataValidation>
        <x14:dataValidation type="custom" allowBlank="1" showInputMessage="1" showErrorMessage="1" error="Recuerde que las acciones se generan bajo la medida de mitigar el riesgo" xr:uid="{00000000-0002-0000-0100-000083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AM75:AM76 AM71:AM72</xm:sqref>
        </x14:dataValidation>
        <x14:dataValidation type="custom" allowBlank="1" showInputMessage="1" showErrorMessage="1" error="Recuerde que las acciones se generan bajo la medida de mitigar el riesgo" xr:uid="{00000000-0002-0000-0100-000084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AL71:AL72 AL75:AL76</xm:sqref>
        </x14:dataValidation>
        <x14:dataValidation type="custom" allowBlank="1" showInputMessage="1" showErrorMessage="1" error="Recuerde que las acciones se generan bajo la medida de mitigar el riesgo" xr:uid="{00000000-0002-0000-0100-000085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AK71:AK72 AK75:AK76</xm:sqref>
        </x14:dataValidation>
        <x14:dataValidation type="custom" allowBlank="1" showInputMessage="1" showErrorMessage="1" error="Recuerde que las acciones se generan bajo la medida de mitigar el riesgo" xr:uid="{00000000-0002-0000-0100-000086000000}">
          <x14:formula1>
            <xm:f>IF(OR(AI71='C:\Users\gdelgadillo\Downloads\[mapa-riesgos-de-gestion-ingenieria-de-transito-2021-version-1.0.xlsx]Opciones Tratamiento'!#REF!,AI71='C:\Users\gdelgadillo\Downloads\[mapa-riesgos-de-gestion-ingenieria-de-transito-2021-version-1.0.xlsx]Opciones Tratamiento'!#REF!,AI71='C:\Users\gdelgadillo\Downloads\[mapa-riesgos-de-gestion-ingenieria-de-transito-2021-version-1.0.xlsx]Opciones Tratamiento'!#REF!),ISBLANK(AI71),ISTEXT(AI71))</xm:f>
          </x14:formula1>
          <xm:sqref>AJ71:AJ72 AJ75:AJ76</xm:sqref>
        </x14:dataValidation>
        <x14:dataValidation type="list" allowBlank="1" showInputMessage="1" showErrorMessage="1" xr:uid="{00000000-0002-0000-0100-000087000000}">
          <x14:formula1>
            <xm:f>'C:\Users\gdelgadillo\Downloads\[mapa-riesgos-de-gestion-inteligencia-para-la-movilidad-2021-version-1.0.xlsx]Opciones Tratamiento'!#REF!</xm:f>
          </x14:formula1>
          <xm:sqref>H77:H78 H81:H82 AI77:AI82 D81:D82 D77:D78</xm:sqref>
        </x14:dataValidation>
        <x14:dataValidation type="list" allowBlank="1" showInputMessage="1" showErrorMessage="1" xr:uid="{00000000-0002-0000-0100-00008A000000}">
          <x14:formula1>
            <xm:f>'C:\Users\gdelgadillo\Downloads\[mapa-riesgos-de-gestion-inteligencia-para-la-movilidad-2021-version-1.0.xlsx]Tabla Impacto'!#REF!</xm:f>
          </x14:formula1>
          <xm:sqref>L77:L82</xm:sqref>
        </x14:dataValidation>
        <x14:dataValidation type="list" allowBlank="1" showInputMessage="1" showErrorMessage="1" xr:uid="{00000000-0002-0000-0100-00008C000000}">
          <x14:formula1>
            <xm:f>'C:\Users\gdelgadillo\Downloads\[mapa-riesgos-de-gestion-inteligencia-para-la-movilidad-2021-version-1.0.xlsx]Tabla Valoración controles'!#REF!</xm:f>
          </x14:formula1>
          <xm:sqref>T77:U82 W77:Y79 W81:Y82</xm:sqref>
        </x14:dataValidation>
        <x14:dataValidation type="custom" allowBlank="1" showInputMessage="1" showErrorMessage="1" error="Recuerde que las acciones se generan bajo la medida de mitigar el riesgo" xr:uid="{00000000-0002-0000-0100-000091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AN78 AN82</xm:sqref>
        </x14:dataValidation>
        <x14:dataValidation type="custom" allowBlank="1" showInputMessage="1" showErrorMessage="1" error="Recuerde que las acciones se generan bajo la medida de mitigar el riesgo" xr:uid="{00000000-0002-0000-0100-000092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AM78 AM82</xm:sqref>
        </x14:dataValidation>
        <x14:dataValidation type="custom" allowBlank="1" showInputMessage="1" showErrorMessage="1" error="Recuerde que las acciones se generan bajo la medida de mitigar el riesgo" xr:uid="{00000000-0002-0000-0100-000093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AL78 AL80 AL82</xm:sqref>
        </x14:dataValidation>
        <x14:dataValidation type="custom" allowBlank="1" showInputMessage="1" showErrorMessage="1" error="Recuerde que las acciones se generan bajo la medida de mitigar el riesgo" xr:uid="{00000000-0002-0000-0100-000094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AK78 AK80 AK82</xm:sqref>
        </x14:dataValidation>
        <x14:dataValidation type="custom" allowBlank="1" showInputMessage="1" showErrorMessage="1" error="Recuerde que las acciones se generan bajo la medida de mitigar el riesgo" xr:uid="{00000000-0002-0000-0100-000095000000}">
          <x14:formula1>
            <xm:f>IF(OR(AI78='C:\Users\gdelgadillo\Downloads\[mapa-riesgos-de-gestion-inteligencia-para-la-movilidad-2021-version-1.0.xlsx]Opciones Tratamiento'!#REF!,AI78='C:\Users\gdelgadillo\Downloads\[mapa-riesgos-de-gestion-inteligencia-para-la-movilidad-2021-version-1.0.xlsx]Opciones Tratamiento'!#REF!,AI78='C:\Users\gdelgadillo\Downloads\[mapa-riesgos-de-gestion-inteligencia-para-la-movilidad-2021-version-1.0.xlsx]Opciones Tratamiento'!#REF!),ISBLANK(AI78),ISTEXT(AI78))</xm:f>
          </x14:formula1>
          <xm:sqref>AJ78 AJ80 AJ82</xm:sqref>
        </x14:dataValidation>
        <x14:dataValidation type="list" allowBlank="1" showInputMessage="1" showErrorMessage="1" xr:uid="{00000000-0002-0000-0100-000096000000}">
          <x14:formula1>
            <xm:f>'C:\Users\gdelgadillo\Downloads\[mapa-riesgos-de-gestion-juridica-2021-version-1.0.xlsx]Opciones Tratamiento'!#REF!</xm:f>
          </x14:formula1>
          <xm:sqref>H83:H97 D83:D97 AI83:AI97</xm:sqref>
        </x14:dataValidation>
        <x14:dataValidation type="list" allowBlank="1" showInputMessage="1" showErrorMessage="1" xr:uid="{00000000-0002-0000-0100-000097000000}">
          <x14:formula1>
            <xm:f>'C:\Users\gdelgadillo\Downloads\[mapa-riesgos-de-gestion-juridica-2021-version-1.0.xlsx]Tabla Impacto'!#REF!</xm:f>
          </x14:formula1>
          <xm:sqref>L83:L97</xm:sqref>
        </x14:dataValidation>
        <x14:dataValidation type="list" allowBlank="1" showInputMessage="1" showErrorMessage="1" xr:uid="{00000000-0002-0000-0100-00009B000000}">
          <x14:formula1>
            <xm:f>'C:\Users\gdelgadillo\Downloads\[mapa-riesgos-de-gestion-juridica-2021-version-1.0.xlsx]Tabla Valoración controles'!#REF!</xm:f>
          </x14:formula1>
          <xm:sqref>T83:U97 W83:Y97</xm:sqref>
        </x14:dataValidation>
        <x14:dataValidation type="custom" allowBlank="1" showInputMessage="1" showErrorMessage="1" error="Recuerde que las acciones se generan bajo la medida de mitigar el riesgo" xr:uid="{00000000-0002-0000-0100-0000A0000000}">
          <x14:formula1>
            <xm:f>IF(OR(AI84='C:\Users\gdelgadillo\Downloads\[mapa-riesgos-de-gestion-juridica-2021-version-1.0.xlsx]Opciones Tratamiento'!#REF!,AI84='C:\Users\gdelgadillo\Downloads\[mapa-riesgos-de-gestion-juridica-2021-version-1.0.xlsx]Opciones Tratamiento'!#REF!,AI84='C:\Users\gdelgadillo\Downloads\[mapa-riesgos-de-gestion-juridica-2021-version-1.0.xlsx]Opciones Tratamiento'!#REF!),ISBLANK(AI84),ISTEXT(AI84))</xm:f>
          </x14:formula1>
          <xm:sqref>AN84:AN85 AN87:AN88 AN90 AN92 AN94 AN97</xm:sqref>
        </x14:dataValidation>
        <x14:dataValidation type="custom" allowBlank="1" showInputMessage="1" showErrorMessage="1" error="Recuerde que las acciones se generan bajo la medida de mitigar el riesgo" xr:uid="{00000000-0002-0000-0100-0000A1000000}">
          <x14:formula1>
            <xm:f>IF(OR(AI84='C:\Users\gdelgadillo\Downloads\[mapa-riesgos-de-gestion-juridica-2021-version-1.0.xlsx]Opciones Tratamiento'!#REF!,AI84='C:\Users\gdelgadillo\Downloads\[mapa-riesgos-de-gestion-juridica-2021-version-1.0.xlsx]Opciones Tratamiento'!#REF!,AI84='C:\Users\gdelgadillo\Downloads\[mapa-riesgos-de-gestion-juridica-2021-version-1.0.xlsx]Opciones Tratamiento'!#REF!),ISBLANK(AI84),ISTEXT(AI84))</xm:f>
          </x14:formula1>
          <xm:sqref>AM84:AM85 AM87:AM88 AM90 AM92 AM94 AM97</xm:sqref>
        </x14:dataValidation>
        <x14:dataValidation type="custom" allowBlank="1" showInputMessage="1" showErrorMessage="1" error="Recuerde que las acciones se generan bajo la medida de mitigar el riesgo" xr:uid="{00000000-0002-0000-0100-0000A2000000}">
          <x14:formula1>
            <xm:f>IF(OR(AI83='C:\Users\gdelgadillo\Downloads\[mapa-riesgos-de-gestion-juridica-2021-version-1.0.xlsx]Opciones Tratamiento'!#REF!,AI83='C:\Users\gdelgadillo\Downloads\[mapa-riesgos-de-gestion-juridica-2021-version-1.0.xlsx]Opciones Tratamiento'!#REF!,AI83='C:\Users\gdelgadillo\Downloads\[mapa-riesgos-de-gestion-juridica-2021-version-1.0.xlsx]Opciones Tratamiento'!#REF!),ISBLANK(AI83),ISTEXT(AI83))</xm:f>
          </x14:formula1>
          <xm:sqref>AL83:AL90 AL92:AL94 AL96:AL97</xm:sqref>
        </x14:dataValidation>
        <x14:dataValidation type="custom" allowBlank="1" showInputMessage="1" showErrorMessage="1" error="Recuerde que las acciones se generan bajo la medida de mitigar el riesgo" xr:uid="{00000000-0002-0000-0100-0000A3000000}">
          <x14:formula1>
            <xm:f>IF(OR(AI83='C:\Users\gdelgadillo\Downloads\[mapa-riesgos-de-gestion-juridica-2021-version-1.0.xlsx]Opciones Tratamiento'!#REF!,AI83='C:\Users\gdelgadillo\Downloads\[mapa-riesgos-de-gestion-juridica-2021-version-1.0.xlsx]Opciones Tratamiento'!#REF!,AI83='C:\Users\gdelgadillo\Downloads\[mapa-riesgos-de-gestion-juridica-2021-version-1.0.xlsx]Opciones Tratamiento'!#REF!),ISBLANK(AI83),ISTEXT(AI83))</xm:f>
          </x14:formula1>
          <xm:sqref>AK83:AK97</xm:sqref>
        </x14:dataValidation>
        <x14:dataValidation type="custom" allowBlank="1" showInputMessage="1" showErrorMessage="1" error="Recuerde que las acciones se generan bajo la medida de mitigar el riesgo" xr:uid="{00000000-0002-0000-0100-0000A4000000}">
          <x14:formula1>
            <xm:f>IF(OR(AI83='C:\Users\gdelgadillo\Downloads\[mapa-riesgos-de-gestion-juridica-2021-version-1.0.xlsx]Opciones Tratamiento'!#REF!,AI83='C:\Users\gdelgadillo\Downloads\[mapa-riesgos-de-gestion-juridica-2021-version-1.0.xlsx]Opciones Tratamiento'!#REF!,AI83='C:\Users\gdelgadillo\Downloads\[mapa-riesgos-de-gestion-juridica-2021-version-1.0.xlsx]Opciones Tratamiento'!#REF!),ISBLANK(AI83),ISTEXT(AI83))</xm:f>
          </x14:formula1>
          <xm:sqref>AJ83:AJ97</xm:sqref>
        </x14:dataValidation>
        <x14:dataValidation type="list" allowBlank="1" showInputMessage="1" showErrorMessage="1" xr:uid="{00000000-0002-0000-0100-0000B4000000}">
          <x14:formula1>
            <xm:f>'C:\Users\gdelgadillo\Downloads\[mapa-riesgos-de-gestion-seguridad-vial-2021-version-1.0.xlsx]Tabla Impacto'!#REF!</xm:f>
          </x14:formula1>
          <xm:sqref>L119:L121</xm:sqref>
        </x14:dataValidation>
        <x14:dataValidation type="list" allowBlank="1" showInputMessage="1" showErrorMessage="1" xr:uid="{00000000-0002-0000-0100-0000B5000000}">
          <x14:formula1>
            <xm:f>'C:\Users\gdelgadillo\Downloads\[mapa-riesgos-de-gestion-seguridad-vial-2021-version-1.0.xlsx]Opciones Tratamiento'!#REF!</xm:f>
          </x14:formula1>
          <xm:sqref>AI119:AI121 D119:D121 H119:H121</xm:sqref>
        </x14:dataValidation>
        <x14:dataValidation type="list" allowBlank="1" showInputMessage="1" showErrorMessage="1" xr:uid="{00000000-0002-0000-0100-0000B8000000}">
          <x14:formula1>
            <xm:f>'C:\Users\gdelgadillo\Downloads\[mapa-riesgos-de-gestion-seguridad-vial-2021-version-1.0.xlsx]Tabla Valoración controles'!#REF!</xm:f>
          </x14:formula1>
          <xm:sqref>T119:U121 W119:Y121</xm:sqref>
        </x14:dataValidation>
        <x14:dataValidation type="custom" allowBlank="1" showInputMessage="1" showErrorMessage="1" error="Recuerde que las acciones se generan bajo la medida de mitigar el riesgo" xr:uid="{00000000-0002-0000-0100-0000BE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AN120:AN121</xm:sqref>
        </x14:dataValidation>
        <x14:dataValidation type="custom" allowBlank="1" showInputMessage="1" showErrorMessage="1" error="Recuerde que las acciones se generan bajo la medida de mitigar el riesgo" xr:uid="{00000000-0002-0000-0100-0000BF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AM120:AM121</xm:sqref>
        </x14:dataValidation>
        <x14:dataValidation type="custom" allowBlank="1" showInputMessage="1" showErrorMessage="1" error="Recuerde que las acciones se generan bajo la medida de mitigar el riesgo" xr:uid="{00000000-0002-0000-0100-0000C0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AL120:AL121</xm:sqref>
        </x14:dataValidation>
        <x14:dataValidation type="custom" allowBlank="1" showInputMessage="1" showErrorMessage="1" error="Recuerde que las acciones se generan bajo la medida de mitigar el riesgo" xr:uid="{00000000-0002-0000-0100-0000C1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AK120:AK121</xm:sqref>
        </x14:dataValidation>
        <x14:dataValidation type="custom" allowBlank="1" showInputMessage="1" showErrorMessage="1" error="Recuerde que las acciones se generan bajo la medida de mitigar el riesgo" xr:uid="{00000000-0002-0000-0100-0000C2000000}">
          <x14:formula1>
            <xm:f>IF(OR(AI120='C:\Users\gdelgadillo\Downloads\[mapa-riesgos-de-gestion-seguridad-vial-2021-version-1.0.xlsx]Opciones Tratamiento'!#REF!,AI120='C:\Users\gdelgadillo\Downloads\[mapa-riesgos-de-gestion-seguridad-vial-2021-version-1.0.xlsx]Opciones Tratamiento'!#REF!,AI120='C:\Users\gdelgadillo\Downloads\[mapa-riesgos-de-gestion-seguridad-vial-2021-version-1.0.xlsx]Opciones Tratamiento'!#REF!),ISBLANK(AI120),ISTEXT(AI120))</xm:f>
          </x14:formula1>
          <xm:sqref>AJ120:AJ121</xm:sqref>
        </x14:dataValidation>
        <x14:dataValidation type="list" allowBlank="1" showInputMessage="1" showErrorMessage="1" xr:uid="{00000000-0002-0000-0100-0000C3000000}">
          <x14:formula1>
            <xm:f>'C:\Users\gdelgadillo\Downloads\[mapa-riesgos-de-gestion-social-2021-version-1.0.xlsx]Opciones Tratamiento'!#REF!</xm:f>
          </x14:formula1>
          <xm:sqref>H122:H130 D122:D130 AI122:AI130</xm:sqref>
        </x14:dataValidation>
        <x14:dataValidation type="list" allowBlank="1" showInputMessage="1" showErrorMessage="1" xr:uid="{00000000-0002-0000-0100-0000C4000000}">
          <x14:formula1>
            <xm:f>'C:\Users\gdelgadillo\Downloads\[mapa-riesgos-de-gestion-social-2021-version-1.0.xlsx]Tabla Impacto'!#REF!</xm:f>
          </x14:formula1>
          <xm:sqref>L122:L130</xm:sqref>
        </x14:dataValidation>
        <x14:dataValidation type="list" allowBlank="1" showInputMessage="1" showErrorMessage="1" xr:uid="{00000000-0002-0000-0100-0000C8000000}">
          <x14:formula1>
            <xm:f>'C:\Users\gdelgadillo\Downloads\[mapa-riesgos-de-gestion-social-2021-version-1.0.xlsx]Tabla Valoración controles'!#REF!</xm:f>
          </x14:formula1>
          <xm:sqref>T122:U130 W122:Y130</xm:sqref>
        </x14:dataValidation>
        <x14:dataValidation type="custom" allowBlank="1" showInputMessage="1" showErrorMessage="1" error="Recuerde que las acciones se generan bajo la medida de mitigar el riesgo" xr:uid="{00000000-0002-0000-0100-0000CD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AN123:AN125 AN127:AN130</xm:sqref>
        </x14:dataValidation>
        <x14:dataValidation type="custom" allowBlank="1" showInputMessage="1" showErrorMessage="1" error="Recuerde que las acciones se generan bajo la medida de mitigar el riesgo" xr:uid="{00000000-0002-0000-0100-0000CE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AM123:AM125 AM127:AM130</xm:sqref>
        </x14:dataValidation>
        <x14:dataValidation type="custom" allowBlank="1" showInputMessage="1" showErrorMessage="1" error="Recuerde que las acciones se generan bajo la medida de mitigar el riesgo" xr:uid="{00000000-0002-0000-0100-0000CF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AL123:AL125 AL127:AL130</xm:sqref>
        </x14:dataValidation>
        <x14:dataValidation type="custom" allowBlank="1" showInputMessage="1" showErrorMessage="1" error="Recuerde que las acciones se generan bajo la medida de mitigar el riesgo" xr:uid="{00000000-0002-0000-0100-0000D0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AK123:AK125 AK127:AK130</xm:sqref>
        </x14:dataValidation>
        <x14:dataValidation type="custom" allowBlank="1" showInputMessage="1" showErrorMessage="1" error="Recuerde que las acciones se generan bajo la medida de mitigar el riesgo" xr:uid="{00000000-0002-0000-0100-0000D1000000}">
          <x14:formula1>
            <xm:f>IF(OR(AI123='C:\Users\gdelgadillo\Downloads\[mapa-riesgos-de-gestion-social-2021-version-1.0.xlsx]Opciones Tratamiento'!#REF!,AI123='C:\Users\gdelgadillo\Downloads\[mapa-riesgos-de-gestion-social-2021-version-1.0.xlsx]Opciones Tratamiento'!#REF!,AI123='C:\Users\gdelgadillo\Downloads\[mapa-riesgos-de-gestion-social-2021-version-1.0.xlsx]Opciones Tratamiento'!#REF!),ISBLANK(AI123),ISTEXT(AI123))</xm:f>
          </x14:formula1>
          <xm:sqref>AJ123:AJ125 AJ127:AJ130</xm:sqref>
        </x14:dataValidation>
        <x14:dataValidation type="list" allowBlank="1" showInputMessage="1" showErrorMessage="1" xr:uid="{00000000-0002-0000-0100-0000D2000000}">
          <x14:formula1>
            <xm:f>'C:\Users\gdelgadillo\Downloads\[mapa-riesgos-de-gestion-talento-humano-2021-version-1.0.xlsx]Opciones Tratamiento'!#REF!</xm:f>
          </x14:formula1>
          <xm:sqref>AI131:AI141 H131:H141 D131:D141</xm:sqref>
        </x14:dataValidation>
        <x14:dataValidation type="list" allowBlank="1" showInputMessage="1" showErrorMessage="1" xr:uid="{00000000-0002-0000-0100-0000D3000000}">
          <x14:formula1>
            <xm:f>'C:\Users\gdelgadillo\Downloads\[mapa-riesgos-de-gestion-talento-humano-2021-version-1.0.xlsx]Tabla Impacto'!#REF!</xm:f>
          </x14:formula1>
          <xm:sqref>L131:L141</xm:sqref>
        </x14:dataValidation>
        <x14:dataValidation type="list" allowBlank="1" showInputMessage="1" showErrorMessage="1" xr:uid="{00000000-0002-0000-0100-0000D7000000}">
          <x14:formula1>
            <xm:f>'C:\Users\gdelgadillo\Downloads\[mapa-riesgos-de-gestion-talento-humano-2021-version-1.0.xlsx]Tabla Valoración controles'!#REF!</xm:f>
          </x14:formula1>
          <xm:sqref>T131:U141 W131:Y136 W138:Y141</xm:sqref>
        </x14:dataValidation>
        <x14:dataValidation type="custom" allowBlank="1" showInputMessage="1" showErrorMessage="1" error="Recuerde que las acciones se generan bajo la medida de mitigar el riesgo" xr:uid="{00000000-0002-0000-0100-0000DE000000}">
          <x14:formula1>
            <xm:f>IF(OR(AI133='C:\Users\gdelgadillo\Downloads\[mapa-riesgos-de-gestion-talento-humano-2021-version-1.0.xlsx]Opciones Tratamiento'!#REF!,AI133='C:\Users\gdelgadillo\Downloads\[mapa-riesgos-de-gestion-talento-humano-2021-version-1.0.xlsx]Opciones Tratamiento'!#REF!,AI133='C:\Users\gdelgadillo\Downloads\[mapa-riesgos-de-gestion-talento-humano-2021-version-1.0.xlsx]Opciones Tratamiento'!#REF!),ISBLANK(AI133),ISTEXT(AI133))</xm:f>
          </x14:formula1>
          <xm:sqref>AL133 AL136:AL137 AL140</xm:sqref>
        </x14:dataValidation>
        <x14:dataValidation type="custom" allowBlank="1" showInputMessage="1" showErrorMessage="1" error="Recuerde que las acciones se generan bajo la medida de mitigar el riesgo" xr:uid="{00000000-0002-0000-0100-0000DF000000}">
          <x14:formula1>
            <xm:f>IF(OR(AI133='C:\Users\gdelgadillo\Downloads\[mapa-riesgos-de-gestion-talento-humano-2021-version-1.0.xlsx]Opciones Tratamiento'!#REF!,AI133='C:\Users\gdelgadillo\Downloads\[mapa-riesgos-de-gestion-talento-humano-2021-version-1.0.xlsx]Opciones Tratamiento'!#REF!,AI133='C:\Users\gdelgadillo\Downloads\[mapa-riesgos-de-gestion-talento-humano-2021-version-1.0.xlsx]Opciones Tratamiento'!#REF!),ISBLANK(AI133),ISTEXT(AI133))</xm:f>
          </x14:formula1>
          <xm:sqref>AK133 AK136:AK137 AK140</xm:sqref>
        </x14:dataValidation>
        <x14:dataValidation type="custom" allowBlank="1" showInputMessage="1" showErrorMessage="1" error="Recuerde que las acciones se generan bajo la medida de mitigar el riesgo" xr:uid="{00000000-0002-0000-0100-0000E0000000}">
          <x14:formula1>
            <xm:f>IF(OR(AI133='C:\Users\gdelgadillo\Downloads\[mapa-riesgos-de-gestion-talento-humano-2021-version-1.0.xlsx]Opciones Tratamiento'!#REF!,AI133='C:\Users\gdelgadillo\Downloads\[mapa-riesgos-de-gestion-talento-humano-2021-version-1.0.xlsx]Opciones Tratamiento'!#REF!,AI133='C:\Users\gdelgadillo\Downloads\[mapa-riesgos-de-gestion-talento-humano-2021-version-1.0.xlsx]Opciones Tratamiento'!#REF!),ISBLANK(AI133),ISTEXT(AI133))</xm:f>
          </x14:formula1>
          <xm:sqref>AJ133 AJ136:AJ137 AJ140</xm:sqref>
        </x14:dataValidation>
        <x14:dataValidation type="list" allowBlank="1" showInputMessage="1" showErrorMessage="1" xr:uid="{00000000-0002-0000-0100-0000F0000000}">
          <x14:formula1>
            <xm:f>'C:\Users\gdelgadillo\Downloads\[mapa-riesgos-de-gestion-tramites-y-sevicios-a-la-cidadania-2021-version-1.0.xlsx]Opciones Tratamiento'!#REF!</xm:f>
          </x14:formula1>
          <xm:sqref>AI160:AI174 H160:H174 D160:D174</xm:sqref>
        </x14:dataValidation>
        <x14:dataValidation type="list" allowBlank="1" showInputMessage="1" showErrorMessage="1" xr:uid="{00000000-0002-0000-0100-0000F1000000}">
          <x14:formula1>
            <xm:f>'C:\Users\gdelgadillo\Downloads\[mapa-riesgos-de-gestion-tramites-y-sevicios-a-la-cidadania-2021-version-1.0.xlsx]Tabla Impacto'!#REF!</xm:f>
          </x14:formula1>
          <xm:sqref>L160:L174</xm:sqref>
        </x14:dataValidation>
        <x14:dataValidation type="list" allowBlank="1" showInputMessage="1" showErrorMessage="1" xr:uid="{00000000-0002-0000-0100-0000F5000000}">
          <x14:formula1>
            <xm:f>'C:\Users\gdelgadillo\Downloads\[mapa-riesgos-de-gestion-tramites-y-sevicios-a-la-cidadania-2021-version-1.0.xlsx]Tabla Valoración controles'!#REF!</xm:f>
          </x14:formula1>
          <xm:sqref>T160:U174 W160:Y174</xm:sqref>
        </x14:dataValidation>
        <x14:dataValidation type="custom" allowBlank="1" showInputMessage="1" showErrorMessage="1" error="Recuerde que las acciones se generan bajo la medida de mitigar el riesgo" xr:uid="{00000000-0002-0000-0100-0000FA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AN161:AN165 AN167:AN170 AN172 AN174</xm:sqref>
        </x14:dataValidation>
        <x14:dataValidation type="custom" allowBlank="1" showInputMessage="1" showErrorMessage="1" error="Recuerde que las acciones se generan bajo la medida de mitigar el riesgo" xr:uid="{00000000-0002-0000-0100-0000FB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AM161:AM165 AM167:AM170 AM172 AM174</xm:sqref>
        </x14:dataValidation>
        <x14:dataValidation type="custom" allowBlank="1" showInputMessage="1" showErrorMessage="1" error="Recuerde que las acciones se generan bajo la medida de mitigar el riesgo" xr:uid="{00000000-0002-0000-0100-0000FC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AL161:AL165 AL167:AL170 AL172 AL174</xm:sqref>
        </x14:dataValidation>
        <x14:dataValidation type="custom" allowBlank="1" showInputMessage="1" showErrorMessage="1" error="Recuerde que las acciones se generan bajo la medida de mitigar el riesgo" xr:uid="{00000000-0002-0000-0100-0000FD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AK161:AK165 AK167:AK170 AK172 AK174</xm:sqref>
        </x14:dataValidation>
        <x14:dataValidation type="custom" allowBlank="1" showInputMessage="1" showErrorMessage="1" error="Recuerde que las acciones se generan bajo la medida de mitigar el riesgo" xr:uid="{00000000-0002-0000-0100-0000FE000000}">
          <x14:formula1>
            <xm:f>IF(OR(AI161='C:\Users\gdelgadillo\Downloads\[mapa-riesgos-de-gestion-tramites-y-sevicios-a-la-cidadania-2021-version-1.0.xlsx]Opciones Tratamiento'!#REF!,AI161='C:\Users\gdelgadillo\Downloads\[mapa-riesgos-de-gestion-tramites-y-sevicios-a-la-cidadania-2021-version-1.0.xlsx]Opciones Tratamiento'!#REF!,AI161='C:\Users\gdelgadillo\Downloads\[mapa-riesgos-de-gestion-tramites-y-sevicios-a-la-cidadania-2021-version-1.0.xlsx]Opciones Tratamiento'!#REF!),ISBLANK(AI161),ISTEXT(AI161))</xm:f>
          </x14:formula1>
          <xm:sqref>AJ161:AJ165 AJ167:AJ170 AJ172 AJ174</xm:sqref>
        </x14:dataValidation>
        <x14:dataValidation type="list" allowBlank="1" showInputMessage="1" showErrorMessage="1" xr:uid="{00000000-0002-0000-0100-0000A5000000}">
          <x14:formula1>
            <xm:f>'C:\Users\gdelgadillo\Downloads\[mapa-riesgos-de-gestion-oficina-asesora-de-planeacion-institucional-2021-version-1.0.xlsx]Opciones Tratamiento'!#REF!</xm:f>
          </x14:formula1>
          <xm:sqref>H98:H118 D98:D118 AI98:AI113 AI115:AI118</xm:sqref>
        </x14:dataValidation>
        <x14:dataValidation type="list" allowBlank="1" showInputMessage="1" showErrorMessage="1" xr:uid="{00000000-0002-0000-0100-0000A6000000}">
          <x14:formula1>
            <xm:f>'C:\Users\gdelgadillo\Downloads\[mapa-riesgos-de-gestion-oficina-asesora-de-planeacion-institucional-2021-version-1.0.xlsx]Tabla Impacto'!#REF!</xm:f>
          </x14:formula1>
          <xm:sqref>L98:L118</xm:sqref>
        </x14:dataValidation>
        <x14:dataValidation type="list" allowBlank="1" showInputMessage="1" showErrorMessage="1" xr:uid="{00000000-0002-0000-0100-0000AA000000}">
          <x14:formula1>
            <xm:f>'C:\Users\gdelgadillo\Downloads\[mapa-riesgos-de-gestion-oficina-asesora-de-planeacion-institucional-2021-version-1.0.xlsx]Tabla Valoración controles'!#REF!</xm:f>
          </x14:formula1>
          <xm:sqref>T98:U118 W98:Y113</xm:sqref>
        </x14:dataValidation>
        <x14:dataValidation type="custom" allowBlank="1" showInputMessage="1" showErrorMessage="1" error="Recuerde que las acciones se generan bajo la medida de mitigar el riesgo" xr:uid="{00000000-0002-0000-0100-0000AF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AN104:AN106 AN99:AN102 AN108:AN113 AN116:AN118</xm:sqref>
        </x14:dataValidation>
        <x14:dataValidation type="custom" allowBlank="1" showInputMessage="1" showErrorMessage="1" error="Recuerde que las acciones se generan bajo la medida de mitigar el riesgo" xr:uid="{00000000-0002-0000-0100-0000B0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AM104:AM106 AM99:AM102 AM108:AM113 AM116:AM118</xm:sqref>
        </x14:dataValidation>
        <x14:dataValidation type="custom" allowBlank="1" showInputMessage="1" showErrorMessage="1" error="Recuerde que las acciones se generan bajo la medida de mitigar el riesgo" xr:uid="{00000000-0002-0000-0100-0000B1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AL99:AL113 AL116:AL118</xm:sqref>
        </x14:dataValidation>
        <x14:dataValidation type="custom" allowBlank="1" showInputMessage="1" showErrorMessage="1" error="Recuerde que las acciones se generan bajo la medida de mitigar el riesgo" xr:uid="{00000000-0002-0000-0100-0000B2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AK99:AK113 AK116:AK118</xm:sqref>
        </x14:dataValidation>
        <x14:dataValidation type="custom" allowBlank="1" showInputMessage="1" showErrorMessage="1" error="Recuerde que las acciones se generan bajo la medida de mitigar el riesgo" xr:uid="{00000000-0002-0000-0100-0000B3000000}">
          <x14:formula1>
            <xm:f>IF(OR(AI99='C:\Users\gdelgadillo\Downloads\[mapa-riesgos-de-gestion-oficina-asesora-de-planeacion-institucional-2021-version-1.0.xlsx]Opciones Tratamiento'!#REF!,AI99='C:\Users\gdelgadillo\Downloads\[mapa-riesgos-de-gestion-oficina-asesora-de-planeacion-institucional-2021-version-1.0.xlsx]Opciones Tratamiento'!#REF!,AI99='C:\Users\gdelgadillo\Downloads\[mapa-riesgos-de-gestion-oficina-asesora-de-planeacion-institucional-2021-version-1.0.xlsx]Opciones Tratamiento'!#REF!),ISBLANK(AI99),ISTEXT(AI99))</xm:f>
          </x14:formula1>
          <xm:sqref>AJ99:AJ110 AJ112:AJ113 AJ116:AJ118</xm:sqref>
        </x14:dataValidation>
        <x14:dataValidation type="list" allowBlank="1" showInputMessage="1" showErrorMessage="1" xr:uid="{00000000-0002-0000-0100-0000E1000000}">
          <x14:formula1>
            <xm:f>'C:\Users\gdelgadillo\Downloads\[mapa-riesgos-de-gestion-tics-2021-version-1.0.xlsx]Opciones Tratamiento'!#REF!</xm:f>
          </x14:formula1>
          <xm:sqref>D142:D159 H142:H159 AI142:AI159</xm:sqref>
        </x14:dataValidation>
        <x14:dataValidation type="list" allowBlank="1" showInputMessage="1" showErrorMessage="1" xr:uid="{00000000-0002-0000-0100-0000E2000000}">
          <x14:formula1>
            <xm:f>'C:\Users\gdelgadillo\Downloads\[mapa-riesgos-de-gestion-tics-2021-version-1.0.xlsx]Tabla Impacto'!#REF!</xm:f>
          </x14:formula1>
          <xm:sqref>L142:L159</xm:sqref>
        </x14:dataValidation>
        <x14:dataValidation type="list" allowBlank="1" showInputMessage="1" showErrorMessage="1" xr:uid="{00000000-0002-0000-0100-0000E6000000}">
          <x14:formula1>
            <xm:f>'C:\Users\gdelgadillo\Downloads\[mapa-riesgos-de-gestion-tics-2021-version-1.0.xlsx]Tabla Valoración controles'!#REF!</xm:f>
          </x14:formula1>
          <xm:sqref>T142:U159 W142:Y159</xm:sqref>
        </x14:dataValidation>
        <x14:dataValidation type="custom" allowBlank="1" showInputMessage="1" showErrorMessage="1" error="Recuerde que las acciones se generan bajo la medida de mitigar el riesgo" xr:uid="{00000000-0002-0000-0100-0000ED000000}">
          <x14:formula1>
            <xm:f>IF(OR(AI143='C:\Users\gdelgadillo\Downloads\[mapa-riesgos-de-gestion-tics-2021-version-1.0.xlsx]Opciones Tratamiento'!#REF!,AI143='C:\Users\gdelgadillo\Downloads\[mapa-riesgos-de-gestion-tics-2021-version-1.0.xlsx]Opciones Tratamiento'!#REF!,AI143='C:\Users\gdelgadillo\Downloads\[mapa-riesgos-de-gestion-tics-2021-version-1.0.xlsx]Opciones Tratamiento'!#REF!),ISBLANK(AI143),ISTEXT(AI143))</xm:f>
          </x14:formula1>
          <xm:sqref>AL143:AL145 AL147 AL149 AL151 AL153:AL154 AL156:AL159</xm:sqref>
        </x14:dataValidation>
        <x14:dataValidation type="custom" allowBlank="1" showInputMessage="1" showErrorMessage="1" error="Recuerde que las acciones se generan bajo la medida de mitigar el riesgo" xr:uid="{00000000-0002-0000-0100-0000EE000000}">
          <x14:formula1>
            <xm:f>IF(OR(AI143='C:\Users\gdelgadillo\Downloads\[mapa-riesgos-de-gestion-tics-2021-version-1.0.xlsx]Opciones Tratamiento'!#REF!,AI143='C:\Users\gdelgadillo\Downloads\[mapa-riesgos-de-gestion-tics-2021-version-1.0.xlsx]Opciones Tratamiento'!#REF!,AI143='C:\Users\gdelgadillo\Downloads\[mapa-riesgos-de-gestion-tics-2021-version-1.0.xlsx]Opciones Tratamiento'!#REF!),ISBLANK(AI143),ISTEXT(AI143))</xm:f>
          </x14:formula1>
          <xm:sqref>AK143:AK145 AK147 AK149 AK151 AK153:AK154 AK156:AK159</xm:sqref>
        </x14:dataValidation>
        <x14:dataValidation type="custom" allowBlank="1" showInputMessage="1" showErrorMessage="1" error="Recuerde que las acciones se generan bajo la medida de mitigar el riesgo" xr:uid="{00000000-0002-0000-0100-0000EF000000}">
          <x14:formula1>
            <xm:f>IF(OR(AI143='C:\Users\gdelgadillo\Downloads\[mapa-riesgos-de-gestion-tics-2021-version-1.0.xlsx]Opciones Tratamiento'!#REF!,AI143='C:\Users\gdelgadillo\Downloads\[mapa-riesgos-de-gestion-tics-2021-version-1.0.xlsx]Opciones Tratamiento'!#REF!,AI143='C:\Users\gdelgadillo\Downloads\[mapa-riesgos-de-gestion-tics-2021-version-1.0.xlsx]Opciones Tratamiento'!#REF!),ISBLANK(AI143),ISTEXT(AI143))</xm:f>
          </x14:formula1>
          <xm:sqref>AJ143:AJ145 AJ147 AJ149 AJ151 AJ153:AJ154 AJ156:AJ159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Hoja2</vt:lpstr>
      <vt:lpstr>MONITOREO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Delgadillo Molano</dc:creator>
  <cp:lastModifiedBy>syste</cp:lastModifiedBy>
  <dcterms:created xsi:type="dcterms:W3CDTF">2021-03-25T13:31:00Z</dcterms:created>
  <dcterms:modified xsi:type="dcterms:W3CDTF">2021-10-22T00:34:53Z</dcterms:modified>
</cp:coreProperties>
</file>