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Perfil ldguerrero\Documents\6. POAS 2020\1. POAS 2020\2. Gestión\Sub_Jurídica\POAs_Sep_2020\"/>
    </mc:Choice>
  </mc:AlternateContent>
  <bookViews>
    <workbookView xWindow="690" yWindow="540" windowWidth="16890" windowHeight="15030"/>
  </bookViews>
  <sheets>
    <sheet name="Metas_Magnitud" sheetId="3" r:id="rId1"/>
    <sheet name="Anualización" sheetId="4" r:id="rId2"/>
    <sheet name="1_Acompañamiento y conceptos " sheetId="14" r:id="rId3"/>
    <sheet name="Act_1" sheetId="13" r:id="rId4"/>
    <sheet name="2_PAAC" sheetId="8" r:id="rId5"/>
    <sheet name="Act_2" sheetId="9" r:id="rId6"/>
    <sheet name="3_MIPG" sheetId="10" r:id="rId7"/>
    <sheet name="Act_3" sheetId="11" r:id="rId8"/>
    <sheet name="Variables" sheetId="5" r:id="rId9"/>
    <sheet name="ODS" sheetId="12" r:id="rId10"/>
  </sheets>
  <externalReferences>
    <externalReference r:id="rId11"/>
    <externalReference r:id="rId12"/>
    <externalReference r:id="rId13"/>
  </externalReferences>
  <definedNames>
    <definedName name="_xlnm._FilterDatabase" localSheetId="8" hidden="1">Variables!$C$2:$C$8</definedName>
    <definedName name="act">#REF!</definedName>
    <definedName name="actividades" localSheetId="4">#REF!</definedName>
    <definedName name="actividades" localSheetId="5">#REF!</definedName>
    <definedName name="ACTIVIDADES">#REF!</definedName>
    <definedName name="_xlnm.Print_Area" localSheetId="6">'3_MIPG'!$A$1:$I$72</definedName>
    <definedName name="CONDICION_POBLACIONAL" localSheetId="4">#REF!</definedName>
    <definedName name="CONDICION_POBLACIONAL" localSheetId="5">[1]Variables!$C$1:$C$24</definedName>
    <definedName name="CONDICION_POBLACIONAL" localSheetId="7">[1]Variables!$C$1:$C$24</definedName>
    <definedName name="CONDICION_POBLACIONAL" localSheetId="8">#REF!</definedName>
    <definedName name="CONDICION_POBLACIONAL">[2]Variables!$C$1:$C$24</definedName>
    <definedName name="GRUPO_ETAREO" localSheetId="4">#REF!</definedName>
    <definedName name="GRUPO_ETAREO" localSheetId="5">[1]Variables!$A$1:$A$8</definedName>
    <definedName name="GRUPO_ETAREO" localSheetId="7">[1]Variables!$A$1:$A$8</definedName>
    <definedName name="GRUPO_ETAREO" localSheetId="8">#REF!</definedName>
    <definedName name="GRUPO_ETAREO">[2]Variables!$A$1:$A$8</definedName>
    <definedName name="GRUPO_ETAREOS" localSheetId="4">#REF!</definedName>
    <definedName name="GRUPO_ETAREOS" localSheetId="6">#REF!</definedName>
    <definedName name="GRUPO_ETAREOS" localSheetId="5">#REF!</definedName>
    <definedName name="GRUPO_ETAREOS" localSheetId="7">#REF!</definedName>
    <definedName name="GRUPO_ETAREOS">#REF!</definedName>
    <definedName name="GRUPO_ETARIO" localSheetId="4">#REF!</definedName>
    <definedName name="GRUPO_ETARIO" localSheetId="6">#REF!</definedName>
    <definedName name="GRUPO_ETARIO" localSheetId="5">#REF!</definedName>
    <definedName name="GRUPO_ETARIO" localSheetId="7">#REF!</definedName>
    <definedName name="GRUPO_ETARIO">#REF!</definedName>
    <definedName name="GRUPO_ETNICO" localSheetId="4">#REF!</definedName>
    <definedName name="GRUPO_ETNICO" localSheetId="6">#REF!</definedName>
    <definedName name="GRUPO_ETNICO" localSheetId="5">#REF!</definedName>
    <definedName name="GRUPO_ETNICO" localSheetId="7">#REF!</definedName>
    <definedName name="GRUPO_ETNICO">#REF!</definedName>
    <definedName name="GRUPOETNICO" localSheetId="4">#REF!</definedName>
    <definedName name="GRUPOETNICO" localSheetId="6">#REF!</definedName>
    <definedName name="GRUPOETNICO" localSheetId="5">#REF!</definedName>
    <definedName name="GRUPOETNICO" localSheetId="7">#REF!</definedName>
    <definedName name="GRUPOETNICO">#REF!</definedName>
    <definedName name="GRUPOS_ETNICOS" localSheetId="4">#REF!</definedName>
    <definedName name="GRUPOS_ETNICOS" localSheetId="5">[1]Variables!$H$1:$H$8</definedName>
    <definedName name="GRUPOS_ETNICOS" localSheetId="7">[1]Variables!$H$1:$H$8</definedName>
    <definedName name="GRUPOS_ETNICOS" localSheetId="8">#REF!</definedName>
    <definedName name="GRUPOS_ETNICOS">[2]Variables!$H$1:$H$8</definedName>
    <definedName name="LOCALIDAD" localSheetId="4">#REF!</definedName>
    <definedName name="LOCALIDAD" localSheetId="6">#REF!</definedName>
    <definedName name="LOCALIDAD" localSheetId="5">#REF!</definedName>
    <definedName name="LOCALIDAD" localSheetId="7">#REF!</definedName>
    <definedName name="LOCALIDAD">#REF!</definedName>
    <definedName name="LOCALIZACION" localSheetId="4">#REF!</definedName>
    <definedName name="LOCALIZACION" localSheetId="6">#REF!</definedName>
    <definedName name="LOCALIZACION" localSheetId="5">#REF!</definedName>
    <definedName name="LOCALIZACION" localSheetId="7">#REF!</definedName>
    <definedName name="LOCALIZACION">#REF!</definedName>
    <definedName name="mipg">#REF!</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3" l="1"/>
  <c r="N14" i="4"/>
  <c r="L12" i="4"/>
  <c r="M12" i="4"/>
  <c r="N12" i="4"/>
  <c r="D12" i="4"/>
  <c r="C12" i="4"/>
  <c r="B12" i="4"/>
  <c r="V13" i="3"/>
  <c r="T14" i="3"/>
  <c r="S14" i="3"/>
  <c r="R14" i="3"/>
  <c r="Q14" i="3"/>
  <c r="P14" i="3"/>
  <c r="O14" i="3"/>
  <c r="N14" i="3"/>
  <c r="M14" i="3"/>
  <c r="L14" i="3"/>
  <c r="K14" i="3"/>
  <c r="J14" i="3"/>
  <c r="T13" i="3"/>
  <c r="S13" i="3"/>
  <c r="R13" i="3"/>
  <c r="Q13" i="3"/>
  <c r="P13" i="3"/>
  <c r="O13" i="3"/>
  <c r="N13" i="3"/>
  <c r="M13" i="3"/>
  <c r="L13" i="3"/>
  <c r="K13" i="3"/>
  <c r="J13" i="3"/>
  <c r="I14" i="3"/>
  <c r="I13" i="3"/>
  <c r="H14" i="3"/>
  <c r="H13" i="3"/>
  <c r="G13" i="3"/>
  <c r="F13" i="3"/>
  <c r="G22" i="13"/>
  <c r="D22" i="13"/>
  <c r="I19" i="13"/>
  <c r="I22" i="13"/>
  <c r="I18" i="13"/>
  <c r="G18" i="13"/>
  <c r="G23" i="13"/>
  <c r="D18" i="13"/>
  <c r="D23" i="13"/>
  <c r="C11" i="13"/>
  <c r="C10" i="13"/>
  <c r="G41" i="14"/>
  <c r="F41" i="14"/>
  <c r="D41" i="14"/>
  <c r="H41" i="14"/>
  <c r="I41" i="14"/>
  <c r="H40" i="14"/>
  <c r="I40" i="14"/>
  <c r="G40" i="14"/>
  <c r="F40" i="14"/>
  <c r="G39" i="14"/>
  <c r="F39" i="14"/>
  <c r="D39" i="14"/>
  <c r="H39" i="14"/>
  <c r="I39" i="14"/>
  <c r="I38" i="14"/>
  <c r="H38" i="14"/>
  <c r="G38" i="14"/>
  <c r="F38" i="14"/>
  <c r="H37" i="14"/>
  <c r="I37" i="14"/>
  <c r="G37" i="14"/>
  <c r="F37" i="14"/>
  <c r="H36" i="14"/>
  <c r="I36" i="14"/>
  <c r="G36" i="14"/>
  <c r="F36" i="14"/>
  <c r="H35" i="14"/>
  <c r="I35" i="14"/>
  <c r="G35" i="14"/>
  <c r="F35" i="14"/>
  <c r="G34" i="14"/>
  <c r="F34" i="14"/>
  <c r="D34" i="14"/>
  <c r="H34" i="14"/>
  <c r="I34" i="14"/>
  <c r="I33" i="14"/>
  <c r="H33" i="14"/>
  <c r="G33" i="14"/>
  <c r="F33" i="14"/>
  <c r="H32" i="14"/>
  <c r="I32" i="14"/>
  <c r="G32" i="14"/>
  <c r="F32" i="14"/>
  <c r="D32" i="14"/>
  <c r="G31" i="14"/>
  <c r="F31" i="14"/>
  <c r="D31" i="14"/>
  <c r="H31" i="14"/>
  <c r="I31" i="14"/>
  <c r="G30" i="14"/>
  <c r="F30" i="14"/>
  <c r="D30" i="14"/>
  <c r="H30" i="14"/>
  <c r="I30" i="14"/>
  <c r="T15" i="3"/>
  <c r="S15" i="3"/>
  <c r="O15" i="3"/>
  <c r="N15" i="3"/>
  <c r="M15" i="3"/>
  <c r="L15" i="3"/>
  <c r="Q15" i="3"/>
  <c r="J15" i="3"/>
  <c r="R15" i="3"/>
  <c r="P15" i="3"/>
  <c r="K15" i="3"/>
  <c r="I15" i="3"/>
  <c r="A13" i="3"/>
  <c r="U13" i="3"/>
  <c r="U15" i="3"/>
  <c r="T20" i="3"/>
  <c r="S20" i="3"/>
  <c r="R20" i="3"/>
  <c r="Q20" i="3"/>
  <c r="P20" i="3"/>
  <c r="O20" i="3"/>
  <c r="N20" i="3"/>
  <c r="M20" i="3"/>
  <c r="L20" i="3"/>
  <c r="K20" i="3"/>
  <c r="J20" i="3"/>
  <c r="I20" i="3"/>
  <c r="U20" i="3"/>
  <c r="T19" i="3"/>
  <c r="S19" i="3"/>
  <c r="R19" i="3"/>
  <c r="Q19" i="3"/>
  <c r="P19" i="3"/>
  <c r="O19" i="3"/>
  <c r="N19" i="3"/>
  <c r="M19" i="3"/>
  <c r="L19" i="3"/>
  <c r="K19" i="3"/>
  <c r="J19" i="3"/>
  <c r="I19" i="3"/>
  <c r="U19" i="3"/>
  <c r="L14" i="4"/>
  <c r="M14" i="4"/>
  <c r="C10" i="9"/>
  <c r="C7" i="9"/>
  <c r="C10" i="11"/>
  <c r="D14" i="4"/>
  <c r="C14" i="4"/>
  <c r="V19" i="3"/>
  <c r="Q21" i="3"/>
  <c r="R21" i="3"/>
  <c r="O21" i="3"/>
  <c r="M21" i="3"/>
  <c r="L21" i="3"/>
  <c r="K21" i="3"/>
  <c r="H20" i="3"/>
  <c r="H19" i="3"/>
  <c r="G19" i="3"/>
  <c r="F19" i="3"/>
  <c r="G22" i="11"/>
  <c r="C8" i="11"/>
  <c r="I22" i="11"/>
  <c r="D22" i="11"/>
  <c r="C11" i="11"/>
  <c r="D30" i="10"/>
  <c r="D31" i="10"/>
  <c r="F30" i="10"/>
  <c r="I30" i="10"/>
  <c r="G30" i="10"/>
  <c r="G31" i="10"/>
  <c r="G32" i="10"/>
  <c r="G33" i="10"/>
  <c r="G34" i="10"/>
  <c r="G35" i="10"/>
  <c r="G36" i="10"/>
  <c r="G37" i="10"/>
  <c r="G38" i="10"/>
  <c r="G39" i="10"/>
  <c r="G40" i="10"/>
  <c r="G41" i="10"/>
  <c r="F31" i="10"/>
  <c r="I31" i="10"/>
  <c r="D31" i="8"/>
  <c r="D32" i="8"/>
  <c r="D33" i="8"/>
  <c r="D34" i="8"/>
  <c r="D35" i="8"/>
  <c r="D36" i="8"/>
  <c r="D37" i="8"/>
  <c r="D38" i="8"/>
  <c r="D39" i="8"/>
  <c r="D40" i="8"/>
  <c r="D41" i="8"/>
  <c r="Q17" i="3"/>
  <c r="D20" i="9"/>
  <c r="C11" i="9"/>
  <c r="F16" i="3"/>
  <c r="F30" i="8"/>
  <c r="H30" i="8"/>
  <c r="I30" i="8"/>
  <c r="F31" i="8"/>
  <c r="F32" i="8"/>
  <c r="F33" i="8"/>
  <c r="F34" i="8"/>
  <c r="F35" i="8"/>
  <c r="F36" i="8"/>
  <c r="F37" i="8"/>
  <c r="F38" i="8"/>
  <c r="F39" i="8"/>
  <c r="F40" i="8"/>
  <c r="F41" i="8"/>
  <c r="D13" i="4"/>
  <c r="C13" i="4"/>
  <c r="B13" i="4"/>
  <c r="V16" i="3"/>
  <c r="T17" i="3"/>
  <c r="S17" i="3"/>
  <c r="R17" i="3"/>
  <c r="P17" i="3"/>
  <c r="O17" i="3"/>
  <c r="N17" i="3"/>
  <c r="M17" i="3"/>
  <c r="L17" i="3"/>
  <c r="K17" i="3"/>
  <c r="J17" i="3"/>
  <c r="I17" i="3"/>
  <c r="T16" i="3"/>
  <c r="S16" i="3"/>
  <c r="R16" i="3"/>
  <c r="Q16" i="3"/>
  <c r="P16" i="3"/>
  <c r="P18" i="3"/>
  <c r="O16" i="3"/>
  <c r="N16" i="3"/>
  <c r="N18" i="3"/>
  <c r="M16" i="3"/>
  <c r="L16" i="3"/>
  <c r="K16" i="3"/>
  <c r="J16" i="3"/>
  <c r="I16" i="3"/>
  <c r="H17" i="3"/>
  <c r="H16" i="3"/>
  <c r="G16" i="3"/>
  <c r="A16" i="3"/>
  <c r="G20" i="9"/>
  <c r="G41" i="8"/>
  <c r="G40" i="8"/>
  <c r="G39" i="8"/>
  <c r="G38" i="8"/>
  <c r="G37" i="8"/>
  <c r="G36" i="8"/>
  <c r="G35" i="8"/>
  <c r="G34" i="8"/>
  <c r="G33" i="8"/>
  <c r="G32" i="8"/>
  <c r="G31" i="8"/>
  <c r="G30" i="8"/>
  <c r="J18" i="3"/>
  <c r="K18" i="3"/>
  <c r="M18" i="3"/>
  <c r="U16" i="3"/>
  <c r="O18" i="3"/>
  <c r="H31" i="10"/>
  <c r="D32" i="10"/>
  <c r="R18" i="3"/>
  <c r="H30" i="10"/>
  <c r="F32" i="10"/>
  <c r="L18" i="3"/>
  <c r="T18" i="3"/>
  <c r="S18" i="3"/>
  <c r="H36" i="8"/>
  <c r="I36" i="8"/>
  <c r="H33" i="8"/>
  <c r="I33" i="8"/>
  <c r="H32" i="8"/>
  <c r="I32" i="8"/>
  <c r="H38" i="8"/>
  <c r="I38" i="8"/>
  <c r="H34" i="8"/>
  <c r="I34" i="8"/>
  <c r="H35" i="8"/>
  <c r="I35" i="8"/>
  <c r="H40" i="8"/>
  <c r="I40" i="8"/>
  <c r="H39" i="8"/>
  <c r="I39" i="8"/>
  <c r="H41" i="8"/>
  <c r="I41" i="8"/>
  <c r="H31" i="8"/>
  <c r="I31" i="8"/>
  <c r="H37" i="8"/>
  <c r="I37" i="8"/>
  <c r="S21" i="3"/>
  <c r="N21" i="3"/>
  <c r="I21" i="3"/>
  <c r="I18" i="3"/>
  <c r="Q18" i="3"/>
  <c r="J21" i="3"/>
  <c r="P21" i="3"/>
  <c r="T21" i="3"/>
  <c r="U17" i="3"/>
  <c r="U21" i="3"/>
  <c r="D33" i="10"/>
  <c r="H32" i="10"/>
  <c r="I32" i="10"/>
  <c r="F33" i="10"/>
  <c r="U18" i="3"/>
  <c r="L13" i="4"/>
  <c r="M13" i="4"/>
  <c r="N13" i="4"/>
  <c r="F34" i="10"/>
  <c r="I33" i="10"/>
  <c r="H33" i="10"/>
  <c r="D34" i="10"/>
  <c r="H34" i="10"/>
  <c r="D35" i="10"/>
  <c r="F35" i="10"/>
  <c r="I34" i="10"/>
  <c r="H35" i="10"/>
  <c r="D36" i="10"/>
  <c r="F36" i="10"/>
  <c r="I35" i="10"/>
  <c r="F37" i="10"/>
  <c r="I36" i="10"/>
  <c r="D37" i="10"/>
  <c r="H36" i="10"/>
  <c r="D38" i="10"/>
  <c r="H37" i="10"/>
  <c r="I37" i="10"/>
  <c r="F38" i="10"/>
  <c r="F39" i="10"/>
  <c r="I38" i="10"/>
  <c r="D39" i="10"/>
  <c r="H38" i="10"/>
  <c r="I39" i="10"/>
  <c r="F40" i="10"/>
  <c r="D40" i="10"/>
  <c r="H39" i="10"/>
  <c r="D41" i="10"/>
  <c r="H41" i="10"/>
  <c r="H40" i="10"/>
  <c r="F41" i="10"/>
  <c r="I41" i="10"/>
  <c r="I40" i="10"/>
</calcChain>
</file>

<file path=xl/sharedStrings.xml><?xml version="1.0" encoding="utf-8"?>
<sst xmlns="http://schemas.openxmlformats.org/spreadsheetml/2006/main" count="915" uniqueCount="548">
  <si>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</si>
  <si>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</si>
  <si>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</si>
  <si>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</si>
  <si>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</si>
  <si>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</si>
  <si>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</si>
  <si>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</si>
  <si>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</si>
  <si>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</si>
  <si>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</si>
  <si>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</si>
  <si>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</si>
  <si>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</si>
  <si>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</si>
  <si>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</si>
  <si>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</si>
  <si>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</si>
  <si>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</si>
  <si>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</si>
  <si>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</si>
  <si>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</si>
  <si>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</si>
  <si>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</si>
  <si>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</si>
  <si>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</si>
  <si>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</si>
  <si>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</si>
  <si>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</si>
  <si>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</si>
  <si>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</si>
  <si>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</si>
  <si>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</si>
  <si>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</si>
  <si>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</si>
  <si>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</si>
  <si>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</si>
  <si>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</si>
  <si>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</si>
  <si>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</si>
  <si>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</si>
  <si>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</si>
  <si>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</si>
  <si>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</si>
  <si>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</si>
  <si>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</si>
  <si>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</si>
  <si>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</si>
  <si>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</si>
  <si>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</si>
  <si>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</si>
  <si>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</si>
  <si>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</si>
  <si>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</si>
  <si>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</si>
  <si>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</si>
  <si>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</si>
  <si>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</si>
  <si>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</si>
  <si>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</si>
  <si>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</si>
  <si>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</si>
  <si>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</si>
  <si>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</si>
  <si>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</si>
  <si>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</si>
  <si>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</si>
  <si>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</si>
  <si>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</si>
  <si>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</si>
  <si>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</si>
  <si>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</si>
  <si>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</si>
  <si>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</si>
  <si>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</si>
  <si>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</si>
  <si>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</si>
  <si>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</si>
  <si>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</si>
  <si>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</si>
  <si>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</si>
  <si>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</si>
  <si>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</si>
  <si>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</si>
  <si>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</si>
  <si>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</si>
  <si>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</si>
  <si>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</si>
  <si>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</si>
  <si>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</si>
  <si>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</si>
  <si>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</si>
  <si>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</si>
  <si>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</si>
  <si>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</si>
  <si>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</si>
  <si>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</si>
  <si>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</si>
  <si>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</si>
  <si>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</si>
  <si>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</si>
  <si>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</si>
  <si>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</si>
  <si>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</si>
  <si>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Formato de programación y seguimiento al Plan Operativo Anual de gestión sin inversión</t>
  </si>
  <si>
    <t>CODIGO: PE01-PR01-F02</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</si>
  <si>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</si>
  <si>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</si>
  <si>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</si>
  <si>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</si>
  <si>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</si>
  <si>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</si>
  <si>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</si>
  <si>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</si>
  <si>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</si>
  <si>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</si>
  <si>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</si>
  <si>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</si>
  <si>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</si>
  <si>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</si>
  <si>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</si>
  <si>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</si>
  <si>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</si>
  <si>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</si>
  <si>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</si>
  <si>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</si>
  <si>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</si>
  <si>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</si>
  <si>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</si>
  <si>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</si>
  <si>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</si>
  <si>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SUBSECRETARIA RESPONSABLE:</t>
  </si>
  <si>
    <t>PROGRAMACIÓN CUATRIENIO</t>
  </si>
  <si>
    <t>% CUMPLIMIENTO CUATRIENIO</t>
  </si>
  <si>
    <t>TIPO DE ANUALIZACIÓN</t>
  </si>
  <si>
    <t xml:space="preserve">VARIABLE </t>
  </si>
  <si>
    <t>MAGNITUD CUATRIENIO</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</si>
  <si>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</si>
  <si>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</si>
  <si>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</si>
  <si>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</si>
  <si>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</si>
  <si>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</si>
  <si>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</si>
  <si>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</si>
  <si>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</si>
  <si>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</si>
  <si>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</si>
  <si>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</si>
  <si>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</si>
  <si>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</si>
  <si>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</si>
  <si>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</si>
  <si>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</si>
  <si>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</si>
  <si>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</si>
  <si>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</si>
  <si>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</si>
  <si>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</si>
  <si>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</si>
  <si>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</si>
  <si>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</si>
  <si>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</si>
  <si>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</si>
  <si>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</si>
  <si>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</si>
  <si>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</si>
  <si>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</si>
  <si>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</si>
  <si>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</si>
  <si>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</si>
  <si>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</si>
  <si>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</si>
  <si>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</si>
  <si>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</si>
  <si>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</si>
  <si>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</si>
  <si>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</si>
  <si>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</si>
  <si>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</si>
  <si>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</si>
  <si>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</si>
  <si>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</si>
  <si>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</si>
  <si>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</si>
  <si>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</si>
  <si>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</si>
  <si>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</si>
  <si>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</si>
  <si>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</si>
  <si>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</si>
  <si>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</si>
  <si>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</si>
  <si>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</si>
  <si>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</si>
  <si>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</si>
  <si>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</si>
  <si>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</si>
  <si>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</si>
  <si>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</si>
  <si>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</si>
  <si>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</si>
  <si>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</si>
  <si>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</si>
  <si>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</si>
  <si>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4. Potencialización del desarrollo y competitividad a través de la gestión ética y transparente.</t>
  </si>
  <si>
    <t>Reincorporados - as</t>
  </si>
  <si>
    <t>Sector LGBT</t>
  </si>
  <si>
    <t>Servidores y servidoras públicos</t>
  </si>
  <si>
    <t>GRUPOS ETNICOS</t>
  </si>
  <si>
    <t>Afrocolombianos</t>
  </si>
  <si>
    <t>5. Ser referente mundial al contar con un equipo humano comprometido y competente.</t>
  </si>
  <si>
    <t>Indígenas</t>
  </si>
  <si>
    <t>No identifica grupos étnicos</t>
  </si>
  <si>
    <t>Otros Grupos étnicos</t>
  </si>
  <si>
    <t>Rom</t>
  </si>
  <si>
    <t>Raizales</t>
  </si>
  <si>
    <t>PA05</t>
  </si>
  <si>
    <t>Porcentaje</t>
  </si>
  <si>
    <t xml:space="preserve">Diana Marcela Rojas Gualdron </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</si>
  <si>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</si>
  <si>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</si>
  <si>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</si>
  <si>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</si>
  <si>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</si>
  <si>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</si>
  <si>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</si>
  <si>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</si>
  <si>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</si>
  <si>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</si>
  <si>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</si>
  <si>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</si>
  <si>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</si>
  <si>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</si>
  <si>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</si>
  <si>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</si>
  <si>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</si>
  <si>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</si>
  <si>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N/A</t>
  </si>
  <si>
    <t xml:space="preserve">SISTEMA INTEGRADO DE GESTION DISTRITAL  BAJO EL ESTÁNDAR MIPG
</t>
  </si>
  <si>
    <t>CÓDIGO: PE01-PR01-F07</t>
  </si>
  <si>
    <t xml:space="preserve">Dirección de Normatividad y Conceptos </t>
  </si>
  <si>
    <t>N.A.</t>
  </si>
  <si>
    <t xml:space="preserve"> P.A.A.C</t>
  </si>
  <si>
    <t>Registros Administrativos</t>
  </si>
  <si>
    <t>(Total actividades ejecutadas / Total actividades programadas)*100</t>
  </si>
  <si>
    <t xml:space="preserve">Total actividades ejecutadas </t>
  </si>
  <si>
    <t>Total actividades programadas</t>
  </si>
  <si>
    <t>Cantidad</t>
  </si>
  <si>
    <t>El cumplimiento de las acciones propuestas en el PAAC  genera confianza en los grupos de valor y partes interesadas de la entidad.</t>
  </si>
  <si>
    <t xml:space="preserve">Diana Marcela Rojas </t>
  </si>
  <si>
    <t xml:space="preserve">Dirección de Normatividad y conceptos </t>
  </si>
  <si>
    <t>Dirección de Normatividad y Conceptos</t>
  </si>
  <si>
    <t>Subsecretaría de Gestión Jurídica</t>
  </si>
  <si>
    <t>DIRECCIÓN DE NORMATIVIDAD Y CONCEPTOS</t>
  </si>
  <si>
    <t>SUBSECRETARÍA DE GESTIÓN JURÍDICA</t>
  </si>
  <si>
    <t>N.A</t>
  </si>
  <si>
    <t>MAGNITUD META - Vigencia</t>
  </si>
  <si>
    <t>OBJETIVO ESTRATÉGICO Y DE CALIDAD</t>
  </si>
  <si>
    <t xml:space="preserve">Corresponde a las actividades realizadas y evidenciadas en el trimestre </t>
  </si>
  <si>
    <t xml:space="preserve">Corresponde al  total de las actividades registradas en cada componente del P.A.A.C. </t>
  </si>
  <si>
    <t>Medir el cumplimiento de los actividades registradas en cada componente del P.A.A.C para la Direccion de Normatividad y conceptos en el P.A.A.C. de la vigencia</t>
  </si>
  <si>
    <t>COMPONENTE 5. ACCESO A LA INFORMACIÓN PÚBLICA
MONITOREO DE ACCESO A LA INFORMACIÓN PÚBLICA</t>
  </si>
  <si>
    <t>Sección No. 1: PROGRAMACIÓN  VIGENCIA 2020</t>
  </si>
  <si>
    <t>Enero de 2020</t>
  </si>
  <si>
    <t xml:space="preserve">Corresponde al total de las actividades programadas en la vigencia </t>
  </si>
  <si>
    <t>Corresponde a las  actividades que en el periodo de reporte se culminaron y se registran en el anexo de actividades</t>
  </si>
  <si>
    <t xml:space="preserve"> Porcentaje total de actividades programadas en la vigencia</t>
  </si>
  <si>
    <t>Porcentaje de actividades ejecutadas</t>
  </si>
  <si>
    <t>(Porcentaje de actividades ejecutadas / Porcentaje total de actividades programadas en la vigencia)*100</t>
  </si>
  <si>
    <t>Registro administrativo</t>
  </si>
  <si>
    <t xml:space="preserve">Medir el cumplimiento de las acciones definidas para el desarrollo del Modelo Integrado de Planeación y Gestión a cargo de la Dirección de Representación Judicial </t>
  </si>
  <si>
    <t>MIPG</t>
  </si>
  <si>
    <t>Subsecretaria de Gestión Juridica</t>
  </si>
  <si>
    <t>Direccion de Normatividad y Conceptos</t>
  </si>
  <si>
    <t>Enero  de 2020</t>
  </si>
  <si>
    <t>Realizar una gestiòn eficiente atraves de la implementaciòn del  Modelo Integrado de Planeación y Gestión-MIPG,  permite identificar oportunidades de mejora con el fin de satisfacer  las necesidades de la ciudadania y cumplir con las metas estipuladas por la Direccion..</t>
  </si>
  <si>
    <t>Traducir en Lenguaje Claro:
Normas</t>
  </si>
  <si>
    <t>Implementar como criterios para la depuración normativa:
-Obsolescencia
-Norma transitoria</t>
  </si>
  <si>
    <t xml:space="preserve">Revision de la expedicion de normas con el fin de que en las mismas se utilice un lenguaje claro </t>
  </si>
  <si>
    <t xml:space="preserve">Crear Link en la Pagina web en el que se señale la agenda regulatoria y actualizarla de acuerdo a la necesidad </t>
  </si>
  <si>
    <t>Realizar la publicacion de la norma de acuerdo al art 8 del CPACA y la resolucion 088 de 2011</t>
  </si>
  <si>
    <t xml:space="preserve"> Expedicion de normas con carácter complilatorio e inclusion de articulos en los que se señale el seguimiento periodico a la medida</t>
  </si>
  <si>
    <t>Expedicion de actos administrativos con los criterios  -Obsolescencia
-Norma transitoria cuando aplique ello</t>
  </si>
  <si>
    <t>EJECUCIÓN</t>
  </si>
  <si>
    <t>Magnitud Ejecutado vigencia</t>
  </si>
  <si>
    <t>Avance Transcurrido PDD</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</si>
  <si>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</si>
  <si>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</si>
  <si>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</si>
  <si>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</si>
  <si>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</si>
  <si>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</si>
  <si>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</si>
  <si>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</si>
  <si>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</si>
  <si>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</si>
  <si>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</si>
  <si>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</si>
  <si>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</si>
  <si>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</si>
  <si>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</si>
  <si>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</si>
  <si>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</si>
  <si>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</si>
  <si>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</si>
  <si>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</si>
  <si>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</si>
  <si>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</si>
  <si>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</si>
  <si>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</si>
  <si>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</si>
  <si>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</si>
  <si>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</si>
  <si>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</si>
  <si>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</si>
  <si>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</si>
  <si>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</si>
  <si>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</si>
  <si>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</si>
  <si>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</si>
  <si>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</si>
  <si>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</si>
  <si>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</si>
  <si>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</si>
  <si>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</si>
  <si>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</si>
  <si>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</si>
  <si>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</si>
  <si>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</si>
  <si>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</si>
  <si>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</si>
  <si>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</si>
  <si>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</si>
  <si>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</si>
  <si>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</si>
  <si>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</si>
  <si>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</si>
  <si>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</si>
  <si>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</si>
  <si>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</si>
  <si>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</si>
  <si>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</si>
  <si>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</si>
  <si>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</si>
  <si>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</si>
  <si>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</si>
  <si>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</si>
  <si>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</si>
  <si>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</si>
  <si>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</si>
  <si>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</si>
  <si>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</si>
  <si>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</si>
  <si>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</si>
  <si>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</si>
  <si>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</si>
  <si>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</si>
  <si>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</si>
  <si>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</si>
  <si>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</si>
  <si>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</si>
  <si>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</si>
  <si>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</si>
  <si>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</si>
  <si>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</si>
  <si>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</si>
  <si>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</si>
  <si>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</si>
  <si>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</si>
  <si>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</si>
  <si>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</si>
  <si>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</si>
  <si>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</si>
  <si>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</si>
  <si>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</si>
  <si>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</si>
  <si>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</si>
  <si>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</si>
  <si>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</si>
  <si>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</si>
  <si>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</si>
  <si>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</si>
  <si>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</si>
  <si>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</si>
  <si>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</si>
  <si>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</si>
  <si>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</si>
  <si>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</si>
  <si>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</si>
  <si>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</si>
  <si>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</si>
  <si>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</si>
  <si>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</si>
  <si>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</si>
  <si>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</si>
  <si>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</si>
  <si>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</si>
  <si>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</si>
  <si>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</si>
  <si>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</si>
  <si>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</si>
  <si>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</si>
  <si>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</si>
  <si>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</si>
  <si>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</si>
  <si>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</si>
  <si>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</si>
  <si>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</si>
  <si>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</si>
  <si>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</si>
  <si>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</si>
  <si>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</si>
  <si>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</si>
  <si>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</si>
  <si>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</si>
  <si>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</si>
  <si>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</si>
  <si>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</si>
  <si>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</si>
  <si>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</si>
  <si>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</si>
  <si>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</si>
  <si>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</si>
  <si>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</si>
  <si>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</si>
  <si>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</si>
  <si>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</si>
  <si>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</si>
  <si>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</si>
  <si>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</si>
  <si>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</si>
  <si>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</si>
  <si>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</si>
  <si>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</si>
  <si>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</si>
  <si>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</si>
  <si>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</si>
  <si>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</si>
  <si>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</si>
  <si>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</si>
  <si>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</si>
  <si>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</si>
  <si>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</si>
  <si>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</si>
  <si>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</si>
  <si>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</si>
  <si>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</si>
  <si>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</si>
  <si>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</si>
  <si>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</si>
  <si>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</si>
  <si>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</si>
  <si>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</si>
  <si>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</si>
  <si>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</si>
  <si>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</si>
  <si>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</si>
  <si>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</si>
  <si>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</si>
  <si>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</si>
  <si>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</si>
  <si>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</si>
  <si>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</si>
  <si>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</si>
  <si>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</si>
  <si>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</si>
  <si>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</si>
  <si>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</si>
  <si>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</si>
  <si>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</si>
  <si>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</si>
  <si>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</si>
  <si>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</si>
  <si>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</si>
  <si>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</si>
  <si>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</si>
  <si>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</si>
  <si>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</si>
  <si>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</si>
  <si>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</si>
  <si>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</si>
  <si>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</si>
  <si>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</si>
  <si>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</si>
  <si>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</si>
  <si>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</si>
  <si>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</si>
  <si>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SEGUIMIENTO PLAN OPERATIVO ANUAL - POA                                         VIGENCIA:2020</t>
  </si>
  <si>
    <t>OBJETIVO Y META DE DESARROLLO SOSTENIBLE_ODS</t>
  </si>
  <si>
    <t>Objetivo 17(Fortalecer los medios de ejecución y revitalizar la Alianza Mundial para el Desarrollo Sostenible) Meta 164 (Coherencia normas e instituciones: Mejorar la coherencia normativa para el desarrollo sostenible)</t>
  </si>
  <si>
    <t>VERSIÓN: 3.0</t>
  </si>
  <si>
    <t>SISTEMA INTEGRADO DE GESTION DISTRITAL BAJO EL ESTÁNDAR MIPG</t>
  </si>
  <si>
    <t>Versión: 3.0</t>
  </si>
  <si>
    <t>VIGENCIA 1 (2016)</t>
  </si>
  <si>
    <t>VIGENCIA 2 (2017)</t>
  </si>
  <si>
    <t>VIGENCIA 3 (2018)</t>
  </si>
  <si>
    <t>VIGENCIA 4 (2019)</t>
  </si>
  <si>
    <t>VIGENCIA 5 (2020)</t>
  </si>
  <si>
    <t>CODIGO: PE01-PR01-F03</t>
  </si>
  <si>
    <t>VERSIÓN: 1.0</t>
  </si>
  <si>
    <t xml:space="preserve">Ingrid Carolina Silva Rodríguez </t>
  </si>
  <si>
    <t>Claudia Fabiola Montoya Campos</t>
  </si>
  <si>
    <t>Publicar todos los proyectos de actos administrativos de carácter regulatorio, para observaciones en la página web de la entidad (N° 8,Art 8 ley 1437)</t>
  </si>
  <si>
    <t>Actualizar los actos administrativos de carácter general en la página web de la entidad</t>
  </si>
  <si>
    <t xml:space="preserve">POA DE  GESTIÓN SIN INVERSIÓN DIRECCION DE NORMATIVIDAD Y CONCEPTOS </t>
  </si>
  <si>
    <t xml:space="preserve">Monitoreo del comportamiento de los riesgos de corrupción de la Dirección de Nomatividad  I Semestre </t>
  </si>
  <si>
    <t xml:space="preserve">Monitoreo del comportamiento de los riesgos de corrupción de la  Dirección de Nomatividad II Semestre </t>
  </si>
  <si>
    <t xml:space="preserve">Monitoreo del comportamiento de los riesgos de corrupción de la  Dirección de Nomatividad III Semestre </t>
  </si>
  <si>
    <t>Se realizo seguimiento a las acciones establecidas en el Mapa de Riesgo, la evidencia de la gestion realizada puede ser consultada en el siguiente link https://drive.google.com/drive/folders/1QeA58zAztkk3PDu0VFgrA1NOhNNhIzEQ</t>
  </si>
  <si>
    <t>COMPONENTE 1. GESTIÓN DEL RIESGO DE CORRUPCIÓN</t>
  </si>
  <si>
    <t xml:space="preserve">Para la planeación regulatoria se debe:
-Publicar una lista de problemáticas o agenda regulatoria preliminar en el sitio web designado para ello, a fin de recibir comentarios de los actores interesados
-Mantener la lista de problemáticas o la agenda regulatoria en el sitio web para recibir comentarios y opiniones de los interesados, mínimo durante 30 días
</t>
  </si>
  <si>
    <t xml:space="preserve">Incluir dentro de los mecanismos de participación para el diseño de proyectos normativos:
-Comunicación directa a los grupos de valor
-Grupos Focales
</t>
  </si>
  <si>
    <t>Implementar como  herramientas para la revisión del inventario normativo
- Racionalización de trámites para reducir cargas administrativas
- Evaluación ex post para asegurar regulaciones eficaces y eficientes</t>
  </si>
  <si>
    <t>Determinar mediante variables cuantificables los resultados obtenidos a partir de la incidenica ciudadana en la elaboración de normatividad</t>
  </si>
  <si>
    <t xml:space="preserve">Estrategico:4.Ser ejemplo en la rendicion de cuentas a la ciudadania.
Calidad:1.Fortalecer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
</t>
  </si>
  <si>
    <t xml:space="preserve">Estrategico:4.Ser ejemplo en la rendicion de cuentas a la ciudadania.
Calidad:1.Fortalecer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
</t>
  </si>
  <si>
    <t>Se realizo seguimiento a las acciones establecidas en el Mapa de Riesgo, la evidencia de la gestion realizada puede ser consultada en el siguiente link 
https://drive.google.com/drive/folders/1x4aQYdVDqnswxrles6IMWr6veP8euT9p?usp=sharing</t>
  </si>
  <si>
    <t>La Direcciòn de normatividad  ha dado cumplimiento al 100% de los seguimientos a la  Matriz de Riesgos programados para cada trimestre.</t>
  </si>
  <si>
    <t>El  3 de agosto se creo el link de la agenda regulatoria de  la SDM en la página web de la secretaría, la cual puede ser consultada en el siguiente LINK. https://www.movilidadbogota.gov.co/web/transparencia</t>
  </si>
  <si>
    <t>La Direcciòn de Normatividad y Conceptos,gestiono una de las actividades establecidas en el Plan de Adecuacion y sostenibilidad MIPG, la cual estab relaciona con la creacion del Link de la agenda regulatoria, evidenciando la gestion oportuna y el seguimiento permanente de las actividades programadas para dar cumplimiento oportuno a las mismas, es importante mencionar que las actividades adicionales se encuentran en ejecuccion en atencion a que la fecha de cumplimiento es para noviembre.</t>
  </si>
  <si>
    <t>Acompañamientos y Conceptos</t>
  </si>
  <si>
    <t>Medir el cumplimiento de la gestión adelantada frente a las solicitudes radicadas en la dirección con relación a los conceptos,consultas y actos administrativos. el cumplimiento de la meta se alcanzara cada trimestre.
Frente a la forma de medición, se precisa, que por parte del área se determinarón 3 actividades secundarias que se realizan en cada trimestre; teniendo en cuenta el comportamiento de cada una de ellas, el área determinó dar un peso porcentual a cada una así: 
* Dar respuesta y gestionar  los conceptos solicitados a la Dirección:34%
* Realizar el  estudio, control de legalidad  y revisión de Proyectos de Actos administrativos, Decretos, acuerdos y Leyes puestos en conocimiento de la dirección:33%
* Dar respuesta y gestionar  las consultas o derechos de peticion solicitados a la Dirección:33%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</si>
  <si>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Registros administrativos</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</si>
  <si>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</si>
  <si>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Promedio de los porcentajes de actuaciones gestionadas cada trimestre en lo transcurrido de la vigencia</t>
  </si>
  <si>
    <t xml:space="preserve">Porcentaje  total de las actuaciones radicadas en la Dirección relacionadas con las solicitudes de conceptos, actos administrativos, consultas programado </t>
  </si>
  <si>
    <t>Los porcentajes tenidos en cuenta en el promedio se van incorporando a medida que transcurre la vigencia</t>
  </si>
  <si>
    <t>Corresponde al valor de la meta programado para cada trimestre (92%)</t>
  </si>
  <si>
    <t>Regular los aspectos normativos del plan de desarrollo distrital y brindar seguridad juridica sobre las diferentes situaciones que son consultadas a la Dirección.</t>
  </si>
  <si>
    <t>POA GESTIÓN SIN INVERSIÓN DIRECCIÓN DE NORMATIVIDAD Y CONCEPTOS</t>
  </si>
  <si>
    <t>Gestionar oportunamente las solicitudes de  consultas, conceptos y actos administrativos que sean puestos a consideración de la Dirección I Trimestre</t>
  </si>
  <si>
    <t>Dar respuesta y gestionar  los conceptos solicitados a la Dirección.</t>
  </si>
  <si>
    <t>El valor que se registra en la casilla avance ponderado hace referencia al % de cumplimiento de la actividad secundaria con relacion a la ponderacion de la actividad ( Informacion que se observa en la Hoja 1 avances y logros).
Entre Enero y marzo se gestionó el 100% de las solicitudes radicadas en la Direcciòn, de 21 solicitudes recibidas en la Direcciòn,se gestionaròn 21 (Ver casilla avancesy logros Hoja de Vida indicador). En consecuencia, el avance ponderado para la actividad es del 34% por cuanto el peso porcentual asigando a la meta por parte del área es del 34%. (100*0,34).
Nota: Adicionalmente de los 21 consultas gestionadas  por la Direcciòn en el periodo de reporte, la Direcciòn  gestiono las 5  solicitudes  que habian quedado pendientes por tramitar en el trimestre pasado 2019.</t>
  </si>
  <si>
    <t>Realizar el  estudio, control de legalidad  y revisión de Proyectos de Actos administrativos, Decretos, acuerdos y Leyes puestos en conocimiento de la dirección</t>
  </si>
  <si>
    <t>El valor que se registra en la casilla avance ponderado hace referencia al % de cumplimiento de la actividad secundaria con relacion a la ponderacion de la actividad ( Informacion que se observa en la Hoja 1 avances y logros).
Entre enero y marzo se gestionó el 100% de las solicitudes radicadas en la Direcciòn, de 111 solicitudes recibidas,se gestionaròn 111 (Ver casilla avancesy logros Hoja de Vida indicador). En consecuencia, el avance ponderado para la actividad es del 33% por cuanto el peso porcentual asigando a la meta por parte del área es del 33%. (100*0,33).
Nota: Adicionalmente de los  actos administrativos tramitados por la Direcciòn en el periodo de reporte, la Direcciòn gestiono 3 solicitudes  que habian quedado pendientes en el trimestre pasado 2019</t>
  </si>
  <si>
    <t>Dar respuesta y gestionar  las consultas o derechos de peticion solicitados a la Dirección.</t>
  </si>
  <si>
    <t>El valor que se registra en la casilla avance ponderado hace referencia al % de cumplimiento de la actividad secundaria con relacion a la ponderacion de la actividad ( Informacion que se observa en la Hoja 1 avances y logros).
Entre enero y marzo se gestionó el 100% de las solicitudes radicadas en la Direcciòn de 150 solicitudes recibidas,se gestionaròn 150 (Ver casilla avancesy logros Hoja de Vida indicador). En consecuencia, el avance ponderado para la actividad es del 33% por cuanto el peso porcentual asigando a la meta por parte del área es del 33%. (100*0,33).
Nota: Adicionalmente  la Direcciòn gestiono 6 solicitudes  que habian quedado pendientes en el trimestre pasado 2019.</t>
  </si>
  <si>
    <t xml:space="preserve">TOTAL </t>
  </si>
  <si>
    <t>Gestionar oportunamente las solicitudes de  consultas, conceptos y actos administrativos que sean puestos a consideración de la Dirección II Trimestre</t>
  </si>
  <si>
    <t xml:space="preserve">El valor que se registra en la casilla avance ponderado hace referencia al % de cumplimiento de la actividad secundaria con relacion a la ponderacion de la actividad ( Informacion que se observa en la Hoja 1 avances y logros).
Entre abril y mayo se gestionó el 83,33% de las solicitudes radicadas en la Direcciòn, de 18 solicitudes recibidas en la Direcciòn,se gestionaròn 15 (Ver casilla avancesy logros Hoja de Vida indicador). En consecuencia, el avance ponderado para la actividad es del 28% por cuanto el peso porcentual asigando a la meta por parte del área es del 34%. (100*0,34).
</t>
  </si>
  <si>
    <t>El valor que se registra en la casilla avance ponderado hace referencia al % de cumplimiento de la actividad secundaria con relacion a la ponderacion de la actividad ( Informacion que se observa en la Hoja 1 avances y logros).
Entre abril y mayo se gestionó el 100% de las solicitudes radicadas en la Direcciòn, de 61 solicitudes recibidas,se gestionaròn 61 (Ver casilla avancesy logros Hoja de Vida indicador). En consecuencia, el avance ponderado para la actividad es del 33% por cuanto el peso porcentual asigando a la meta por parte del área es del 33%. (100*0,33).</t>
  </si>
  <si>
    <t>El valor que se registra en la casilla avance ponderado hace referencia al % de cumplimiento de la actividad secundaria con relacion a la ponderacion de la actividad ( Informacion que se observa en la Hoja 1 avances y logros).
Entre abril y mayo se gestionó el 100% de las solicitudes radicadas en la Direcciòn de 76 solicitudes recibidas,se gestionaròn 76 (Ver casilla avancesy logros Hoja de Vida indicador). En consecuencia, el avance ponderado para la actividad es del 33% por cuanto el peso porcentual asigando a la meta por parte del área es del 33%. (100*0,33).</t>
  </si>
  <si>
    <t>1. Gestionar oportunamente el 100% de las solicitudes de  consultas, conceptos y actos administrativos que sean puestos a consideración de la Dirección.</t>
  </si>
  <si>
    <t>2. Realizar el 100% de las actividades programadas en el Plan Anticorrupción y de Atención al Ciudadano de la vigencia por la Dirección de Normatividad y Conceptos</t>
  </si>
  <si>
    <t>3. Realizar el 100% de las actividades programadas para dar cumplimiento al Plan de Adecuación y Sostenibilidad de MIPG para la vigencia</t>
  </si>
  <si>
    <t>La meta presenta seguimiento hasta el mes de mayo de 2020, toda vez que la misma inició a hacer parte del POA de Inversión en el marco del nuevo PDD.</t>
  </si>
  <si>
    <t xml:space="preserve">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
Implementar las buenas prácticas antisoborno contenidas en la norma ISO 37001:2016.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</si>
</sst>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dd/mm/yyyy;@"/>
    <numFmt numFmtId="171" formatCode="0.0000%"/>
  </numFmts>
  <fonts count="54"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rgb="FFFF0000"/>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rgb="FF000000"/>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1"/>
      <color rgb="FF000000"/>
      <name val="Calibri"/>
      <family val="2"/>
    </font>
    <font>
      <u/>
      <sz val="9"/>
      <name val="Arial"/>
      <family val="2"/>
    </font>
    <font>
      <sz val="9"/>
      <name val="Calibri"/>
      <family val="2"/>
    </font>
    <font>
      <sz val="11"/>
      <name val="Calibri"/>
      <family val="2"/>
    </font>
    <font>
      <u/>
      <sz val="10"/>
      <name val="Arial"/>
      <family val="2"/>
    </font>
    <font>
      <sz val="10"/>
      <color theme="1"/>
      <name val="Calibri"/>
      <family val="2"/>
      <scheme val="minor"/>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
      <b/>
      <sz val="12"/>
      <name val="Arial"/>
      <family val="2"/>
    </font>
    <font>
      <sz val="10"/>
      <name val="Calibri"/>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25">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5" fillId="0" borderId="0"/>
    <xf numFmtId="0" fontId="41" fillId="0" borderId="0"/>
    <xf numFmtId="41" fontId="1" fillId="0" borderId="0" applyFont="0" applyFill="0" applyBorder="0" applyAlignment="0" applyProtection="0"/>
  </cellStyleXfs>
  <cellXfs count="458">
    <xf numFmtId="0" fontId="0" fillId="0" borderId="0" xfId="0"/>
    <xf numFmtId="0" fontId="8" fillId="0" borderId="0" xfId="0" applyFont="1"/>
    <xf numFmtId="0" fontId="9" fillId="0" borderId="0" xfId="0" applyFont="1" applyAlignment="1">
      <alignment horizontal="center"/>
    </xf>
    <xf numFmtId="0" fontId="9" fillId="0" borderId="0" xfId="0" applyFont="1"/>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13" fillId="0" borderId="0" xfId="0" applyFont="1" applyProtection="1"/>
    <xf numFmtId="0" fontId="0" fillId="0" borderId="0" xfId="0" applyProtection="1"/>
    <xf numFmtId="0" fontId="13" fillId="0" borderId="0" xfId="0" applyFont="1" applyAlignment="1" applyProtection="1">
      <alignment horizontal="center"/>
    </xf>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xf>
    <xf numFmtId="0" fontId="7" fillId="0" borderId="0" xfId="14" applyFont="1" applyFill="1" applyBorder="1" applyAlignment="1">
      <alignment horizontal="center" vertical="center" wrapText="1"/>
    </xf>
    <xf numFmtId="0" fontId="11" fillId="0" borderId="0" xfId="14" applyFont="1" applyFill="1" applyBorder="1" applyAlignment="1">
      <alignment horizontal="center" vertical="center" wrapText="1"/>
    </xf>
    <xf numFmtId="168" fontId="11" fillId="0" borderId="0" xfId="17" applyNumberFormat="1" applyFont="1" applyFill="1" applyBorder="1" applyAlignment="1">
      <alignment horizontal="center" vertical="top" wrapText="1"/>
    </xf>
    <xf numFmtId="0" fontId="5" fillId="0" borderId="0" xfId="14" applyFont="1" applyFill="1" applyBorder="1" applyAlignment="1">
      <alignment horizontal="center" vertical="center"/>
    </xf>
    <xf numFmtId="0" fontId="8" fillId="0" borderId="0" xfId="0" applyFont="1" applyFill="1"/>
    <xf numFmtId="0" fontId="3" fillId="0" borderId="0" xfId="14" applyFont="1" applyFill="1" applyBorder="1" applyAlignment="1" applyProtection="1">
      <alignment horizontal="center" vertical="center"/>
    </xf>
    <xf numFmtId="0" fontId="11" fillId="0" borderId="0" xfId="14" applyFont="1" applyFill="1" applyBorder="1" applyAlignment="1">
      <alignment horizontal="center" vertical="top"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0" fontId="12" fillId="0" borderId="0" xfId="14" applyFont="1" applyFill="1" applyBorder="1" applyAlignment="1">
      <alignment horizontal="center" vertical="center"/>
    </xf>
    <xf numFmtId="9" fontId="7" fillId="0" borderId="0" xfId="17" applyFont="1" applyFill="1" applyBorder="1" applyAlignment="1">
      <alignment horizontal="center" vertical="center"/>
    </xf>
    <xf numFmtId="9" fontId="11" fillId="0" borderId="0" xfId="17" applyFont="1" applyFill="1" applyBorder="1" applyAlignment="1">
      <alignment horizontal="center" vertical="top"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13" fillId="0" borderId="0" xfId="0" applyFont="1" applyFill="1" applyAlignment="1" applyProtection="1">
      <alignment horizontal="center"/>
    </xf>
    <xf numFmtId="0" fontId="4" fillId="0" borderId="0" xfId="14" applyFont="1" applyFill="1" applyAlignment="1">
      <alignment vertical="center"/>
    </xf>
    <xf numFmtId="0" fontId="14" fillId="5" borderId="1" xfId="14" applyFont="1" applyFill="1" applyBorder="1" applyAlignment="1">
      <alignment vertical="center" wrapText="1"/>
    </xf>
    <xf numFmtId="0" fontId="14" fillId="5" borderId="1" xfId="14"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0" borderId="0" xfId="0" applyFont="1" applyFill="1"/>
    <xf numFmtId="0" fontId="19" fillId="0" borderId="0" xfId="0" applyFont="1"/>
    <xf numFmtId="0" fontId="22" fillId="0" borderId="0" xfId="11" applyFont="1" applyFill="1" applyAlignment="1" applyProtection="1">
      <alignment vertical="center" wrapText="1"/>
    </xf>
    <xf numFmtId="0" fontId="22" fillId="0" borderId="0" xfId="11" applyFont="1" applyFill="1" applyAlignment="1" applyProtection="1">
      <alignment vertical="center"/>
    </xf>
    <xf numFmtId="0" fontId="21" fillId="0" borderId="0" xfId="11" applyFont="1" applyFill="1" applyAlignment="1" applyProtection="1">
      <alignment vertical="center"/>
    </xf>
    <xf numFmtId="0" fontId="14" fillId="5" borderId="1" xfId="14" applyFont="1" applyFill="1" applyBorder="1" applyAlignment="1">
      <alignment horizontal="left" vertical="center" wrapText="1"/>
    </xf>
    <xf numFmtId="0" fontId="23" fillId="0" borderId="0" xfId="0" applyFont="1" applyFill="1"/>
    <xf numFmtId="0" fontId="0" fillId="3" borderId="0" xfId="0" applyFill="1" applyBorder="1" applyProtection="1"/>
    <xf numFmtId="0" fontId="25" fillId="3" borderId="0" xfId="0" applyFont="1" applyFill="1" applyBorder="1" applyAlignment="1" applyProtection="1">
      <alignment vertical="center"/>
    </xf>
    <xf numFmtId="0" fontId="25" fillId="3" borderId="0" xfId="0" applyFont="1" applyFill="1" applyBorder="1" applyAlignment="1" applyProtection="1">
      <alignment vertical="center" wrapText="1"/>
    </xf>
    <xf numFmtId="0" fontId="25" fillId="3" borderId="0" xfId="0" applyFont="1" applyFill="1" applyBorder="1" applyAlignment="1" applyProtection="1">
      <alignment horizontal="center" vertical="center" wrapText="1"/>
    </xf>
    <xf numFmtId="169" fontId="25" fillId="3" borderId="0" xfId="0" applyNumberFormat="1" applyFont="1" applyFill="1" applyBorder="1" applyAlignment="1" applyProtection="1">
      <alignment horizontal="center" vertical="center" wrapText="1"/>
    </xf>
    <xf numFmtId="0" fontId="26" fillId="3" borderId="0" xfId="0" applyFont="1" applyFill="1" applyBorder="1" applyAlignment="1" applyProtection="1">
      <alignment vertical="center" wrapText="1"/>
    </xf>
    <xf numFmtId="0" fontId="0" fillId="0" borderId="0" xfId="0" applyFill="1" applyProtection="1"/>
    <xf numFmtId="0" fontId="25" fillId="0" borderId="0" xfId="0" applyFont="1" applyBorder="1" applyAlignment="1" applyProtection="1">
      <alignment horizontal="center" vertical="center" wrapText="1"/>
    </xf>
    <xf numFmtId="0" fontId="25" fillId="0" borderId="0" xfId="0" applyFont="1" applyBorder="1" applyAlignment="1" applyProtection="1">
      <alignment vertical="center" wrapText="1"/>
    </xf>
    <xf numFmtId="0" fontId="26"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6" fillId="0" borderId="20" xfId="0" applyFont="1" applyBorder="1" applyAlignment="1" applyProtection="1">
      <alignment vertical="center" wrapText="1"/>
    </xf>
    <xf numFmtId="0" fontId="19" fillId="0" borderId="0" xfId="0" applyFont="1" applyFill="1" applyProtection="1"/>
    <xf numFmtId="0" fontId="19" fillId="0" borderId="0" xfId="0" applyFont="1" applyFill="1" applyAlignment="1" applyProtection="1">
      <alignment horizontal="center" vertical="center"/>
    </xf>
    <xf numFmtId="0" fontId="7" fillId="7" borderId="11" xfId="11" applyFont="1" applyFill="1" applyBorder="1" applyAlignment="1" applyProtection="1">
      <alignment horizontal="center" vertical="center" wrapText="1"/>
    </xf>
    <xf numFmtId="10" fontId="7" fillId="7" borderId="1" xfId="11" applyNumberFormat="1" applyFont="1" applyFill="1" applyBorder="1" applyAlignment="1" applyProtection="1">
      <alignment horizontal="center" vertical="center" wrapText="1"/>
    </xf>
    <xf numFmtId="0" fontId="30" fillId="3" borderId="0" xfId="0" applyFont="1" applyFill="1" applyBorder="1" applyProtection="1"/>
    <xf numFmtId="0" fontId="30" fillId="0" borderId="0" xfId="0" applyFont="1" applyBorder="1" applyProtection="1"/>
    <xf numFmtId="0" fontId="30" fillId="0" borderId="0" xfId="0" applyFont="1" applyProtection="1"/>
    <xf numFmtId="0" fontId="31" fillId="0" borderId="0" xfId="0" applyFont="1" applyProtection="1"/>
    <xf numFmtId="0" fontId="32" fillId="7" borderId="1" xfId="0" applyFont="1" applyFill="1" applyBorder="1" applyAlignment="1" applyProtection="1">
      <alignment horizontal="center" vertical="center" wrapText="1"/>
    </xf>
    <xf numFmtId="0" fontId="33" fillId="0" borderId="0" xfId="0" applyFont="1" applyProtection="1"/>
    <xf numFmtId="0" fontId="4" fillId="0" borderId="0" xfId="21"/>
    <xf numFmtId="0" fontId="4" fillId="0" borderId="0" xfId="2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3" fillId="8" borderId="1" xfId="21" applyFont="1" applyFill="1" applyBorder="1" applyAlignment="1">
      <alignment horizontal="center" vertical="center"/>
    </xf>
    <xf numFmtId="0" fontId="4" fillId="0" borderId="1" xfId="21" applyBorder="1" applyAlignment="1">
      <alignment vertical="center" wrapText="1"/>
    </xf>
    <xf numFmtId="0" fontId="4" fillId="0" borderId="0" xfId="21" applyAlignment="1">
      <alignment horizontal="center" vertical="center"/>
    </xf>
    <xf numFmtId="0" fontId="3" fillId="0" borderId="0" xfId="21" applyFont="1" applyBorder="1" applyAlignment="1">
      <alignment vertical="center"/>
    </xf>
    <xf numFmtId="0" fontId="4" fillId="0" borderId="0" xfId="21" applyBorder="1" applyAlignment="1">
      <alignment vertic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37" fillId="0" borderId="0" xfId="0" applyFont="1" applyBorder="1" applyAlignment="1">
      <alignment horizontal="center"/>
    </xf>
    <xf numFmtId="0" fontId="16" fillId="0" borderId="15"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0" xfId="0" applyFont="1" applyBorder="1" applyAlignment="1" applyProtection="1">
      <alignment horizontal="center" vertical="center" wrapText="1"/>
    </xf>
    <xf numFmtId="0" fontId="37" fillId="5" borderId="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5"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6" fillId="0" borderId="20" xfId="0" applyFont="1" applyBorder="1" applyAlignment="1" applyProtection="1">
      <alignment horizontal="justify" vertical="center" wrapText="1"/>
    </xf>
    <xf numFmtId="0" fontId="14" fillId="5" borderId="1" xfId="14" applyFont="1" applyFill="1" applyBorder="1" applyAlignment="1">
      <alignment horizontal="center" vertical="center"/>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14" fillId="5" borderId="1" xfId="14" applyFont="1" applyFill="1" applyBorder="1" applyAlignment="1">
      <alignment horizontal="justify" vertical="center" wrapText="1"/>
    </xf>
    <xf numFmtId="0" fontId="14" fillId="5" borderId="1" xfId="14" applyFont="1" applyFill="1" applyBorder="1" applyAlignment="1">
      <alignment vertical="top" wrapText="1"/>
    </xf>
    <xf numFmtId="0" fontId="37" fillId="11" borderId="1" xfId="0" applyFont="1" applyFill="1" applyBorder="1" applyAlignment="1">
      <alignment horizontal="center" vertical="center" wrapText="1"/>
    </xf>
    <xf numFmtId="9" fontId="40" fillId="11" borderId="1" xfId="19" applyFont="1" applyFill="1" applyBorder="1" applyAlignment="1">
      <alignment horizontal="center" vertical="center" wrapText="1"/>
    </xf>
    <xf numFmtId="0" fontId="23" fillId="0" borderId="0" xfId="11" applyFont="1" applyFill="1" applyAlignment="1" applyProtection="1">
      <alignment vertical="center" wrapText="1"/>
    </xf>
    <xf numFmtId="0" fontId="23" fillId="0" borderId="0" xfId="11" applyFont="1" applyFill="1" applyAlignment="1" applyProtection="1">
      <alignment vertical="center"/>
    </xf>
    <xf numFmtId="10" fontId="18" fillId="0" borderId="1" xfId="19" applyNumberFormat="1" applyFont="1" applyBorder="1" applyAlignment="1">
      <alignment horizontal="center" vertical="center" wrapText="1"/>
    </xf>
    <xf numFmtId="10" fontId="17" fillId="0" borderId="1" xfId="19" applyNumberFormat="1" applyFont="1" applyBorder="1" applyAlignment="1">
      <alignment horizontal="center" vertical="center" wrapText="1"/>
    </xf>
    <xf numFmtId="10" fontId="19" fillId="0" borderId="1" xfId="19" applyNumberFormat="1" applyFont="1" applyBorder="1" applyAlignment="1">
      <alignment horizontal="center" vertical="center" wrapText="1"/>
    </xf>
    <xf numFmtId="0" fontId="8" fillId="0" borderId="0" xfId="0" applyFont="1" applyBorder="1" applyAlignment="1" applyProtection="1">
      <alignment horizontal="center" vertical="center"/>
      <protection locked="0"/>
    </xf>
    <xf numFmtId="0" fontId="37" fillId="0" borderId="0" xfId="0" applyFont="1" applyBorder="1" applyAlignment="1">
      <alignment horizontal="center" vertical="center"/>
    </xf>
    <xf numFmtId="0" fontId="8" fillId="0" borderId="1" xfId="0" applyFont="1" applyBorder="1" applyAlignment="1">
      <alignment horizontal="center" vertical="center" wrapText="1"/>
    </xf>
    <xf numFmtId="9" fontId="8" fillId="0" borderId="1" xfId="19" applyFont="1" applyBorder="1" applyAlignment="1">
      <alignment horizontal="center" vertical="center"/>
    </xf>
    <xf numFmtId="0" fontId="4" fillId="0" borderId="1" xfId="0" applyFont="1" applyFill="1" applyBorder="1" applyAlignment="1">
      <alignment horizontal="justify" vertical="center" wrapText="1"/>
    </xf>
    <xf numFmtId="17" fontId="8" fillId="0" borderId="1" xfId="0" applyNumberFormat="1" applyFont="1" applyBorder="1" applyAlignment="1">
      <alignment vertical="center"/>
    </xf>
    <xf numFmtId="17" fontId="8" fillId="0" borderId="1" xfId="19" applyNumberFormat="1" applyFont="1" applyBorder="1" applyAlignment="1">
      <alignment horizontal="center" vertical="center"/>
    </xf>
    <xf numFmtId="9" fontId="8" fillId="0" borderId="1" xfId="19" applyFont="1" applyBorder="1" applyAlignment="1">
      <alignment horizontal="center" vertical="center"/>
    </xf>
    <xf numFmtId="41" fontId="27" fillId="3" borderId="1" xfId="24" applyFont="1" applyFill="1" applyBorder="1" applyAlignment="1" applyProtection="1">
      <alignment vertical="center" wrapText="1"/>
      <protection locked="0"/>
    </xf>
    <xf numFmtId="9" fontId="27" fillId="3" borderId="1" xfId="0" applyNumberFormat="1" applyFont="1" applyFill="1" applyBorder="1" applyAlignment="1" applyProtection="1">
      <alignment vertical="center"/>
      <protection locked="0"/>
    </xf>
    <xf numFmtId="0" fontId="33" fillId="3" borderId="1" xfId="0"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xf>
    <xf numFmtId="168" fontId="33" fillId="3" borderId="1" xfId="0" applyNumberFormat="1" applyFont="1" applyFill="1" applyBorder="1" applyAlignment="1" applyProtection="1">
      <alignment vertical="center" wrapText="1"/>
    </xf>
    <xf numFmtId="168" fontId="33" fillId="3" borderId="1" xfId="0" applyNumberFormat="1" applyFont="1" applyFill="1" applyBorder="1" applyAlignment="1" applyProtection="1">
      <alignment horizontal="justify" vertical="center" wrapText="1"/>
    </xf>
    <xf numFmtId="0" fontId="33" fillId="3" borderId="1" xfId="0" applyFont="1" applyFill="1" applyBorder="1" applyAlignment="1" applyProtection="1">
      <alignment horizontal="left" vertical="center" wrapText="1"/>
    </xf>
    <xf numFmtId="0" fontId="34" fillId="12" borderId="1" xfId="0" applyFont="1" applyFill="1" applyBorder="1" applyAlignment="1" applyProtection="1">
      <alignment horizontal="center" vertical="center" wrapText="1"/>
    </xf>
    <xf numFmtId="168" fontId="29" fillId="12" borderId="1" xfId="0" applyNumberFormat="1" applyFont="1" applyFill="1" applyBorder="1" applyAlignment="1" applyProtection="1">
      <alignment vertical="center" wrapText="1"/>
    </xf>
    <xf numFmtId="168" fontId="29" fillId="12" borderId="8" xfId="0" applyNumberFormat="1" applyFont="1" applyFill="1" applyBorder="1" applyAlignment="1" applyProtection="1">
      <alignment vertical="center" wrapText="1"/>
    </xf>
    <xf numFmtId="10" fontId="17" fillId="2" borderId="1" xfId="19" applyNumberFormat="1" applyFont="1" applyFill="1" applyBorder="1" applyAlignment="1">
      <alignment horizontal="center" vertical="center"/>
    </xf>
    <xf numFmtId="9" fontId="0" fillId="0" borderId="0" xfId="0" applyNumberFormat="1" applyFill="1" applyProtection="1"/>
    <xf numFmtId="41" fontId="17" fillId="2" borderId="1" xfId="24" applyFont="1" applyFill="1" applyBorder="1" applyAlignment="1">
      <alignment horizontal="center" vertical="center"/>
    </xf>
    <xf numFmtId="41" fontId="15" fillId="2" borderId="1" xfId="24" applyFont="1" applyFill="1" applyBorder="1" applyAlignment="1">
      <alignment horizontal="center" vertical="center"/>
    </xf>
    <xf numFmtId="0" fontId="15" fillId="0" borderId="1" xfId="14" applyFont="1" applyFill="1" applyBorder="1" applyAlignment="1">
      <alignment horizontal="center" vertical="center"/>
    </xf>
    <xf numFmtId="14" fontId="15" fillId="2" borderId="1" xfId="14" applyNumberFormat="1" applyFont="1" applyFill="1" applyBorder="1" applyAlignment="1" applyProtection="1">
      <alignment vertical="center" wrapText="1"/>
      <protection locked="0"/>
    </xf>
    <xf numFmtId="9" fontId="8" fillId="0" borderId="1" xfId="19" applyFont="1" applyBorder="1" applyAlignment="1">
      <alignment horizontal="center" vertical="center"/>
    </xf>
    <xf numFmtId="10" fontId="15" fillId="2" borderId="1" xfId="19" applyNumberFormat="1" applyFont="1" applyFill="1" applyBorder="1" applyAlignment="1">
      <alignment horizontal="center" vertical="center"/>
    </xf>
    <xf numFmtId="10" fontId="17" fillId="3" borderId="1" xfId="19" applyNumberFormat="1" applyFont="1" applyFill="1" applyBorder="1" applyAlignment="1" applyProtection="1">
      <alignment horizontal="center" vertical="center" wrapText="1"/>
      <protection locked="0"/>
    </xf>
    <xf numFmtId="10" fontId="15" fillId="3" borderId="1" xfId="19" applyNumberFormat="1" applyFont="1" applyFill="1" applyBorder="1" applyAlignment="1" applyProtection="1">
      <alignment horizontal="center" vertical="center" wrapText="1"/>
      <protection locked="0"/>
    </xf>
    <xf numFmtId="10" fontId="27" fillId="3" borderId="1" xfId="0" applyNumberFormat="1" applyFont="1" applyFill="1" applyBorder="1" applyAlignment="1" applyProtection="1">
      <alignment vertical="center"/>
      <protection locked="0"/>
    </xf>
    <xf numFmtId="17" fontId="8"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0" fontId="17" fillId="0" borderId="1" xfId="19" applyNumberFormat="1" applyFont="1" applyBorder="1" applyAlignment="1">
      <alignment horizontal="center" vertical="center" wrapText="1"/>
    </xf>
    <xf numFmtId="168" fontId="33" fillId="3" borderId="1" xfId="0" applyNumberFormat="1" applyFont="1" applyFill="1" applyBorder="1" applyAlignment="1" applyProtection="1">
      <alignment horizontal="center" vertical="center" wrapText="1"/>
    </xf>
    <xf numFmtId="17" fontId="0" fillId="0" borderId="1" xfId="0" applyNumberFormat="1" applyBorder="1" applyAlignment="1">
      <alignment horizontal="center" vertical="center"/>
    </xf>
    <xf numFmtId="0" fontId="14" fillId="5" borderId="1" xfId="14" applyFont="1" applyFill="1" applyBorder="1" applyAlignment="1">
      <alignment horizontal="center" vertical="center" wrapText="1"/>
    </xf>
    <xf numFmtId="0" fontId="14" fillId="5" borderId="1" xfId="14" applyFont="1" applyFill="1" applyBorder="1" applyAlignment="1">
      <alignment horizontal="center" vertical="center"/>
    </xf>
    <xf numFmtId="0" fontId="14" fillId="5" borderId="1" xfId="14" applyFont="1" applyFill="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9" fontId="40" fillId="11" borderId="1" xfId="19" applyFont="1" applyFill="1" applyBorder="1" applyAlignment="1">
      <alignment horizontal="center" vertical="center" wrapText="1"/>
    </xf>
    <xf numFmtId="0" fontId="14" fillId="5" borderId="1" xfId="14" applyFont="1" applyFill="1" applyBorder="1" applyAlignment="1">
      <alignment horizontal="left" vertical="center" wrapText="1"/>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justify" vertical="center" wrapText="1"/>
      <protection locked="0"/>
    </xf>
    <xf numFmtId="0" fontId="3" fillId="5" borderId="1" xfId="14" applyFont="1" applyFill="1" applyBorder="1" applyAlignment="1">
      <alignment vertical="center" wrapText="1"/>
    </xf>
    <xf numFmtId="0" fontId="4" fillId="0" borderId="1" xfId="14" applyFont="1" applyFill="1" applyBorder="1" applyAlignment="1">
      <alignment vertical="center"/>
    </xf>
    <xf numFmtId="0" fontId="4" fillId="0" borderId="1" xfId="14"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168" fontId="0" fillId="0" borderId="1" xfId="19" applyNumberFormat="1"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168" fontId="0" fillId="3" borderId="1" xfId="19" applyNumberFormat="1" applyFont="1" applyFill="1" applyBorder="1" applyAlignment="1">
      <alignment horizontal="center" vertical="center"/>
    </xf>
    <xf numFmtId="17" fontId="1" fillId="3" borderId="1" xfId="19" applyNumberFormat="1" applyFont="1" applyFill="1" applyBorder="1" applyAlignment="1">
      <alignment horizontal="center" vertical="center"/>
    </xf>
    <xf numFmtId="0" fontId="46" fillId="0" borderId="1" xfId="0" applyFont="1" applyBorder="1" applyAlignment="1">
      <alignment horizontal="justify" vertical="top" wrapText="1"/>
    </xf>
    <xf numFmtId="10" fontId="37" fillId="5" borderId="1" xfId="0" applyNumberFormat="1" applyFont="1" applyFill="1" applyBorder="1" applyAlignment="1">
      <alignment vertical="center" wrapText="1"/>
    </xf>
    <xf numFmtId="0" fontId="32" fillId="7" borderId="12" xfId="0" applyFont="1" applyFill="1" applyBorder="1" applyAlignment="1" applyProtection="1">
      <alignment horizontal="center" vertical="center" wrapText="1"/>
    </xf>
    <xf numFmtId="0" fontId="3" fillId="8" borderId="1" xfId="20" applyFont="1" applyFill="1" applyBorder="1" applyAlignment="1">
      <alignment horizontal="center" vertical="center"/>
    </xf>
    <xf numFmtId="170" fontId="0" fillId="0" borderId="0" xfId="0" applyNumberFormat="1"/>
    <xf numFmtId="170" fontId="9" fillId="0" borderId="0" xfId="0" applyNumberFormat="1" applyFont="1" applyBorder="1" applyAlignment="1" applyProtection="1">
      <alignment horizontal="center" vertical="center" wrapText="1"/>
      <protection locked="0"/>
    </xf>
    <xf numFmtId="170" fontId="37" fillId="11" borderId="1" xfId="0" applyNumberFormat="1" applyFont="1" applyFill="1" applyBorder="1" applyAlignment="1">
      <alignment horizontal="center" vertical="center" wrapText="1"/>
    </xf>
    <xf numFmtId="170" fontId="40" fillId="11" borderId="1" xfId="19" applyNumberFormat="1" applyFont="1" applyFill="1" applyBorder="1" applyAlignment="1">
      <alignment horizontal="center" vertical="center" wrapText="1"/>
    </xf>
    <xf numFmtId="9" fontId="0" fillId="3" borderId="1" xfId="19" applyNumberFormat="1" applyFont="1" applyFill="1" applyBorder="1" applyAlignment="1">
      <alignment horizontal="center" vertical="center"/>
    </xf>
    <xf numFmtId="9" fontId="0" fillId="3" borderId="9" xfId="19" applyNumberFormat="1" applyFont="1" applyFill="1" applyBorder="1" applyAlignment="1">
      <alignment horizontal="center" vertical="center"/>
    </xf>
    <xf numFmtId="9" fontId="40" fillId="11" borderId="1" xfId="19" applyNumberFormat="1" applyFont="1" applyFill="1" applyBorder="1" applyAlignment="1">
      <alignment horizontal="center" vertical="center" wrapText="1"/>
    </xf>
    <xf numFmtId="0" fontId="31" fillId="0" borderId="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xf>
    <xf numFmtId="0" fontId="32" fillId="7" borderId="28" xfId="0" applyFont="1" applyFill="1" applyBorder="1" applyAlignment="1" applyProtection="1">
      <alignment horizontal="center" vertical="center" wrapText="1"/>
    </xf>
    <xf numFmtId="0" fontId="4" fillId="0" borderId="1" xfId="20" applyBorder="1" applyAlignment="1">
      <alignment vertical="center" wrapText="1"/>
    </xf>
    <xf numFmtId="0" fontId="15" fillId="3" borderId="1" xfId="0" applyFont="1" applyFill="1" applyBorder="1" applyAlignment="1">
      <alignment vertical="center" wrapText="1"/>
    </xf>
    <xf numFmtId="0" fontId="11" fillId="0" borderId="1" xfId="0" applyFont="1" applyBorder="1" applyAlignment="1">
      <alignment vertical="center" wrapText="1"/>
    </xf>
    <xf numFmtId="0" fontId="4" fillId="0" borderId="0" xfId="21"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47" fillId="8" borderId="1" xfId="0" applyFont="1" applyFill="1" applyBorder="1" applyAlignment="1">
      <alignment horizontal="center" vertical="center"/>
    </xf>
    <xf numFmtId="0" fontId="48" fillId="0" borderId="1" xfId="0" applyFont="1" applyBorder="1" applyAlignment="1">
      <alignment horizontal="justify" vertical="center"/>
    </xf>
    <xf numFmtId="0" fontId="49" fillId="0" borderId="1" xfId="0" applyFont="1" applyBorder="1" applyAlignment="1">
      <alignment horizontal="justify" vertical="center"/>
    </xf>
    <xf numFmtId="0" fontId="0" fillId="0" borderId="0" xfId="0" applyFill="1"/>
    <xf numFmtId="0" fontId="0" fillId="0" borderId="0" xfId="0" applyBorder="1"/>
    <xf numFmtId="0" fontId="50" fillId="0" borderId="0" xfId="0" applyFont="1" applyAlignment="1">
      <alignment horizontal="center" vertical="center"/>
    </xf>
    <xf numFmtId="0" fontId="50" fillId="0" borderId="0" xfId="0" applyFont="1" applyAlignment="1">
      <alignment horizontal="left" vertical="center" wrapText="1" indent="1"/>
    </xf>
    <xf numFmtId="0" fontId="50" fillId="0" borderId="0" xfId="0" applyFont="1" applyFill="1" applyAlignment="1">
      <alignment horizontal="left" vertical="center" indent="1"/>
    </xf>
    <xf numFmtId="0" fontId="0" fillId="3" borderId="0" xfId="0" applyFill="1"/>
    <xf numFmtId="0" fontId="50" fillId="3" borderId="0" xfId="0" applyFont="1" applyFill="1" applyAlignment="1">
      <alignment horizontal="left" vertical="center" indent="1"/>
    </xf>
    <xf numFmtId="0" fontId="50" fillId="3" borderId="1" xfId="0" applyFont="1" applyFill="1" applyBorder="1" applyAlignment="1">
      <alignment horizontal="center" vertical="center"/>
    </xf>
    <xf numFmtId="0" fontId="50" fillId="3"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0" fillId="3" borderId="0" xfId="0" applyFill="1" applyBorder="1"/>
    <xf numFmtId="0" fontId="50" fillId="3" borderId="0" xfId="0" applyFont="1" applyFill="1" applyAlignment="1">
      <alignment horizontal="center" vertical="center"/>
    </xf>
    <xf numFmtId="0" fontId="50" fillId="3" borderId="0" xfId="0" applyFont="1" applyFill="1" applyAlignment="1">
      <alignment horizontal="left" vertical="center" wrapText="1" indent="1"/>
    </xf>
    <xf numFmtId="0" fontId="0" fillId="0" borderId="12" xfId="0" applyBorder="1"/>
    <xf numFmtId="0" fontId="0" fillId="0" borderId="1" xfId="0" applyBorder="1"/>
    <xf numFmtId="17" fontId="6" fillId="0" borderId="9" xfId="19" applyNumberFormat="1" applyFont="1" applyBorder="1" applyAlignment="1">
      <alignment vertical="center"/>
    </xf>
    <xf numFmtId="0" fontId="0" fillId="0" borderId="0" xfId="0" applyFill="1" applyAlignment="1">
      <alignment wrapText="1"/>
    </xf>
    <xf numFmtId="0" fontId="33" fillId="0" borderId="1" xfId="0" applyFont="1" applyBorder="1" applyAlignment="1" applyProtection="1">
      <alignment wrapText="1"/>
    </xf>
    <xf numFmtId="0" fontId="33" fillId="0" borderId="1" xfId="0" applyFont="1" applyBorder="1" applyAlignment="1" applyProtection="1">
      <alignment horizontal="center"/>
    </xf>
    <xf numFmtId="0" fontId="0" fillId="3" borderId="1" xfId="0" applyFill="1" applyBorder="1" applyAlignment="1">
      <alignment horizontal="center" vertical="top" wrapText="1"/>
    </xf>
    <xf numFmtId="9" fontId="0" fillId="3" borderId="1" xfId="19" applyNumberFormat="1" applyFont="1" applyFill="1" applyBorder="1" applyAlignment="1">
      <alignment horizontal="center" vertical="top"/>
    </xf>
    <xf numFmtId="17" fontId="6" fillId="0" borderId="9" xfId="19" applyNumberFormat="1" applyFont="1" applyBorder="1" applyAlignment="1">
      <alignment vertical="top"/>
    </xf>
    <xf numFmtId="0" fontId="0" fillId="0" borderId="1" xfId="0" applyBorder="1" applyAlignment="1">
      <alignment horizontal="center" vertical="center"/>
    </xf>
    <xf numFmtId="0" fontId="0" fillId="3" borderId="1" xfId="0" applyFill="1" applyBorder="1" applyAlignment="1">
      <alignment horizontal="left" vertical="center" wrapText="1"/>
    </xf>
    <xf numFmtId="168" fontId="0" fillId="3" borderId="1" xfId="19" applyNumberFormat="1" applyFont="1" applyFill="1" applyBorder="1" applyAlignment="1">
      <alignment horizontal="center" vertical="center"/>
    </xf>
    <xf numFmtId="17" fontId="8" fillId="0" borderId="0" xfId="19" applyNumberFormat="1" applyFont="1" applyBorder="1" applyAlignment="1">
      <alignment horizontal="center" vertical="center"/>
    </xf>
    <xf numFmtId="0" fontId="0" fillId="0" borderId="1" xfId="0" applyFill="1" applyBorder="1" applyAlignment="1">
      <alignment vertical="center" wrapText="1"/>
    </xf>
    <xf numFmtId="17" fontId="6" fillId="0" borderId="9" xfId="19" applyNumberFormat="1" applyFont="1" applyBorder="1" applyAlignment="1">
      <alignment vertical="center"/>
    </xf>
    <xf numFmtId="0" fontId="0" fillId="0" borderId="1" xfId="0" applyBorder="1" applyAlignment="1">
      <alignment vertical="center" wrapText="1"/>
    </xf>
    <xf numFmtId="9" fontId="6" fillId="0" borderId="9" xfId="19" applyNumberFormat="1" applyFont="1" applyBorder="1" applyAlignment="1">
      <alignment vertical="center"/>
    </xf>
    <xf numFmtId="9" fontId="27" fillId="3" borderId="1" xfId="24"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41" fontId="28" fillId="3" borderId="1" xfId="24" applyNumberFormat="1" applyFont="1" applyFill="1" applyBorder="1" applyAlignment="1" applyProtection="1">
      <alignment vertical="center" wrapText="1"/>
    </xf>
    <xf numFmtId="168" fontId="33" fillId="3" borderId="1" xfId="0" applyNumberFormat="1" applyFont="1" applyFill="1" applyBorder="1" applyAlignment="1" applyProtection="1">
      <alignment horizontal="center" vertical="center"/>
    </xf>
    <xf numFmtId="0" fontId="14" fillId="5" borderId="1" xfId="14" applyFont="1" applyFill="1" applyBorder="1" applyAlignment="1" applyProtection="1">
      <alignment horizontal="center" vertical="center" wrapText="1"/>
      <protection locked="0"/>
    </xf>
    <xf numFmtId="0" fontId="15" fillId="0" borderId="1" xfId="14" applyFont="1" applyFill="1" applyBorder="1" applyAlignment="1">
      <alignment horizontal="center" vertical="center"/>
    </xf>
    <xf numFmtId="0" fontId="14" fillId="5" borderId="1" xfId="14" applyFont="1" applyFill="1" applyBorder="1" applyAlignment="1">
      <alignment horizontal="center" vertical="center"/>
    </xf>
    <xf numFmtId="0" fontId="37" fillId="11" borderId="1" xfId="0" applyFont="1" applyFill="1" applyBorder="1" applyAlignment="1">
      <alignment horizontal="center" vertical="center" wrapText="1"/>
    </xf>
    <xf numFmtId="9" fontId="40" fillId="11" borderId="1" xfId="19" applyFont="1" applyFill="1" applyBorder="1" applyAlignment="1">
      <alignment horizontal="center" vertical="center" wrapText="1"/>
    </xf>
    <xf numFmtId="9" fontId="8" fillId="0" borderId="1" xfId="19" applyFont="1" applyBorder="1" applyAlignment="1">
      <alignment horizontal="center" vertical="center"/>
    </xf>
    <xf numFmtId="0" fontId="8" fillId="0" borderId="1" xfId="0" applyFont="1" applyBorder="1" applyAlignment="1">
      <alignment horizontal="center" vertical="center"/>
    </xf>
    <xf numFmtId="10" fontId="27" fillId="3" borderId="1" xfId="19" applyNumberFormat="1" applyFont="1" applyFill="1" applyBorder="1" applyAlignment="1" applyProtection="1">
      <alignment vertical="center" wrapText="1"/>
      <protection locked="0"/>
    </xf>
    <xf numFmtId="10" fontId="28" fillId="3" borderId="1" xfId="19" applyNumberFormat="1" applyFont="1" applyFill="1" applyBorder="1" applyAlignment="1" applyProtection="1">
      <alignment horizontal="center" vertical="center" wrapText="1"/>
    </xf>
    <xf numFmtId="10" fontId="52" fillId="3" borderId="1" xfId="0"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7" fillId="0" borderId="27" xfId="14" applyFont="1" applyFill="1" applyBorder="1" applyAlignment="1">
      <alignment vertical="center" wrapText="1"/>
    </xf>
    <xf numFmtId="9" fontId="6" fillId="3" borderId="0" xfId="19" applyFont="1" applyFill="1" applyBorder="1" applyAlignment="1">
      <alignment horizontal="center" vertical="center" wrapText="1"/>
    </xf>
    <xf numFmtId="0" fontId="6" fillId="3" borderId="0" xfId="19" applyNumberFormat="1" applyFont="1" applyFill="1" applyBorder="1" applyAlignment="1">
      <alignment horizontal="center" vertical="center" wrapText="1"/>
    </xf>
    <xf numFmtId="9" fontId="6" fillId="0" borderId="0" xfId="19" applyNumberFormat="1" applyFont="1" applyFill="1" applyBorder="1" applyAlignment="1">
      <alignment horizontal="center" vertical="center" wrapText="1"/>
    </xf>
    <xf numFmtId="171" fontId="10" fillId="3" borderId="0" xfId="14" applyNumberFormat="1" applyFont="1" applyFill="1" applyBorder="1" applyAlignment="1" applyProtection="1">
      <alignment horizontal="center" vertical="center" wrapText="1"/>
      <protection locked="0"/>
    </xf>
    <xf numFmtId="9" fontId="10" fillId="0" borderId="0" xfId="19"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xf>
    <xf numFmtId="0" fontId="15" fillId="0" borderId="0" xfId="0" applyFont="1" applyFill="1"/>
    <xf numFmtId="1" fontId="4" fillId="0" borderId="0" xfId="0" applyNumberFormat="1" applyFont="1" applyFill="1" applyBorder="1" applyAlignment="1">
      <alignment horizontal="center" vertical="center"/>
    </xf>
    <xf numFmtId="10" fontId="1" fillId="0" borderId="1" xfId="19" applyNumberFormat="1" applyFont="1" applyBorder="1" applyAlignment="1">
      <alignment horizontal="center" vertical="center"/>
    </xf>
    <xf numFmtId="0" fontId="8" fillId="0" borderId="9" xfId="0" applyFont="1" applyBorder="1" applyAlignment="1">
      <alignment horizontal="center" vertical="center" wrapText="1"/>
    </xf>
    <xf numFmtId="0" fontId="4" fillId="0" borderId="9" xfId="0" applyFont="1" applyBorder="1" applyAlignment="1">
      <alignment vertical="center" wrapText="1"/>
    </xf>
    <xf numFmtId="17" fontId="8" fillId="0" borderId="9" xfId="19" applyNumberFormat="1" applyFont="1" applyBorder="1" applyAlignment="1">
      <alignment horizontal="center" vertical="center"/>
    </xf>
    <xf numFmtId="17" fontId="8" fillId="0" borderId="9" xfId="19" applyNumberFormat="1" applyFont="1" applyFill="1" applyBorder="1" applyAlignment="1">
      <alignment horizontal="center" vertical="center"/>
    </xf>
    <xf numFmtId="17" fontId="8" fillId="0" borderId="9" xfId="0" applyNumberFormat="1" applyFont="1" applyFill="1" applyBorder="1" applyAlignment="1">
      <alignment horizontal="justify" wrapText="1"/>
    </xf>
    <xf numFmtId="0" fontId="4" fillId="0" borderId="1" xfId="0" applyFont="1" applyBorder="1" applyAlignment="1">
      <alignment vertical="center" wrapText="1"/>
    </xf>
    <xf numFmtId="0" fontId="8" fillId="16" borderId="8" xfId="0" applyFont="1" applyFill="1" applyBorder="1" applyAlignment="1">
      <alignment horizontal="center" vertical="center"/>
    </xf>
    <xf numFmtId="10" fontId="1" fillId="16" borderId="12" xfId="19" applyNumberFormat="1" applyFont="1" applyFill="1" applyBorder="1" applyAlignment="1">
      <alignment horizontal="center" vertical="center"/>
    </xf>
    <xf numFmtId="10" fontId="8" fillId="16" borderId="1" xfId="0" applyNumberFormat="1" applyFont="1" applyFill="1" applyBorder="1" applyAlignment="1">
      <alignment horizontal="center" vertical="center" wrapText="1"/>
    </xf>
    <xf numFmtId="0" fontId="8" fillId="0" borderId="1" xfId="0" applyFont="1" applyBorder="1" applyAlignment="1">
      <alignment vertical="center" wrapText="1"/>
    </xf>
    <xf numFmtId="9" fontId="8" fillId="0" borderId="1" xfId="0" applyNumberFormat="1" applyFont="1" applyBorder="1" applyAlignment="1">
      <alignment horizontal="center" vertical="center" wrapText="1"/>
    </xf>
    <xf numFmtId="17" fontId="8" fillId="0" borderId="1" xfId="0" applyNumberFormat="1" applyFont="1" applyBorder="1" applyAlignment="1">
      <alignment horizontal="center" vertical="center"/>
    </xf>
    <xf numFmtId="0" fontId="8" fillId="0" borderId="1" xfId="0" applyFont="1" applyBorder="1" applyAlignment="1">
      <alignment wrapText="1"/>
    </xf>
    <xf numFmtId="9" fontId="0" fillId="0" borderId="0" xfId="0" applyNumberFormat="1"/>
    <xf numFmtId="10" fontId="37" fillId="5" borderId="1" xfId="19" applyNumberFormat="1" applyFont="1" applyFill="1" applyBorder="1" applyAlignment="1">
      <alignment horizontal="center" vertical="center" wrapText="1"/>
    </xf>
    <xf numFmtId="0" fontId="33" fillId="3" borderId="1" xfId="0" applyFont="1" applyFill="1" applyBorder="1" applyAlignment="1" applyProtection="1">
      <alignment horizontal="justify" vertical="center" wrapText="1"/>
    </xf>
    <xf numFmtId="9" fontId="33" fillId="3" borderId="1" xfId="0" applyNumberFormat="1" applyFont="1" applyFill="1" applyBorder="1" applyAlignment="1" applyProtection="1">
      <alignment horizontal="center" vertical="center" wrapText="1"/>
    </xf>
    <xf numFmtId="9" fontId="33" fillId="3" borderId="1" xfId="0" applyNumberFormat="1" applyFont="1" applyFill="1" applyBorder="1" applyAlignment="1" applyProtection="1">
      <alignment horizontal="right" vertical="center" wrapText="1"/>
    </xf>
    <xf numFmtId="168" fontId="33" fillId="3" borderId="1" xfId="0" applyNumberFormat="1" applyFont="1" applyFill="1" applyBorder="1" applyAlignment="1" applyProtection="1">
      <alignment horizontal="right" vertical="center" wrapText="1"/>
    </xf>
    <xf numFmtId="17" fontId="15" fillId="2" borderId="1" xfId="14" applyNumberFormat="1" applyFont="1" applyFill="1" applyBorder="1" applyAlignment="1" applyProtection="1">
      <alignment vertical="center" wrapText="1"/>
      <protection locked="0"/>
    </xf>
    <xf numFmtId="0" fontId="0" fillId="0" borderId="3" xfId="0" applyFill="1" applyBorder="1" applyAlignment="1" applyProtection="1">
      <alignment horizontal="justify" vertical="center" wrapText="1"/>
    </xf>
    <xf numFmtId="0" fontId="0" fillId="0" borderId="10" xfId="0" applyFill="1" applyBorder="1" applyAlignment="1" applyProtection="1">
      <alignment horizontal="justify" vertical="center" wrapText="1"/>
    </xf>
    <xf numFmtId="0" fontId="0" fillId="0" borderId="27" xfId="0" applyFill="1" applyBorder="1" applyAlignment="1" applyProtection="1">
      <alignment horizontal="justify" vertical="center" wrapText="1"/>
    </xf>
    <xf numFmtId="0" fontId="0" fillId="0" borderId="29" xfId="0" applyFill="1" applyBorder="1" applyAlignment="1" applyProtection="1">
      <alignment horizontal="justify" vertical="center" wrapText="1"/>
    </xf>
    <xf numFmtId="0" fontId="0" fillId="0" borderId="11" xfId="0" applyFill="1" applyBorder="1" applyAlignment="1" applyProtection="1">
      <alignment horizontal="justify" vertical="center" wrapText="1"/>
    </xf>
    <xf numFmtId="0" fontId="0" fillId="0" borderId="30" xfId="0" applyFill="1" applyBorder="1" applyAlignment="1" applyProtection="1">
      <alignment horizontal="justify" vertical="center" wrapText="1"/>
    </xf>
    <xf numFmtId="0" fontId="0" fillId="0" borderId="27" xfId="0" applyFill="1" applyBorder="1" applyAlignment="1" applyProtection="1">
      <alignment horizontal="left" wrapText="1"/>
    </xf>
    <xf numFmtId="0" fontId="0" fillId="0" borderId="0" xfId="0" applyFill="1" applyAlignment="1" applyProtection="1">
      <alignment horizontal="left" wrapText="1"/>
    </xf>
    <xf numFmtId="0" fontId="28" fillId="8" borderId="1" xfId="0" applyFont="1" applyFill="1" applyBorder="1" applyAlignment="1" applyProtection="1">
      <alignment horizontal="justify" vertical="center" wrapText="1"/>
    </xf>
    <xf numFmtId="0" fontId="29" fillId="3" borderId="1" xfId="11" applyFont="1" applyFill="1" applyBorder="1" applyAlignment="1" applyProtection="1">
      <alignment horizontal="justify" vertical="center" wrapText="1"/>
      <protection locked="0"/>
    </xf>
    <xf numFmtId="10" fontId="27" fillId="3" borderId="1" xfId="19" applyNumberFormat="1" applyFont="1" applyFill="1" applyBorder="1" applyAlignment="1" applyProtection="1">
      <alignment horizontal="justify" vertical="center" wrapText="1"/>
    </xf>
    <xf numFmtId="0" fontId="27" fillId="3" borderId="1" xfId="0" applyFont="1" applyFill="1" applyBorder="1" applyAlignment="1" applyProtection="1">
      <alignment horizontal="center" vertical="center" wrapText="1"/>
    </xf>
    <xf numFmtId="0" fontId="27" fillId="3" borderId="1" xfId="0" applyFont="1" applyFill="1" applyBorder="1" applyAlignment="1" applyProtection="1">
      <alignment horizontal="justify" vertical="center" wrapText="1"/>
    </xf>
    <xf numFmtId="0" fontId="27" fillId="0" borderId="1" xfId="0" applyFont="1" applyFill="1" applyBorder="1" applyAlignment="1" applyProtection="1">
      <alignment horizontal="justify" vertical="center" wrapText="1"/>
    </xf>
    <xf numFmtId="0" fontId="27" fillId="3" borderId="9" xfId="0" applyFont="1" applyFill="1" applyBorder="1" applyAlignment="1" applyProtection="1">
      <alignment horizontal="justify" vertical="center" wrapText="1"/>
    </xf>
    <xf numFmtId="0" fontId="27" fillId="3" borderId="28" xfId="0" applyFont="1" applyFill="1" applyBorder="1" applyAlignment="1" applyProtection="1">
      <alignment horizontal="justify" vertical="center" wrapText="1"/>
    </xf>
    <xf numFmtId="0" fontId="27" fillId="3" borderId="12" xfId="0" applyFont="1" applyFill="1" applyBorder="1" applyAlignment="1" applyProtection="1">
      <alignment horizontal="justify" vertical="center" wrapText="1"/>
    </xf>
    <xf numFmtId="0" fontId="0" fillId="0" borderId="9" xfId="0" applyFill="1" applyBorder="1" applyAlignment="1" applyProtection="1">
      <alignment horizontal="center" vertical="center"/>
    </xf>
    <xf numFmtId="0" fontId="0" fillId="0" borderId="28" xfId="0" applyFill="1" applyBorder="1" applyAlignment="1" applyProtection="1">
      <alignment horizontal="center" vertical="center"/>
    </xf>
    <xf numFmtId="0" fontId="0" fillId="0" borderId="12" xfId="0" applyFill="1" applyBorder="1" applyAlignment="1" applyProtection="1">
      <alignment horizontal="center" vertical="center"/>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7" fillId="6" borderId="8"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7" fillId="7" borderId="1" xfId="11" applyFont="1" applyFill="1" applyBorder="1" applyAlignment="1" applyProtection="1">
      <alignment horizontal="center" vertical="center" wrapText="1"/>
    </xf>
    <xf numFmtId="0" fontId="7" fillId="7" borderId="9" xfId="11" applyFont="1" applyFill="1" applyBorder="1" applyAlignment="1" applyProtection="1">
      <alignment horizontal="center" vertical="center" wrapText="1"/>
    </xf>
    <xf numFmtId="0" fontId="7" fillId="7" borderId="12" xfId="1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0" fillId="3" borderId="13" xfId="0" applyFill="1" applyBorder="1" applyAlignment="1" applyProtection="1">
      <alignment horizontal="center"/>
    </xf>
    <xf numFmtId="0" fontId="0" fillId="3" borderId="14"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18" xfId="0" applyFill="1" applyBorder="1" applyAlignment="1" applyProtection="1">
      <alignment horizontal="center"/>
    </xf>
    <xf numFmtId="0" fontId="0" fillId="3" borderId="19" xfId="0" applyFill="1" applyBorder="1" applyAlignment="1" applyProtection="1">
      <alignment horizontal="center"/>
    </xf>
    <xf numFmtId="0" fontId="24" fillId="3" borderId="15" xfId="0" applyFont="1" applyFill="1" applyBorder="1" applyAlignment="1" applyProtection="1">
      <alignment horizontal="center" vertical="center" wrapText="1"/>
    </xf>
    <xf numFmtId="0" fontId="24" fillId="3" borderId="16" xfId="0" applyFont="1" applyFill="1" applyBorder="1" applyAlignment="1" applyProtection="1">
      <alignment horizontal="center" vertical="center" wrapText="1"/>
    </xf>
    <xf numFmtId="0" fontId="24" fillId="3" borderId="17" xfId="0" applyFont="1" applyFill="1" applyBorder="1" applyAlignment="1" applyProtection="1">
      <alignment horizontal="center" vertical="center" wrapText="1"/>
    </xf>
    <xf numFmtId="0" fontId="24" fillId="3" borderId="15" xfId="0" applyFont="1" applyFill="1" applyBorder="1" applyAlignment="1" applyProtection="1">
      <alignment horizontal="center" vertical="center"/>
    </xf>
    <xf numFmtId="0" fontId="24" fillId="3" borderId="16"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7" fillId="0" borderId="9" xfId="0" applyFont="1" applyFill="1" applyBorder="1" applyAlignment="1" applyProtection="1">
      <alignment horizontal="justify" vertical="center" wrapText="1"/>
    </xf>
    <xf numFmtId="0" fontId="27" fillId="0" borderId="28" xfId="0" applyFont="1" applyFill="1" applyBorder="1" applyAlignment="1" applyProtection="1">
      <alignment horizontal="justify" vertical="center" wrapText="1"/>
    </xf>
    <xf numFmtId="0" fontId="27" fillId="0" borderId="12" xfId="0" applyFont="1" applyFill="1" applyBorder="1" applyAlignment="1" applyProtection="1">
      <alignment horizontal="justify" vertical="center" wrapText="1"/>
    </xf>
    <xf numFmtId="0" fontId="27" fillId="3" borderId="9" xfId="0" applyFont="1" applyFill="1" applyBorder="1" applyAlignment="1" applyProtection="1">
      <alignment horizontal="left" vertical="center" wrapText="1"/>
    </xf>
    <xf numFmtId="0" fontId="27" fillId="3" borderId="28"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30" fillId="0" borderId="1" xfId="0" applyFont="1" applyFill="1" applyBorder="1" applyAlignment="1" applyProtection="1">
      <alignment horizontal="center"/>
    </xf>
    <xf numFmtId="0" fontId="31" fillId="0" borderId="1"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xf>
    <xf numFmtId="0" fontId="32" fillId="5" borderId="8" xfId="0" applyFont="1" applyFill="1" applyBorder="1" applyAlignment="1" applyProtection="1">
      <alignment horizontal="center" vertical="center" wrapText="1"/>
    </xf>
    <xf numFmtId="0" fontId="32" fillId="5" borderId="5" xfId="0" applyFont="1" applyFill="1" applyBorder="1" applyAlignment="1" applyProtection="1">
      <alignment horizontal="center" vertical="center" wrapText="1"/>
    </xf>
    <xf numFmtId="0" fontId="32" fillId="5" borderId="4" xfId="0" applyFont="1" applyFill="1" applyBorder="1" applyAlignment="1" applyProtection="1">
      <alignment horizontal="center" vertical="center" wrapText="1"/>
    </xf>
    <xf numFmtId="0" fontId="31" fillId="0" borderId="15"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16" xfId="0" applyFont="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14" fillId="5" borderId="1" xfId="14" applyFont="1" applyFill="1" applyBorder="1" applyAlignment="1">
      <alignment horizontal="center" vertical="center" wrapText="1"/>
    </xf>
    <xf numFmtId="0" fontId="15" fillId="0" borderId="1" xfId="14"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7" fillId="0" borderId="1" xfId="14" applyFont="1" applyFill="1" applyBorder="1" applyAlignment="1" applyProtection="1">
      <alignment horizontal="center" vertical="center"/>
    </xf>
    <xf numFmtId="0" fontId="5" fillId="0" borderId="1" xfId="14" applyFont="1" applyFill="1" applyBorder="1" applyAlignment="1">
      <alignment horizontal="center" vertical="center"/>
    </xf>
    <xf numFmtId="0" fontId="5" fillId="4" borderId="1" xfId="14" applyFont="1" applyFill="1" applyBorder="1" applyAlignment="1">
      <alignment horizontal="center" vertical="center"/>
    </xf>
    <xf numFmtId="0" fontId="15" fillId="0" borderId="1" xfId="14" applyFont="1" applyFill="1" applyBorder="1" applyAlignment="1">
      <alignment horizontal="center" vertical="center" wrapText="1"/>
    </xf>
    <xf numFmtId="1" fontId="15" fillId="0" borderId="1" xfId="5" applyNumberFormat="1" applyFont="1" applyFill="1" applyBorder="1" applyAlignment="1">
      <alignment horizontal="center" vertical="center" wrapText="1"/>
    </xf>
    <xf numFmtId="9" fontId="15" fillId="0" borderId="1" xfId="17" applyFont="1" applyFill="1" applyBorder="1" applyAlignment="1">
      <alignment horizontal="center" vertical="center"/>
    </xf>
    <xf numFmtId="0" fontId="15" fillId="0" borderId="1" xfId="17" applyNumberFormat="1" applyFont="1" applyFill="1" applyBorder="1" applyAlignment="1">
      <alignment horizontal="center" vertical="center" wrapText="1"/>
    </xf>
    <xf numFmtId="49" fontId="15" fillId="0" borderId="1" xfId="14" applyNumberFormat="1" applyFont="1" applyFill="1" applyBorder="1" applyAlignment="1">
      <alignment horizontal="center" vertical="center"/>
    </xf>
    <xf numFmtId="0" fontId="15" fillId="0" borderId="1" xfId="14" applyFont="1" applyFill="1" applyBorder="1" applyAlignment="1">
      <alignment horizontal="left" vertical="center" wrapText="1"/>
    </xf>
    <xf numFmtId="0" fontId="42" fillId="0" borderId="1" xfId="14" applyFont="1" applyFill="1" applyBorder="1" applyAlignment="1">
      <alignment horizontal="center" vertical="center"/>
    </xf>
    <xf numFmtId="0" fontId="14" fillId="5" borderId="1" xfId="14" applyFont="1" applyFill="1" applyBorder="1" applyAlignment="1">
      <alignment horizontal="center" vertical="center"/>
    </xf>
    <xf numFmtId="9" fontId="14" fillId="5" borderId="1" xfId="17" applyFont="1" applyFill="1" applyBorder="1" applyAlignment="1">
      <alignment horizontal="center" vertical="center"/>
    </xf>
    <xf numFmtId="14" fontId="15" fillId="0" borderId="1" xfId="14" applyNumberFormat="1" applyFont="1" applyFill="1" applyBorder="1" applyAlignment="1">
      <alignment horizontal="center" vertical="center" wrapText="1"/>
    </xf>
    <xf numFmtId="10" fontId="15" fillId="3" borderId="1" xfId="17"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7" fillId="0" borderId="27" xfId="14" applyFont="1" applyFill="1" applyBorder="1" applyAlignment="1">
      <alignment horizontal="center" vertical="center" wrapText="1"/>
    </xf>
    <xf numFmtId="9" fontId="15" fillId="0" borderId="1" xfId="17" applyFont="1" applyFill="1" applyBorder="1" applyAlignment="1">
      <alignment horizontal="center" vertical="center" wrapText="1"/>
    </xf>
    <xf numFmtId="0" fontId="15" fillId="0" borderId="1" xfId="0" applyFont="1" applyFill="1" applyBorder="1" applyAlignment="1">
      <alignment horizontal="center" vertical="center"/>
    </xf>
    <xf numFmtId="0" fontId="43" fillId="0" borderId="1" xfId="0" applyFont="1" applyFill="1" applyBorder="1" applyAlignment="1">
      <alignment horizontal="center" vertical="center"/>
    </xf>
    <xf numFmtId="9" fontId="14" fillId="0" borderId="1" xfId="17" applyFont="1" applyFill="1" applyBorder="1" applyAlignment="1">
      <alignment horizontal="center" vertical="center"/>
    </xf>
    <xf numFmtId="0" fontId="16" fillId="4" borderId="1" xfId="14" applyFont="1" applyFill="1" applyBorder="1" applyAlignment="1">
      <alignment horizontal="center" vertical="center"/>
    </xf>
    <xf numFmtId="0" fontId="15" fillId="0" borderId="1" xfId="14"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4" fillId="5" borderId="1" xfId="14" applyFont="1" applyFill="1" applyBorder="1" applyAlignment="1" applyProtection="1">
      <alignment horizontal="center" vertical="center" wrapText="1"/>
      <protection locked="0"/>
    </xf>
    <xf numFmtId="0" fontId="15" fillId="2" borderId="1" xfId="14" applyFont="1" applyFill="1" applyBorder="1" applyAlignment="1" applyProtection="1">
      <alignment horizontal="center" vertical="center" wrapText="1"/>
      <protection locked="0"/>
    </xf>
    <xf numFmtId="0" fontId="15" fillId="2" borderId="1" xfId="14"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8" fillId="0" borderId="21"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8" fillId="0" borderId="23" xfId="0" applyFont="1" applyBorder="1" applyAlignment="1" applyProtection="1">
      <alignment horizontal="center"/>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37" fillId="3" borderId="15" xfId="0" applyFont="1" applyFill="1" applyBorder="1" applyAlignment="1">
      <alignment horizontal="center"/>
    </xf>
    <xf numFmtId="0" fontId="37" fillId="3" borderId="16" xfId="0" applyFont="1" applyFill="1" applyBorder="1" applyAlignment="1">
      <alignment horizontal="center"/>
    </xf>
    <xf numFmtId="0" fontId="37" fillId="3" borderId="17" xfId="0" applyFont="1" applyFill="1" applyBorder="1" applyAlignment="1">
      <alignment horizontal="center"/>
    </xf>
    <xf numFmtId="0" fontId="35" fillId="0" borderId="24" xfId="0" applyFont="1" applyFill="1" applyBorder="1" applyAlignment="1">
      <alignment horizontal="left" vertical="center" wrapText="1"/>
    </xf>
    <xf numFmtId="0" fontId="53" fillId="0" borderId="25" xfId="0" applyFont="1" applyFill="1" applyBorder="1" applyAlignment="1">
      <alignment horizontal="left"/>
    </xf>
    <xf numFmtId="0" fontId="53" fillId="0" borderId="26" xfId="0" applyFont="1" applyFill="1" applyBorder="1" applyAlignment="1">
      <alignment horizontal="left"/>
    </xf>
    <xf numFmtId="0" fontId="37" fillId="11" borderId="1" xfId="0" applyFont="1" applyFill="1" applyBorder="1" applyAlignment="1">
      <alignment horizontal="center" vertical="center" wrapText="1"/>
    </xf>
    <xf numFmtId="9" fontId="40" fillId="11" borderId="1" xfId="19" applyFont="1" applyFill="1" applyBorder="1" applyAlignment="1">
      <alignment horizontal="center" vertical="center" wrapText="1"/>
    </xf>
    <xf numFmtId="0" fontId="8" fillId="16" borderId="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36" fillId="10" borderId="1" xfId="0" applyFont="1" applyFill="1" applyBorder="1" applyAlignment="1">
      <alignment horizontal="center"/>
    </xf>
    <xf numFmtId="0" fontId="8" fillId="0" borderId="1" xfId="0" applyFont="1" applyBorder="1" applyAlignment="1">
      <alignment horizontal="center" vertical="center"/>
    </xf>
    <xf numFmtId="0" fontId="35" fillId="0" borderId="1" xfId="23" applyFont="1" applyBorder="1" applyAlignment="1">
      <alignment horizontal="left" vertical="center" wrapText="1"/>
    </xf>
    <xf numFmtId="0" fontId="39" fillId="9" borderId="1" xfId="0" applyFont="1" applyFill="1" applyBorder="1" applyAlignment="1">
      <alignment horizontal="center" vertical="center"/>
    </xf>
    <xf numFmtId="0" fontId="14" fillId="5" borderId="1" xfId="14" applyFont="1" applyFill="1" applyBorder="1" applyAlignment="1">
      <alignment horizontal="left" vertical="center" wrapText="1"/>
    </xf>
    <xf numFmtId="0" fontId="5" fillId="0" borderId="1" xfId="0" applyFont="1" applyFill="1" applyBorder="1" applyAlignment="1" applyProtection="1">
      <alignment horizontal="center" vertical="top" wrapText="1"/>
      <protection locked="0"/>
    </xf>
    <xf numFmtId="0" fontId="43" fillId="0" borderId="1" xfId="0" applyFont="1" applyFill="1" applyBorder="1" applyAlignment="1">
      <alignment horizontal="center"/>
    </xf>
    <xf numFmtId="0" fontId="19" fillId="0" borderId="1" xfId="14" applyFont="1" applyFill="1" applyBorder="1" applyAlignment="1" applyProtection="1">
      <alignment horizontal="left" vertical="center" wrapText="1"/>
      <protection locked="0"/>
    </xf>
    <xf numFmtId="0" fontId="20" fillId="0" borderId="1" xfId="14" applyFont="1" applyFill="1" applyBorder="1" applyAlignment="1" applyProtection="1">
      <alignment horizontal="left" vertical="center" wrapText="1"/>
      <protection locked="0"/>
    </xf>
    <xf numFmtId="9" fontId="15" fillId="0" borderId="1" xfId="17" applyNumberFormat="1" applyFont="1" applyFill="1" applyBorder="1" applyAlignment="1">
      <alignment horizontal="center" vertical="center" wrapText="1"/>
    </xf>
    <xf numFmtId="0" fontId="14" fillId="4" borderId="1" xfId="14" applyFont="1" applyFill="1" applyBorder="1" applyAlignment="1">
      <alignment horizontal="center" vertical="center"/>
    </xf>
    <xf numFmtId="0" fontId="15" fillId="0" borderId="1" xfId="14" applyFont="1" applyFill="1" applyBorder="1" applyAlignment="1" applyProtection="1">
      <alignment horizontal="center" vertical="center"/>
      <protection locked="0"/>
    </xf>
    <xf numFmtId="0" fontId="14" fillId="5" borderId="1" xfId="14" applyFont="1" applyFill="1" applyBorder="1" applyAlignment="1">
      <alignment horizontal="justify" vertical="center"/>
    </xf>
    <xf numFmtId="0" fontId="16" fillId="0" borderId="1" xfId="14"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justify" vertical="center"/>
    </xf>
    <xf numFmtId="0" fontId="14" fillId="5" borderId="1" xfId="14" applyFont="1" applyFill="1" applyBorder="1" applyAlignment="1">
      <alignment horizontal="justify" vertical="center" wrapText="1"/>
    </xf>
    <xf numFmtId="0" fontId="15" fillId="0"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left" vertical="center" wrapText="1"/>
      <protection locked="0"/>
    </xf>
    <xf numFmtId="0" fontId="35" fillId="0" borderId="24" xfId="23" applyFont="1" applyFill="1" applyBorder="1" applyAlignment="1">
      <alignment horizontal="left" vertical="center" wrapText="1"/>
    </xf>
    <xf numFmtId="0" fontId="35" fillId="0" borderId="25" xfId="23" applyFont="1" applyFill="1" applyBorder="1" applyAlignment="1">
      <alignment horizontal="left" vertical="center" wrapText="1"/>
    </xf>
    <xf numFmtId="0" fontId="35" fillId="0" borderId="26" xfId="23" applyFont="1" applyFill="1" applyBorder="1" applyAlignment="1">
      <alignment horizontal="left" vertical="center" wrapText="1"/>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37" fillId="3" borderId="15" xfId="0" applyFont="1" applyFill="1" applyBorder="1" applyAlignment="1">
      <alignment horizontal="center" vertical="center"/>
    </xf>
    <xf numFmtId="0" fontId="37" fillId="3" borderId="16" xfId="0" applyFont="1" applyFill="1" applyBorder="1" applyAlignment="1">
      <alignment horizontal="center" vertical="center"/>
    </xf>
    <xf numFmtId="0" fontId="37" fillId="3" borderId="17" xfId="0" applyFont="1" applyFill="1" applyBorder="1" applyAlignment="1">
      <alignment horizontal="center" vertical="center"/>
    </xf>
    <xf numFmtId="9" fontId="8" fillId="0" borderId="1" xfId="19" applyFont="1" applyBorder="1" applyAlignment="1">
      <alignment horizontal="center" vertical="center"/>
    </xf>
    <xf numFmtId="0" fontId="8" fillId="3" borderId="1"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12" xfId="0" applyFont="1" applyBorder="1" applyAlignment="1">
      <alignment horizontal="center" vertical="center"/>
    </xf>
    <xf numFmtId="9" fontId="8" fillId="0" borderId="9" xfId="19" applyFont="1" applyBorder="1" applyAlignment="1">
      <alignment horizontal="center" vertical="center"/>
    </xf>
    <xf numFmtId="9" fontId="8" fillId="0" borderId="28" xfId="19" applyFont="1" applyBorder="1" applyAlignment="1">
      <alignment horizontal="center" vertical="center"/>
    </xf>
    <xf numFmtId="9" fontId="8" fillId="0" borderId="12" xfId="19" applyFont="1" applyBorder="1" applyAlignment="1">
      <alignment horizontal="center" vertical="center"/>
    </xf>
    <xf numFmtId="0" fontId="19" fillId="0" borderId="1" xfId="0" applyFont="1" applyFill="1" applyBorder="1" applyAlignment="1">
      <alignment horizontal="justify" vertical="center" wrapText="1"/>
    </xf>
    <xf numFmtId="0" fontId="15" fillId="0" borderId="1" xfId="14" applyFont="1" applyFill="1" applyBorder="1" applyAlignment="1" applyProtection="1">
      <alignment horizontal="center" vertical="center" wrapText="1"/>
    </xf>
    <xf numFmtId="0" fontId="4" fillId="0" borderId="1" xfId="14" applyFont="1" applyFill="1" applyBorder="1" applyAlignment="1">
      <alignment horizontal="left" vertical="center" wrapText="1"/>
    </xf>
    <xf numFmtId="14" fontId="15" fillId="0" borderId="1" xfId="0" applyNumberFormat="1" applyFont="1" applyFill="1" applyBorder="1" applyAlignment="1">
      <alignment horizontal="center" vertical="center" wrapText="1"/>
    </xf>
    <xf numFmtId="14" fontId="44" fillId="0" borderId="1" xfId="0" applyNumberFormat="1" applyFont="1" applyFill="1" applyBorder="1"/>
    <xf numFmtId="9" fontId="15" fillId="0" borderId="1" xfId="17" applyNumberFormat="1" applyFont="1" applyFill="1" applyBorder="1" applyAlignment="1">
      <alignment horizontal="center" vertical="top" wrapText="1"/>
    </xf>
    <xf numFmtId="0" fontId="44" fillId="0" borderId="1" xfId="0" applyFont="1" applyFill="1" applyBorder="1"/>
    <xf numFmtId="0" fontId="45" fillId="0" borderId="1" xfId="14" applyFont="1" applyFill="1" applyBorder="1" applyAlignment="1">
      <alignment horizontal="center" vertical="center"/>
    </xf>
    <xf numFmtId="0" fontId="15" fillId="0" borderId="1" xfId="14" applyFont="1" applyFill="1" applyBorder="1" applyAlignment="1" applyProtection="1">
      <alignment horizontal="center" vertical="center"/>
    </xf>
    <xf numFmtId="0" fontId="4" fillId="0" borderId="1" xfId="14" applyFont="1" applyFill="1" applyBorder="1" applyAlignment="1">
      <alignment horizontal="center" vertical="center" wrapText="1"/>
    </xf>
    <xf numFmtId="0" fontId="3" fillId="5" borderId="1" xfId="14" applyFont="1" applyFill="1" applyBorder="1" applyAlignment="1">
      <alignment horizontal="left" vertical="center" wrapText="1"/>
    </xf>
    <xf numFmtId="0" fontId="4" fillId="0" borderId="1" xfId="14" applyFont="1" applyFill="1" applyBorder="1" applyAlignment="1">
      <alignment horizontal="left" vertical="top" wrapText="1"/>
    </xf>
    <xf numFmtId="1" fontId="4" fillId="0" borderId="1" xfId="5" applyNumberFormat="1" applyFont="1" applyFill="1" applyBorder="1" applyAlignment="1">
      <alignment horizontal="center" vertical="center" wrapText="1"/>
    </xf>
    <xf numFmtId="9" fontId="4" fillId="0" borderId="1" xfId="17" applyFont="1" applyFill="1" applyBorder="1" applyAlignment="1">
      <alignment horizontal="center" vertical="center"/>
    </xf>
    <xf numFmtId="0" fontId="4" fillId="0" borderId="1" xfId="17" applyNumberFormat="1" applyFont="1" applyFill="1" applyBorder="1" applyAlignment="1">
      <alignment horizontal="center" vertical="center" wrapText="1"/>
    </xf>
    <xf numFmtId="0" fontId="4" fillId="0" borderId="1" xfId="14" applyFont="1" applyFill="1" applyBorder="1" applyAlignment="1">
      <alignment horizontal="center" vertical="center"/>
    </xf>
    <xf numFmtId="49" fontId="4" fillId="0" borderId="1" xfId="14" applyNumberFormat="1" applyFont="1" applyFill="1" applyBorder="1" applyAlignment="1">
      <alignment horizontal="center" vertical="center"/>
    </xf>
    <xf numFmtId="0" fontId="8" fillId="0" borderId="1" xfId="0" applyFont="1" applyFill="1" applyBorder="1" applyAlignment="1" applyProtection="1">
      <alignment horizontal="center"/>
      <protection locked="0"/>
    </xf>
    <xf numFmtId="0" fontId="0" fillId="0" borderId="27" xfId="0" applyFill="1" applyBorder="1" applyAlignment="1">
      <alignment horizontal="center" wrapText="1"/>
    </xf>
    <xf numFmtId="0" fontId="0" fillId="0" borderId="0" xfId="0" applyFill="1" applyBorder="1" applyAlignment="1">
      <alignment horizontal="center" wrapText="1"/>
    </xf>
    <xf numFmtId="17" fontId="0" fillId="0" borderId="1" xfId="0" applyNumberFormat="1" applyBorder="1" applyAlignment="1">
      <alignment horizontal="left"/>
    </xf>
    <xf numFmtId="0" fontId="0" fillId="0" borderId="1" xfId="0" applyBorder="1" applyAlignment="1">
      <alignment horizontal="center" vertical="center"/>
    </xf>
    <xf numFmtId="0" fontId="0" fillId="3" borderId="1" xfId="0" applyFill="1" applyBorder="1" applyAlignment="1">
      <alignment horizontal="left" vertical="center" wrapText="1"/>
    </xf>
    <xf numFmtId="9" fontId="0" fillId="3" borderId="1" xfId="19" applyNumberFormat="1" applyFont="1" applyFill="1" applyBorder="1" applyAlignment="1">
      <alignment horizontal="center" vertical="center"/>
    </xf>
    <xf numFmtId="9" fontId="1" fillId="3" borderId="1" xfId="19" applyNumberFormat="1" applyFont="1" applyFill="1" applyBorder="1" applyAlignment="1">
      <alignment horizontal="center" vertical="center"/>
    </xf>
    <xf numFmtId="0" fontId="0" fillId="3" borderId="1" xfId="0" applyFill="1" applyBorder="1" applyAlignment="1">
      <alignment horizontal="center" vertical="center"/>
    </xf>
    <xf numFmtId="17" fontId="6" fillId="0" borderId="9" xfId="19" applyNumberFormat="1" applyFont="1" applyBorder="1" applyAlignment="1">
      <alignment vertical="center"/>
    </xf>
    <xf numFmtId="17" fontId="6" fillId="0" borderId="12" xfId="19" applyNumberFormat="1" applyFont="1" applyBorder="1" applyAlignment="1">
      <alignment vertical="center"/>
    </xf>
    <xf numFmtId="168" fontId="0" fillId="3" borderId="1" xfId="19" applyNumberFormat="1" applyFont="1" applyFill="1" applyBorder="1" applyAlignment="1">
      <alignment horizontal="center" vertical="center"/>
    </xf>
    <xf numFmtId="168" fontId="1" fillId="3" borderId="1" xfId="19" applyNumberFormat="1" applyFont="1" applyFill="1" applyBorder="1" applyAlignment="1">
      <alignment horizontal="center" vertical="center"/>
    </xf>
    <xf numFmtId="17" fontId="0" fillId="0" borderId="1" xfId="0" applyNumberFormat="1" applyBorder="1" applyAlignment="1">
      <alignment horizontal="center" vertical="center"/>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19" fillId="0" borderId="15"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5"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0" fillId="3" borderId="9" xfId="0" applyFill="1" applyBorder="1" applyAlignment="1">
      <alignment horizontal="center" vertical="center"/>
    </xf>
    <xf numFmtId="0" fontId="0" fillId="3" borderId="28" xfId="0" applyFill="1" applyBorder="1" applyAlignment="1">
      <alignment horizontal="center" vertical="center"/>
    </xf>
    <xf numFmtId="0" fontId="0" fillId="3" borderId="12" xfId="0" applyFill="1" applyBorder="1" applyAlignment="1">
      <alignment horizontal="center" vertical="center"/>
    </xf>
    <xf numFmtId="0" fontId="51" fillId="15" borderId="1" xfId="0" applyFont="1" applyFill="1" applyBorder="1" applyAlignment="1">
      <alignment horizontal="left" vertical="center"/>
    </xf>
    <xf numFmtId="0" fontId="51" fillId="15" borderId="8" xfId="0" applyFont="1" applyFill="1" applyBorder="1" applyAlignment="1">
      <alignment horizontal="left" vertical="center"/>
    </xf>
    <xf numFmtId="0" fontId="51" fillId="15" borderId="4" xfId="0" applyFont="1" applyFill="1" applyBorder="1" applyAlignment="1">
      <alignment horizontal="left" vertical="center"/>
    </xf>
    <xf numFmtId="0" fontId="51" fillId="15" borderId="3" xfId="0" applyFont="1" applyFill="1" applyBorder="1" applyAlignment="1">
      <alignment horizontal="left" vertical="center"/>
    </xf>
    <xf numFmtId="0" fontId="51" fillId="15" borderId="7" xfId="0" applyFont="1" applyFill="1" applyBorder="1" applyAlignment="1">
      <alignment horizontal="left" vertical="center"/>
    </xf>
    <xf numFmtId="0" fontId="51" fillId="14" borderId="8" xfId="0" applyFont="1" applyFill="1" applyBorder="1" applyAlignment="1">
      <alignment horizontal="left" vertical="center"/>
    </xf>
    <xf numFmtId="0" fontId="51" fillId="14" borderId="4" xfId="0" applyFont="1" applyFill="1" applyBorder="1" applyAlignment="1">
      <alignment horizontal="left" vertical="center"/>
    </xf>
    <xf numFmtId="0" fontId="51" fillId="14" borderId="1" xfId="0" applyFont="1" applyFill="1" applyBorder="1" applyAlignment="1">
      <alignment horizontal="left" vertical="center"/>
    </xf>
    <xf numFmtId="0" fontId="51" fillId="13" borderId="1" xfId="0" applyFont="1" applyFill="1" applyBorder="1" applyAlignment="1">
      <alignment horizontal="left" vertical="center"/>
    </xf>
    <xf numFmtId="0" fontId="51" fillId="13" borderId="3" xfId="0" applyFont="1" applyFill="1" applyBorder="1" applyAlignment="1">
      <alignment horizontal="left" vertical="center"/>
    </xf>
    <xf numFmtId="0" fontId="51" fillId="13" borderId="7" xfId="0" applyFont="1" applyFill="1" applyBorder="1" applyAlignment="1">
      <alignment horizontal="left" vertical="center"/>
    </xf>
  </cellXfs>
  <cellStyles count="25">
    <cellStyle name="Coma 2" xfId="1"/>
    <cellStyle name="Millares [0]" xfId="24"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'[3]1_Acompañamiento y conceptos '!$D$29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'[3]1_Acompañamiento y conceptos '!$B$30:$B$41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'[3]1_Acompañamiento y conceptos '!$D$30:$D$41</c:f>
              <c:numCache>
                <c:formatCode>General</c:formatCode>
                <c:ptCount val="12"/>
                <c:pt idx="0">
                  <c:v>0</c:v>
                </c:pt>
                <c:pt idx="1">
                  <c:v>0</c:v>
                </c:pt>
                <c:pt idx="2">
                  <c:v>1</c:v>
                </c:pt>
                <c:pt idx="3">
                  <c:v>0</c:v>
                </c:pt>
                <c:pt idx="4">
                  <c:v>0.97165000000000001</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54-41DA-978F-7C2EA2D935EF}"/>
            </c:ext>
          </c:extLst>
        </c:ser>
        <c:ser>
          <c:idx val="1"/>
          <c:order val="1"/>
          <c:tx>
            <c:strRef>
              <c:f>'[3]1_Acompañamiento y conceptos '!$F$29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'[3]1_Acompañamiento y conceptos '!$B$30:$B$41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'[3]1_Acompañamiento y conceptos '!$F$30:$F$41</c:f>
              <c:numCache>
                <c:formatCode>General</c:formatCode>
                <c:ptCount val="12"/>
                <c:pt idx="0">
                  <c:v>0</c:v>
                </c:pt>
                <c:pt idx="1">
                  <c:v>0</c:v>
                </c:pt>
                <c:pt idx="2">
                  <c:v>1</c:v>
                </c:pt>
                <c:pt idx="3">
                  <c:v>0</c:v>
                </c:pt>
                <c:pt idx="4">
                  <c:v>1</c:v>
                </c:pt>
                <c:pt idx="5">
                  <c:v>0</c:v>
                </c:pt>
                <c:pt idx="6">
                  <c:v>0</c:v>
                </c:pt>
                <c:pt idx="7">
                  <c:v>0</c:v>
                </c:pt>
                <c:pt idx="8">
                  <c:v>1</c:v>
                </c:pt>
                <c:pt idx="9">
                  <c:v>0</c:v>
                </c:pt>
                <c:pt idx="10">
                  <c:v>0</c:v>
                </c:pt>
                <c:pt idx="11">
                  <c:v>1</c:v>
                </c:pt>
              </c:numCache>
            </c:numRef>
          </c:val>
          <c:smooth val="0"/>
          <c:extLst>
            <c:ext xmlns:c16="http://schemas.microsoft.com/office/drawing/2014/chart" uri="{C3380CC4-5D6E-409C-BE32-E72D297353CC}">
              <c16:uniqueId val="{00000001-0F54-41DA-978F-7C2EA2D935EF}"/>
            </c:ext>
          </c:extLst>
        </c:ser>
        <c:dLbls>
          <c:showLegendKey val="0"/>
          <c:showVal val="0"/>
          <c:showCatName val="0"/>
          <c:showSerName val="0"/>
          <c:showPercent val="0"/>
          <c:showBubbleSize val="0"/>
        </c:dLbls>
        <c:marker val="1"/>
        <c:smooth val="0"/>
        <c:axId val="331777352"/>
        <c:axId val="331775000"/>
      </c:lineChart>
      <c:catAx>
        <c:axId val="33177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1775000"/>
        <c:crosses val="autoZero"/>
        <c:auto val="1"/>
        <c:lblAlgn val="ctr"/>
        <c:lblOffset val="100"/>
        <c:noMultiLvlLbl val="0"/>
      </c:catAx>
      <c:valAx>
        <c:axId val="331775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177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461069895572121E-2"/>
          <c:y val="0.1177474560946301"/>
          <c:w val="0.95967343184357246"/>
          <c:h val="0.64248865731932203"/>
        </c:manualLayout>
      </c:layout>
      <c:lineChart>
        <c:grouping val="standard"/>
        <c:varyColors val="0"/>
        <c:ser>
          <c:idx val="0"/>
          <c:order val="0"/>
          <c:tx>
            <c:strRef>
              <c:f>'2_PAAC'!$D$29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'2_PAAC'!$D$30:$D$41</c:f>
              <c:numCache>
                <c:formatCode>_(* #,##0_);_(* \(#,##0\);_(* "-"_);_(@_)</c:formatCode>
                <c:ptCount val="12"/>
                <c:pt idx="0">
                  <c:v>0</c:v>
                </c:pt>
                <c:pt idx="1">
                  <c:v>0</c:v>
                </c:pt>
                <c:pt idx="2">
                  <c:v>0</c:v>
                </c:pt>
                <c:pt idx="3">
                  <c:v>1</c:v>
                </c:pt>
                <c:pt idx="4">
                  <c:v>1</c:v>
                </c:pt>
                <c:pt idx="5">
                  <c:v>1</c:v>
                </c:pt>
                <c:pt idx="6">
                  <c:v>1</c:v>
                </c:pt>
                <c:pt idx="7">
                  <c:v>1</c:v>
                </c:pt>
                <c:pt idx="8">
                  <c:v>2</c:v>
                </c:pt>
                <c:pt idx="9">
                  <c:v>2</c:v>
                </c:pt>
                <c:pt idx="10">
                  <c:v>2</c:v>
                </c:pt>
                <c:pt idx="11">
                  <c:v>2</c:v>
                </c:pt>
              </c:numCache>
            </c:numRef>
          </c:val>
          <c:smooth val="0"/>
          <c:extLst>
            <c:ext xmlns:c16="http://schemas.microsoft.com/office/drawing/2014/chart" uri="{C3380CC4-5D6E-409C-BE32-E72D297353CC}">
              <c16:uniqueId val="{00000000-B37A-4681-B14D-DF8E4AE2C4B3}"/>
            </c:ext>
          </c:extLst>
        </c:ser>
        <c:ser>
          <c:idx val="1"/>
          <c:order val="1"/>
          <c:tx>
            <c:strRef>
              <c:f>'2_PAAC'!$F$29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'2_PAAC'!$F$30:$F$41</c:f>
              <c:numCache>
                <c:formatCode>_(* #,##0_);_(* \(#,##0\);_(* "-"_);_(@_)</c:formatCode>
                <c:ptCount val="12"/>
                <c:pt idx="0">
                  <c:v>0</c:v>
                </c:pt>
                <c:pt idx="1">
                  <c:v>0</c:v>
                </c:pt>
                <c:pt idx="2">
                  <c:v>0</c:v>
                </c:pt>
                <c:pt idx="3">
                  <c:v>1</c:v>
                </c:pt>
                <c:pt idx="4">
                  <c:v>1</c:v>
                </c:pt>
                <c:pt idx="5">
                  <c:v>1</c:v>
                </c:pt>
                <c:pt idx="6">
                  <c:v>1</c:v>
                </c:pt>
                <c:pt idx="7">
                  <c:v>1</c:v>
                </c:pt>
                <c:pt idx="8">
                  <c:v>2</c:v>
                </c:pt>
                <c:pt idx="9">
                  <c:v>2</c:v>
                </c:pt>
                <c:pt idx="10">
                  <c:v>4</c:v>
                </c:pt>
                <c:pt idx="11">
                  <c:v>5</c:v>
                </c:pt>
              </c:numCache>
            </c:numRef>
          </c:val>
          <c:smooth val="0"/>
          <c:extLst>
            <c:ext xmlns:c16="http://schemas.microsoft.com/office/drawing/2014/chart" uri="{C3380CC4-5D6E-409C-BE32-E72D297353CC}">
              <c16:uniqueId val="{00000001-B37A-4681-B14D-DF8E4AE2C4B3}"/>
            </c:ext>
          </c:extLst>
        </c:ser>
        <c:dLbls>
          <c:showLegendKey val="0"/>
          <c:showVal val="0"/>
          <c:showCatName val="0"/>
          <c:showSerName val="0"/>
          <c:showPercent val="0"/>
          <c:showBubbleSize val="0"/>
        </c:dLbls>
        <c:marker val="1"/>
        <c:smooth val="0"/>
        <c:axId val="255721520"/>
        <c:axId val="256353704"/>
      </c:lineChart>
      <c:catAx>
        <c:axId val="25572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700" b="0" i="0" u="none" strike="noStrike" baseline="0">
                <a:solidFill>
                  <a:srgbClr val="333333"/>
                </a:solidFill>
                <a:latin typeface="Calibri"/>
                <a:ea typeface="Calibri"/>
                <a:cs typeface="Calibri"/>
              </a:defRPr>
            </a:pPr>
            <a:endParaRPr lang="es-CO"/>
          </a:p>
        </c:txPr>
        <c:crossAx val="256353704"/>
        <c:crosses val="autoZero"/>
        <c:auto val="1"/>
        <c:lblAlgn val="ctr"/>
        <c:lblOffset val="100"/>
        <c:noMultiLvlLbl val="0"/>
      </c:catAx>
      <c:valAx>
        <c:axId val="2563537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5721520"/>
        <c:crosses val="autoZero"/>
        <c:crossBetween val="between"/>
      </c:valAx>
      <c:spPr>
        <a:noFill/>
        <a:ln w="25400">
          <a:noFill/>
        </a:ln>
      </c:spPr>
    </c:plotArea>
    <c:legend>
      <c:legendPos val="b"/>
      <c:layout>
        <c:manualLayout>
          <c:xMode val="edge"/>
          <c:yMode val="edge"/>
          <c:x val="0.27616376812301591"/>
          <c:y val="1.8631589937329659E-3"/>
          <c:w val="0.41258464913060267"/>
          <c:h val="8.1754465313276362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2722050642295E-2"/>
          <c:y val="0.13455527891084387"/>
          <c:w val="0.92068591642075315"/>
          <c:h val="0.70463364044971288"/>
        </c:manualLayout>
      </c:layout>
      <c:lineChart>
        <c:grouping val="standard"/>
        <c:varyColors val="0"/>
        <c:ser>
          <c:idx val="0"/>
          <c:order val="0"/>
          <c:tx>
            <c:strRef>
              <c:f>'3_MIPG'!$D$29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'3_MIPG'!$D$30:$D$41</c:f>
              <c:numCache>
                <c:formatCode>0.00%</c:formatCode>
                <c:ptCount val="12"/>
                <c:pt idx="0">
                  <c:v>0</c:v>
                </c:pt>
                <c:pt idx="1">
                  <c:v>0</c:v>
                </c:pt>
                <c:pt idx="2">
                  <c:v>0</c:v>
                </c:pt>
                <c:pt idx="3">
                  <c:v>0</c:v>
                </c:pt>
                <c:pt idx="4">
                  <c:v>0</c:v>
                </c:pt>
                <c:pt idx="5">
                  <c:v>0</c:v>
                </c:pt>
                <c:pt idx="6">
                  <c:v>0</c:v>
                </c:pt>
                <c:pt idx="7">
                  <c:v>0.3</c:v>
                </c:pt>
                <c:pt idx="8">
                  <c:v>0.3</c:v>
                </c:pt>
                <c:pt idx="9">
                  <c:v>0.3</c:v>
                </c:pt>
                <c:pt idx="10">
                  <c:v>0.3</c:v>
                </c:pt>
                <c:pt idx="11">
                  <c:v>0.3</c:v>
                </c:pt>
              </c:numCache>
            </c:numRef>
          </c:val>
          <c:smooth val="0"/>
          <c:extLst>
            <c:ext xmlns:c16="http://schemas.microsoft.com/office/drawing/2014/chart" uri="{C3380CC4-5D6E-409C-BE32-E72D297353CC}">
              <c16:uniqueId val="{00000000-1008-4647-9174-7F894E6930D7}"/>
            </c:ext>
          </c:extLst>
        </c:ser>
        <c:ser>
          <c:idx val="1"/>
          <c:order val="1"/>
          <c:tx>
            <c:strRef>
              <c:f>'3_MIPG'!$F$29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'3_MIPG'!$F$30:$F$41</c:f>
              <c:numCache>
                <c:formatCode>0.00%</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smooth val="0"/>
          <c:extLst>
            <c:ext xmlns:c16="http://schemas.microsoft.com/office/drawing/2014/chart" uri="{C3380CC4-5D6E-409C-BE32-E72D297353CC}">
              <c16:uniqueId val="{00000001-1008-4647-9174-7F894E6930D7}"/>
            </c:ext>
          </c:extLst>
        </c:ser>
        <c:dLbls>
          <c:showLegendKey val="0"/>
          <c:showVal val="0"/>
          <c:showCatName val="0"/>
          <c:showSerName val="0"/>
          <c:showPercent val="0"/>
          <c:showBubbleSize val="0"/>
        </c:dLbls>
        <c:marker val="1"/>
        <c:smooth val="0"/>
        <c:axId val="256298144"/>
        <c:axId val="219632560"/>
      </c:lineChart>
      <c:catAx>
        <c:axId val="2562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9632560"/>
        <c:crosses val="autoZero"/>
        <c:auto val="1"/>
        <c:lblAlgn val="ctr"/>
        <c:lblOffset val="100"/>
        <c:noMultiLvlLbl val="0"/>
      </c:catAx>
      <c:valAx>
        <c:axId val="2196325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298144"/>
        <c:crosses val="autoZero"/>
        <c:crossBetween val="between"/>
      </c:valAx>
      <c:spPr>
        <a:noFill/>
        <a:ln>
          <a:noFill/>
        </a:ln>
        <a:effectLst/>
      </c:spPr>
    </c:plotArea>
    <c:legend>
      <c:legendPos val="b"/>
      <c:layout>
        <c:manualLayout>
          <c:xMode val="edge"/>
          <c:yMode val="edge"/>
          <c:x val="0.26229027271967692"/>
          <c:y val="3.8058524618889034E-2"/>
          <c:w val="0.52522479173926784"/>
          <c:h val="8.73321624606256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0764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1</xdr:row>
      <xdr:rowOff>85725</xdr:rowOff>
    </xdr:from>
    <xdr:to>
      <xdr:col>2</xdr:col>
      <xdr:colOff>428625</xdr:colOff>
      <xdr:row>4</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85775" y="2286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276794</xdr:colOff>
      <xdr:row>1</xdr:row>
      <xdr:rowOff>105833</xdr:rowOff>
    </xdr:from>
    <xdr:to>
      <xdr:col>1</xdr:col>
      <xdr:colOff>1333500</xdr:colOff>
      <xdr:row>4</xdr:row>
      <xdr:rowOff>227542</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43469" y="182033"/>
          <a:ext cx="1056706" cy="114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476250</xdr:colOff>
      <xdr:row>43</xdr:row>
      <xdr:rowOff>74084</xdr:rowOff>
    </xdr:from>
    <xdr:to>
      <xdr:col>7</xdr:col>
      <xdr:colOff>423333</xdr:colOff>
      <xdr:row>47</xdr:row>
      <xdr:rowOff>651934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414337</xdr:colOff>
      <xdr:row>1</xdr:row>
      <xdr:rowOff>52387</xdr:rowOff>
    </xdr:from>
    <xdr:to>
      <xdr:col>1</xdr:col>
      <xdr:colOff>1414462</xdr:colOff>
      <xdr:row>4</xdr:row>
      <xdr:rowOff>195262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 y="252412"/>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xdr:row>
      <xdr:rowOff>112651</xdr:rowOff>
    </xdr:from>
    <xdr:to>
      <xdr:col>1</xdr:col>
      <xdr:colOff>1257300</xdr:colOff>
      <xdr:row>4</xdr:row>
      <xdr:rowOff>200025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88851"/>
          <a:ext cx="895350" cy="1058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635000</xdr:colOff>
      <xdr:row>43</xdr:row>
      <xdr:rowOff>38099</xdr:rowOff>
    </xdr:from>
    <xdr:to>
      <xdr:col>8</xdr:col>
      <xdr:colOff>1217084</xdr:colOff>
      <xdr:row>47</xdr:row>
      <xdr:rowOff>190500</xdr:rowOff>
    </xdr:to>
    <xdr:graphicFrame macro="">
      <xdr:nvGraphicFramePr>
        <xdr:cNvPr id="3" name="Gráfico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404811</xdr:colOff>
      <xdr:row>1</xdr:row>
      <xdr:rowOff>65340</xdr:rowOff>
    </xdr:from>
    <xdr:to>
      <xdr:col>1</xdr:col>
      <xdr:colOff>1481268</xdr:colOff>
      <xdr:row>4</xdr:row>
      <xdr:rowOff>154781</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5" y="267746"/>
          <a:ext cx="1076457" cy="839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1091710" y="241790"/>
          <a:ext cx="436685" cy="710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285749</xdr:colOff>
      <xdr:row>43</xdr:row>
      <xdr:rowOff>10584</xdr:rowOff>
    </xdr:from>
    <xdr:to>
      <xdr:col>8</xdr:col>
      <xdr:colOff>1154906</xdr:colOff>
      <xdr:row>52</xdr:row>
      <xdr:rowOff>535781</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390525</xdr:colOff>
      <xdr:row>1</xdr:row>
      <xdr:rowOff>59531</xdr:rowOff>
    </xdr:from>
    <xdr:to>
      <xdr:col>1</xdr:col>
      <xdr:colOff>1390650</xdr:colOff>
      <xdr:row>4</xdr:row>
      <xdr:rowOff>159543</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59556"/>
          <a:ext cx="1000125" cy="852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ocuments%20and%20Settings/AMERICA.MONGE/Configuraci&#243;n%20local/Archivos%20temporales%20de%20Internet/Content.IE5/AQWHVXVJ/Documents%20and%20Settings/Andre/My%20Documents/Downloads/Territorializacion/Formatos%20de%20Territorializacion%20a%2031_12_2009/285_V2.xls?9FDB28A2" TargetMode="External"/><Relationship Id="rId1" Type="http://schemas.openxmlformats.org/officeDocument/2006/relationships/externalLinkPath" Target="file:///\\9FDB28A2\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ldguerrero/Downloads/poa_dir_normatividad_may_2020_ok%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1_Acompañamiento y conceptos "/>
      <sheetName val="Act_1"/>
      <sheetName val="2_PAAC"/>
      <sheetName val="Act_2"/>
      <sheetName val="3_MIPG"/>
      <sheetName val="Act_3"/>
      <sheetName val="Variables"/>
      <sheetName val="ODS"/>
    </sheetNames>
    <sheetDataSet>
      <sheetData sheetId="0"/>
      <sheetData sheetId="1"/>
      <sheetData sheetId="2">
        <row r="9">
          <cell r="C9">
            <v>1</v>
          </cell>
          <cell r="F9" t="str">
            <v>Gestionar oportunamente el 100% de las solicitudes de  consultas, conceptos y actos administrativos que sean puestos a consideración de la Dirección.</v>
          </cell>
        </row>
        <row r="16">
          <cell r="H16" t="str">
            <v>Constante</v>
          </cell>
        </row>
        <row r="29">
          <cell r="D29" t="str">
            <v>Numerador Acumulado (Variable 1)</v>
          </cell>
          <cell r="F29" t="str">
            <v>Denominador Acumulado (Variable 2)</v>
          </cell>
        </row>
        <row r="30">
          <cell r="B30" t="str">
            <v xml:space="preserve">Enero </v>
          </cell>
          <cell r="D30">
            <v>0</v>
          </cell>
          <cell r="F30">
            <v>0</v>
          </cell>
        </row>
        <row r="31">
          <cell r="B31" t="str">
            <v>Febrero</v>
          </cell>
          <cell r="D31">
            <v>0</v>
          </cell>
          <cell r="F31">
            <v>0</v>
          </cell>
        </row>
        <row r="32">
          <cell r="B32" t="str">
            <v>Marzo</v>
          </cell>
          <cell r="D32">
            <v>1</v>
          </cell>
          <cell r="F32">
            <v>1</v>
          </cell>
        </row>
        <row r="33">
          <cell r="B33" t="str">
            <v>Abril</v>
          </cell>
          <cell r="D33">
            <v>0</v>
          </cell>
          <cell r="F33">
            <v>0</v>
          </cell>
        </row>
        <row r="34">
          <cell r="B34" t="str">
            <v>Mayo</v>
          </cell>
          <cell r="D34">
            <v>0.97165000000000001</v>
          </cell>
          <cell r="F34">
            <v>1</v>
          </cell>
        </row>
        <row r="35">
          <cell r="B35" t="str">
            <v>Junio</v>
          </cell>
          <cell r="D35">
            <v>0</v>
          </cell>
          <cell r="F35">
            <v>0</v>
          </cell>
        </row>
        <row r="36">
          <cell r="B36" t="str">
            <v>Julio</v>
          </cell>
          <cell r="D36">
            <v>0</v>
          </cell>
          <cell r="F36">
            <v>0</v>
          </cell>
        </row>
        <row r="37">
          <cell r="B37" t="str">
            <v>Agosto</v>
          </cell>
          <cell r="D37">
            <v>0</v>
          </cell>
          <cell r="F37">
            <v>0</v>
          </cell>
        </row>
        <row r="38">
          <cell r="B38" t="str">
            <v>Septiembre</v>
          </cell>
          <cell r="D38">
            <v>0</v>
          </cell>
          <cell r="F38">
            <v>1</v>
          </cell>
        </row>
        <row r="39">
          <cell r="B39" t="str">
            <v>Octubre</v>
          </cell>
          <cell r="D39">
            <v>0</v>
          </cell>
          <cell r="F39">
            <v>0</v>
          </cell>
        </row>
        <row r="40">
          <cell r="B40" t="str">
            <v>Noviembre</v>
          </cell>
          <cell r="D40">
            <v>0</v>
          </cell>
          <cell r="F40">
            <v>0</v>
          </cell>
        </row>
        <row r="41">
          <cell r="B41" t="str">
            <v>Diciembre</v>
          </cell>
          <cell r="D41">
            <v>0</v>
          </cell>
          <cell r="F41">
            <v>1</v>
          </cell>
        </row>
        <row r="56">
          <cell r="G56" t="str">
            <v xml:space="preserve">Ingrid Carolina Silva Rodríguez </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23"/>
  <sheetViews>
    <sheetView showGridLines="0" tabSelected="1" zoomScale="60" zoomScaleNormal="60" workbookViewId="0">
      <selection activeCell="F16" sqref="F16:F18"/>
    </sheetView>
  </sheetViews>
  <sheetFormatPr baseColWidth="10" defaultRowHeight="15" x14ac:dyDescent="0.25"/>
  <cols>
    <col min="1" max="1" width="9.140625" style="10" customWidth="1"/>
    <col min="2" max="2" width="24" style="10" customWidth="1"/>
    <col min="3" max="3" width="43.85546875" style="10" customWidth="1"/>
    <col min="4" max="4" width="32.42578125" style="10" customWidth="1"/>
    <col min="5" max="5" width="21.85546875" style="10" customWidth="1"/>
    <col min="6" max="6" width="29.7109375" style="10" customWidth="1"/>
    <col min="7" max="7" width="23.140625" style="10" customWidth="1"/>
    <col min="8" max="8" width="43.28515625" style="10" customWidth="1"/>
    <col min="9" max="20" width="13.7109375" style="10" customWidth="1"/>
    <col min="21" max="21" width="16.42578125" style="10" customWidth="1"/>
    <col min="22" max="22" width="11" style="10" customWidth="1"/>
    <col min="23" max="23" width="18.7109375" style="10" customWidth="1"/>
    <col min="24" max="256" width="11.42578125" style="10"/>
    <col min="257" max="257" width="9.140625" style="10" customWidth="1"/>
    <col min="258" max="258" width="24" style="10" customWidth="1"/>
    <col min="259" max="260" width="20" style="10" customWidth="1"/>
    <col min="261" max="261" width="18.5703125" style="10" customWidth="1"/>
    <col min="262" max="262" width="20" style="10" customWidth="1"/>
    <col min="263" max="263" width="19" style="10" customWidth="1"/>
    <col min="264" max="264" width="24.7109375" style="10" customWidth="1"/>
    <col min="265" max="276" width="7.7109375" style="10" customWidth="1"/>
    <col min="277" max="277" width="16.42578125" style="10" customWidth="1"/>
    <col min="278" max="278" width="11" style="10" customWidth="1"/>
    <col min="279" max="279" width="18.7109375" style="10" customWidth="1"/>
    <col min="280" max="512" width="11.42578125" style="10"/>
    <col min="513" max="513" width="9.140625" style="10" customWidth="1"/>
    <col min="514" max="514" width="24" style="10" customWidth="1"/>
    <col min="515" max="516" width="20" style="10" customWidth="1"/>
    <col min="517" max="517" width="18.5703125" style="10" customWidth="1"/>
    <col min="518" max="518" width="20" style="10" customWidth="1"/>
    <col min="519" max="519" width="19" style="10" customWidth="1"/>
    <col min="520" max="520" width="24.7109375" style="10" customWidth="1"/>
    <col min="521" max="532" width="7.7109375" style="10" customWidth="1"/>
    <col min="533" max="533" width="16.42578125" style="10" customWidth="1"/>
    <col min="534" max="534" width="11" style="10" customWidth="1"/>
    <col min="535" max="535" width="18.7109375" style="10" customWidth="1"/>
    <col min="536" max="768" width="11.42578125" style="10"/>
    <col min="769" max="769" width="9.140625" style="10" customWidth="1"/>
    <col min="770" max="770" width="24" style="10" customWidth="1"/>
    <col min="771" max="772" width="20" style="10" customWidth="1"/>
    <col min="773" max="773" width="18.5703125" style="10" customWidth="1"/>
    <col min="774" max="774" width="20" style="10" customWidth="1"/>
    <col min="775" max="775" width="19" style="10" customWidth="1"/>
    <col min="776" max="776" width="24.7109375" style="10" customWidth="1"/>
    <col min="777" max="788" width="7.7109375" style="10" customWidth="1"/>
    <col min="789" max="789" width="16.42578125" style="10" customWidth="1"/>
    <col min="790" max="790" width="11" style="10" customWidth="1"/>
    <col min="791" max="791" width="18.7109375" style="10" customWidth="1"/>
    <col min="792" max="1024" width="11.42578125" style="10"/>
    <col min="1025" max="1025" width="9.140625" style="10" customWidth="1"/>
    <col min="1026" max="1026" width="24" style="10" customWidth="1"/>
    <col min="1027" max="1028" width="20" style="10" customWidth="1"/>
    <col min="1029" max="1029" width="18.5703125" style="10" customWidth="1"/>
    <col min="1030" max="1030" width="20" style="10" customWidth="1"/>
    <col min="1031" max="1031" width="19" style="10" customWidth="1"/>
    <col min="1032" max="1032" width="24.7109375" style="10" customWidth="1"/>
    <col min="1033" max="1044" width="7.7109375" style="10" customWidth="1"/>
    <col min="1045" max="1045" width="16.42578125" style="10" customWidth="1"/>
    <col min="1046" max="1046" width="11" style="10" customWidth="1"/>
    <col min="1047" max="1047" width="18.7109375" style="10" customWidth="1"/>
    <col min="1048" max="1280" width="11.42578125" style="10"/>
    <col min="1281" max="1281" width="9.140625" style="10" customWidth="1"/>
    <col min="1282" max="1282" width="24" style="10" customWidth="1"/>
    <col min="1283" max="1284" width="20" style="10" customWidth="1"/>
    <col min="1285" max="1285" width="18.5703125" style="10" customWidth="1"/>
    <col min="1286" max="1286" width="20" style="10" customWidth="1"/>
    <col min="1287" max="1287" width="19" style="10" customWidth="1"/>
    <col min="1288" max="1288" width="24.7109375" style="10" customWidth="1"/>
    <col min="1289" max="1300" width="7.7109375" style="10" customWidth="1"/>
    <col min="1301" max="1301" width="16.42578125" style="10" customWidth="1"/>
    <col min="1302" max="1302" width="11" style="10" customWidth="1"/>
    <col min="1303" max="1303" width="18.7109375" style="10" customWidth="1"/>
    <col min="1304" max="1536" width="11.42578125" style="10"/>
    <col min="1537" max="1537" width="9.140625" style="10" customWidth="1"/>
    <col min="1538" max="1538" width="24" style="10" customWidth="1"/>
    <col min="1539" max="1540" width="20" style="10" customWidth="1"/>
    <col min="1541" max="1541" width="18.5703125" style="10" customWidth="1"/>
    <col min="1542" max="1542" width="20" style="10" customWidth="1"/>
    <col min="1543" max="1543" width="19" style="10" customWidth="1"/>
    <col min="1544" max="1544" width="24.7109375" style="10" customWidth="1"/>
    <col min="1545" max="1556" width="7.7109375" style="10" customWidth="1"/>
    <col min="1557" max="1557" width="16.42578125" style="10" customWidth="1"/>
    <col min="1558" max="1558" width="11" style="10" customWidth="1"/>
    <col min="1559" max="1559" width="18.7109375" style="10" customWidth="1"/>
    <col min="1560" max="1792" width="11.42578125" style="10"/>
    <col min="1793" max="1793" width="9.140625" style="10" customWidth="1"/>
    <col min="1794" max="1794" width="24" style="10" customWidth="1"/>
    <col min="1795" max="1796" width="20" style="10" customWidth="1"/>
    <col min="1797" max="1797" width="18.5703125" style="10" customWidth="1"/>
    <col min="1798" max="1798" width="20" style="10" customWidth="1"/>
    <col min="1799" max="1799" width="19" style="10" customWidth="1"/>
    <col min="1800" max="1800" width="24.7109375" style="10" customWidth="1"/>
    <col min="1801" max="1812" width="7.7109375" style="10" customWidth="1"/>
    <col min="1813" max="1813" width="16.42578125" style="10" customWidth="1"/>
    <col min="1814" max="1814" width="11" style="10" customWidth="1"/>
    <col min="1815" max="1815" width="18.7109375" style="10" customWidth="1"/>
    <col min="1816" max="2048" width="11.42578125" style="10"/>
    <col min="2049" max="2049" width="9.140625" style="10" customWidth="1"/>
    <col min="2050" max="2050" width="24" style="10" customWidth="1"/>
    <col min="2051" max="2052" width="20" style="10" customWidth="1"/>
    <col min="2053" max="2053" width="18.5703125" style="10" customWidth="1"/>
    <col min="2054" max="2054" width="20" style="10" customWidth="1"/>
    <col min="2055" max="2055" width="19" style="10" customWidth="1"/>
    <col min="2056" max="2056" width="24.7109375" style="10" customWidth="1"/>
    <col min="2057" max="2068" width="7.7109375" style="10" customWidth="1"/>
    <col min="2069" max="2069" width="16.42578125" style="10" customWidth="1"/>
    <col min="2070" max="2070" width="11" style="10" customWidth="1"/>
    <col min="2071" max="2071" width="18.7109375" style="10" customWidth="1"/>
    <col min="2072" max="2304" width="11.42578125" style="10"/>
    <col min="2305" max="2305" width="9.140625" style="10" customWidth="1"/>
    <col min="2306" max="2306" width="24" style="10" customWidth="1"/>
    <col min="2307" max="2308" width="20" style="10" customWidth="1"/>
    <col min="2309" max="2309" width="18.5703125" style="10" customWidth="1"/>
    <col min="2310" max="2310" width="20" style="10" customWidth="1"/>
    <col min="2311" max="2311" width="19" style="10" customWidth="1"/>
    <col min="2312" max="2312" width="24.7109375" style="10" customWidth="1"/>
    <col min="2313" max="2324" width="7.7109375" style="10" customWidth="1"/>
    <col min="2325" max="2325" width="16.42578125" style="10" customWidth="1"/>
    <col min="2326" max="2326" width="11" style="10" customWidth="1"/>
    <col min="2327" max="2327" width="18.7109375" style="10" customWidth="1"/>
    <col min="2328" max="2560" width="11.42578125" style="10"/>
    <col min="2561" max="2561" width="9.140625" style="10" customWidth="1"/>
    <col min="2562" max="2562" width="24" style="10" customWidth="1"/>
    <col min="2563" max="2564" width="20" style="10" customWidth="1"/>
    <col min="2565" max="2565" width="18.5703125" style="10" customWidth="1"/>
    <col min="2566" max="2566" width="20" style="10" customWidth="1"/>
    <col min="2567" max="2567" width="19" style="10" customWidth="1"/>
    <col min="2568" max="2568" width="24.7109375" style="10" customWidth="1"/>
    <col min="2569" max="2580" width="7.7109375" style="10" customWidth="1"/>
    <col min="2581" max="2581" width="16.42578125" style="10" customWidth="1"/>
    <col min="2582" max="2582" width="11" style="10" customWidth="1"/>
    <col min="2583" max="2583" width="18.7109375" style="10" customWidth="1"/>
    <col min="2584" max="2816" width="11.42578125" style="10"/>
    <col min="2817" max="2817" width="9.140625" style="10" customWidth="1"/>
    <col min="2818" max="2818" width="24" style="10" customWidth="1"/>
    <col min="2819" max="2820" width="20" style="10" customWidth="1"/>
    <col min="2821" max="2821" width="18.5703125" style="10" customWidth="1"/>
    <col min="2822" max="2822" width="20" style="10" customWidth="1"/>
    <col min="2823" max="2823" width="19" style="10" customWidth="1"/>
    <col min="2824" max="2824" width="24.7109375" style="10" customWidth="1"/>
    <col min="2825" max="2836" width="7.7109375" style="10" customWidth="1"/>
    <col min="2837" max="2837" width="16.42578125" style="10" customWidth="1"/>
    <col min="2838" max="2838" width="11" style="10" customWidth="1"/>
    <col min="2839" max="2839" width="18.7109375" style="10" customWidth="1"/>
    <col min="2840" max="3072" width="11.42578125" style="10"/>
    <col min="3073" max="3073" width="9.140625" style="10" customWidth="1"/>
    <col min="3074" max="3074" width="24" style="10" customWidth="1"/>
    <col min="3075" max="3076" width="20" style="10" customWidth="1"/>
    <col min="3077" max="3077" width="18.5703125" style="10" customWidth="1"/>
    <col min="3078" max="3078" width="20" style="10" customWidth="1"/>
    <col min="3079" max="3079" width="19" style="10" customWidth="1"/>
    <col min="3080" max="3080" width="24.7109375" style="10" customWidth="1"/>
    <col min="3081" max="3092" width="7.7109375" style="10" customWidth="1"/>
    <col min="3093" max="3093" width="16.42578125" style="10" customWidth="1"/>
    <col min="3094" max="3094" width="11" style="10" customWidth="1"/>
    <col min="3095" max="3095" width="18.7109375" style="10" customWidth="1"/>
    <col min="3096" max="3328" width="11.42578125" style="10"/>
    <col min="3329" max="3329" width="9.140625" style="10" customWidth="1"/>
    <col min="3330" max="3330" width="24" style="10" customWidth="1"/>
    <col min="3331" max="3332" width="20" style="10" customWidth="1"/>
    <col min="3333" max="3333" width="18.5703125" style="10" customWidth="1"/>
    <col min="3334" max="3334" width="20" style="10" customWidth="1"/>
    <col min="3335" max="3335" width="19" style="10" customWidth="1"/>
    <col min="3336" max="3336" width="24.7109375" style="10" customWidth="1"/>
    <col min="3337" max="3348" width="7.7109375" style="10" customWidth="1"/>
    <col min="3349" max="3349" width="16.42578125" style="10" customWidth="1"/>
    <col min="3350" max="3350" width="11" style="10" customWidth="1"/>
    <col min="3351" max="3351" width="18.7109375" style="10" customWidth="1"/>
    <col min="3352" max="3584" width="11.42578125" style="10"/>
    <col min="3585" max="3585" width="9.140625" style="10" customWidth="1"/>
    <col min="3586" max="3586" width="24" style="10" customWidth="1"/>
    <col min="3587" max="3588" width="20" style="10" customWidth="1"/>
    <col min="3589" max="3589" width="18.5703125" style="10" customWidth="1"/>
    <col min="3590" max="3590" width="20" style="10" customWidth="1"/>
    <col min="3591" max="3591" width="19" style="10" customWidth="1"/>
    <col min="3592" max="3592" width="24.7109375" style="10" customWidth="1"/>
    <col min="3593" max="3604" width="7.7109375" style="10" customWidth="1"/>
    <col min="3605" max="3605" width="16.42578125" style="10" customWidth="1"/>
    <col min="3606" max="3606" width="11" style="10" customWidth="1"/>
    <col min="3607" max="3607" width="18.7109375" style="10" customWidth="1"/>
    <col min="3608" max="3840" width="11.42578125" style="10"/>
    <col min="3841" max="3841" width="9.140625" style="10" customWidth="1"/>
    <col min="3842" max="3842" width="24" style="10" customWidth="1"/>
    <col min="3843" max="3844" width="20" style="10" customWidth="1"/>
    <col min="3845" max="3845" width="18.5703125" style="10" customWidth="1"/>
    <col min="3846" max="3846" width="20" style="10" customWidth="1"/>
    <col min="3847" max="3847" width="19" style="10" customWidth="1"/>
    <col min="3848" max="3848" width="24.7109375" style="10" customWidth="1"/>
    <col min="3849" max="3860" width="7.7109375" style="10" customWidth="1"/>
    <col min="3861" max="3861" width="16.42578125" style="10" customWidth="1"/>
    <col min="3862" max="3862" width="11" style="10" customWidth="1"/>
    <col min="3863" max="3863" width="18.7109375" style="10" customWidth="1"/>
    <col min="3864" max="4096" width="11.42578125" style="10"/>
    <col min="4097" max="4097" width="9.140625" style="10" customWidth="1"/>
    <col min="4098" max="4098" width="24" style="10" customWidth="1"/>
    <col min="4099" max="4100" width="20" style="10" customWidth="1"/>
    <col min="4101" max="4101" width="18.5703125" style="10" customWidth="1"/>
    <col min="4102" max="4102" width="20" style="10" customWidth="1"/>
    <col min="4103" max="4103" width="19" style="10" customWidth="1"/>
    <col min="4104" max="4104" width="24.7109375" style="10" customWidth="1"/>
    <col min="4105" max="4116" width="7.7109375" style="10" customWidth="1"/>
    <col min="4117" max="4117" width="16.42578125" style="10" customWidth="1"/>
    <col min="4118" max="4118" width="11" style="10" customWidth="1"/>
    <col min="4119" max="4119" width="18.7109375" style="10" customWidth="1"/>
    <col min="4120" max="4352" width="11.42578125" style="10"/>
    <col min="4353" max="4353" width="9.140625" style="10" customWidth="1"/>
    <col min="4354" max="4354" width="24" style="10" customWidth="1"/>
    <col min="4355" max="4356" width="20" style="10" customWidth="1"/>
    <col min="4357" max="4357" width="18.5703125" style="10" customWidth="1"/>
    <col min="4358" max="4358" width="20" style="10" customWidth="1"/>
    <col min="4359" max="4359" width="19" style="10" customWidth="1"/>
    <col min="4360" max="4360" width="24.7109375" style="10" customWidth="1"/>
    <col min="4361" max="4372" width="7.7109375" style="10" customWidth="1"/>
    <col min="4373" max="4373" width="16.42578125" style="10" customWidth="1"/>
    <col min="4374" max="4374" width="11" style="10" customWidth="1"/>
    <col min="4375" max="4375" width="18.7109375" style="10" customWidth="1"/>
    <col min="4376" max="4608" width="11.42578125" style="10"/>
    <col min="4609" max="4609" width="9.140625" style="10" customWidth="1"/>
    <col min="4610" max="4610" width="24" style="10" customWidth="1"/>
    <col min="4611" max="4612" width="20" style="10" customWidth="1"/>
    <col min="4613" max="4613" width="18.5703125" style="10" customWidth="1"/>
    <col min="4614" max="4614" width="20" style="10" customWidth="1"/>
    <col min="4615" max="4615" width="19" style="10" customWidth="1"/>
    <col min="4616" max="4616" width="24.7109375" style="10" customWidth="1"/>
    <col min="4617" max="4628" width="7.7109375" style="10" customWidth="1"/>
    <col min="4629" max="4629" width="16.42578125" style="10" customWidth="1"/>
    <col min="4630" max="4630" width="11" style="10" customWidth="1"/>
    <col min="4631" max="4631" width="18.7109375" style="10" customWidth="1"/>
    <col min="4632" max="4864" width="11.42578125" style="10"/>
    <col min="4865" max="4865" width="9.140625" style="10" customWidth="1"/>
    <col min="4866" max="4866" width="24" style="10" customWidth="1"/>
    <col min="4867" max="4868" width="20" style="10" customWidth="1"/>
    <col min="4869" max="4869" width="18.5703125" style="10" customWidth="1"/>
    <col min="4870" max="4870" width="20" style="10" customWidth="1"/>
    <col min="4871" max="4871" width="19" style="10" customWidth="1"/>
    <col min="4872" max="4872" width="24.7109375" style="10" customWidth="1"/>
    <col min="4873" max="4884" width="7.7109375" style="10" customWidth="1"/>
    <col min="4885" max="4885" width="16.42578125" style="10" customWidth="1"/>
    <col min="4886" max="4886" width="11" style="10" customWidth="1"/>
    <col min="4887" max="4887" width="18.7109375" style="10" customWidth="1"/>
    <col min="4888" max="5120" width="11.42578125" style="10"/>
    <col min="5121" max="5121" width="9.140625" style="10" customWidth="1"/>
    <col min="5122" max="5122" width="24" style="10" customWidth="1"/>
    <col min="5123" max="5124" width="20" style="10" customWidth="1"/>
    <col min="5125" max="5125" width="18.5703125" style="10" customWidth="1"/>
    <col min="5126" max="5126" width="20" style="10" customWidth="1"/>
    <col min="5127" max="5127" width="19" style="10" customWidth="1"/>
    <col min="5128" max="5128" width="24.7109375" style="10" customWidth="1"/>
    <col min="5129" max="5140" width="7.7109375" style="10" customWidth="1"/>
    <col min="5141" max="5141" width="16.42578125" style="10" customWidth="1"/>
    <col min="5142" max="5142" width="11" style="10" customWidth="1"/>
    <col min="5143" max="5143" width="18.7109375" style="10" customWidth="1"/>
    <col min="5144" max="5376" width="11.42578125" style="10"/>
    <col min="5377" max="5377" width="9.140625" style="10" customWidth="1"/>
    <col min="5378" max="5378" width="24" style="10" customWidth="1"/>
    <col min="5379" max="5380" width="20" style="10" customWidth="1"/>
    <col min="5381" max="5381" width="18.5703125" style="10" customWidth="1"/>
    <col min="5382" max="5382" width="20" style="10" customWidth="1"/>
    <col min="5383" max="5383" width="19" style="10" customWidth="1"/>
    <col min="5384" max="5384" width="24.7109375" style="10" customWidth="1"/>
    <col min="5385" max="5396" width="7.7109375" style="10" customWidth="1"/>
    <col min="5397" max="5397" width="16.42578125" style="10" customWidth="1"/>
    <col min="5398" max="5398" width="11" style="10" customWidth="1"/>
    <col min="5399" max="5399" width="18.7109375" style="10" customWidth="1"/>
    <col min="5400" max="5632" width="11.42578125" style="10"/>
    <col min="5633" max="5633" width="9.140625" style="10" customWidth="1"/>
    <col min="5634" max="5634" width="24" style="10" customWidth="1"/>
    <col min="5635" max="5636" width="20" style="10" customWidth="1"/>
    <col min="5637" max="5637" width="18.5703125" style="10" customWidth="1"/>
    <col min="5638" max="5638" width="20" style="10" customWidth="1"/>
    <col min="5639" max="5639" width="19" style="10" customWidth="1"/>
    <col min="5640" max="5640" width="24.7109375" style="10" customWidth="1"/>
    <col min="5641" max="5652" width="7.7109375" style="10" customWidth="1"/>
    <col min="5653" max="5653" width="16.42578125" style="10" customWidth="1"/>
    <col min="5654" max="5654" width="11" style="10" customWidth="1"/>
    <col min="5655" max="5655" width="18.7109375" style="10" customWidth="1"/>
    <col min="5656" max="5888" width="11.42578125" style="10"/>
    <col min="5889" max="5889" width="9.140625" style="10" customWidth="1"/>
    <col min="5890" max="5890" width="24" style="10" customWidth="1"/>
    <col min="5891" max="5892" width="20" style="10" customWidth="1"/>
    <col min="5893" max="5893" width="18.5703125" style="10" customWidth="1"/>
    <col min="5894" max="5894" width="20" style="10" customWidth="1"/>
    <col min="5895" max="5895" width="19" style="10" customWidth="1"/>
    <col min="5896" max="5896" width="24.7109375" style="10" customWidth="1"/>
    <col min="5897" max="5908" width="7.7109375" style="10" customWidth="1"/>
    <col min="5909" max="5909" width="16.42578125" style="10" customWidth="1"/>
    <col min="5910" max="5910" width="11" style="10" customWidth="1"/>
    <col min="5911" max="5911" width="18.7109375" style="10" customWidth="1"/>
    <col min="5912" max="6144" width="11.42578125" style="10"/>
    <col min="6145" max="6145" width="9.140625" style="10" customWidth="1"/>
    <col min="6146" max="6146" width="24" style="10" customWidth="1"/>
    <col min="6147" max="6148" width="20" style="10" customWidth="1"/>
    <col min="6149" max="6149" width="18.5703125" style="10" customWidth="1"/>
    <col min="6150" max="6150" width="20" style="10" customWidth="1"/>
    <col min="6151" max="6151" width="19" style="10" customWidth="1"/>
    <col min="6152" max="6152" width="24.7109375" style="10" customWidth="1"/>
    <col min="6153" max="6164" width="7.7109375" style="10" customWidth="1"/>
    <col min="6165" max="6165" width="16.42578125" style="10" customWidth="1"/>
    <col min="6166" max="6166" width="11" style="10" customWidth="1"/>
    <col min="6167" max="6167" width="18.7109375" style="10" customWidth="1"/>
    <col min="6168" max="6400" width="11.42578125" style="10"/>
    <col min="6401" max="6401" width="9.140625" style="10" customWidth="1"/>
    <col min="6402" max="6402" width="24" style="10" customWidth="1"/>
    <col min="6403" max="6404" width="20" style="10" customWidth="1"/>
    <col min="6405" max="6405" width="18.5703125" style="10" customWidth="1"/>
    <col min="6406" max="6406" width="20" style="10" customWidth="1"/>
    <col min="6407" max="6407" width="19" style="10" customWidth="1"/>
    <col min="6408" max="6408" width="24.7109375" style="10" customWidth="1"/>
    <col min="6409" max="6420" width="7.7109375" style="10" customWidth="1"/>
    <col min="6421" max="6421" width="16.42578125" style="10" customWidth="1"/>
    <col min="6422" max="6422" width="11" style="10" customWidth="1"/>
    <col min="6423" max="6423" width="18.7109375" style="10" customWidth="1"/>
    <col min="6424" max="6656" width="11.42578125" style="10"/>
    <col min="6657" max="6657" width="9.140625" style="10" customWidth="1"/>
    <col min="6658" max="6658" width="24" style="10" customWidth="1"/>
    <col min="6659" max="6660" width="20" style="10" customWidth="1"/>
    <col min="6661" max="6661" width="18.5703125" style="10" customWidth="1"/>
    <col min="6662" max="6662" width="20" style="10" customWidth="1"/>
    <col min="6663" max="6663" width="19" style="10" customWidth="1"/>
    <col min="6664" max="6664" width="24.7109375" style="10" customWidth="1"/>
    <col min="6665" max="6676" width="7.7109375" style="10" customWidth="1"/>
    <col min="6677" max="6677" width="16.42578125" style="10" customWidth="1"/>
    <col min="6678" max="6678" width="11" style="10" customWidth="1"/>
    <col min="6679" max="6679" width="18.7109375" style="10" customWidth="1"/>
    <col min="6680" max="6912" width="11.42578125" style="10"/>
    <col min="6913" max="6913" width="9.140625" style="10" customWidth="1"/>
    <col min="6914" max="6914" width="24" style="10" customWidth="1"/>
    <col min="6915" max="6916" width="20" style="10" customWidth="1"/>
    <col min="6917" max="6917" width="18.5703125" style="10" customWidth="1"/>
    <col min="6918" max="6918" width="20" style="10" customWidth="1"/>
    <col min="6919" max="6919" width="19" style="10" customWidth="1"/>
    <col min="6920" max="6920" width="24.7109375" style="10" customWidth="1"/>
    <col min="6921" max="6932" width="7.7109375" style="10" customWidth="1"/>
    <col min="6933" max="6933" width="16.42578125" style="10" customWidth="1"/>
    <col min="6934" max="6934" width="11" style="10" customWidth="1"/>
    <col min="6935" max="6935" width="18.7109375" style="10" customWidth="1"/>
    <col min="6936" max="7168" width="11.42578125" style="10"/>
    <col min="7169" max="7169" width="9.140625" style="10" customWidth="1"/>
    <col min="7170" max="7170" width="24" style="10" customWidth="1"/>
    <col min="7171" max="7172" width="20" style="10" customWidth="1"/>
    <col min="7173" max="7173" width="18.5703125" style="10" customWidth="1"/>
    <col min="7174" max="7174" width="20" style="10" customWidth="1"/>
    <col min="7175" max="7175" width="19" style="10" customWidth="1"/>
    <col min="7176" max="7176" width="24.7109375" style="10" customWidth="1"/>
    <col min="7177" max="7188" width="7.7109375" style="10" customWidth="1"/>
    <col min="7189" max="7189" width="16.42578125" style="10" customWidth="1"/>
    <col min="7190" max="7190" width="11" style="10" customWidth="1"/>
    <col min="7191" max="7191" width="18.7109375" style="10" customWidth="1"/>
    <col min="7192" max="7424" width="11.42578125" style="10"/>
    <col min="7425" max="7425" width="9.140625" style="10" customWidth="1"/>
    <col min="7426" max="7426" width="24" style="10" customWidth="1"/>
    <col min="7427" max="7428" width="20" style="10" customWidth="1"/>
    <col min="7429" max="7429" width="18.5703125" style="10" customWidth="1"/>
    <col min="7430" max="7430" width="20" style="10" customWidth="1"/>
    <col min="7431" max="7431" width="19" style="10" customWidth="1"/>
    <col min="7432" max="7432" width="24.7109375" style="10" customWidth="1"/>
    <col min="7433" max="7444" width="7.7109375" style="10" customWidth="1"/>
    <col min="7445" max="7445" width="16.42578125" style="10" customWidth="1"/>
    <col min="7446" max="7446" width="11" style="10" customWidth="1"/>
    <col min="7447" max="7447" width="18.7109375" style="10" customWidth="1"/>
    <col min="7448" max="7680" width="11.42578125" style="10"/>
    <col min="7681" max="7681" width="9.140625" style="10" customWidth="1"/>
    <col min="7682" max="7682" width="24" style="10" customWidth="1"/>
    <col min="7683" max="7684" width="20" style="10" customWidth="1"/>
    <col min="7685" max="7685" width="18.5703125" style="10" customWidth="1"/>
    <col min="7686" max="7686" width="20" style="10" customWidth="1"/>
    <col min="7687" max="7687" width="19" style="10" customWidth="1"/>
    <col min="7688" max="7688" width="24.7109375" style="10" customWidth="1"/>
    <col min="7689" max="7700" width="7.7109375" style="10" customWidth="1"/>
    <col min="7701" max="7701" width="16.42578125" style="10" customWidth="1"/>
    <col min="7702" max="7702" width="11" style="10" customWidth="1"/>
    <col min="7703" max="7703" width="18.7109375" style="10" customWidth="1"/>
    <col min="7704" max="7936" width="11.42578125" style="10"/>
    <col min="7937" max="7937" width="9.140625" style="10" customWidth="1"/>
    <col min="7938" max="7938" width="24" style="10" customWidth="1"/>
    <col min="7939" max="7940" width="20" style="10" customWidth="1"/>
    <col min="7941" max="7941" width="18.5703125" style="10" customWidth="1"/>
    <col min="7942" max="7942" width="20" style="10" customWidth="1"/>
    <col min="7943" max="7943" width="19" style="10" customWidth="1"/>
    <col min="7944" max="7944" width="24.7109375" style="10" customWidth="1"/>
    <col min="7945" max="7956" width="7.7109375" style="10" customWidth="1"/>
    <col min="7957" max="7957" width="16.42578125" style="10" customWidth="1"/>
    <col min="7958" max="7958" width="11" style="10" customWidth="1"/>
    <col min="7959" max="7959" width="18.7109375" style="10" customWidth="1"/>
    <col min="7960" max="8192" width="11.42578125" style="10"/>
    <col min="8193" max="8193" width="9.140625" style="10" customWidth="1"/>
    <col min="8194" max="8194" width="24" style="10" customWidth="1"/>
    <col min="8195" max="8196" width="20" style="10" customWidth="1"/>
    <col min="8197" max="8197" width="18.5703125" style="10" customWidth="1"/>
    <col min="8198" max="8198" width="20" style="10" customWidth="1"/>
    <col min="8199" max="8199" width="19" style="10" customWidth="1"/>
    <col min="8200" max="8200" width="24.7109375" style="10" customWidth="1"/>
    <col min="8201" max="8212" width="7.7109375" style="10" customWidth="1"/>
    <col min="8213" max="8213" width="16.42578125" style="10" customWidth="1"/>
    <col min="8214" max="8214" width="11" style="10" customWidth="1"/>
    <col min="8215" max="8215" width="18.7109375" style="10" customWidth="1"/>
    <col min="8216" max="8448" width="11.42578125" style="10"/>
    <col min="8449" max="8449" width="9.140625" style="10" customWidth="1"/>
    <col min="8450" max="8450" width="24" style="10" customWidth="1"/>
    <col min="8451" max="8452" width="20" style="10" customWidth="1"/>
    <col min="8453" max="8453" width="18.5703125" style="10" customWidth="1"/>
    <col min="8454" max="8454" width="20" style="10" customWidth="1"/>
    <col min="8455" max="8455" width="19" style="10" customWidth="1"/>
    <col min="8456" max="8456" width="24.7109375" style="10" customWidth="1"/>
    <col min="8457" max="8468" width="7.7109375" style="10" customWidth="1"/>
    <col min="8469" max="8469" width="16.42578125" style="10" customWidth="1"/>
    <col min="8470" max="8470" width="11" style="10" customWidth="1"/>
    <col min="8471" max="8471" width="18.7109375" style="10" customWidth="1"/>
    <col min="8472" max="8704" width="11.42578125" style="10"/>
    <col min="8705" max="8705" width="9.140625" style="10" customWidth="1"/>
    <col min="8706" max="8706" width="24" style="10" customWidth="1"/>
    <col min="8707" max="8708" width="20" style="10" customWidth="1"/>
    <col min="8709" max="8709" width="18.5703125" style="10" customWidth="1"/>
    <col min="8710" max="8710" width="20" style="10" customWidth="1"/>
    <col min="8711" max="8711" width="19" style="10" customWidth="1"/>
    <col min="8712" max="8712" width="24.7109375" style="10" customWidth="1"/>
    <col min="8713" max="8724" width="7.7109375" style="10" customWidth="1"/>
    <col min="8725" max="8725" width="16.42578125" style="10" customWidth="1"/>
    <col min="8726" max="8726" width="11" style="10" customWidth="1"/>
    <col min="8727" max="8727" width="18.7109375" style="10" customWidth="1"/>
    <col min="8728" max="8960" width="11.42578125" style="10"/>
    <col min="8961" max="8961" width="9.140625" style="10" customWidth="1"/>
    <col min="8962" max="8962" width="24" style="10" customWidth="1"/>
    <col min="8963" max="8964" width="20" style="10" customWidth="1"/>
    <col min="8965" max="8965" width="18.5703125" style="10" customWidth="1"/>
    <col min="8966" max="8966" width="20" style="10" customWidth="1"/>
    <col min="8967" max="8967" width="19" style="10" customWidth="1"/>
    <col min="8968" max="8968" width="24.7109375" style="10" customWidth="1"/>
    <col min="8969" max="8980" width="7.7109375" style="10" customWidth="1"/>
    <col min="8981" max="8981" width="16.42578125" style="10" customWidth="1"/>
    <col min="8982" max="8982" width="11" style="10" customWidth="1"/>
    <col min="8983" max="8983" width="18.7109375" style="10" customWidth="1"/>
    <col min="8984" max="9216" width="11.42578125" style="10"/>
    <col min="9217" max="9217" width="9.140625" style="10" customWidth="1"/>
    <col min="9218" max="9218" width="24" style="10" customWidth="1"/>
    <col min="9219" max="9220" width="20" style="10" customWidth="1"/>
    <col min="9221" max="9221" width="18.5703125" style="10" customWidth="1"/>
    <col min="9222" max="9222" width="20" style="10" customWidth="1"/>
    <col min="9223" max="9223" width="19" style="10" customWidth="1"/>
    <col min="9224" max="9224" width="24.7109375" style="10" customWidth="1"/>
    <col min="9225" max="9236" width="7.7109375" style="10" customWidth="1"/>
    <col min="9237" max="9237" width="16.42578125" style="10" customWidth="1"/>
    <col min="9238" max="9238" width="11" style="10" customWidth="1"/>
    <col min="9239" max="9239" width="18.7109375" style="10" customWidth="1"/>
    <col min="9240" max="9472" width="11.42578125" style="10"/>
    <col min="9473" max="9473" width="9.140625" style="10" customWidth="1"/>
    <col min="9474" max="9474" width="24" style="10" customWidth="1"/>
    <col min="9475" max="9476" width="20" style="10" customWidth="1"/>
    <col min="9477" max="9477" width="18.5703125" style="10" customWidth="1"/>
    <col min="9478" max="9478" width="20" style="10" customWidth="1"/>
    <col min="9479" max="9479" width="19" style="10" customWidth="1"/>
    <col min="9480" max="9480" width="24.7109375" style="10" customWidth="1"/>
    <col min="9481" max="9492" width="7.7109375" style="10" customWidth="1"/>
    <col min="9493" max="9493" width="16.42578125" style="10" customWidth="1"/>
    <col min="9494" max="9494" width="11" style="10" customWidth="1"/>
    <col min="9495" max="9495" width="18.7109375" style="10" customWidth="1"/>
    <col min="9496" max="9728" width="11.42578125" style="10"/>
    <col min="9729" max="9729" width="9.140625" style="10" customWidth="1"/>
    <col min="9730" max="9730" width="24" style="10" customWidth="1"/>
    <col min="9731" max="9732" width="20" style="10" customWidth="1"/>
    <col min="9733" max="9733" width="18.5703125" style="10" customWidth="1"/>
    <col min="9734" max="9734" width="20" style="10" customWidth="1"/>
    <col min="9735" max="9735" width="19" style="10" customWidth="1"/>
    <col min="9736" max="9736" width="24.7109375" style="10" customWidth="1"/>
    <col min="9737" max="9748" width="7.7109375" style="10" customWidth="1"/>
    <col min="9749" max="9749" width="16.42578125" style="10" customWidth="1"/>
    <col min="9750" max="9750" width="11" style="10" customWidth="1"/>
    <col min="9751" max="9751" width="18.7109375" style="10" customWidth="1"/>
    <col min="9752" max="9984" width="11.42578125" style="10"/>
    <col min="9985" max="9985" width="9.140625" style="10" customWidth="1"/>
    <col min="9986" max="9986" width="24" style="10" customWidth="1"/>
    <col min="9987" max="9988" width="20" style="10" customWidth="1"/>
    <col min="9989" max="9989" width="18.5703125" style="10" customWidth="1"/>
    <col min="9990" max="9990" width="20" style="10" customWidth="1"/>
    <col min="9991" max="9991" width="19" style="10" customWidth="1"/>
    <col min="9992" max="9992" width="24.7109375" style="10" customWidth="1"/>
    <col min="9993" max="10004" width="7.7109375" style="10" customWidth="1"/>
    <col min="10005" max="10005" width="16.42578125" style="10" customWidth="1"/>
    <col min="10006" max="10006" width="11" style="10" customWidth="1"/>
    <col min="10007" max="10007" width="18.7109375" style="10" customWidth="1"/>
    <col min="10008" max="10240" width="11.42578125" style="10"/>
    <col min="10241" max="10241" width="9.140625" style="10" customWidth="1"/>
    <col min="10242" max="10242" width="24" style="10" customWidth="1"/>
    <col min="10243" max="10244" width="20" style="10" customWidth="1"/>
    <col min="10245" max="10245" width="18.5703125" style="10" customWidth="1"/>
    <col min="10246" max="10246" width="20" style="10" customWidth="1"/>
    <col min="10247" max="10247" width="19" style="10" customWidth="1"/>
    <col min="10248" max="10248" width="24.7109375" style="10" customWidth="1"/>
    <col min="10249" max="10260" width="7.7109375" style="10" customWidth="1"/>
    <col min="10261" max="10261" width="16.42578125" style="10" customWidth="1"/>
    <col min="10262" max="10262" width="11" style="10" customWidth="1"/>
    <col min="10263" max="10263" width="18.7109375" style="10" customWidth="1"/>
    <col min="10264" max="10496" width="11.42578125" style="10"/>
    <col min="10497" max="10497" width="9.140625" style="10" customWidth="1"/>
    <col min="10498" max="10498" width="24" style="10" customWidth="1"/>
    <col min="10499" max="10500" width="20" style="10" customWidth="1"/>
    <col min="10501" max="10501" width="18.5703125" style="10" customWidth="1"/>
    <col min="10502" max="10502" width="20" style="10" customWidth="1"/>
    <col min="10503" max="10503" width="19" style="10" customWidth="1"/>
    <col min="10504" max="10504" width="24.7109375" style="10" customWidth="1"/>
    <col min="10505" max="10516" width="7.7109375" style="10" customWidth="1"/>
    <col min="10517" max="10517" width="16.42578125" style="10" customWidth="1"/>
    <col min="10518" max="10518" width="11" style="10" customWidth="1"/>
    <col min="10519" max="10519" width="18.7109375" style="10" customWidth="1"/>
    <col min="10520" max="10752" width="11.42578125" style="10"/>
    <col min="10753" max="10753" width="9.140625" style="10" customWidth="1"/>
    <col min="10754" max="10754" width="24" style="10" customWidth="1"/>
    <col min="10755" max="10756" width="20" style="10" customWidth="1"/>
    <col min="10757" max="10757" width="18.5703125" style="10" customWidth="1"/>
    <col min="10758" max="10758" width="20" style="10" customWidth="1"/>
    <col min="10759" max="10759" width="19" style="10" customWidth="1"/>
    <col min="10760" max="10760" width="24.7109375" style="10" customWidth="1"/>
    <col min="10761" max="10772" width="7.7109375" style="10" customWidth="1"/>
    <col min="10773" max="10773" width="16.42578125" style="10" customWidth="1"/>
    <col min="10774" max="10774" width="11" style="10" customWidth="1"/>
    <col min="10775" max="10775" width="18.7109375" style="10" customWidth="1"/>
    <col min="10776" max="11008" width="11.42578125" style="10"/>
    <col min="11009" max="11009" width="9.140625" style="10" customWidth="1"/>
    <col min="11010" max="11010" width="24" style="10" customWidth="1"/>
    <col min="11011" max="11012" width="20" style="10" customWidth="1"/>
    <col min="11013" max="11013" width="18.5703125" style="10" customWidth="1"/>
    <col min="11014" max="11014" width="20" style="10" customWidth="1"/>
    <col min="11015" max="11015" width="19" style="10" customWidth="1"/>
    <col min="11016" max="11016" width="24.7109375" style="10" customWidth="1"/>
    <col min="11017" max="11028" width="7.7109375" style="10" customWidth="1"/>
    <col min="11029" max="11029" width="16.42578125" style="10" customWidth="1"/>
    <col min="11030" max="11030" width="11" style="10" customWidth="1"/>
    <col min="11031" max="11031" width="18.7109375" style="10" customWidth="1"/>
    <col min="11032" max="11264" width="11.42578125" style="10"/>
    <col min="11265" max="11265" width="9.140625" style="10" customWidth="1"/>
    <col min="11266" max="11266" width="24" style="10" customWidth="1"/>
    <col min="11267" max="11268" width="20" style="10" customWidth="1"/>
    <col min="11269" max="11269" width="18.5703125" style="10" customWidth="1"/>
    <col min="11270" max="11270" width="20" style="10" customWidth="1"/>
    <col min="11271" max="11271" width="19" style="10" customWidth="1"/>
    <col min="11272" max="11272" width="24.7109375" style="10" customWidth="1"/>
    <col min="11273" max="11284" width="7.7109375" style="10" customWidth="1"/>
    <col min="11285" max="11285" width="16.42578125" style="10" customWidth="1"/>
    <col min="11286" max="11286" width="11" style="10" customWidth="1"/>
    <col min="11287" max="11287" width="18.7109375" style="10" customWidth="1"/>
    <col min="11288" max="11520" width="11.42578125" style="10"/>
    <col min="11521" max="11521" width="9.140625" style="10" customWidth="1"/>
    <col min="11522" max="11522" width="24" style="10" customWidth="1"/>
    <col min="11523" max="11524" width="20" style="10" customWidth="1"/>
    <col min="11525" max="11525" width="18.5703125" style="10" customWidth="1"/>
    <col min="11526" max="11526" width="20" style="10" customWidth="1"/>
    <col min="11527" max="11527" width="19" style="10" customWidth="1"/>
    <col min="11528" max="11528" width="24.7109375" style="10" customWidth="1"/>
    <col min="11529" max="11540" width="7.7109375" style="10" customWidth="1"/>
    <col min="11541" max="11541" width="16.42578125" style="10" customWidth="1"/>
    <col min="11542" max="11542" width="11" style="10" customWidth="1"/>
    <col min="11543" max="11543" width="18.7109375" style="10" customWidth="1"/>
    <col min="11544" max="11776" width="11.42578125" style="10"/>
    <col min="11777" max="11777" width="9.140625" style="10" customWidth="1"/>
    <col min="11778" max="11778" width="24" style="10" customWidth="1"/>
    <col min="11779" max="11780" width="20" style="10" customWidth="1"/>
    <col min="11781" max="11781" width="18.5703125" style="10" customWidth="1"/>
    <col min="11782" max="11782" width="20" style="10" customWidth="1"/>
    <col min="11783" max="11783" width="19" style="10" customWidth="1"/>
    <col min="11784" max="11784" width="24.7109375" style="10" customWidth="1"/>
    <col min="11785" max="11796" width="7.7109375" style="10" customWidth="1"/>
    <col min="11797" max="11797" width="16.42578125" style="10" customWidth="1"/>
    <col min="11798" max="11798" width="11" style="10" customWidth="1"/>
    <col min="11799" max="11799" width="18.7109375" style="10" customWidth="1"/>
    <col min="11800" max="12032" width="11.42578125" style="10"/>
    <col min="12033" max="12033" width="9.140625" style="10" customWidth="1"/>
    <col min="12034" max="12034" width="24" style="10" customWidth="1"/>
    <col min="12035" max="12036" width="20" style="10" customWidth="1"/>
    <col min="12037" max="12037" width="18.5703125" style="10" customWidth="1"/>
    <col min="12038" max="12038" width="20" style="10" customWidth="1"/>
    <col min="12039" max="12039" width="19" style="10" customWidth="1"/>
    <col min="12040" max="12040" width="24.7109375" style="10" customWidth="1"/>
    <col min="12041" max="12052" width="7.7109375" style="10" customWidth="1"/>
    <col min="12053" max="12053" width="16.42578125" style="10" customWidth="1"/>
    <col min="12054" max="12054" width="11" style="10" customWidth="1"/>
    <col min="12055" max="12055" width="18.7109375" style="10" customWidth="1"/>
    <col min="12056" max="12288" width="11.42578125" style="10"/>
    <col min="12289" max="12289" width="9.140625" style="10" customWidth="1"/>
    <col min="12290" max="12290" width="24" style="10" customWidth="1"/>
    <col min="12291" max="12292" width="20" style="10" customWidth="1"/>
    <col min="12293" max="12293" width="18.5703125" style="10" customWidth="1"/>
    <col min="12294" max="12294" width="20" style="10" customWidth="1"/>
    <col min="12295" max="12295" width="19" style="10" customWidth="1"/>
    <col min="12296" max="12296" width="24.7109375" style="10" customWidth="1"/>
    <col min="12297" max="12308" width="7.7109375" style="10" customWidth="1"/>
    <col min="12309" max="12309" width="16.42578125" style="10" customWidth="1"/>
    <col min="12310" max="12310" width="11" style="10" customWidth="1"/>
    <col min="12311" max="12311" width="18.7109375" style="10" customWidth="1"/>
    <col min="12312" max="12544" width="11.42578125" style="10"/>
    <col min="12545" max="12545" width="9.140625" style="10" customWidth="1"/>
    <col min="12546" max="12546" width="24" style="10" customWidth="1"/>
    <col min="12547" max="12548" width="20" style="10" customWidth="1"/>
    <col min="12549" max="12549" width="18.5703125" style="10" customWidth="1"/>
    <col min="12550" max="12550" width="20" style="10" customWidth="1"/>
    <col min="12551" max="12551" width="19" style="10" customWidth="1"/>
    <col min="12552" max="12552" width="24.7109375" style="10" customWidth="1"/>
    <col min="12553" max="12564" width="7.7109375" style="10" customWidth="1"/>
    <col min="12565" max="12565" width="16.42578125" style="10" customWidth="1"/>
    <col min="12566" max="12566" width="11" style="10" customWidth="1"/>
    <col min="12567" max="12567" width="18.7109375" style="10" customWidth="1"/>
    <col min="12568" max="12800" width="11.42578125" style="10"/>
    <col min="12801" max="12801" width="9.140625" style="10" customWidth="1"/>
    <col min="12802" max="12802" width="24" style="10" customWidth="1"/>
    <col min="12803" max="12804" width="20" style="10" customWidth="1"/>
    <col min="12805" max="12805" width="18.5703125" style="10" customWidth="1"/>
    <col min="12806" max="12806" width="20" style="10" customWidth="1"/>
    <col min="12807" max="12807" width="19" style="10" customWidth="1"/>
    <col min="12808" max="12808" width="24.7109375" style="10" customWidth="1"/>
    <col min="12809" max="12820" width="7.7109375" style="10" customWidth="1"/>
    <col min="12821" max="12821" width="16.42578125" style="10" customWidth="1"/>
    <col min="12822" max="12822" width="11" style="10" customWidth="1"/>
    <col min="12823" max="12823" width="18.7109375" style="10" customWidth="1"/>
    <col min="12824" max="13056" width="11.42578125" style="10"/>
    <col min="13057" max="13057" width="9.140625" style="10" customWidth="1"/>
    <col min="13058" max="13058" width="24" style="10" customWidth="1"/>
    <col min="13059" max="13060" width="20" style="10" customWidth="1"/>
    <col min="13061" max="13061" width="18.5703125" style="10" customWidth="1"/>
    <col min="13062" max="13062" width="20" style="10" customWidth="1"/>
    <col min="13063" max="13063" width="19" style="10" customWidth="1"/>
    <col min="13064" max="13064" width="24.7109375" style="10" customWidth="1"/>
    <col min="13065" max="13076" width="7.7109375" style="10" customWidth="1"/>
    <col min="13077" max="13077" width="16.42578125" style="10" customWidth="1"/>
    <col min="13078" max="13078" width="11" style="10" customWidth="1"/>
    <col min="13079" max="13079" width="18.7109375" style="10" customWidth="1"/>
    <col min="13080" max="13312" width="11.42578125" style="10"/>
    <col min="13313" max="13313" width="9.140625" style="10" customWidth="1"/>
    <col min="13314" max="13314" width="24" style="10" customWidth="1"/>
    <col min="13315" max="13316" width="20" style="10" customWidth="1"/>
    <col min="13317" max="13317" width="18.5703125" style="10" customWidth="1"/>
    <col min="13318" max="13318" width="20" style="10" customWidth="1"/>
    <col min="13319" max="13319" width="19" style="10" customWidth="1"/>
    <col min="13320" max="13320" width="24.7109375" style="10" customWidth="1"/>
    <col min="13321" max="13332" width="7.7109375" style="10" customWidth="1"/>
    <col min="13333" max="13333" width="16.42578125" style="10" customWidth="1"/>
    <col min="13334" max="13334" width="11" style="10" customWidth="1"/>
    <col min="13335" max="13335" width="18.7109375" style="10" customWidth="1"/>
    <col min="13336" max="13568" width="11.42578125" style="10"/>
    <col min="13569" max="13569" width="9.140625" style="10" customWidth="1"/>
    <col min="13570" max="13570" width="24" style="10" customWidth="1"/>
    <col min="13571" max="13572" width="20" style="10" customWidth="1"/>
    <col min="13573" max="13573" width="18.5703125" style="10" customWidth="1"/>
    <col min="13574" max="13574" width="20" style="10" customWidth="1"/>
    <col min="13575" max="13575" width="19" style="10" customWidth="1"/>
    <col min="13576" max="13576" width="24.7109375" style="10" customWidth="1"/>
    <col min="13577" max="13588" width="7.7109375" style="10" customWidth="1"/>
    <col min="13589" max="13589" width="16.42578125" style="10" customWidth="1"/>
    <col min="13590" max="13590" width="11" style="10" customWidth="1"/>
    <col min="13591" max="13591" width="18.7109375" style="10" customWidth="1"/>
    <col min="13592" max="13824" width="11.42578125" style="10"/>
    <col min="13825" max="13825" width="9.140625" style="10" customWidth="1"/>
    <col min="13826" max="13826" width="24" style="10" customWidth="1"/>
    <col min="13827" max="13828" width="20" style="10" customWidth="1"/>
    <col min="13829" max="13829" width="18.5703125" style="10" customWidth="1"/>
    <col min="13830" max="13830" width="20" style="10" customWidth="1"/>
    <col min="13831" max="13831" width="19" style="10" customWidth="1"/>
    <col min="13832" max="13832" width="24.7109375" style="10" customWidth="1"/>
    <col min="13833" max="13844" width="7.7109375" style="10" customWidth="1"/>
    <col min="13845" max="13845" width="16.42578125" style="10" customWidth="1"/>
    <col min="13846" max="13846" width="11" style="10" customWidth="1"/>
    <col min="13847" max="13847" width="18.7109375" style="10" customWidth="1"/>
    <col min="13848" max="14080" width="11.42578125" style="10"/>
    <col min="14081" max="14081" width="9.140625" style="10" customWidth="1"/>
    <col min="14082" max="14082" width="24" style="10" customWidth="1"/>
    <col min="14083" max="14084" width="20" style="10" customWidth="1"/>
    <col min="14085" max="14085" width="18.5703125" style="10" customWidth="1"/>
    <col min="14086" max="14086" width="20" style="10" customWidth="1"/>
    <col min="14087" max="14087" width="19" style="10" customWidth="1"/>
    <col min="14088" max="14088" width="24.7109375" style="10" customWidth="1"/>
    <col min="14089" max="14100" width="7.7109375" style="10" customWidth="1"/>
    <col min="14101" max="14101" width="16.42578125" style="10" customWidth="1"/>
    <col min="14102" max="14102" width="11" style="10" customWidth="1"/>
    <col min="14103" max="14103" width="18.7109375" style="10" customWidth="1"/>
    <col min="14104" max="14336" width="11.42578125" style="10"/>
    <col min="14337" max="14337" width="9.140625" style="10" customWidth="1"/>
    <col min="14338" max="14338" width="24" style="10" customWidth="1"/>
    <col min="14339" max="14340" width="20" style="10" customWidth="1"/>
    <col min="14341" max="14341" width="18.5703125" style="10" customWidth="1"/>
    <col min="14342" max="14342" width="20" style="10" customWidth="1"/>
    <col min="14343" max="14343" width="19" style="10" customWidth="1"/>
    <col min="14344" max="14344" width="24.7109375" style="10" customWidth="1"/>
    <col min="14345" max="14356" width="7.7109375" style="10" customWidth="1"/>
    <col min="14357" max="14357" width="16.42578125" style="10" customWidth="1"/>
    <col min="14358" max="14358" width="11" style="10" customWidth="1"/>
    <col min="14359" max="14359" width="18.7109375" style="10" customWidth="1"/>
    <col min="14360" max="14592" width="11.42578125" style="10"/>
    <col min="14593" max="14593" width="9.140625" style="10" customWidth="1"/>
    <col min="14594" max="14594" width="24" style="10" customWidth="1"/>
    <col min="14595" max="14596" width="20" style="10" customWidth="1"/>
    <col min="14597" max="14597" width="18.5703125" style="10" customWidth="1"/>
    <col min="14598" max="14598" width="20" style="10" customWidth="1"/>
    <col min="14599" max="14599" width="19" style="10" customWidth="1"/>
    <col min="14600" max="14600" width="24.7109375" style="10" customWidth="1"/>
    <col min="14601" max="14612" width="7.7109375" style="10" customWidth="1"/>
    <col min="14613" max="14613" width="16.42578125" style="10" customWidth="1"/>
    <col min="14614" max="14614" width="11" style="10" customWidth="1"/>
    <col min="14615" max="14615" width="18.7109375" style="10" customWidth="1"/>
    <col min="14616" max="14848" width="11.42578125" style="10"/>
    <col min="14849" max="14849" width="9.140625" style="10" customWidth="1"/>
    <col min="14850" max="14850" width="24" style="10" customWidth="1"/>
    <col min="14851" max="14852" width="20" style="10" customWidth="1"/>
    <col min="14853" max="14853" width="18.5703125" style="10" customWidth="1"/>
    <col min="14854" max="14854" width="20" style="10" customWidth="1"/>
    <col min="14855" max="14855" width="19" style="10" customWidth="1"/>
    <col min="14856" max="14856" width="24.7109375" style="10" customWidth="1"/>
    <col min="14857" max="14868" width="7.7109375" style="10" customWidth="1"/>
    <col min="14869" max="14869" width="16.42578125" style="10" customWidth="1"/>
    <col min="14870" max="14870" width="11" style="10" customWidth="1"/>
    <col min="14871" max="14871" width="18.7109375" style="10" customWidth="1"/>
    <col min="14872" max="15104" width="11.42578125" style="10"/>
    <col min="15105" max="15105" width="9.140625" style="10" customWidth="1"/>
    <col min="15106" max="15106" width="24" style="10" customWidth="1"/>
    <col min="15107" max="15108" width="20" style="10" customWidth="1"/>
    <col min="15109" max="15109" width="18.5703125" style="10" customWidth="1"/>
    <col min="15110" max="15110" width="20" style="10" customWidth="1"/>
    <col min="15111" max="15111" width="19" style="10" customWidth="1"/>
    <col min="15112" max="15112" width="24.7109375" style="10" customWidth="1"/>
    <col min="15113" max="15124" width="7.7109375" style="10" customWidth="1"/>
    <col min="15125" max="15125" width="16.42578125" style="10" customWidth="1"/>
    <col min="15126" max="15126" width="11" style="10" customWidth="1"/>
    <col min="15127" max="15127" width="18.7109375" style="10" customWidth="1"/>
    <col min="15128" max="15360" width="11.42578125" style="10"/>
    <col min="15361" max="15361" width="9.140625" style="10" customWidth="1"/>
    <col min="15362" max="15362" width="24" style="10" customWidth="1"/>
    <col min="15363" max="15364" width="20" style="10" customWidth="1"/>
    <col min="15365" max="15365" width="18.5703125" style="10" customWidth="1"/>
    <col min="15366" max="15366" width="20" style="10" customWidth="1"/>
    <col min="15367" max="15367" width="19" style="10" customWidth="1"/>
    <col min="15368" max="15368" width="24.7109375" style="10" customWidth="1"/>
    <col min="15369" max="15380" width="7.7109375" style="10" customWidth="1"/>
    <col min="15381" max="15381" width="16.42578125" style="10" customWidth="1"/>
    <col min="15382" max="15382" width="11" style="10" customWidth="1"/>
    <col min="15383" max="15383" width="18.7109375" style="10" customWidth="1"/>
    <col min="15384" max="15616" width="11.42578125" style="10"/>
    <col min="15617" max="15617" width="9.140625" style="10" customWidth="1"/>
    <col min="15618" max="15618" width="24" style="10" customWidth="1"/>
    <col min="15619" max="15620" width="20" style="10" customWidth="1"/>
    <col min="15621" max="15621" width="18.5703125" style="10" customWidth="1"/>
    <col min="15622" max="15622" width="20" style="10" customWidth="1"/>
    <col min="15623" max="15623" width="19" style="10" customWidth="1"/>
    <col min="15624" max="15624" width="24.7109375" style="10" customWidth="1"/>
    <col min="15625" max="15636" width="7.7109375" style="10" customWidth="1"/>
    <col min="15637" max="15637" width="16.42578125" style="10" customWidth="1"/>
    <col min="15638" max="15638" width="11" style="10" customWidth="1"/>
    <col min="15639" max="15639" width="18.7109375" style="10" customWidth="1"/>
    <col min="15640" max="15872" width="11.42578125" style="10"/>
    <col min="15873" max="15873" width="9.140625" style="10" customWidth="1"/>
    <col min="15874" max="15874" width="24" style="10" customWidth="1"/>
    <col min="15875" max="15876" width="20" style="10" customWidth="1"/>
    <col min="15877" max="15877" width="18.5703125" style="10" customWidth="1"/>
    <col min="15878" max="15878" width="20" style="10" customWidth="1"/>
    <col min="15879" max="15879" width="19" style="10" customWidth="1"/>
    <col min="15880" max="15880" width="24.7109375" style="10" customWidth="1"/>
    <col min="15881" max="15892" width="7.7109375" style="10" customWidth="1"/>
    <col min="15893" max="15893" width="16.42578125" style="10" customWidth="1"/>
    <col min="15894" max="15894" width="11" style="10" customWidth="1"/>
    <col min="15895" max="15895" width="18.7109375" style="10" customWidth="1"/>
    <col min="15896" max="16128" width="11.42578125" style="10"/>
    <col min="16129" max="16129" width="9.140625" style="10" customWidth="1"/>
    <col min="16130" max="16130" width="24" style="10" customWidth="1"/>
    <col min="16131" max="16132" width="20" style="10" customWidth="1"/>
    <col min="16133" max="16133" width="18.5703125" style="10" customWidth="1"/>
    <col min="16134" max="16134" width="20" style="10" customWidth="1"/>
    <col min="16135" max="16135" width="19" style="10" customWidth="1"/>
    <col min="16136" max="16136" width="24.7109375" style="10" customWidth="1"/>
    <col min="16137" max="16148" width="7.7109375" style="10" customWidth="1"/>
    <col min="16149" max="16149" width="16.42578125" style="10" customWidth="1"/>
    <col min="16150" max="16150" width="11" style="10" customWidth="1"/>
    <col min="16151" max="16151" width="18.7109375" style="10" customWidth="1"/>
    <col min="16152" max="16384" width="11.42578125" style="10"/>
  </cols>
  <sheetData>
    <row r="1" spans="1:23" s="47" customFormat="1" ht="39.75" customHeight="1" thickBot="1" x14ac:dyDescent="0.3">
      <c r="A1" s="285"/>
      <c r="B1" s="286"/>
      <c r="C1" s="291" t="s">
        <v>103</v>
      </c>
      <c r="D1" s="292"/>
      <c r="E1" s="292"/>
      <c r="F1" s="292"/>
      <c r="G1" s="292"/>
      <c r="H1" s="292"/>
      <c r="I1" s="292"/>
      <c r="J1" s="292"/>
      <c r="K1" s="292"/>
      <c r="L1" s="292"/>
      <c r="M1" s="292"/>
      <c r="N1" s="292"/>
      <c r="O1" s="292"/>
      <c r="P1" s="292"/>
      <c r="Q1" s="292"/>
      <c r="R1" s="292"/>
      <c r="S1" s="292"/>
      <c r="T1" s="292"/>
      <c r="U1" s="293"/>
    </row>
    <row r="2" spans="1:23" s="47" customFormat="1" ht="40.5" customHeight="1" thickBot="1" x14ac:dyDescent="0.3">
      <c r="A2" s="287"/>
      <c r="B2" s="288"/>
      <c r="C2" s="291" t="s">
        <v>18</v>
      </c>
      <c r="D2" s="292"/>
      <c r="E2" s="292"/>
      <c r="F2" s="292"/>
      <c r="G2" s="292"/>
      <c r="H2" s="292"/>
      <c r="I2" s="292"/>
      <c r="J2" s="292"/>
      <c r="K2" s="292"/>
      <c r="L2" s="292"/>
      <c r="M2" s="292"/>
      <c r="N2" s="292"/>
      <c r="O2" s="292"/>
      <c r="P2" s="292"/>
      <c r="Q2" s="292"/>
      <c r="R2" s="292"/>
      <c r="S2" s="292"/>
      <c r="T2" s="292"/>
      <c r="U2" s="293"/>
    </row>
    <row r="3" spans="1:23" s="47" customFormat="1" ht="42.75" customHeight="1" thickBot="1" x14ac:dyDescent="0.3">
      <c r="A3" s="287"/>
      <c r="B3" s="288"/>
      <c r="C3" s="291" t="s">
        <v>104</v>
      </c>
      <c r="D3" s="292"/>
      <c r="E3" s="292"/>
      <c r="F3" s="292"/>
      <c r="G3" s="292"/>
      <c r="H3" s="292"/>
      <c r="I3" s="292"/>
      <c r="J3" s="292"/>
      <c r="K3" s="292"/>
      <c r="L3" s="292"/>
      <c r="M3" s="292"/>
      <c r="N3" s="292"/>
      <c r="O3" s="292"/>
      <c r="P3" s="292"/>
      <c r="Q3" s="292"/>
      <c r="R3" s="292"/>
      <c r="S3" s="292"/>
      <c r="T3" s="292"/>
      <c r="U3" s="293"/>
    </row>
    <row r="4" spans="1:23" s="47" customFormat="1" ht="33.75" customHeight="1" thickBot="1" x14ac:dyDescent="0.3">
      <c r="A4" s="289"/>
      <c r="B4" s="290"/>
      <c r="C4" s="294" t="s">
        <v>105</v>
      </c>
      <c r="D4" s="295"/>
      <c r="E4" s="295"/>
      <c r="F4" s="295"/>
      <c r="G4" s="295"/>
      <c r="H4" s="295"/>
      <c r="I4" s="296"/>
      <c r="J4" s="294" t="s">
        <v>491</v>
      </c>
      <c r="K4" s="295"/>
      <c r="L4" s="295"/>
      <c r="M4" s="295"/>
      <c r="N4" s="295"/>
      <c r="O4" s="295"/>
      <c r="P4" s="295"/>
      <c r="Q4" s="295"/>
      <c r="R4" s="295"/>
      <c r="S4" s="295"/>
      <c r="T4" s="295"/>
      <c r="U4" s="296"/>
    </row>
    <row r="5" spans="1:23" s="47" customFormat="1" ht="21.75" customHeight="1" x14ac:dyDescent="0.25">
      <c r="C5" s="48"/>
      <c r="D5" s="48"/>
      <c r="E5" s="48"/>
      <c r="F5" s="48"/>
      <c r="G5" s="49"/>
      <c r="H5" s="50"/>
      <c r="I5" s="49"/>
      <c r="J5" s="51"/>
      <c r="K5" s="52"/>
      <c r="L5" s="52"/>
      <c r="M5" s="52"/>
      <c r="N5" s="52"/>
    </row>
    <row r="6" spans="1:23" s="53" customFormat="1" ht="30" customHeight="1" thickBot="1" x14ac:dyDescent="0.3">
      <c r="C6" s="54"/>
      <c r="D6" s="54"/>
      <c r="E6" s="54"/>
      <c r="F6" s="54"/>
      <c r="G6" s="55"/>
      <c r="H6" s="55"/>
      <c r="I6" s="55"/>
      <c r="J6" s="55"/>
      <c r="K6" s="54"/>
      <c r="L6" s="54"/>
      <c r="M6" s="54"/>
      <c r="N6" s="54"/>
      <c r="O6" s="54"/>
      <c r="P6" s="56"/>
      <c r="Q6" s="56"/>
      <c r="R6" s="56"/>
      <c r="S6" s="56"/>
      <c r="T6" s="57"/>
      <c r="U6" s="57"/>
      <c r="V6" s="58"/>
      <c r="W6" s="58"/>
    </row>
    <row r="7" spans="1:23" s="53" customFormat="1" ht="52.5" customHeight="1" thickBot="1" x14ac:dyDescent="0.3">
      <c r="B7" s="59" t="s">
        <v>106</v>
      </c>
      <c r="C7" s="275" t="s">
        <v>241</v>
      </c>
      <c r="D7" s="276"/>
      <c r="E7" s="276"/>
      <c r="F7" s="276"/>
      <c r="G7" s="277"/>
      <c r="H7" s="54"/>
      <c r="I7" s="54"/>
      <c r="J7" s="54"/>
      <c r="K7" s="54"/>
      <c r="L7" s="54"/>
      <c r="M7" s="54"/>
      <c r="N7" s="54"/>
      <c r="O7" s="54"/>
      <c r="P7" s="56"/>
      <c r="Q7" s="56"/>
      <c r="R7" s="56"/>
      <c r="S7" s="56"/>
      <c r="T7" s="57"/>
      <c r="U7" s="57"/>
      <c r="V7" s="58"/>
      <c r="W7" s="58"/>
    </row>
    <row r="8" spans="1:23" s="53" customFormat="1" ht="39.75" customHeight="1" x14ac:dyDescent="0.25">
      <c r="U8" s="123"/>
    </row>
    <row r="9" spans="1:23" s="53" customFormat="1" x14ac:dyDescent="0.25"/>
    <row r="10" spans="1:23" s="60" customFormat="1" ht="45" customHeight="1" x14ac:dyDescent="0.2">
      <c r="A10" s="278" t="s">
        <v>107</v>
      </c>
      <c r="B10" s="279"/>
      <c r="C10" s="279"/>
      <c r="D10" s="279"/>
      <c r="E10" s="279"/>
      <c r="F10" s="279"/>
      <c r="G10" s="279"/>
      <c r="H10" s="279"/>
      <c r="I10" s="279"/>
      <c r="J10" s="279"/>
      <c r="K10" s="279"/>
      <c r="L10" s="279"/>
      <c r="M10" s="279"/>
      <c r="N10" s="279"/>
      <c r="O10" s="279"/>
      <c r="P10" s="279"/>
      <c r="Q10" s="279"/>
      <c r="R10" s="279"/>
      <c r="S10" s="279"/>
      <c r="T10" s="279"/>
      <c r="U10" s="279"/>
      <c r="V10" s="279"/>
      <c r="W10" s="280"/>
    </row>
    <row r="11" spans="1:23" s="61" customFormat="1" ht="38.25" customHeight="1" x14ac:dyDescent="0.25">
      <c r="A11" s="281" t="s">
        <v>108</v>
      </c>
      <c r="B11" s="281" t="s">
        <v>109</v>
      </c>
      <c r="C11" s="281"/>
      <c r="D11" s="282" t="s">
        <v>489</v>
      </c>
      <c r="E11" s="282" t="s">
        <v>110</v>
      </c>
      <c r="F11" s="282" t="s">
        <v>111</v>
      </c>
      <c r="G11" s="281" t="s">
        <v>112</v>
      </c>
      <c r="H11" s="281" t="s">
        <v>113</v>
      </c>
      <c r="I11" s="278" t="s">
        <v>488</v>
      </c>
      <c r="J11" s="279"/>
      <c r="K11" s="279"/>
      <c r="L11" s="279"/>
      <c r="M11" s="279"/>
      <c r="N11" s="279"/>
      <c r="O11" s="279"/>
      <c r="P11" s="279"/>
      <c r="Q11" s="279"/>
      <c r="R11" s="279"/>
      <c r="S11" s="279"/>
      <c r="T11" s="279"/>
      <c r="U11" s="279"/>
      <c r="V11" s="279"/>
      <c r="W11" s="279"/>
    </row>
    <row r="12" spans="1:23" s="61" customFormat="1" ht="76.5" customHeight="1" x14ac:dyDescent="0.25">
      <c r="A12" s="281"/>
      <c r="B12" s="62" t="s">
        <v>114</v>
      </c>
      <c r="C12" s="62" t="s">
        <v>258</v>
      </c>
      <c r="D12" s="283"/>
      <c r="E12" s="283"/>
      <c r="F12" s="283"/>
      <c r="G12" s="281"/>
      <c r="H12" s="281"/>
      <c r="I12" s="63" t="s">
        <v>115</v>
      </c>
      <c r="J12" s="63" t="s">
        <v>116</v>
      </c>
      <c r="K12" s="63" t="s">
        <v>117</v>
      </c>
      <c r="L12" s="63" t="s">
        <v>118</v>
      </c>
      <c r="M12" s="63" t="s">
        <v>119</v>
      </c>
      <c r="N12" s="63" t="s">
        <v>120</v>
      </c>
      <c r="O12" s="63" t="s">
        <v>121</v>
      </c>
      <c r="P12" s="63" t="s">
        <v>122</v>
      </c>
      <c r="Q12" s="63" t="s">
        <v>123</v>
      </c>
      <c r="R12" s="63" t="s">
        <v>124</v>
      </c>
      <c r="S12" s="63" t="s">
        <v>125</v>
      </c>
      <c r="T12" s="63" t="s">
        <v>126</v>
      </c>
      <c r="U12" s="63" t="s">
        <v>127</v>
      </c>
      <c r="V12" s="284" t="s">
        <v>128</v>
      </c>
      <c r="W12" s="284"/>
    </row>
    <row r="13" spans="1:23" s="61" customFormat="1" ht="68.25" customHeight="1" x14ac:dyDescent="0.25">
      <c r="A13" s="266">
        <f>'[3]1_Acompañamiento y conceptos '!C9</f>
        <v>1</v>
      </c>
      <c r="B13" s="267" t="s">
        <v>211</v>
      </c>
      <c r="C13" s="297" t="s">
        <v>547</v>
      </c>
      <c r="D13" s="300" t="s">
        <v>490</v>
      </c>
      <c r="E13" s="267" t="s">
        <v>177</v>
      </c>
      <c r="F13" s="263" t="str">
        <f>+'1_Acompañamiento y conceptos '!F9</f>
        <v>1. Gestionar oportunamente el 100% de las solicitudes de  consultas, conceptos y actos administrativos que sean puestos a consideración de la Dirección.</v>
      </c>
      <c r="G13" s="264" t="str">
        <f>+'1_Acompañamiento y conceptos '!C15</f>
        <v>Acompañamientos y Conceptos</v>
      </c>
      <c r="H13" s="120" t="str">
        <f>+'1_Acompañamiento y conceptos '!C22</f>
        <v>Promedio de los porcentajes de actuaciones gestionadas cada trimestre en lo transcurrido de la vigencia</v>
      </c>
      <c r="I13" s="221">
        <f>+'1_Acompañamiento y conceptos '!C30</f>
        <v>0</v>
      </c>
      <c r="J13" s="221">
        <f>+'1_Acompañamiento y conceptos '!C31</f>
        <v>0</v>
      </c>
      <c r="K13" s="221">
        <f>+'1_Acompañamiento y conceptos '!C32</f>
        <v>1</v>
      </c>
      <c r="L13" s="221">
        <f>+'1_Acompañamiento y conceptos '!C33</f>
        <v>0</v>
      </c>
      <c r="M13" s="221">
        <f>+'1_Acompañamiento y conceptos '!C34</f>
        <v>0.94330000000000003</v>
      </c>
      <c r="N13" s="221">
        <f>+'1_Acompañamiento y conceptos '!C35</f>
        <v>0</v>
      </c>
      <c r="O13" s="221">
        <f>+'1_Acompañamiento y conceptos '!C36</f>
        <v>0</v>
      </c>
      <c r="P13" s="221">
        <f>+'1_Acompañamiento y conceptos '!C37</f>
        <v>0</v>
      </c>
      <c r="Q13" s="221">
        <f>+'1_Acompañamiento y conceptos '!C38</f>
        <v>0</v>
      </c>
      <c r="R13" s="221">
        <f>+'1_Acompañamiento y conceptos '!C39</f>
        <v>0</v>
      </c>
      <c r="S13" s="221">
        <f>+'1_Acompañamiento y conceptos '!C40</f>
        <v>0</v>
      </c>
      <c r="T13" s="221">
        <f>+'1_Acompañamiento y conceptos '!C41</f>
        <v>0</v>
      </c>
      <c r="U13" s="222">
        <f>+AVERAGE(K13,M13)</f>
        <v>0.97165000000000001</v>
      </c>
      <c r="V13" s="265" t="str">
        <f>+'1_Acompañamiento y conceptos '!C42</f>
        <v>La meta presenta seguimiento hasta el mes de mayo de 2020, toda vez que la misma inició a hacer parte del POA de Inversión en el marco del nuevo PDD.</v>
      </c>
      <c r="W13" s="265"/>
    </row>
    <row r="14" spans="1:23" s="61" customFormat="1" ht="68.25" customHeight="1" x14ac:dyDescent="0.25">
      <c r="A14" s="266"/>
      <c r="B14" s="267"/>
      <c r="C14" s="298"/>
      <c r="D14" s="301"/>
      <c r="E14" s="267"/>
      <c r="F14" s="263"/>
      <c r="G14" s="264"/>
      <c r="H14" s="120" t="str">
        <f>+'1_Acompañamiento y conceptos '!F22</f>
        <v xml:space="preserve">Porcentaje  total de las actuaciones radicadas en la Dirección relacionadas con las solicitudes de conceptos, actos administrativos, consultas programado </v>
      </c>
      <c r="I14" s="221">
        <f>+'1_Acompañamiento y conceptos '!E30</f>
        <v>0</v>
      </c>
      <c r="J14" s="221">
        <f>+'1_Acompañamiento y conceptos '!E31</f>
        <v>0</v>
      </c>
      <c r="K14" s="221">
        <f>+'1_Acompañamiento y conceptos '!E32</f>
        <v>1</v>
      </c>
      <c r="L14" s="221">
        <f>+'1_Acompañamiento y conceptos '!E33</f>
        <v>0</v>
      </c>
      <c r="M14" s="221">
        <f>+'1_Acompañamiento y conceptos '!E34</f>
        <v>1</v>
      </c>
      <c r="N14" s="221">
        <f>+'1_Acompañamiento y conceptos '!E35</f>
        <v>0</v>
      </c>
      <c r="O14" s="221">
        <f>+'1_Acompañamiento y conceptos '!E36</f>
        <v>0</v>
      </c>
      <c r="P14" s="221">
        <f>+'1_Acompañamiento y conceptos '!E37</f>
        <v>0</v>
      </c>
      <c r="Q14" s="221">
        <f>+'1_Acompañamiento y conceptos '!E38</f>
        <v>1</v>
      </c>
      <c r="R14" s="221">
        <f>+'1_Acompañamiento y conceptos '!E39</f>
        <v>0</v>
      </c>
      <c r="S14" s="221">
        <f>+'1_Acompañamiento y conceptos '!E40</f>
        <v>0</v>
      </c>
      <c r="T14" s="221">
        <f>+'1_Acompañamiento y conceptos '!E41</f>
        <v>1</v>
      </c>
      <c r="U14" s="222">
        <v>1</v>
      </c>
      <c r="V14" s="265"/>
      <c r="W14" s="265"/>
    </row>
    <row r="15" spans="1:23" s="61" customFormat="1" ht="68.25" customHeight="1" x14ac:dyDescent="0.25">
      <c r="A15" s="266"/>
      <c r="B15" s="267"/>
      <c r="C15" s="299"/>
      <c r="D15" s="302"/>
      <c r="E15" s="267"/>
      <c r="F15" s="263"/>
      <c r="G15" s="264"/>
      <c r="H15" s="121" t="s">
        <v>129</v>
      </c>
      <c r="I15" s="113" t="e">
        <f>+I13/I14</f>
        <v>#DIV/0!</v>
      </c>
      <c r="J15" s="113" t="e">
        <f t="shared" ref="J15:T15" si="0">+J13/J14</f>
        <v>#DIV/0!</v>
      </c>
      <c r="K15" s="113">
        <f t="shared" si="0"/>
        <v>1</v>
      </c>
      <c r="L15" s="113" t="e">
        <f t="shared" si="0"/>
        <v>#DIV/0!</v>
      </c>
      <c r="M15" s="113">
        <f t="shared" si="0"/>
        <v>0.94330000000000003</v>
      </c>
      <c r="N15" s="113" t="e">
        <f t="shared" si="0"/>
        <v>#DIV/0!</v>
      </c>
      <c r="O15" s="113" t="e">
        <f t="shared" si="0"/>
        <v>#DIV/0!</v>
      </c>
      <c r="P15" s="113" t="e">
        <f t="shared" si="0"/>
        <v>#DIV/0!</v>
      </c>
      <c r="Q15" s="113">
        <f t="shared" si="0"/>
        <v>0</v>
      </c>
      <c r="R15" s="113" t="e">
        <f t="shared" si="0"/>
        <v>#DIV/0!</v>
      </c>
      <c r="S15" s="113" t="e">
        <f t="shared" si="0"/>
        <v>#DIV/0!</v>
      </c>
      <c r="T15" s="113">
        <f t="shared" si="0"/>
        <v>0</v>
      </c>
      <c r="U15" s="223">
        <f>+U13/U14</f>
        <v>0.97165000000000001</v>
      </c>
      <c r="V15" s="265"/>
      <c r="W15" s="265"/>
    </row>
    <row r="16" spans="1:23" ht="68.25" customHeight="1" x14ac:dyDescent="0.25">
      <c r="A16" s="266">
        <f>'2_PAAC'!C9</f>
        <v>1</v>
      </c>
      <c r="B16" s="267" t="s">
        <v>205</v>
      </c>
      <c r="C16" s="268" t="s">
        <v>515</v>
      </c>
      <c r="D16" s="269" t="s">
        <v>490</v>
      </c>
      <c r="E16" s="267" t="s">
        <v>177</v>
      </c>
      <c r="F16" s="263" t="str">
        <f>+'2_PAAC'!F9</f>
        <v>2. Realizar el 100% de las actividades programadas en el Plan Anticorrupción y de Atención al Ciudadano de la vigencia por la Dirección de Normatividad y Conceptos</v>
      </c>
      <c r="G16" s="264" t="str">
        <f>'2_PAAC'!C15</f>
        <v xml:space="preserve"> P.A.A.C</v>
      </c>
      <c r="H16" s="120" t="str">
        <f>'2_PAAC'!C22</f>
        <v xml:space="preserve">Total actividades ejecutadas </v>
      </c>
      <c r="I16" s="112">
        <f>'2_PAAC'!C30</f>
        <v>0</v>
      </c>
      <c r="J16" s="112">
        <f>'2_PAAC'!C31</f>
        <v>0</v>
      </c>
      <c r="K16" s="112">
        <f>'2_PAAC'!C32</f>
        <v>0</v>
      </c>
      <c r="L16" s="112">
        <f>'2_PAAC'!C33</f>
        <v>1</v>
      </c>
      <c r="M16" s="112">
        <f>'2_PAAC'!C34</f>
        <v>0</v>
      </c>
      <c r="N16" s="112">
        <f>'2_PAAC'!C35</f>
        <v>0</v>
      </c>
      <c r="O16" s="112">
        <f>'2_PAAC'!C36</f>
        <v>0</v>
      </c>
      <c r="P16" s="112">
        <f>'2_PAAC'!C37</f>
        <v>0</v>
      </c>
      <c r="Q16" s="112">
        <f>'2_PAAC'!C38</f>
        <v>1</v>
      </c>
      <c r="R16" s="112">
        <f>'2_PAAC'!C39</f>
        <v>0</v>
      </c>
      <c r="S16" s="112">
        <f>'2_PAAC'!C40</f>
        <v>0</v>
      </c>
      <c r="T16" s="112">
        <f>'2_PAAC'!C41</f>
        <v>0</v>
      </c>
      <c r="U16" s="212">
        <f>SUM(I16:T16)</f>
        <v>2</v>
      </c>
      <c r="V16" s="265" t="str">
        <f>'2_PAAC'!C49</f>
        <v>La Direcciòn de normatividad  ha dado cumplimiento al 100% de los seguimientos a la  Matriz de Riesgos programados para cada trimestre.</v>
      </c>
      <c r="W16" s="265"/>
    </row>
    <row r="17" spans="1:26" ht="68.25" customHeight="1" x14ac:dyDescent="0.25">
      <c r="A17" s="266"/>
      <c r="B17" s="267"/>
      <c r="C17" s="268"/>
      <c r="D17" s="270"/>
      <c r="E17" s="267"/>
      <c r="F17" s="263"/>
      <c r="G17" s="264"/>
      <c r="H17" s="120" t="str">
        <f>'2_PAAC'!F22</f>
        <v>Total actividades programadas</v>
      </c>
      <c r="I17" s="112">
        <f>'2_PAAC'!E30</f>
        <v>0</v>
      </c>
      <c r="J17" s="112">
        <f>'2_PAAC'!E31</f>
        <v>0</v>
      </c>
      <c r="K17" s="112">
        <f>'2_PAAC'!E32</f>
        <v>0</v>
      </c>
      <c r="L17" s="112">
        <f>'2_PAAC'!E33</f>
        <v>1</v>
      </c>
      <c r="M17" s="112">
        <f>'2_PAAC'!E34</f>
        <v>0</v>
      </c>
      <c r="N17" s="112">
        <f>'2_PAAC'!E35</f>
        <v>0</v>
      </c>
      <c r="O17" s="112">
        <f>'2_PAAC'!E36</f>
        <v>0</v>
      </c>
      <c r="P17" s="112">
        <f>'2_PAAC'!E37</f>
        <v>0</v>
      </c>
      <c r="Q17" s="112">
        <f>'2_PAAC'!E38</f>
        <v>1</v>
      </c>
      <c r="R17" s="112">
        <f>'2_PAAC'!E39</f>
        <v>0</v>
      </c>
      <c r="S17" s="112">
        <f>'2_PAAC'!E40</f>
        <v>2</v>
      </c>
      <c r="T17" s="112">
        <f>'2_PAAC'!E41</f>
        <v>1</v>
      </c>
      <c r="U17" s="212">
        <f>SUM(I17:T17)</f>
        <v>5</v>
      </c>
      <c r="V17" s="265"/>
      <c r="W17" s="265"/>
    </row>
    <row r="18" spans="1:26" ht="68.25" customHeight="1" x14ac:dyDescent="0.25">
      <c r="A18" s="266"/>
      <c r="B18" s="267"/>
      <c r="C18" s="268"/>
      <c r="D18" s="271"/>
      <c r="E18" s="267"/>
      <c r="F18" s="263"/>
      <c r="G18" s="264"/>
      <c r="H18" s="121" t="s">
        <v>129</v>
      </c>
      <c r="I18" s="113" t="e">
        <f>+I16/I17</f>
        <v>#DIV/0!</v>
      </c>
      <c r="J18" s="113" t="e">
        <f t="shared" ref="J18:U18" si="1">+J16/J17</f>
        <v>#DIV/0!</v>
      </c>
      <c r="K18" s="113" t="e">
        <f t="shared" si="1"/>
        <v>#DIV/0!</v>
      </c>
      <c r="L18" s="113">
        <f t="shared" si="1"/>
        <v>1</v>
      </c>
      <c r="M18" s="113" t="e">
        <f t="shared" si="1"/>
        <v>#DIV/0!</v>
      </c>
      <c r="N18" s="113" t="e">
        <f t="shared" si="1"/>
        <v>#DIV/0!</v>
      </c>
      <c r="O18" s="113" t="e">
        <f t="shared" si="1"/>
        <v>#DIV/0!</v>
      </c>
      <c r="P18" s="113" t="e">
        <f t="shared" si="1"/>
        <v>#DIV/0!</v>
      </c>
      <c r="Q18" s="113">
        <f t="shared" si="1"/>
        <v>1</v>
      </c>
      <c r="R18" s="113" t="e">
        <f t="shared" si="1"/>
        <v>#DIV/0!</v>
      </c>
      <c r="S18" s="113">
        <f t="shared" si="1"/>
        <v>0</v>
      </c>
      <c r="T18" s="113">
        <f t="shared" si="1"/>
        <v>0</v>
      </c>
      <c r="U18" s="132">
        <f t="shared" si="1"/>
        <v>0.4</v>
      </c>
      <c r="V18" s="265"/>
      <c r="W18" s="265"/>
    </row>
    <row r="19" spans="1:26" s="53" customFormat="1" ht="68.25" customHeight="1" x14ac:dyDescent="0.25">
      <c r="A19" s="272">
        <v>2</v>
      </c>
      <c r="B19" s="267" t="s">
        <v>211</v>
      </c>
      <c r="C19" s="268" t="s">
        <v>516</v>
      </c>
      <c r="D19" s="269" t="s">
        <v>490</v>
      </c>
      <c r="E19" s="267" t="s">
        <v>177</v>
      </c>
      <c r="F19" s="263" t="str">
        <f>'3_MIPG'!F9:I9</f>
        <v>3. Realizar el 100% de las actividades programadas para dar cumplimiento al Plan de Adecuación y Sostenibilidad de MIPG para la vigencia</v>
      </c>
      <c r="G19" s="272" t="str">
        <f>'3_MIPG'!C15</f>
        <v>MIPG</v>
      </c>
      <c r="H19" s="121" t="str">
        <f>'3_MIPG'!C22</f>
        <v>Porcentaje de actividades ejecutadas</v>
      </c>
      <c r="I19" s="209">
        <f>+'3_MIPG'!C30</f>
        <v>0</v>
      </c>
      <c r="J19" s="209">
        <f>+'3_MIPG'!C31</f>
        <v>0</v>
      </c>
      <c r="K19" s="209">
        <f>+'3_MIPG'!C32</f>
        <v>0</v>
      </c>
      <c r="L19" s="209">
        <f>+'3_MIPG'!C33</f>
        <v>0</v>
      </c>
      <c r="M19" s="209">
        <f>+'3_MIPG'!C34</f>
        <v>0</v>
      </c>
      <c r="N19" s="209">
        <f>+'3_MIPG'!C35</f>
        <v>0</v>
      </c>
      <c r="O19" s="209">
        <f>+'3_MIPG'!C36</f>
        <v>0</v>
      </c>
      <c r="P19" s="209">
        <f>+'3_MIPG'!C37</f>
        <v>0.3</v>
      </c>
      <c r="Q19" s="209">
        <f>+'3_MIPG'!C38</f>
        <v>0</v>
      </c>
      <c r="R19" s="209">
        <f>+'3_MIPG'!C39</f>
        <v>0</v>
      </c>
      <c r="S19" s="209">
        <f>+'3_MIPG'!C40</f>
        <v>0</v>
      </c>
      <c r="T19" s="209">
        <f>+'3_MIPG'!C41</f>
        <v>0</v>
      </c>
      <c r="U19" s="210">
        <f>SUM(I19:T19)</f>
        <v>0.3</v>
      </c>
      <c r="V19" s="255" t="str">
        <f>'3_MIPG'!C54</f>
        <v>La Direcciòn de Normatividad y Conceptos,gestiono una de las actividades establecidas en el Plan de Adecuacion y sostenibilidad MIPG, la cual estab relaciona con la creacion del Link de la agenda regulatoria, evidenciando la gestion oportuna y el seguimiento permanente de las actividades programadas para dar cumplimiento oportuno a las mismas, es importante mencionar que las actividades adicionales se encuentran en ejecuccion en atencion a que la fecha de cumplimiento es para noviembre.</v>
      </c>
      <c r="W19" s="256"/>
      <c r="X19" s="261"/>
      <c r="Y19" s="262"/>
    </row>
    <row r="20" spans="1:26" s="53" customFormat="1" ht="68.25" customHeight="1" x14ac:dyDescent="0.25">
      <c r="A20" s="273"/>
      <c r="B20" s="267"/>
      <c r="C20" s="268"/>
      <c r="D20" s="270"/>
      <c r="E20" s="267"/>
      <c r="F20" s="263"/>
      <c r="G20" s="273"/>
      <c r="H20" s="121" t="str">
        <f>'3_MIPG'!F22</f>
        <v xml:space="preserve"> Porcentaje total de actividades programadas en la vigencia</v>
      </c>
      <c r="I20" s="209">
        <f>+'3_MIPG'!E30</f>
        <v>0</v>
      </c>
      <c r="J20" s="209">
        <f>+'3_MIPG'!E31</f>
        <v>0</v>
      </c>
      <c r="K20" s="209">
        <f>+'3_MIPG'!E32</f>
        <v>0</v>
      </c>
      <c r="L20" s="209">
        <f>+'3_MIPG'!E33</f>
        <v>0</v>
      </c>
      <c r="M20" s="209">
        <f>+'3_MIPG'!E34</f>
        <v>0</v>
      </c>
      <c r="N20" s="209">
        <f>+'3_MIPG'!E35</f>
        <v>0</v>
      </c>
      <c r="O20" s="209">
        <f>+'3_MIPG'!E36</f>
        <v>0</v>
      </c>
      <c r="P20" s="209">
        <f>+'3_MIPG'!E37</f>
        <v>0</v>
      </c>
      <c r="Q20" s="209">
        <f>+'3_MIPG'!E38</f>
        <v>0</v>
      </c>
      <c r="R20" s="209">
        <f>+'3_MIPG'!E39</f>
        <v>0</v>
      </c>
      <c r="S20" s="209">
        <f>+'3_MIPG'!E40</f>
        <v>1</v>
      </c>
      <c r="T20" s="209">
        <f>+'3_MIPG'!E31</f>
        <v>0</v>
      </c>
      <c r="U20" s="210">
        <f>SUM(I20:T20)</f>
        <v>1</v>
      </c>
      <c r="V20" s="257"/>
      <c r="W20" s="258"/>
      <c r="X20" s="261"/>
      <c r="Y20" s="262"/>
    </row>
    <row r="21" spans="1:26" s="53" customFormat="1" ht="68.25" customHeight="1" x14ac:dyDescent="0.25">
      <c r="A21" s="274"/>
      <c r="B21" s="267"/>
      <c r="C21" s="268"/>
      <c r="D21" s="271"/>
      <c r="E21" s="267"/>
      <c r="F21" s="263"/>
      <c r="G21" s="274"/>
      <c r="H21" s="121" t="s">
        <v>129</v>
      </c>
      <c r="I21" s="211" t="e">
        <f>+I19/I20</f>
        <v>#DIV/0!</v>
      </c>
      <c r="J21" s="211" t="e">
        <f t="shared" ref="J21:T21" si="2">+J19/J20</f>
        <v>#DIV/0!</v>
      </c>
      <c r="K21" s="211" t="e">
        <f t="shared" si="2"/>
        <v>#DIV/0!</v>
      </c>
      <c r="L21" s="211" t="e">
        <f t="shared" si="2"/>
        <v>#DIV/0!</v>
      </c>
      <c r="M21" s="211" t="e">
        <f t="shared" si="2"/>
        <v>#DIV/0!</v>
      </c>
      <c r="N21" s="211" t="e">
        <f t="shared" si="2"/>
        <v>#DIV/0!</v>
      </c>
      <c r="O21" s="211" t="e">
        <f t="shared" si="2"/>
        <v>#DIV/0!</v>
      </c>
      <c r="P21" s="211" t="e">
        <f t="shared" si="2"/>
        <v>#DIV/0!</v>
      </c>
      <c r="Q21" s="211" t="e">
        <f t="shared" si="2"/>
        <v>#DIV/0!</v>
      </c>
      <c r="R21" s="211" t="e">
        <f t="shared" si="2"/>
        <v>#DIV/0!</v>
      </c>
      <c r="S21" s="211">
        <f t="shared" si="2"/>
        <v>0</v>
      </c>
      <c r="T21" s="211" t="e">
        <f t="shared" si="2"/>
        <v>#DIV/0!</v>
      </c>
      <c r="U21" s="210">
        <f>+U19/U20</f>
        <v>0.3</v>
      </c>
      <c r="V21" s="259"/>
      <c r="W21" s="260"/>
      <c r="X21" s="261"/>
      <c r="Y21" s="262"/>
    </row>
    <row r="22" spans="1:26" x14ac:dyDescent="0.25">
      <c r="W22" s="53"/>
      <c r="X22" s="53"/>
      <c r="Y22" s="53"/>
      <c r="Z22" s="53"/>
    </row>
    <row r="23" spans="1:26" x14ac:dyDescent="0.25">
      <c r="W23" s="53"/>
      <c r="X23" s="53"/>
      <c r="Y23" s="53"/>
      <c r="Z23" s="53"/>
    </row>
  </sheetData>
  <sheetProtection formatCells="0" formatColumns="0" formatRows="0"/>
  <mergeCells count="42">
    <mergeCell ref="F13:F15"/>
    <mergeCell ref="G13:G15"/>
    <mergeCell ref="V13:W15"/>
    <mergeCell ref="A13:A15"/>
    <mergeCell ref="B13:B15"/>
    <mergeCell ref="C13:C15"/>
    <mergeCell ref="D13:D15"/>
    <mergeCell ref="E13:E15"/>
    <mergeCell ref="A1:B4"/>
    <mergeCell ref="C1:U1"/>
    <mergeCell ref="C2:U2"/>
    <mergeCell ref="C3:U3"/>
    <mergeCell ref="C4:I4"/>
    <mergeCell ref="J4:U4"/>
    <mergeCell ref="C7:G7"/>
    <mergeCell ref="A10:W10"/>
    <mergeCell ref="A11:A12"/>
    <mergeCell ref="B11:C11"/>
    <mergeCell ref="F11:F12"/>
    <mergeCell ref="G11:G12"/>
    <mergeCell ref="H11:H12"/>
    <mergeCell ref="I11:W11"/>
    <mergeCell ref="V12:W12"/>
    <mergeCell ref="D11:D12"/>
    <mergeCell ref="E11:E12"/>
    <mergeCell ref="A16:A18"/>
    <mergeCell ref="B16:B18"/>
    <mergeCell ref="C16:C18"/>
    <mergeCell ref="D16:D18"/>
    <mergeCell ref="G19:G21"/>
    <mergeCell ref="D19:D21"/>
    <mergeCell ref="A19:A21"/>
    <mergeCell ref="B19:B21"/>
    <mergeCell ref="C19:C21"/>
    <mergeCell ref="E16:E18"/>
    <mergeCell ref="E19:E21"/>
    <mergeCell ref="F19:F21"/>
    <mergeCell ref="V19:W21"/>
    <mergeCell ref="X19:Y21"/>
    <mergeCell ref="F16:F18"/>
    <mergeCell ref="G16:G18"/>
    <mergeCell ref="V16:W18"/>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C56" sqref="C56:I56"/>
    </sheetView>
  </sheetViews>
  <sheetFormatPr baseColWidth="10" defaultColWidth="9.140625" defaultRowHeight="15" x14ac:dyDescent="0.25"/>
  <cols>
    <col min="1" max="1" width="4.42578125" style="179" customWidth="1"/>
    <col min="2" max="2" width="3.28515625" style="193" bestFit="1" customWidth="1"/>
    <col min="3" max="3" width="9.140625" style="181"/>
    <col min="4" max="4" width="198.7109375" style="182" customWidth="1"/>
    <col min="5" max="5" width="9.140625" style="183"/>
    <col min="6" max="28" width="9.140625" style="179"/>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80"/>
    </row>
    <row r="2" spans="2:5" s="184" customFormat="1" ht="14.45" customHeight="1" x14ac:dyDescent="0.25">
      <c r="B2" s="429">
        <v>1</v>
      </c>
      <c r="C2" s="455" t="s">
        <v>302</v>
      </c>
      <c r="D2" s="455"/>
      <c r="E2" s="185"/>
    </row>
    <row r="3" spans="2:5" s="184" customFormat="1" x14ac:dyDescent="0.25">
      <c r="B3" s="429"/>
      <c r="C3" s="186">
        <v>1</v>
      </c>
      <c r="D3" s="187" t="s">
        <v>303</v>
      </c>
      <c r="E3" s="185"/>
    </row>
    <row r="4" spans="2:5" s="184" customFormat="1" x14ac:dyDescent="0.25">
      <c r="B4" s="429"/>
      <c r="C4" s="186">
        <v>2</v>
      </c>
      <c r="D4" s="187" t="s">
        <v>304</v>
      </c>
      <c r="E4" s="185"/>
    </row>
    <row r="5" spans="2:5" s="184" customFormat="1" x14ac:dyDescent="0.25">
      <c r="B5" s="429"/>
      <c r="C5" s="186">
        <v>3</v>
      </c>
      <c r="D5" s="187" t="s">
        <v>305</v>
      </c>
      <c r="E5" s="185"/>
    </row>
    <row r="6" spans="2:5" s="184" customFormat="1" ht="24" x14ac:dyDescent="0.25">
      <c r="B6" s="429"/>
      <c r="C6" s="186">
        <v>4</v>
      </c>
      <c r="D6" s="187" t="s">
        <v>306</v>
      </c>
      <c r="E6" s="185"/>
    </row>
    <row r="7" spans="2:5" s="184" customFormat="1" ht="24" x14ac:dyDescent="0.25">
      <c r="B7" s="429"/>
      <c r="C7" s="186">
        <v>5</v>
      </c>
      <c r="D7" s="187" t="s">
        <v>307</v>
      </c>
      <c r="E7" s="185"/>
    </row>
    <row r="8" spans="2:5" s="184" customFormat="1" ht="24" x14ac:dyDescent="0.25">
      <c r="B8" s="429"/>
      <c r="C8" s="186">
        <v>6</v>
      </c>
      <c r="D8" s="187" t="s">
        <v>308</v>
      </c>
      <c r="E8" s="185"/>
    </row>
    <row r="9" spans="2:5" s="184" customFormat="1" ht="24" x14ac:dyDescent="0.25">
      <c r="B9" s="429"/>
      <c r="C9" s="186">
        <v>7</v>
      </c>
      <c r="D9" s="187" t="s">
        <v>309</v>
      </c>
      <c r="E9" s="185"/>
    </row>
    <row r="10" spans="2:5" s="184" customFormat="1" x14ac:dyDescent="0.25">
      <c r="B10" s="444">
        <v>2</v>
      </c>
      <c r="C10" s="456" t="s">
        <v>310</v>
      </c>
      <c r="D10" s="457"/>
      <c r="E10" s="185"/>
    </row>
    <row r="11" spans="2:5" s="184" customFormat="1" x14ac:dyDescent="0.25">
      <c r="B11" s="445"/>
      <c r="C11" s="186">
        <v>8</v>
      </c>
      <c r="D11" s="187" t="s">
        <v>311</v>
      </c>
      <c r="E11" s="185"/>
    </row>
    <row r="12" spans="2:5" s="184" customFormat="1" ht="24" x14ac:dyDescent="0.25">
      <c r="B12" s="445"/>
      <c r="C12" s="186">
        <v>9</v>
      </c>
      <c r="D12" s="187" t="s">
        <v>312</v>
      </c>
      <c r="E12" s="185"/>
    </row>
    <row r="13" spans="2:5" s="184" customFormat="1" ht="24" x14ac:dyDescent="0.25">
      <c r="B13" s="445"/>
      <c r="C13" s="186">
        <v>10</v>
      </c>
      <c r="D13" s="187" t="s">
        <v>313</v>
      </c>
      <c r="E13" s="185"/>
    </row>
    <row r="14" spans="2:5" s="184" customFormat="1" ht="24" x14ac:dyDescent="0.25">
      <c r="B14" s="445"/>
      <c r="C14" s="186">
        <v>11</v>
      </c>
      <c r="D14" s="187" t="s">
        <v>314</v>
      </c>
      <c r="E14" s="185"/>
    </row>
    <row r="15" spans="2:5" s="184" customFormat="1" ht="36" x14ac:dyDescent="0.25">
      <c r="B15" s="445"/>
      <c r="C15" s="186">
        <v>12</v>
      </c>
      <c r="D15" s="187" t="s">
        <v>315</v>
      </c>
      <c r="E15" s="185"/>
    </row>
    <row r="16" spans="2:5" s="184" customFormat="1" ht="24" x14ac:dyDescent="0.25">
      <c r="B16" s="445"/>
      <c r="C16" s="186">
        <v>13</v>
      </c>
      <c r="D16" s="187" t="s">
        <v>316</v>
      </c>
      <c r="E16" s="185"/>
    </row>
    <row r="17" spans="2:5" s="184" customFormat="1" ht="24" x14ac:dyDescent="0.25">
      <c r="B17" s="445"/>
      <c r="C17" s="186">
        <v>14</v>
      </c>
      <c r="D17" s="187" t="s">
        <v>317</v>
      </c>
      <c r="E17" s="185"/>
    </row>
    <row r="18" spans="2:5" s="184" customFormat="1" ht="24" x14ac:dyDescent="0.25">
      <c r="B18" s="446"/>
      <c r="C18" s="186">
        <v>15</v>
      </c>
      <c r="D18" s="187" t="s">
        <v>318</v>
      </c>
      <c r="E18" s="185"/>
    </row>
    <row r="19" spans="2:5" s="184" customFormat="1" x14ac:dyDescent="0.25">
      <c r="B19" s="444">
        <v>3</v>
      </c>
      <c r="C19" s="454" t="s">
        <v>319</v>
      </c>
      <c r="D19" s="454"/>
      <c r="E19" s="185"/>
    </row>
    <row r="20" spans="2:5" s="184" customFormat="1" x14ac:dyDescent="0.25">
      <c r="B20" s="445"/>
      <c r="C20" s="186">
        <v>16</v>
      </c>
      <c r="D20" s="187" t="s">
        <v>320</v>
      </c>
      <c r="E20" s="185"/>
    </row>
    <row r="21" spans="2:5" s="184" customFormat="1" ht="24" x14ac:dyDescent="0.25">
      <c r="B21" s="445"/>
      <c r="C21" s="186">
        <v>17</v>
      </c>
      <c r="D21" s="187" t="s">
        <v>321</v>
      </c>
      <c r="E21" s="185"/>
    </row>
    <row r="22" spans="2:5" s="184" customFormat="1" x14ac:dyDescent="0.25">
      <c r="B22" s="445"/>
      <c r="C22" s="186">
        <v>18</v>
      </c>
      <c r="D22" s="187" t="s">
        <v>322</v>
      </c>
      <c r="E22" s="185"/>
    </row>
    <row r="23" spans="2:5" s="184" customFormat="1" x14ac:dyDescent="0.25">
      <c r="B23" s="445"/>
      <c r="C23" s="186">
        <v>19</v>
      </c>
      <c r="D23" s="187" t="s">
        <v>323</v>
      </c>
      <c r="E23" s="185"/>
    </row>
    <row r="24" spans="2:5" s="184" customFormat="1" x14ac:dyDescent="0.25">
      <c r="B24" s="445"/>
      <c r="C24" s="186">
        <v>20</v>
      </c>
      <c r="D24" s="187" t="s">
        <v>324</v>
      </c>
      <c r="E24" s="185"/>
    </row>
    <row r="25" spans="2:5" s="184" customFormat="1" x14ac:dyDescent="0.25">
      <c r="B25" s="445"/>
      <c r="C25" s="186">
        <v>21</v>
      </c>
      <c r="D25" s="187" t="s">
        <v>325</v>
      </c>
      <c r="E25" s="185"/>
    </row>
    <row r="26" spans="2:5" s="184" customFormat="1" ht="24" x14ac:dyDescent="0.25">
      <c r="B26" s="445"/>
      <c r="C26" s="186">
        <v>22</v>
      </c>
      <c r="D26" s="187" t="s">
        <v>326</v>
      </c>
      <c r="E26" s="185"/>
    </row>
    <row r="27" spans="2:5" s="184" customFormat="1" ht="24" x14ac:dyDescent="0.25">
      <c r="B27" s="445"/>
      <c r="C27" s="186">
        <v>23</v>
      </c>
      <c r="D27" s="187" t="s">
        <v>327</v>
      </c>
      <c r="E27" s="185"/>
    </row>
    <row r="28" spans="2:5" s="184" customFormat="1" x14ac:dyDescent="0.25">
      <c r="B28" s="445"/>
      <c r="C28" s="186">
        <v>24</v>
      </c>
      <c r="D28" s="187" t="s">
        <v>328</v>
      </c>
      <c r="E28" s="185"/>
    </row>
    <row r="29" spans="2:5" s="184" customFormat="1" x14ac:dyDescent="0.25">
      <c r="B29" s="445"/>
      <c r="C29" s="186">
        <v>25</v>
      </c>
      <c r="D29" s="187" t="s">
        <v>329</v>
      </c>
      <c r="E29" s="185"/>
    </row>
    <row r="30" spans="2:5" s="184" customFormat="1" ht="36" x14ac:dyDescent="0.25">
      <c r="B30" s="445"/>
      <c r="C30" s="186">
        <v>26</v>
      </c>
      <c r="D30" s="187" t="s">
        <v>330</v>
      </c>
      <c r="E30" s="185"/>
    </row>
    <row r="31" spans="2:5" s="184" customFormat="1" ht="24" x14ac:dyDescent="0.25">
      <c r="B31" s="445"/>
      <c r="C31" s="186">
        <v>27</v>
      </c>
      <c r="D31" s="187" t="s">
        <v>331</v>
      </c>
      <c r="E31" s="185"/>
    </row>
    <row r="32" spans="2:5" s="184" customFormat="1" x14ac:dyDescent="0.25">
      <c r="B32" s="446"/>
      <c r="C32" s="186">
        <v>28</v>
      </c>
      <c r="D32" s="187" t="s">
        <v>332</v>
      </c>
      <c r="E32" s="185"/>
    </row>
    <row r="33" spans="2:5" s="184" customFormat="1" x14ac:dyDescent="0.25">
      <c r="B33" s="444">
        <v>4</v>
      </c>
      <c r="C33" s="452" t="s">
        <v>333</v>
      </c>
      <c r="D33" s="453"/>
      <c r="E33" s="185"/>
    </row>
    <row r="34" spans="2:5" s="184" customFormat="1" x14ac:dyDescent="0.25">
      <c r="B34" s="445"/>
      <c r="C34" s="186">
        <v>29</v>
      </c>
      <c r="D34" s="187" t="s">
        <v>334</v>
      </c>
      <c r="E34" s="185"/>
    </row>
    <row r="35" spans="2:5" s="184" customFormat="1" x14ac:dyDescent="0.25">
      <c r="B35" s="445"/>
      <c r="C35" s="186">
        <v>30</v>
      </c>
      <c r="D35" s="187" t="s">
        <v>335</v>
      </c>
      <c r="E35" s="185"/>
    </row>
    <row r="36" spans="2:5" s="184" customFormat="1" x14ac:dyDescent="0.25">
      <c r="B36" s="445"/>
      <c r="C36" s="186">
        <v>31</v>
      </c>
      <c r="D36" s="187" t="s">
        <v>336</v>
      </c>
      <c r="E36" s="185"/>
    </row>
    <row r="37" spans="2:5" s="184" customFormat="1" x14ac:dyDescent="0.25">
      <c r="B37" s="445"/>
      <c r="C37" s="186">
        <v>32</v>
      </c>
      <c r="D37" s="187" t="s">
        <v>337</v>
      </c>
      <c r="E37" s="185"/>
    </row>
    <row r="38" spans="2:5" s="184" customFormat="1" ht="24" x14ac:dyDescent="0.25">
      <c r="B38" s="445"/>
      <c r="C38" s="186">
        <v>33</v>
      </c>
      <c r="D38" s="187" t="s">
        <v>338</v>
      </c>
      <c r="E38" s="185"/>
    </row>
    <row r="39" spans="2:5" s="184" customFormat="1" x14ac:dyDescent="0.25">
      <c r="B39" s="445"/>
      <c r="C39" s="186">
        <v>34</v>
      </c>
      <c r="D39" s="187" t="s">
        <v>339</v>
      </c>
      <c r="E39" s="185"/>
    </row>
    <row r="40" spans="2:5" s="184" customFormat="1" ht="36" x14ac:dyDescent="0.25">
      <c r="B40" s="445"/>
      <c r="C40" s="186">
        <v>35</v>
      </c>
      <c r="D40" s="187" t="s">
        <v>340</v>
      </c>
      <c r="E40" s="185"/>
    </row>
    <row r="41" spans="2:5" s="184" customFormat="1" ht="24" x14ac:dyDescent="0.25">
      <c r="B41" s="445"/>
      <c r="C41" s="186">
        <v>36</v>
      </c>
      <c r="D41" s="187" t="s">
        <v>341</v>
      </c>
      <c r="E41" s="185"/>
    </row>
    <row r="42" spans="2:5" s="184" customFormat="1" ht="36" x14ac:dyDescent="0.25">
      <c r="B42" s="445"/>
      <c r="C42" s="186">
        <v>37</v>
      </c>
      <c r="D42" s="187" t="s">
        <v>342</v>
      </c>
      <c r="E42" s="185"/>
    </row>
    <row r="43" spans="2:5" s="184" customFormat="1" ht="24" x14ac:dyDescent="0.25">
      <c r="B43" s="446"/>
      <c r="C43" s="186">
        <v>38</v>
      </c>
      <c r="D43" s="187" t="s">
        <v>343</v>
      </c>
      <c r="E43" s="185"/>
    </row>
    <row r="44" spans="2:5" s="184" customFormat="1" x14ac:dyDescent="0.25">
      <c r="B44" s="444">
        <v>5</v>
      </c>
      <c r="C44" s="454" t="s">
        <v>344</v>
      </c>
      <c r="D44" s="454"/>
      <c r="E44" s="185"/>
    </row>
    <row r="45" spans="2:5" s="184" customFormat="1" x14ac:dyDescent="0.25">
      <c r="B45" s="445"/>
      <c r="C45" s="186">
        <v>39</v>
      </c>
      <c r="D45" s="187" t="s">
        <v>345</v>
      </c>
      <c r="E45" s="185"/>
    </row>
    <row r="46" spans="2:5" s="184" customFormat="1" x14ac:dyDescent="0.25">
      <c r="B46" s="445"/>
      <c r="C46" s="186">
        <v>40</v>
      </c>
      <c r="D46" s="187" t="s">
        <v>346</v>
      </c>
      <c r="E46" s="185"/>
    </row>
    <row r="47" spans="2:5" s="184" customFormat="1" x14ac:dyDescent="0.25">
      <c r="B47" s="445"/>
      <c r="C47" s="186">
        <v>41</v>
      </c>
      <c r="D47" s="187" t="s">
        <v>347</v>
      </c>
      <c r="E47" s="185"/>
    </row>
    <row r="48" spans="2:5" s="184" customFormat="1" ht="24" x14ac:dyDescent="0.25">
      <c r="B48" s="445"/>
      <c r="C48" s="186">
        <v>42</v>
      </c>
      <c r="D48" s="187" t="s">
        <v>348</v>
      </c>
      <c r="E48" s="185"/>
    </row>
    <row r="49" spans="2:5" s="184" customFormat="1" x14ac:dyDescent="0.25">
      <c r="B49" s="445"/>
      <c r="C49" s="186">
        <v>43</v>
      </c>
      <c r="D49" s="187" t="s">
        <v>349</v>
      </c>
      <c r="E49" s="185"/>
    </row>
    <row r="50" spans="2:5" s="184" customFormat="1" ht="24" x14ac:dyDescent="0.25">
      <c r="B50" s="445"/>
      <c r="C50" s="186">
        <v>44</v>
      </c>
      <c r="D50" s="187" t="s">
        <v>350</v>
      </c>
      <c r="E50" s="185"/>
    </row>
    <row r="51" spans="2:5" s="184" customFormat="1" ht="24" x14ac:dyDescent="0.25">
      <c r="B51" s="445"/>
      <c r="C51" s="186">
        <v>45</v>
      </c>
      <c r="D51" s="187" t="s">
        <v>351</v>
      </c>
      <c r="E51" s="185"/>
    </row>
    <row r="52" spans="2:5" s="184" customFormat="1" x14ac:dyDescent="0.25">
      <c r="B52" s="445"/>
      <c r="C52" s="186">
        <v>46</v>
      </c>
      <c r="D52" s="187" t="s">
        <v>352</v>
      </c>
      <c r="E52" s="185"/>
    </row>
    <row r="53" spans="2:5" s="184" customFormat="1" x14ac:dyDescent="0.25">
      <c r="B53" s="446"/>
      <c r="C53" s="186">
        <v>47</v>
      </c>
      <c r="D53" s="187" t="s">
        <v>353</v>
      </c>
      <c r="E53" s="185"/>
    </row>
    <row r="54" spans="2:5" s="184" customFormat="1" x14ac:dyDescent="0.25">
      <c r="B54" s="444">
        <v>6</v>
      </c>
      <c r="C54" s="455" t="s">
        <v>354</v>
      </c>
      <c r="D54" s="455"/>
      <c r="E54" s="185"/>
    </row>
    <row r="55" spans="2:5" s="184" customFormat="1" x14ac:dyDescent="0.25">
      <c r="B55" s="445"/>
      <c r="C55" s="186">
        <v>48</v>
      </c>
      <c r="D55" s="187" t="s">
        <v>355</v>
      </c>
      <c r="E55" s="185"/>
    </row>
    <row r="56" spans="2:5" s="184" customFormat="1" ht="24" x14ac:dyDescent="0.25">
      <c r="B56" s="445"/>
      <c r="C56" s="186">
        <v>49</v>
      </c>
      <c r="D56" s="187" t="s">
        <v>356</v>
      </c>
      <c r="E56" s="185"/>
    </row>
    <row r="57" spans="2:5" s="184" customFormat="1" ht="24" x14ac:dyDescent="0.25">
      <c r="B57" s="445"/>
      <c r="C57" s="186">
        <v>50</v>
      </c>
      <c r="D57" s="187" t="s">
        <v>357</v>
      </c>
      <c r="E57" s="185"/>
    </row>
    <row r="58" spans="2:5" s="184" customFormat="1" ht="24" x14ac:dyDescent="0.25">
      <c r="B58" s="445"/>
      <c r="C58" s="186">
        <v>51</v>
      </c>
      <c r="D58" s="187" t="s">
        <v>358</v>
      </c>
      <c r="E58" s="185"/>
    </row>
    <row r="59" spans="2:5" s="184" customFormat="1" x14ac:dyDescent="0.25">
      <c r="B59" s="445"/>
      <c r="C59" s="186">
        <v>52</v>
      </c>
      <c r="D59" s="187" t="s">
        <v>359</v>
      </c>
      <c r="E59" s="185"/>
    </row>
    <row r="60" spans="2:5" s="184" customFormat="1" x14ac:dyDescent="0.25">
      <c r="B60" s="445"/>
      <c r="C60" s="186">
        <v>53</v>
      </c>
      <c r="D60" s="187" t="s">
        <v>360</v>
      </c>
      <c r="E60" s="185"/>
    </row>
    <row r="61" spans="2:5" s="184" customFormat="1" ht="24" x14ac:dyDescent="0.25">
      <c r="B61" s="445"/>
      <c r="C61" s="186">
        <v>54</v>
      </c>
      <c r="D61" s="187" t="s">
        <v>361</v>
      </c>
      <c r="E61" s="185"/>
    </row>
    <row r="62" spans="2:5" s="184" customFormat="1" x14ac:dyDescent="0.25">
      <c r="B62" s="446"/>
      <c r="C62" s="186">
        <v>55</v>
      </c>
      <c r="D62" s="187" t="s">
        <v>362</v>
      </c>
      <c r="E62" s="185"/>
    </row>
    <row r="63" spans="2:5" s="184" customFormat="1" x14ac:dyDescent="0.25">
      <c r="B63" s="444">
        <v>7</v>
      </c>
      <c r="C63" s="448" t="s">
        <v>363</v>
      </c>
      <c r="D63" s="449"/>
      <c r="E63" s="185"/>
    </row>
    <row r="64" spans="2:5" s="184" customFormat="1" x14ac:dyDescent="0.25">
      <c r="B64" s="445"/>
      <c r="C64" s="186">
        <v>56</v>
      </c>
      <c r="D64" s="187" t="s">
        <v>364</v>
      </c>
      <c r="E64" s="185"/>
    </row>
    <row r="65" spans="2:5" s="184" customFormat="1" x14ac:dyDescent="0.25">
      <c r="B65" s="445"/>
      <c r="C65" s="186">
        <v>57</v>
      </c>
      <c r="D65" s="187" t="s">
        <v>365</v>
      </c>
      <c r="E65" s="185"/>
    </row>
    <row r="66" spans="2:5" s="184" customFormat="1" x14ac:dyDescent="0.25">
      <c r="B66" s="445"/>
      <c r="C66" s="186">
        <v>58</v>
      </c>
      <c r="D66" s="187" t="s">
        <v>366</v>
      </c>
      <c r="E66" s="185"/>
    </row>
    <row r="67" spans="2:5" s="184" customFormat="1" ht="24" x14ac:dyDescent="0.25">
      <c r="B67" s="445"/>
      <c r="C67" s="186">
        <v>59</v>
      </c>
      <c r="D67" s="187" t="s">
        <v>367</v>
      </c>
      <c r="E67" s="185"/>
    </row>
    <row r="68" spans="2:5" s="184" customFormat="1" ht="24" x14ac:dyDescent="0.25">
      <c r="B68" s="446"/>
      <c r="C68" s="186">
        <v>60</v>
      </c>
      <c r="D68" s="187" t="s">
        <v>368</v>
      </c>
      <c r="E68" s="185"/>
    </row>
    <row r="69" spans="2:5" s="184" customFormat="1" x14ac:dyDescent="0.25">
      <c r="B69" s="444">
        <v>8</v>
      </c>
      <c r="C69" s="450" t="s">
        <v>369</v>
      </c>
      <c r="D69" s="451"/>
      <c r="E69" s="185"/>
    </row>
    <row r="70" spans="2:5" s="184" customFormat="1" x14ac:dyDescent="0.25">
      <c r="B70" s="445"/>
      <c r="C70" s="186">
        <v>61</v>
      </c>
      <c r="D70" s="187" t="s">
        <v>370</v>
      </c>
      <c r="E70" s="185"/>
    </row>
    <row r="71" spans="2:5" s="184" customFormat="1" x14ac:dyDescent="0.25">
      <c r="B71" s="445"/>
      <c r="C71" s="186">
        <v>62</v>
      </c>
      <c r="D71" s="187" t="s">
        <v>371</v>
      </c>
      <c r="E71" s="185"/>
    </row>
    <row r="72" spans="2:5" s="184" customFormat="1" ht="24" x14ac:dyDescent="0.25">
      <c r="B72" s="445"/>
      <c r="C72" s="186">
        <v>63</v>
      </c>
      <c r="D72" s="187" t="s">
        <v>372</v>
      </c>
      <c r="E72" s="185"/>
    </row>
    <row r="73" spans="2:5" s="184" customFormat="1" ht="24" x14ac:dyDescent="0.25">
      <c r="B73" s="445"/>
      <c r="C73" s="186">
        <v>64</v>
      </c>
      <c r="D73" s="187" t="s">
        <v>373</v>
      </c>
      <c r="E73" s="185"/>
    </row>
    <row r="74" spans="2:5" s="184" customFormat="1" x14ac:dyDescent="0.25">
      <c r="B74" s="445"/>
      <c r="C74" s="186">
        <v>65</v>
      </c>
      <c r="D74" s="187" t="s">
        <v>374</v>
      </c>
      <c r="E74" s="185"/>
    </row>
    <row r="75" spans="2:5" s="184" customFormat="1" x14ac:dyDescent="0.25">
      <c r="B75" s="445"/>
      <c r="C75" s="186">
        <v>66</v>
      </c>
      <c r="D75" s="187" t="s">
        <v>375</v>
      </c>
      <c r="E75" s="185"/>
    </row>
    <row r="76" spans="2:5" s="184" customFormat="1" ht="24" x14ac:dyDescent="0.25">
      <c r="B76" s="445"/>
      <c r="C76" s="186">
        <v>67</v>
      </c>
      <c r="D76" s="187" t="s">
        <v>376</v>
      </c>
      <c r="E76" s="185"/>
    </row>
    <row r="77" spans="2:5" s="184" customFormat="1" x14ac:dyDescent="0.25">
      <c r="B77" s="445"/>
      <c r="C77" s="186">
        <v>68</v>
      </c>
      <c r="D77" s="187" t="s">
        <v>377</v>
      </c>
      <c r="E77" s="185"/>
    </row>
    <row r="78" spans="2:5" s="184" customFormat="1" x14ac:dyDescent="0.25">
      <c r="B78" s="445"/>
      <c r="C78" s="186">
        <v>69</v>
      </c>
      <c r="D78" s="187" t="s">
        <v>378</v>
      </c>
      <c r="E78" s="185"/>
    </row>
    <row r="79" spans="2:5" s="184" customFormat="1" x14ac:dyDescent="0.25">
      <c r="B79" s="445"/>
      <c r="C79" s="186">
        <v>70</v>
      </c>
      <c r="D79" s="187" t="s">
        <v>379</v>
      </c>
      <c r="E79" s="185"/>
    </row>
    <row r="80" spans="2:5" s="184" customFormat="1" ht="24" x14ac:dyDescent="0.25">
      <c r="B80" s="445"/>
      <c r="C80" s="186">
        <v>71</v>
      </c>
      <c r="D80" s="187" t="s">
        <v>380</v>
      </c>
      <c r="E80" s="185"/>
    </row>
    <row r="81" spans="2:5" s="184" customFormat="1" x14ac:dyDescent="0.25">
      <c r="B81" s="446"/>
      <c r="C81" s="186">
        <v>72</v>
      </c>
      <c r="D81" s="187" t="s">
        <v>381</v>
      </c>
      <c r="E81" s="185"/>
    </row>
    <row r="82" spans="2:5" s="184" customFormat="1" x14ac:dyDescent="0.25">
      <c r="B82" s="444">
        <v>9</v>
      </c>
      <c r="C82" s="447" t="s">
        <v>382</v>
      </c>
      <c r="D82" s="447"/>
      <c r="E82" s="185"/>
    </row>
    <row r="83" spans="2:5" s="184" customFormat="1" ht="24" x14ac:dyDescent="0.25">
      <c r="B83" s="445"/>
      <c r="C83" s="186">
        <v>73</v>
      </c>
      <c r="D83" s="187" t="s">
        <v>383</v>
      </c>
      <c r="E83" s="185"/>
    </row>
    <row r="84" spans="2:5" s="184" customFormat="1" ht="24" x14ac:dyDescent="0.25">
      <c r="B84" s="445"/>
      <c r="C84" s="186">
        <v>74</v>
      </c>
      <c r="D84" s="187" t="s">
        <v>384</v>
      </c>
      <c r="E84" s="185"/>
    </row>
    <row r="85" spans="2:5" s="184" customFormat="1" ht="24" x14ac:dyDescent="0.25">
      <c r="B85" s="445"/>
      <c r="C85" s="186">
        <v>75</v>
      </c>
      <c r="D85" s="187" t="s">
        <v>385</v>
      </c>
      <c r="E85" s="185"/>
    </row>
    <row r="86" spans="2:5" s="184" customFormat="1" ht="24" x14ac:dyDescent="0.25">
      <c r="B86" s="445"/>
      <c r="C86" s="186">
        <v>76</v>
      </c>
      <c r="D86" s="187" t="s">
        <v>386</v>
      </c>
      <c r="E86" s="185"/>
    </row>
    <row r="87" spans="2:5" s="184" customFormat="1" ht="24" x14ac:dyDescent="0.25">
      <c r="B87" s="445"/>
      <c r="C87" s="186">
        <v>77</v>
      </c>
      <c r="D87" s="187" t="s">
        <v>387</v>
      </c>
      <c r="E87" s="185"/>
    </row>
    <row r="88" spans="2:5" s="184" customFormat="1" ht="24" x14ac:dyDescent="0.25">
      <c r="B88" s="445"/>
      <c r="C88" s="186">
        <v>78</v>
      </c>
      <c r="D88" s="187" t="s">
        <v>388</v>
      </c>
      <c r="E88" s="185"/>
    </row>
    <row r="89" spans="2:5" s="184" customFormat="1" ht="24" x14ac:dyDescent="0.25">
      <c r="B89" s="445"/>
      <c r="C89" s="186">
        <v>79</v>
      </c>
      <c r="D89" s="187" t="s">
        <v>389</v>
      </c>
      <c r="E89" s="185"/>
    </row>
    <row r="90" spans="2:5" s="184" customFormat="1" x14ac:dyDescent="0.25">
      <c r="B90" s="446"/>
      <c r="C90" s="186">
        <v>80</v>
      </c>
      <c r="D90" s="187" t="s">
        <v>390</v>
      </c>
      <c r="E90" s="185"/>
    </row>
    <row r="91" spans="2:5" s="184" customFormat="1" x14ac:dyDescent="0.25">
      <c r="B91" s="444">
        <v>10</v>
      </c>
      <c r="C91" s="450" t="s">
        <v>391</v>
      </c>
      <c r="D91" s="451"/>
      <c r="E91" s="185"/>
    </row>
    <row r="92" spans="2:5" s="184" customFormat="1" x14ac:dyDescent="0.25">
      <c r="B92" s="445"/>
      <c r="C92" s="186">
        <v>81</v>
      </c>
      <c r="D92" s="187" t="s">
        <v>392</v>
      </c>
      <c r="E92" s="185"/>
    </row>
    <row r="93" spans="2:5" s="184" customFormat="1" x14ac:dyDescent="0.25">
      <c r="B93" s="445"/>
      <c r="C93" s="186">
        <v>82</v>
      </c>
      <c r="D93" s="187" t="s">
        <v>393</v>
      </c>
      <c r="E93" s="185"/>
    </row>
    <row r="94" spans="2:5" s="184" customFormat="1" ht="24" x14ac:dyDescent="0.25">
      <c r="B94" s="445"/>
      <c r="C94" s="186">
        <v>83</v>
      </c>
      <c r="D94" s="187" t="s">
        <v>394</v>
      </c>
      <c r="E94" s="185"/>
    </row>
    <row r="95" spans="2:5" s="184" customFormat="1" x14ac:dyDescent="0.25">
      <c r="B95" s="445"/>
      <c r="C95" s="186">
        <v>84</v>
      </c>
      <c r="D95" s="187" t="s">
        <v>395</v>
      </c>
      <c r="E95" s="185"/>
    </row>
    <row r="96" spans="2:5" s="184" customFormat="1" x14ac:dyDescent="0.25">
      <c r="B96" s="445"/>
      <c r="C96" s="186">
        <v>85</v>
      </c>
      <c r="D96" s="187" t="s">
        <v>396</v>
      </c>
      <c r="E96" s="185"/>
    </row>
    <row r="97" spans="2:5" s="184" customFormat="1" x14ac:dyDescent="0.25">
      <c r="B97" s="445"/>
      <c r="C97" s="186">
        <v>86</v>
      </c>
      <c r="D97" s="187" t="s">
        <v>397</v>
      </c>
      <c r="E97" s="185"/>
    </row>
    <row r="98" spans="2:5" s="184" customFormat="1" x14ac:dyDescent="0.25">
      <c r="B98" s="445"/>
      <c r="C98" s="186">
        <v>87</v>
      </c>
      <c r="D98" s="187" t="s">
        <v>398</v>
      </c>
      <c r="E98" s="185"/>
    </row>
    <row r="99" spans="2:5" s="184" customFormat="1" x14ac:dyDescent="0.25">
      <c r="B99" s="445"/>
      <c r="C99" s="186">
        <v>88</v>
      </c>
      <c r="D99" s="187" t="s">
        <v>399</v>
      </c>
      <c r="E99" s="185"/>
    </row>
    <row r="100" spans="2:5" s="184" customFormat="1" ht="24" x14ac:dyDescent="0.25">
      <c r="B100" s="445"/>
      <c r="C100" s="186">
        <v>89</v>
      </c>
      <c r="D100" s="187" t="s">
        <v>400</v>
      </c>
      <c r="E100" s="185"/>
    </row>
    <row r="101" spans="2:5" s="184" customFormat="1" x14ac:dyDescent="0.25">
      <c r="B101" s="446"/>
      <c r="C101" s="186">
        <v>90</v>
      </c>
      <c r="D101" s="187" t="s">
        <v>401</v>
      </c>
      <c r="E101" s="185"/>
    </row>
    <row r="102" spans="2:5" s="184" customFormat="1" x14ac:dyDescent="0.25">
      <c r="B102" s="444">
        <v>11</v>
      </c>
      <c r="C102" s="447" t="s">
        <v>402</v>
      </c>
      <c r="D102" s="447"/>
      <c r="E102" s="185"/>
    </row>
    <row r="103" spans="2:5" s="184" customFormat="1" x14ac:dyDescent="0.25">
      <c r="B103" s="445"/>
      <c r="C103" s="186">
        <v>91</v>
      </c>
      <c r="D103" s="187" t="s">
        <v>403</v>
      </c>
      <c r="E103" s="185"/>
    </row>
    <row r="104" spans="2:5" s="184" customFormat="1" ht="24" x14ac:dyDescent="0.25">
      <c r="B104" s="445"/>
      <c r="C104" s="186">
        <v>92</v>
      </c>
      <c r="D104" s="187" t="s">
        <v>404</v>
      </c>
      <c r="E104" s="185"/>
    </row>
    <row r="105" spans="2:5" s="184" customFormat="1" x14ac:dyDescent="0.25">
      <c r="B105" s="445"/>
      <c r="C105" s="186">
        <v>93</v>
      </c>
      <c r="D105" s="187" t="s">
        <v>405</v>
      </c>
      <c r="E105" s="185"/>
    </row>
    <row r="106" spans="2:5" s="184" customFormat="1" x14ac:dyDescent="0.25">
      <c r="B106" s="445"/>
      <c r="C106" s="186">
        <v>94</v>
      </c>
      <c r="D106" s="187" t="s">
        <v>406</v>
      </c>
      <c r="E106" s="185"/>
    </row>
    <row r="107" spans="2:5" s="184" customFormat="1" ht="24" x14ac:dyDescent="0.25">
      <c r="B107" s="445"/>
      <c r="C107" s="186">
        <v>95</v>
      </c>
      <c r="D107" s="187" t="s">
        <v>407</v>
      </c>
      <c r="E107" s="185"/>
    </row>
    <row r="108" spans="2:5" s="184" customFormat="1" x14ac:dyDescent="0.25">
      <c r="B108" s="445"/>
      <c r="C108" s="186">
        <v>96</v>
      </c>
      <c r="D108" s="187" t="s">
        <v>408</v>
      </c>
      <c r="E108" s="185"/>
    </row>
    <row r="109" spans="2:5" s="184" customFormat="1" x14ac:dyDescent="0.25">
      <c r="B109" s="445"/>
      <c r="C109" s="186">
        <v>97</v>
      </c>
      <c r="D109" s="187" t="s">
        <v>409</v>
      </c>
      <c r="E109" s="185"/>
    </row>
    <row r="110" spans="2:5" s="184" customFormat="1" x14ac:dyDescent="0.25">
      <c r="B110" s="445"/>
      <c r="C110" s="186">
        <v>98</v>
      </c>
      <c r="D110" s="187" t="s">
        <v>410</v>
      </c>
      <c r="E110" s="185"/>
    </row>
    <row r="111" spans="2:5" s="184" customFormat="1" ht="36" x14ac:dyDescent="0.25">
      <c r="B111" s="445"/>
      <c r="C111" s="186">
        <v>99</v>
      </c>
      <c r="D111" s="187" t="s">
        <v>411</v>
      </c>
      <c r="E111" s="185"/>
    </row>
    <row r="112" spans="2:5" s="184" customFormat="1" x14ac:dyDescent="0.25">
      <c r="B112" s="446"/>
      <c r="C112" s="186">
        <v>100</v>
      </c>
      <c r="D112" s="187" t="s">
        <v>412</v>
      </c>
      <c r="E112" s="185"/>
    </row>
    <row r="113" spans="2:5" s="184" customFormat="1" x14ac:dyDescent="0.25">
      <c r="B113" s="444">
        <v>12</v>
      </c>
      <c r="C113" s="447" t="s">
        <v>413</v>
      </c>
      <c r="D113" s="447"/>
      <c r="E113" s="185"/>
    </row>
    <row r="114" spans="2:5" s="184" customFormat="1" ht="24" x14ac:dyDescent="0.25">
      <c r="B114" s="445"/>
      <c r="C114" s="186">
        <v>101</v>
      </c>
      <c r="D114" s="187" t="s">
        <v>414</v>
      </c>
      <c r="E114" s="185"/>
    </row>
    <row r="115" spans="2:5" s="184" customFormat="1" x14ac:dyDescent="0.25">
      <c r="B115" s="445"/>
      <c r="C115" s="186">
        <v>102</v>
      </c>
      <c r="D115" s="187" t="s">
        <v>415</v>
      </c>
      <c r="E115" s="185"/>
    </row>
    <row r="116" spans="2:5" s="184" customFormat="1" ht="24" x14ac:dyDescent="0.25">
      <c r="B116" s="445"/>
      <c r="C116" s="186">
        <v>103</v>
      </c>
      <c r="D116" s="187" t="s">
        <v>416</v>
      </c>
      <c r="E116" s="185"/>
    </row>
    <row r="117" spans="2:5" s="184" customFormat="1" ht="24" x14ac:dyDescent="0.25">
      <c r="B117" s="445"/>
      <c r="C117" s="186">
        <v>104</v>
      </c>
      <c r="D117" s="187" t="s">
        <v>417</v>
      </c>
      <c r="E117" s="185"/>
    </row>
    <row r="118" spans="2:5" s="184" customFormat="1" x14ac:dyDescent="0.25">
      <c r="B118" s="445"/>
      <c r="C118" s="186">
        <v>105</v>
      </c>
      <c r="D118" s="187" t="s">
        <v>418</v>
      </c>
      <c r="E118" s="185"/>
    </row>
    <row r="119" spans="2:5" s="184" customFormat="1" x14ac:dyDescent="0.25">
      <c r="B119" s="445"/>
      <c r="C119" s="186">
        <v>106</v>
      </c>
      <c r="D119" s="187" t="s">
        <v>419</v>
      </c>
      <c r="E119" s="185"/>
    </row>
    <row r="120" spans="2:5" s="184" customFormat="1" x14ac:dyDescent="0.25">
      <c r="B120" s="445"/>
      <c r="C120" s="186">
        <v>107</v>
      </c>
      <c r="D120" s="187" t="s">
        <v>420</v>
      </c>
      <c r="E120" s="185"/>
    </row>
    <row r="121" spans="2:5" s="184" customFormat="1" x14ac:dyDescent="0.25">
      <c r="B121" s="445"/>
      <c r="C121" s="186">
        <v>108</v>
      </c>
      <c r="D121" s="187" t="s">
        <v>421</v>
      </c>
      <c r="E121" s="185"/>
    </row>
    <row r="122" spans="2:5" s="184" customFormat="1" x14ac:dyDescent="0.25">
      <c r="B122" s="445"/>
      <c r="C122" s="186">
        <v>109</v>
      </c>
      <c r="D122" s="187" t="s">
        <v>422</v>
      </c>
      <c r="E122" s="185"/>
    </row>
    <row r="123" spans="2:5" s="184" customFormat="1" x14ac:dyDescent="0.25">
      <c r="B123" s="445"/>
      <c r="C123" s="186">
        <v>110</v>
      </c>
      <c r="D123" s="187" t="s">
        <v>423</v>
      </c>
      <c r="E123" s="185"/>
    </row>
    <row r="124" spans="2:5" s="184" customFormat="1" ht="36" x14ac:dyDescent="0.25">
      <c r="B124" s="446"/>
      <c r="C124" s="186">
        <v>111</v>
      </c>
      <c r="D124" s="187" t="s">
        <v>424</v>
      </c>
      <c r="E124" s="185"/>
    </row>
    <row r="125" spans="2:5" s="184" customFormat="1" x14ac:dyDescent="0.25">
      <c r="B125" s="444">
        <v>13</v>
      </c>
      <c r="C125" s="447" t="s">
        <v>425</v>
      </c>
      <c r="D125" s="447"/>
      <c r="E125" s="185"/>
    </row>
    <row r="126" spans="2:5" s="184" customFormat="1" x14ac:dyDescent="0.25">
      <c r="B126" s="445"/>
      <c r="C126" s="186">
        <v>112</v>
      </c>
      <c r="D126" s="187" t="s">
        <v>426</v>
      </c>
      <c r="E126" s="185"/>
    </row>
    <row r="127" spans="2:5" s="184" customFormat="1" x14ac:dyDescent="0.25">
      <c r="B127" s="445"/>
      <c r="C127" s="186">
        <v>113</v>
      </c>
      <c r="D127" s="187" t="s">
        <v>427</v>
      </c>
      <c r="E127" s="185"/>
    </row>
    <row r="128" spans="2:5" s="184" customFormat="1" x14ac:dyDescent="0.25">
      <c r="B128" s="445"/>
      <c r="C128" s="186">
        <v>114</v>
      </c>
      <c r="D128" s="187" t="s">
        <v>428</v>
      </c>
      <c r="E128" s="185"/>
    </row>
    <row r="129" spans="2:5" s="184" customFormat="1" ht="36" x14ac:dyDescent="0.25">
      <c r="B129" s="445"/>
      <c r="C129" s="186">
        <v>115</v>
      </c>
      <c r="D129" s="187" t="s">
        <v>429</v>
      </c>
      <c r="E129" s="185"/>
    </row>
    <row r="130" spans="2:5" s="184" customFormat="1" ht="24" x14ac:dyDescent="0.25">
      <c r="B130" s="446"/>
      <c r="C130" s="186">
        <v>116</v>
      </c>
      <c r="D130" s="187" t="s">
        <v>430</v>
      </c>
      <c r="E130" s="185"/>
    </row>
    <row r="131" spans="2:5" s="184" customFormat="1" x14ac:dyDescent="0.25">
      <c r="B131" s="444">
        <v>14</v>
      </c>
      <c r="C131" s="447" t="s">
        <v>431</v>
      </c>
      <c r="D131" s="447"/>
      <c r="E131" s="185"/>
    </row>
    <row r="132" spans="2:5" s="184" customFormat="1" x14ac:dyDescent="0.25">
      <c r="B132" s="445"/>
      <c r="C132" s="186">
        <v>117</v>
      </c>
      <c r="D132" s="187" t="s">
        <v>432</v>
      </c>
      <c r="E132" s="185"/>
    </row>
    <row r="133" spans="2:5" s="184" customFormat="1" ht="24" x14ac:dyDescent="0.25">
      <c r="B133" s="445"/>
      <c r="C133" s="186">
        <v>118</v>
      </c>
      <c r="D133" s="187" t="s">
        <v>433</v>
      </c>
      <c r="E133" s="185"/>
    </row>
    <row r="134" spans="2:5" s="184" customFormat="1" x14ac:dyDescent="0.25">
      <c r="B134" s="445"/>
      <c r="C134" s="186">
        <v>119</v>
      </c>
      <c r="D134" s="187" t="s">
        <v>434</v>
      </c>
      <c r="E134" s="185"/>
    </row>
    <row r="135" spans="2:5" s="184" customFormat="1" ht="24" x14ac:dyDescent="0.25">
      <c r="B135" s="445"/>
      <c r="C135" s="186">
        <v>120</v>
      </c>
      <c r="D135" s="187" t="s">
        <v>435</v>
      </c>
      <c r="E135" s="185"/>
    </row>
    <row r="136" spans="2:5" s="184" customFormat="1" x14ac:dyDescent="0.25">
      <c r="B136" s="445"/>
      <c r="C136" s="186">
        <v>121</v>
      </c>
      <c r="D136" s="187" t="s">
        <v>436</v>
      </c>
      <c r="E136" s="185"/>
    </row>
    <row r="137" spans="2:5" s="184" customFormat="1" ht="36" x14ac:dyDescent="0.25">
      <c r="B137" s="445"/>
      <c r="C137" s="186">
        <v>122</v>
      </c>
      <c r="D137" s="187" t="s">
        <v>437</v>
      </c>
      <c r="E137" s="185"/>
    </row>
    <row r="138" spans="2:5" s="184" customFormat="1" ht="24" x14ac:dyDescent="0.25">
      <c r="B138" s="445"/>
      <c r="C138" s="186">
        <v>123</v>
      </c>
      <c r="D138" s="187" t="s">
        <v>438</v>
      </c>
      <c r="E138" s="185"/>
    </row>
    <row r="139" spans="2:5" s="184" customFormat="1" ht="36" x14ac:dyDescent="0.25">
      <c r="B139" s="445"/>
      <c r="C139" s="186">
        <v>124</v>
      </c>
      <c r="D139" s="187" t="s">
        <v>439</v>
      </c>
      <c r="E139" s="185"/>
    </row>
    <row r="140" spans="2:5" s="184" customFormat="1" x14ac:dyDescent="0.25">
      <c r="B140" s="445"/>
      <c r="C140" s="186">
        <v>125</v>
      </c>
      <c r="D140" s="187" t="s">
        <v>440</v>
      </c>
      <c r="E140" s="185"/>
    </row>
    <row r="141" spans="2:5" s="184" customFormat="1" ht="24" x14ac:dyDescent="0.25">
      <c r="B141" s="446"/>
      <c r="C141" s="186">
        <v>126</v>
      </c>
      <c r="D141" s="187" t="s">
        <v>441</v>
      </c>
      <c r="E141" s="185"/>
    </row>
    <row r="142" spans="2:5" s="184" customFormat="1" x14ac:dyDescent="0.25">
      <c r="B142" s="444">
        <v>15</v>
      </c>
      <c r="C142" s="447" t="s">
        <v>442</v>
      </c>
      <c r="D142" s="447"/>
      <c r="E142" s="185"/>
    </row>
    <row r="143" spans="2:5" s="184" customFormat="1" ht="24" x14ac:dyDescent="0.25">
      <c r="B143" s="445"/>
      <c r="C143" s="186">
        <v>127</v>
      </c>
      <c r="D143" s="187" t="s">
        <v>443</v>
      </c>
      <c r="E143" s="185"/>
    </row>
    <row r="144" spans="2:5" s="184" customFormat="1" x14ac:dyDescent="0.25">
      <c r="B144" s="445"/>
      <c r="C144" s="186">
        <v>128</v>
      </c>
      <c r="D144" s="187" t="s">
        <v>444</v>
      </c>
      <c r="E144" s="185"/>
    </row>
    <row r="145" spans="2:5" s="184" customFormat="1" x14ac:dyDescent="0.25">
      <c r="B145" s="445"/>
      <c r="C145" s="186">
        <v>129</v>
      </c>
      <c r="D145" s="187" t="s">
        <v>445</v>
      </c>
      <c r="E145" s="185"/>
    </row>
    <row r="146" spans="2:5" s="184" customFormat="1" x14ac:dyDescent="0.25">
      <c r="B146" s="445"/>
      <c r="C146" s="186">
        <v>130</v>
      </c>
      <c r="D146" s="187" t="s">
        <v>446</v>
      </c>
      <c r="E146" s="185"/>
    </row>
    <row r="147" spans="2:5" s="184" customFormat="1" x14ac:dyDescent="0.25">
      <c r="B147" s="445"/>
      <c r="C147" s="186">
        <v>131</v>
      </c>
      <c r="D147" s="187" t="s">
        <v>447</v>
      </c>
      <c r="E147" s="185"/>
    </row>
    <row r="148" spans="2:5" s="184" customFormat="1" x14ac:dyDescent="0.25">
      <c r="B148" s="445"/>
      <c r="C148" s="186">
        <v>132</v>
      </c>
      <c r="D148" s="187" t="s">
        <v>448</v>
      </c>
      <c r="E148" s="185"/>
    </row>
    <row r="149" spans="2:5" s="184" customFormat="1" x14ac:dyDescent="0.25">
      <c r="B149" s="445"/>
      <c r="C149" s="186">
        <v>133</v>
      </c>
      <c r="D149" s="187" t="s">
        <v>449</v>
      </c>
      <c r="E149" s="185"/>
    </row>
    <row r="150" spans="2:5" s="184" customFormat="1" x14ac:dyDescent="0.25">
      <c r="B150" s="445"/>
      <c r="C150" s="186">
        <v>134</v>
      </c>
      <c r="D150" s="187" t="s">
        <v>450</v>
      </c>
      <c r="E150" s="185"/>
    </row>
    <row r="151" spans="2:5" s="184" customFormat="1" x14ac:dyDescent="0.25">
      <c r="B151" s="445"/>
      <c r="C151" s="186">
        <v>135</v>
      </c>
      <c r="D151" s="187" t="s">
        <v>451</v>
      </c>
      <c r="E151" s="185"/>
    </row>
    <row r="152" spans="2:5" s="184" customFormat="1" x14ac:dyDescent="0.25">
      <c r="B152" s="445"/>
      <c r="C152" s="186">
        <v>136</v>
      </c>
      <c r="D152" s="187" t="s">
        <v>452</v>
      </c>
      <c r="E152" s="185"/>
    </row>
    <row r="153" spans="2:5" s="184" customFormat="1" ht="24" x14ac:dyDescent="0.25">
      <c r="B153" s="445"/>
      <c r="C153" s="186">
        <v>137</v>
      </c>
      <c r="D153" s="187" t="s">
        <v>453</v>
      </c>
      <c r="E153" s="185"/>
    </row>
    <row r="154" spans="2:5" s="184" customFormat="1" x14ac:dyDescent="0.25">
      <c r="B154" s="446"/>
      <c r="C154" s="186">
        <v>138</v>
      </c>
      <c r="D154" s="187" t="s">
        <v>454</v>
      </c>
      <c r="E154" s="185"/>
    </row>
    <row r="155" spans="2:5" s="184" customFormat="1" x14ac:dyDescent="0.25">
      <c r="B155" s="444">
        <v>16</v>
      </c>
      <c r="C155" s="447" t="s">
        <v>455</v>
      </c>
      <c r="D155" s="447"/>
      <c r="E155" s="185"/>
    </row>
    <row r="156" spans="2:5" s="184" customFormat="1" x14ac:dyDescent="0.25">
      <c r="B156" s="445"/>
      <c r="C156" s="186">
        <v>139</v>
      </c>
      <c r="D156" s="187" t="s">
        <v>456</v>
      </c>
      <c r="E156" s="185"/>
    </row>
    <row r="157" spans="2:5" s="184" customFormat="1" x14ac:dyDescent="0.25">
      <c r="B157" s="445"/>
      <c r="C157" s="186">
        <v>140</v>
      </c>
      <c r="D157" s="187" t="s">
        <v>457</v>
      </c>
      <c r="E157" s="185"/>
    </row>
    <row r="158" spans="2:5" s="184" customFormat="1" x14ac:dyDescent="0.25">
      <c r="B158" s="445"/>
      <c r="C158" s="186">
        <v>141</v>
      </c>
      <c r="D158" s="187" t="s">
        <v>458</v>
      </c>
      <c r="E158" s="185"/>
    </row>
    <row r="159" spans="2:5" s="184" customFormat="1" x14ac:dyDescent="0.25">
      <c r="B159" s="445"/>
      <c r="C159" s="186">
        <v>142</v>
      </c>
      <c r="D159" s="187" t="s">
        <v>459</v>
      </c>
      <c r="E159" s="185"/>
    </row>
    <row r="160" spans="2:5" s="184" customFormat="1" x14ac:dyDescent="0.25">
      <c r="B160" s="445"/>
      <c r="C160" s="186">
        <v>143</v>
      </c>
      <c r="D160" s="187" t="s">
        <v>460</v>
      </c>
      <c r="E160" s="185"/>
    </row>
    <row r="161" spans="2:5" s="184" customFormat="1" x14ac:dyDescent="0.25">
      <c r="B161" s="445"/>
      <c r="C161" s="186">
        <v>144</v>
      </c>
      <c r="D161" s="188" t="s">
        <v>461</v>
      </c>
      <c r="E161" s="185"/>
    </row>
    <row r="162" spans="2:5" s="184" customFormat="1" x14ac:dyDescent="0.25">
      <c r="B162" s="445"/>
      <c r="C162" s="186">
        <v>145</v>
      </c>
      <c r="D162" s="187" t="s">
        <v>462</v>
      </c>
      <c r="E162" s="185"/>
    </row>
    <row r="163" spans="2:5" s="184" customFormat="1" x14ac:dyDescent="0.25">
      <c r="B163" s="445"/>
      <c r="C163" s="186">
        <v>146</v>
      </c>
      <c r="D163" s="187" t="s">
        <v>463</v>
      </c>
      <c r="E163" s="185"/>
    </row>
    <row r="164" spans="2:5" s="184" customFormat="1" x14ac:dyDescent="0.25">
      <c r="B164" s="445"/>
      <c r="C164" s="186">
        <v>147</v>
      </c>
      <c r="D164" s="187" t="s">
        <v>464</v>
      </c>
      <c r="E164" s="185"/>
    </row>
    <row r="165" spans="2:5" s="184" customFormat="1" x14ac:dyDescent="0.25">
      <c r="B165" s="445"/>
      <c r="C165" s="186">
        <v>148</v>
      </c>
      <c r="D165" s="187" t="s">
        <v>465</v>
      </c>
      <c r="E165" s="185"/>
    </row>
    <row r="166" spans="2:5" s="184" customFormat="1" ht="24" x14ac:dyDescent="0.25">
      <c r="B166" s="445"/>
      <c r="C166" s="186">
        <v>149</v>
      </c>
      <c r="D166" s="187" t="s">
        <v>466</v>
      </c>
      <c r="E166" s="185"/>
    </row>
    <row r="167" spans="2:5" s="184" customFormat="1" x14ac:dyDescent="0.25">
      <c r="B167" s="446"/>
      <c r="C167" s="186">
        <v>150</v>
      </c>
      <c r="D167" s="187" t="s">
        <v>467</v>
      </c>
      <c r="E167" s="185"/>
    </row>
    <row r="168" spans="2:5" s="184" customFormat="1" x14ac:dyDescent="0.25">
      <c r="B168" s="429">
        <v>17</v>
      </c>
      <c r="C168" s="448" t="s">
        <v>468</v>
      </c>
      <c r="D168" s="449"/>
      <c r="E168" s="185"/>
    </row>
    <row r="169" spans="2:5" s="184" customFormat="1" x14ac:dyDescent="0.25">
      <c r="B169" s="429"/>
      <c r="C169" s="186">
        <v>151</v>
      </c>
      <c r="D169" s="187" t="s">
        <v>469</v>
      </c>
      <c r="E169" s="185"/>
    </row>
    <row r="170" spans="2:5" s="184" customFormat="1" ht="36" x14ac:dyDescent="0.25">
      <c r="B170" s="429"/>
      <c r="C170" s="186">
        <v>152</v>
      </c>
      <c r="D170" s="187" t="s">
        <v>470</v>
      </c>
      <c r="E170" s="185"/>
    </row>
    <row r="171" spans="2:5" s="184" customFormat="1" x14ac:dyDescent="0.25">
      <c r="B171" s="429"/>
      <c r="C171" s="186">
        <v>153</v>
      </c>
      <c r="D171" s="187" t="s">
        <v>471</v>
      </c>
      <c r="E171" s="185"/>
    </row>
    <row r="172" spans="2:5" s="184" customFormat="1" ht="24" x14ac:dyDescent="0.25">
      <c r="B172" s="429"/>
      <c r="C172" s="186">
        <v>154</v>
      </c>
      <c r="D172" s="187" t="s">
        <v>472</v>
      </c>
      <c r="E172" s="185"/>
    </row>
    <row r="173" spans="2:5" s="184" customFormat="1" x14ac:dyDescent="0.25">
      <c r="B173" s="429"/>
      <c r="C173" s="186">
        <v>155</v>
      </c>
      <c r="D173" s="187" t="s">
        <v>473</v>
      </c>
      <c r="E173" s="185"/>
    </row>
    <row r="174" spans="2:5" s="184" customFormat="1" ht="24" x14ac:dyDescent="0.25">
      <c r="B174" s="429"/>
      <c r="C174" s="186">
        <v>156</v>
      </c>
      <c r="D174" s="187" t="s">
        <v>474</v>
      </c>
      <c r="E174" s="185"/>
    </row>
    <row r="175" spans="2:5" s="184" customFormat="1" ht="24" x14ac:dyDescent="0.25">
      <c r="B175" s="429"/>
      <c r="C175" s="186">
        <v>157</v>
      </c>
      <c r="D175" s="187" t="s">
        <v>475</v>
      </c>
      <c r="E175" s="185"/>
    </row>
    <row r="176" spans="2:5" s="184" customFormat="1" ht="24" x14ac:dyDescent="0.25">
      <c r="B176" s="429"/>
      <c r="C176" s="186">
        <v>158</v>
      </c>
      <c r="D176" s="187" t="s">
        <v>476</v>
      </c>
      <c r="E176" s="185"/>
    </row>
    <row r="177" spans="1:5" s="184" customFormat="1" ht="24" x14ac:dyDescent="0.25">
      <c r="B177" s="429"/>
      <c r="C177" s="186">
        <v>159</v>
      </c>
      <c r="D177" s="187" t="s">
        <v>477</v>
      </c>
      <c r="E177" s="185"/>
    </row>
    <row r="178" spans="1:5" s="184" customFormat="1" ht="24" x14ac:dyDescent="0.25">
      <c r="B178" s="429"/>
      <c r="C178" s="186">
        <v>160</v>
      </c>
      <c r="D178" s="187" t="s">
        <v>478</v>
      </c>
      <c r="E178" s="185"/>
    </row>
    <row r="179" spans="1:5" s="184" customFormat="1" x14ac:dyDescent="0.25">
      <c r="B179" s="429"/>
      <c r="C179" s="186">
        <v>161</v>
      </c>
      <c r="D179" s="187" t="s">
        <v>479</v>
      </c>
      <c r="E179" s="185"/>
    </row>
    <row r="180" spans="1:5" s="184" customFormat="1" ht="24" x14ac:dyDescent="0.25">
      <c r="B180" s="429"/>
      <c r="C180" s="186">
        <v>162</v>
      </c>
      <c r="D180" s="187" t="s">
        <v>480</v>
      </c>
      <c r="E180" s="185"/>
    </row>
    <row r="181" spans="1:5" s="184" customFormat="1" x14ac:dyDescent="0.25">
      <c r="B181" s="429"/>
      <c r="C181" s="186">
        <v>163</v>
      </c>
      <c r="D181" s="187" t="s">
        <v>481</v>
      </c>
      <c r="E181" s="185"/>
    </row>
    <row r="182" spans="1:5" s="184" customFormat="1" x14ac:dyDescent="0.25">
      <c r="B182" s="429"/>
      <c r="C182" s="186">
        <v>164</v>
      </c>
      <c r="D182" s="187" t="s">
        <v>482</v>
      </c>
      <c r="E182" s="185"/>
    </row>
    <row r="183" spans="1:5" s="184" customFormat="1" x14ac:dyDescent="0.25">
      <c r="B183" s="429"/>
      <c r="C183" s="186">
        <v>165</v>
      </c>
      <c r="D183" s="187" t="s">
        <v>483</v>
      </c>
      <c r="E183" s="185"/>
    </row>
    <row r="184" spans="1:5" s="184" customFormat="1" ht="24" x14ac:dyDescent="0.25">
      <c r="B184" s="429"/>
      <c r="C184" s="186">
        <v>166</v>
      </c>
      <c r="D184" s="187" t="s">
        <v>484</v>
      </c>
      <c r="E184" s="185"/>
    </row>
    <row r="185" spans="1:5" s="184" customFormat="1" x14ac:dyDescent="0.25">
      <c r="B185" s="429"/>
      <c r="C185" s="186">
        <v>167</v>
      </c>
      <c r="D185" s="187" t="s">
        <v>485</v>
      </c>
      <c r="E185" s="185"/>
    </row>
    <row r="186" spans="1:5" s="184" customFormat="1" ht="36" x14ac:dyDescent="0.25">
      <c r="B186" s="429"/>
      <c r="C186" s="186">
        <v>168</v>
      </c>
      <c r="D186" s="187" t="s">
        <v>486</v>
      </c>
      <c r="E186" s="185"/>
    </row>
    <row r="187" spans="1:5" s="184" customFormat="1" ht="24" x14ac:dyDescent="0.25">
      <c r="B187" s="429"/>
      <c r="C187" s="186">
        <v>169</v>
      </c>
      <c r="D187" s="187" t="s">
        <v>487</v>
      </c>
      <c r="E187" s="185"/>
    </row>
    <row r="188" spans="1:5" s="184" customFormat="1" x14ac:dyDescent="0.25">
      <c r="A188" s="189"/>
      <c r="B188" s="189"/>
      <c r="C188" s="190"/>
      <c r="D188" s="191"/>
      <c r="E188" s="185"/>
    </row>
    <row r="189" spans="1:5" s="184" customFormat="1" x14ac:dyDescent="0.25">
      <c r="A189" s="189"/>
      <c r="B189" s="189"/>
      <c r="C189" s="190"/>
      <c r="D189" s="191"/>
      <c r="E189" s="185"/>
    </row>
    <row r="190" spans="1:5" s="184" customFormat="1" x14ac:dyDescent="0.25">
      <c r="A190" s="189"/>
      <c r="B190" s="189"/>
      <c r="C190" s="190"/>
      <c r="D190" s="191"/>
      <c r="E190" s="185"/>
    </row>
    <row r="191" spans="1:5" s="184" customFormat="1" x14ac:dyDescent="0.25">
      <c r="A191" s="189"/>
      <c r="B191" s="189"/>
      <c r="C191" s="190"/>
      <c r="D191" s="191"/>
      <c r="E191" s="185"/>
    </row>
    <row r="192" spans="1:5" s="184" customFormat="1" x14ac:dyDescent="0.25">
      <c r="A192" s="189"/>
      <c r="B192" s="189"/>
      <c r="C192" s="190"/>
      <c r="D192" s="191"/>
      <c r="E192" s="185"/>
    </row>
    <row r="193" spans="1:5" s="184" customFormat="1" x14ac:dyDescent="0.25">
      <c r="A193" s="189"/>
      <c r="B193" s="189"/>
      <c r="C193" s="190"/>
      <c r="D193" s="191"/>
      <c r="E193" s="185"/>
    </row>
    <row r="194" spans="1:5" s="184" customFormat="1" x14ac:dyDescent="0.25">
      <c r="A194" s="189"/>
      <c r="B194" s="189"/>
      <c r="C194" s="190"/>
      <c r="D194" s="191"/>
      <c r="E194" s="185"/>
    </row>
    <row r="195" spans="1:5" s="184" customFormat="1" x14ac:dyDescent="0.25">
      <c r="A195" s="189"/>
      <c r="B195" s="189"/>
      <c r="C195" s="190"/>
      <c r="D195" s="191"/>
      <c r="E195" s="185"/>
    </row>
    <row r="196" spans="1:5" s="184" customFormat="1" x14ac:dyDescent="0.25">
      <c r="A196" s="189"/>
      <c r="B196" s="189"/>
      <c r="C196" s="190"/>
      <c r="D196" s="191"/>
      <c r="E196" s="185"/>
    </row>
    <row r="197" spans="1:5" s="184" customFormat="1" x14ac:dyDescent="0.25">
      <c r="A197" s="189"/>
      <c r="B197" s="189"/>
      <c r="C197" s="190"/>
      <c r="D197" s="191"/>
      <c r="E197" s="185"/>
    </row>
    <row r="198" spans="1:5" s="184" customFormat="1" x14ac:dyDescent="0.25">
      <c r="A198" s="189"/>
      <c r="B198" s="189"/>
      <c r="C198" s="190"/>
      <c r="D198" s="191"/>
      <c r="E198" s="185"/>
    </row>
    <row r="199" spans="1:5" s="184" customFormat="1" x14ac:dyDescent="0.25">
      <c r="A199" s="189"/>
      <c r="B199" s="189"/>
      <c r="C199" s="190"/>
      <c r="D199" s="191"/>
      <c r="E199" s="185"/>
    </row>
    <row r="200" spans="1:5" s="184" customFormat="1" x14ac:dyDescent="0.25">
      <c r="A200" s="189"/>
      <c r="B200" s="189"/>
      <c r="C200" s="190"/>
      <c r="D200" s="191"/>
      <c r="E200" s="185"/>
    </row>
    <row r="201" spans="1:5" s="184" customFormat="1" x14ac:dyDescent="0.25">
      <c r="A201" s="189"/>
      <c r="B201" s="189"/>
      <c r="C201" s="190"/>
      <c r="D201" s="191"/>
      <c r="E201" s="185"/>
    </row>
    <row r="202" spans="1:5" s="184" customFormat="1" x14ac:dyDescent="0.25">
      <c r="A202" s="189"/>
      <c r="B202" s="189"/>
      <c r="C202" s="190"/>
      <c r="D202" s="191"/>
      <c r="E202" s="185"/>
    </row>
    <row r="203" spans="1:5" s="184" customFormat="1" x14ac:dyDescent="0.25">
      <c r="A203" s="189"/>
      <c r="B203" s="189"/>
      <c r="C203" s="190"/>
      <c r="D203" s="191"/>
      <c r="E203" s="185"/>
    </row>
    <row r="204" spans="1:5" s="184" customFormat="1" x14ac:dyDescent="0.25">
      <c r="A204" s="189"/>
      <c r="B204" s="189"/>
      <c r="C204" s="190"/>
      <c r="D204" s="191"/>
      <c r="E204" s="185"/>
    </row>
    <row r="205" spans="1:5" s="184" customFormat="1" x14ac:dyDescent="0.25">
      <c r="A205" s="189"/>
      <c r="B205" s="189"/>
      <c r="C205" s="190"/>
      <c r="D205" s="191"/>
      <c r="E205" s="185"/>
    </row>
    <row r="206" spans="1:5" s="184" customFormat="1" x14ac:dyDescent="0.25">
      <c r="A206" s="189"/>
      <c r="B206" s="189"/>
      <c r="C206" s="190"/>
      <c r="D206" s="191"/>
      <c r="E206" s="185"/>
    </row>
    <row r="207" spans="1:5" s="184" customFormat="1" x14ac:dyDescent="0.25">
      <c r="A207" s="189"/>
      <c r="B207" s="189"/>
      <c r="C207" s="190"/>
      <c r="D207" s="191"/>
      <c r="E207" s="185"/>
    </row>
    <row r="208" spans="1:5" s="184" customFormat="1" x14ac:dyDescent="0.25">
      <c r="A208" s="189"/>
      <c r="B208" s="189"/>
      <c r="C208" s="190"/>
      <c r="D208" s="191"/>
      <c r="E208" s="185"/>
    </row>
    <row r="209" spans="1:5" s="184" customFormat="1" x14ac:dyDescent="0.25">
      <c r="A209" s="189"/>
      <c r="B209" s="189"/>
      <c r="C209" s="190"/>
      <c r="D209" s="191"/>
      <c r="E209" s="185"/>
    </row>
    <row r="210" spans="1:5" s="184" customFormat="1" x14ac:dyDescent="0.25">
      <c r="A210" s="189"/>
      <c r="B210" s="189"/>
      <c r="C210" s="190"/>
      <c r="D210" s="191"/>
      <c r="E210" s="185"/>
    </row>
    <row r="211" spans="1:5" s="184" customFormat="1" x14ac:dyDescent="0.25">
      <c r="A211" s="189"/>
      <c r="B211" s="189"/>
      <c r="C211" s="190"/>
      <c r="D211" s="191"/>
      <c r="E211" s="185"/>
    </row>
    <row r="212" spans="1:5" s="184" customFormat="1" x14ac:dyDescent="0.25">
      <c r="A212" s="189"/>
      <c r="B212" s="189"/>
      <c r="C212" s="190"/>
      <c r="D212" s="191"/>
      <c r="E212" s="185"/>
    </row>
    <row r="213" spans="1:5" s="184" customFormat="1" x14ac:dyDescent="0.25">
      <c r="A213" s="189"/>
      <c r="B213" s="189"/>
      <c r="C213" s="190"/>
      <c r="D213" s="191"/>
      <c r="E213" s="185"/>
    </row>
    <row r="214" spans="1:5" s="184" customFormat="1" x14ac:dyDescent="0.25">
      <c r="A214" s="189"/>
      <c r="B214" s="189"/>
      <c r="C214" s="190"/>
      <c r="D214" s="191"/>
      <c r="E214" s="185"/>
    </row>
    <row r="215" spans="1:5" s="184" customFormat="1" x14ac:dyDescent="0.25">
      <c r="A215" s="189"/>
      <c r="B215" s="189"/>
      <c r="C215" s="190"/>
      <c r="D215" s="191"/>
      <c r="E215" s="185"/>
    </row>
    <row r="216" spans="1:5" s="184" customFormat="1" x14ac:dyDescent="0.25">
      <c r="A216" s="189"/>
      <c r="B216" s="189"/>
      <c r="C216" s="190"/>
      <c r="D216" s="191"/>
      <c r="E216" s="185"/>
    </row>
    <row r="217" spans="1:5" s="184" customFormat="1" x14ac:dyDescent="0.25">
      <c r="A217" s="189"/>
      <c r="B217" s="189"/>
      <c r="C217" s="190"/>
      <c r="D217" s="191"/>
      <c r="E217" s="185"/>
    </row>
    <row r="218" spans="1:5" s="184" customFormat="1" x14ac:dyDescent="0.25">
      <c r="A218" s="189"/>
      <c r="B218" s="189"/>
      <c r="C218" s="190"/>
      <c r="D218" s="191"/>
      <c r="E218" s="185"/>
    </row>
    <row r="219" spans="1:5" s="184" customFormat="1" x14ac:dyDescent="0.25">
      <c r="A219" s="189"/>
      <c r="B219" s="189"/>
      <c r="C219" s="190"/>
      <c r="D219" s="191"/>
      <c r="E219" s="185"/>
    </row>
    <row r="220" spans="1:5" s="184" customFormat="1" x14ac:dyDescent="0.25">
      <c r="A220" s="189"/>
      <c r="B220" s="189"/>
      <c r="C220" s="190"/>
      <c r="D220" s="191"/>
      <c r="E220" s="185"/>
    </row>
    <row r="221" spans="1:5" s="184" customFormat="1" x14ac:dyDescent="0.25">
      <c r="A221" s="189"/>
      <c r="B221" s="189"/>
      <c r="C221" s="190"/>
      <c r="D221" s="191"/>
      <c r="E221" s="185"/>
    </row>
    <row r="222" spans="1:5" s="184" customFormat="1" x14ac:dyDescent="0.25">
      <c r="A222" s="189"/>
      <c r="B222" s="189"/>
      <c r="C222" s="190"/>
      <c r="D222" s="191"/>
      <c r="E222" s="185"/>
    </row>
    <row r="223" spans="1:5" s="184" customFormat="1" x14ac:dyDescent="0.25">
      <c r="A223" s="189"/>
      <c r="B223" s="189"/>
      <c r="C223" s="190"/>
      <c r="D223" s="191"/>
      <c r="E223" s="185"/>
    </row>
    <row r="224" spans="1:5" s="184" customFormat="1" x14ac:dyDescent="0.25">
      <c r="A224" s="189"/>
      <c r="B224" s="189"/>
      <c r="C224" s="190"/>
      <c r="D224" s="191"/>
      <c r="E224" s="185"/>
    </row>
    <row r="225" spans="1:5" s="184" customFormat="1" x14ac:dyDescent="0.25">
      <c r="A225" s="189"/>
      <c r="B225" s="189"/>
      <c r="C225" s="190"/>
      <c r="D225" s="191"/>
      <c r="E225" s="185"/>
    </row>
    <row r="226" spans="1:5" s="184" customFormat="1" x14ac:dyDescent="0.25">
      <c r="A226" s="189"/>
      <c r="B226" s="189"/>
      <c r="C226" s="190"/>
      <c r="D226" s="191"/>
      <c r="E226" s="185"/>
    </row>
    <row r="227" spans="1:5" s="184" customFormat="1" x14ac:dyDescent="0.25">
      <c r="A227" s="189"/>
      <c r="B227" s="189"/>
      <c r="C227" s="190"/>
      <c r="D227" s="191"/>
      <c r="E227" s="185"/>
    </row>
    <row r="228" spans="1:5" s="184" customFormat="1" x14ac:dyDescent="0.25">
      <c r="A228" s="189"/>
      <c r="B228" s="189"/>
      <c r="C228" s="190"/>
      <c r="D228" s="191"/>
      <c r="E228" s="185"/>
    </row>
    <row r="229" spans="1:5" s="184" customFormat="1" x14ac:dyDescent="0.25">
      <c r="A229" s="189"/>
      <c r="B229" s="189"/>
      <c r="C229" s="190"/>
      <c r="D229" s="191"/>
      <c r="E229" s="185"/>
    </row>
    <row r="230" spans="1:5" s="184" customFormat="1" x14ac:dyDescent="0.25">
      <c r="A230" s="189"/>
      <c r="B230" s="189"/>
      <c r="C230" s="190"/>
      <c r="D230" s="191"/>
      <c r="E230" s="185"/>
    </row>
    <row r="231" spans="1:5" s="184" customFormat="1" x14ac:dyDescent="0.25">
      <c r="A231" s="189"/>
      <c r="B231" s="189"/>
      <c r="C231" s="190"/>
      <c r="D231" s="191"/>
      <c r="E231" s="185"/>
    </row>
    <row r="232" spans="1:5" s="184" customFormat="1" x14ac:dyDescent="0.25">
      <c r="A232" s="189"/>
      <c r="B232" s="189"/>
      <c r="C232" s="190"/>
      <c r="D232" s="191"/>
      <c r="E232" s="185"/>
    </row>
    <row r="233" spans="1:5" s="184" customFormat="1" x14ac:dyDescent="0.25">
      <c r="A233" s="189"/>
      <c r="B233" s="189"/>
      <c r="C233" s="190"/>
      <c r="D233" s="191"/>
      <c r="E233" s="185"/>
    </row>
    <row r="234" spans="1:5" s="184" customFormat="1" x14ac:dyDescent="0.25">
      <c r="A234" s="189"/>
      <c r="B234" s="189"/>
      <c r="C234" s="190"/>
      <c r="D234" s="191"/>
      <c r="E234" s="185"/>
    </row>
    <row r="235" spans="1:5" s="184" customFormat="1" x14ac:dyDescent="0.25">
      <c r="A235" s="189"/>
      <c r="B235" s="189"/>
      <c r="C235" s="190"/>
      <c r="D235" s="191"/>
      <c r="E235" s="185"/>
    </row>
    <row r="236" spans="1:5" s="184" customFormat="1" x14ac:dyDescent="0.25">
      <c r="A236" s="189"/>
      <c r="B236" s="189"/>
      <c r="C236" s="190"/>
      <c r="D236" s="191"/>
      <c r="E236" s="185"/>
    </row>
    <row r="237" spans="1:5" s="184" customFormat="1" x14ac:dyDescent="0.25">
      <c r="A237" s="189"/>
      <c r="B237" s="189"/>
      <c r="C237" s="190"/>
      <c r="D237" s="191"/>
      <c r="E237" s="185"/>
    </row>
    <row r="238" spans="1:5" s="184" customFormat="1" x14ac:dyDescent="0.25">
      <c r="A238" s="189"/>
      <c r="B238" s="189"/>
      <c r="C238" s="190"/>
      <c r="D238" s="191"/>
      <c r="E238" s="185"/>
    </row>
    <row r="239" spans="1:5" s="184" customFormat="1" x14ac:dyDescent="0.25">
      <c r="A239" s="189"/>
      <c r="B239" s="189"/>
      <c r="C239" s="190"/>
      <c r="D239" s="191"/>
      <c r="E239" s="185"/>
    </row>
    <row r="240" spans="1:5" x14ac:dyDescent="0.25">
      <c r="A240" s="189"/>
      <c r="B240" s="189"/>
    </row>
    <row r="241" spans="1:2" x14ac:dyDescent="0.25">
      <c r="A241" s="189"/>
      <c r="B241" s="189"/>
    </row>
    <row r="242" spans="1:2" x14ac:dyDescent="0.25">
      <c r="A242" s="189"/>
      <c r="B242" s="189"/>
    </row>
    <row r="243" spans="1:2" x14ac:dyDescent="0.25">
      <c r="A243" s="189"/>
      <c r="B243" s="189"/>
    </row>
    <row r="244" spans="1:2" x14ac:dyDescent="0.25">
      <c r="A244" s="189"/>
      <c r="B244" s="189"/>
    </row>
    <row r="245" spans="1:2" x14ac:dyDescent="0.25">
      <c r="A245" s="189"/>
      <c r="B245" s="189"/>
    </row>
    <row r="246" spans="1:2" x14ac:dyDescent="0.25">
      <c r="A246" s="189"/>
      <c r="B246" s="189"/>
    </row>
    <row r="247" spans="1:2" x14ac:dyDescent="0.25">
      <c r="A247" s="189"/>
      <c r="B247" s="189"/>
    </row>
    <row r="248" spans="1:2" x14ac:dyDescent="0.25">
      <c r="A248" s="189"/>
      <c r="B248" s="189"/>
    </row>
    <row r="249" spans="1:2" x14ac:dyDescent="0.25">
      <c r="A249" s="189"/>
      <c r="B249" s="189"/>
    </row>
    <row r="250" spans="1:2" x14ac:dyDescent="0.25">
      <c r="A250" s="189"/>
      <c r="B250" s="189"/>
    </row>
    <row r="251" spans="1:2" x14ac:dyDescent="0.25">
      <c r="A251" s="189"/>
      <c r="B251" s="189"/>
    </row>
    <row r="252" spans="1:2" x14ac:dyDescent="0.25">
      <c r="A252" s="189"/>
      <c r="B252" s="189"/>
    </row>
    <row r="253" spans="1:2" x14ac:dyDescent="0.25">
      <c r="A253" s="189"/>
      <c r="B253" s="189"/>
    </row>
    <row r="254" spans="1:2" x14ac:dyDescent="0.25">
      <c r="A254" s="189"/>
      <c r="B254" s="189"/>
    </row>
    <row r="255" spans="1:2" x14ac:dyDescent="0.25">
      <c r="A255" s="189"/>
      <c r="B255" s="189"/>
    </row>
    <row r="256" spans="1:2" x14ac:dyDescent="0.25">
      <c r="A256" s="189"/>
      <c r="B256" s="189"/>
    </row>
    <row r="257" spans="1:2" x14ac:dyDescent="0.25">
      <c r="A257" s="189"/>
      <c r="B257" s="189"/>
    </row>
    <row r="258" spans="1:2" x14ac:dyDescent="0.25">
      <c r="A258" s="189"/>
      <c r="B258" s="189"/>
    </row>
    <row r="259" spans="1:2" x14ac:dyDescent="0.25">
      <c r="A259" s="189"/>
      <c r="B259" s="189"/>
    </row>
    <row r="260" spans="1:2" x14ac:dyDescent="0.25">
      <c r="A260" s="189"/>
      <c r="B260" s="189"/>
    </row>
    <row r="261" spans="1:2" x14ac:dyDescent="0.25">
      <c r="A261" s="189"/>
      <c r="B261" s="189"/>
    </row>
    <row r="262" spans="1:2" x14ac:dyDescent="0.25">
      <c r="A262" s="189"/>
      <c r="B262" s="189"/>
    </row>
    <row r="263" spans="1:2" x14ac:dyDescent="0.25">
      <c r="A263" s="189"/>
      <c r="B263" s="189"/>
    </row>
    <row r="264" spans="1:2" x14ac:dyDescent="0.25">
      <c r="A264" s="189"/>
      <c r="B264" s="189"/>
    </row>
    <row r="265" spans="1:2" x14ac:dyDescent="0.25">
      <c r="A265" s="189"/>
      <c r="B265" s="189"/>
    </row>
    <row r="266" spans="1:2" x14ac:dyDescent="0.25">
      <c r="A266" s="189"/>
      <c r="B266" s="189"/>
    </row>
    <row r="267" spans="1:2" x14ac:dyDescent="0.25">
      <c r="A267" s="189"/>
      <c r="B267" s="189"/>
    </row>
    <row r="268" spans="1:2" x14ac:dyDescent="0.25">
      <c r="A268" s="189"/>
      <c r="B268" s="189"/>
    </row>
    <row r="269" spans="1:2" x14ac:dyDescent="0.25">
      <c r="A269" s="189"/>
      <c r="B269" s="189"/>
    </row>
    <row r="270" spans="1:2" x14ac:dyDescent="0.25">
      <c r="A270" s="189"/>
      <c r="B270" s="189"/>
    </row>
    <row r="271" spans="1:2" x14ac:dyDescent="0.25">
      <c r="A271" s="189"/>
      <c r="B271" s="189"/>
    </row>
    <row r="272" spans="1:2" x14ac:dyDescent="0.25">
      <c r="A272" s="189"/>
      <c r="B272" s="189"/>
    </row>
    <row r="273" spans="1:2" x14ac:dyDescent="0.25">
      <c r="A273" s="189"/>
      <c r="B273" s="189"/>
    </row>
    <row r="274" spans="1:2" x14ac:dyDescent="0.25">
      <c r="A274" s="189"/>
      <c r="B274" s="189"/>
    </row>
    <row r="275" spans="1:2" x14ac:dyDescent="0.25">
      <c r="A275" s="189"/>
      <c r="B275" s="189"/>
    </row>
    <row r="276" spans="1:2" x14ac:dyDescent="0.25">
      <c r="A276" s="189"/>
      <c r="B276" s="189"/>
    </row>
    <row r="277" spans="1:2" x14ac:dyDescent="0.25">
      <c r="A277" s="189"/>
      <c r="B277" s="189"/>
    </row>
    <row r="278" spans="1:2" x14ac:dyDescent="0.25">
      <c r="A278" s="189"/>
      <c r="B278" s="189"/>
    </row>
    <row r="279" spans="1:2" x14ac:dyDescent="0.25">
      <c r="A279" s="189"/>
      <c r="B279" s="189"/>
    </row>
    <row r="280" spans="1:2" x14ac:dyDescent="0.25">
      <c r="A280" s="189"/>
      <c r="B280" s="189"/>
    </row>
    <row r="281" spans="1:2" x14ac:dyDescent="0.25">
      <c r="A281" s="189"/>
      <c r="B281" s="189"/>
    </row>
    <row r="282" spans="1:2" x14ac:dyDescent="0.25">
      <c r="A282" s="189"/>
      <c r="B282" s="189"/>
    </row>
    <row r="283" spans="1:2" x14ac:dyDescent="0.25">
      <c r="A283" s="189"/>
      <c r="B283" s="189"/>
    </row>
    <row r="284" spans="1:2" x14ac:dyDescent="0.25">
      <c r="A284" s="189"/>
      <c r="B284" s="189"/>
    </row>
    <row r="285" spans="1:2" x14ac:dyDescent="0.25">
      <c r="A285" s="189"/>
      <c r="B285" s="189"/>
    </row>
    <row r="286" spans="1:2" x14ac:dyDescent="0.25">
      <c r="A286" s="189"/>
      <c r="B286" s="189"/>
    </row>
    <row r="287" spans="1:2" x14ac:dyDescent="0.25">
      <c r="A287" s="189"/>
      <c r="B287" s="189"/>
    </row>
    <row r="288" spans="1:2" x14ac:dyDescent="0.25">
      <c r="A288" s="189"/>
      <c r="B288" s="189"/>
    </row>
    <row r="289" spans="1:2" x14ac:dyDescent="0.25">
      <c r="A289" s="189"/>
      <c r="B289" s="189"/>
    </row>
    <row r="290" spans="1:2" x14ac:dyDescent="0.25">
      <c r="A290" s="189"/>
      <c r="B290" s="189"/>
    </row>
    <row r="291" spans="1:2" x14ac:dyDescent="0.25">
      <c r="A291" s="189"/>
      <c r="B291" s="189"/>
    </row>
    <row r="292" spans="1:2" x14ac:dyDescent="0.25">
      <c r="A292" s="189"/>
      <c r="B292" s="189"/>
    </row>
    <row r="293" spans="1:2" x14ac:dyDescent="0.25">
      <c r="A293" s="189"/>
      <c r="B293" s="189"/>
    </row>
    <row r="294" spans="1:2" x14ac:dyDescent="0.25">
      <c r="A294" s="189"/>
      <c r="B294" s="189"/>
    </row>
    <row r="295" spans="1:2" x14ac:dyDescent="0.25">
      <c r="A295" s="189"/>
      <c r="B295" s="189"/>
    </row>
    <row r="296" spans="1:2" x14ac:dyDescent="0.25">
      <c r="A296" s="189"/>
      <c r="B296" s="189"/>
    </row>
    <row r="297" spans="1:2" x14ac:dyDescent="0.25">
      <c r="A297" s="189"/>
      <c r="B297" s="189"/>
    </row>
    <row r="298" spans="1:2" x14ac:dyDescent="0.25">
      <c r="A298" s="189"/>
      <c r="B298" s="189"/>
    </row>
    <row r="299" spans="1:2" x14ac:dyDescent="0.25">
      <c r="A299" s="189"/>
      <c r="B299" s="189"/>
    </row>
    <row r="300" spans="1:2" x14ac:dyDescent="0.25">
      <c r="A300" s="189"/>
      <c r="B300" s="189"/>
    </row>
    <row r="301" spans="1:2" x14ac:dyDescent="0.25">
      <c r="A301" s="189"/>
      <c r="B301" s="189"/>
    </row>
    <row r="302" spans="1:2" x14ac:dyDescent="0.25">
      <c r="A302" s="189"/>
      <c r="B302" s="189"/>
    </row>
    <row r="303" spans="1:2" x14ac:dyDescent="0.25">
      <c r="A303" s="189"/>
      <c r="B303" s="189"/>
    </row>
    <row r="304" spans="1:2" x14ac:dyDescent="0.25">
      <c r="A304" s="189"/>
      <c r="B304" s="189"/>
    </row>
    <row r="305" spans="1:2" x14ac:dyDescent="0.25">
      <c r="A305" s="189"/>
      <c r="B305" s="189"/>
    </row>
    <row r="306" spans="1:2" x14ac:dyDescent="0.25">
      <c r="A306" s="189"/>
      <c r="B306" s="189"/>
    </row>
    <row r="307" spans="1:2" x14ac:dyDescent="0.25">
      <c r="A307" s="189"/>
      <c r="B307" s="189"/>
    </row>
    <row r="308" spans="1:2" x14ac:dyDescent="0.25">
      <c r="A308" s="189"/>
      <c r="B308" s="189"/>
    </row>
    <row r="309" spans="1:2" x14ac:dyDescent="0.25">
      <c r="A309" s="189"/>
      <c r="B309" s="189"/>
    </row>
    <row r="310" spans="1:2" x14ac:dyDescent="0.25">
      <c r="A310" s="189"/>
      <c r="B310" s="189"/>
    </row>
    <row r="311" spans="1:2" x14ac:dyDescent="0.25">
      <c r="A311" s="189"/>
      <c r="B311" s="189"/>
    </row>
    <row r="312" spans="1:2" x14ac:dyDescent="0.25">
      <c r="A312" s="189"/>
      <c r="B312" s="189"/>
    </row>
    <row r="313" spans="1:2" x14ac:dyDescent="0.25">
      <c r="A313" s="189"/>
      <c r="B313" s="189"/>
    </row>
    <row r="314" spans="1:2" x14ac:dyDescent="0.25">
      <c r="A314" s="189"/>
      <c r="B314" s="189"/>
    </row>
    <row r="315" spans="1:2" x14ac:dyDescent="0.25">
      <c r="A315" s="189"/>
      <c r="B315" s="189"/>
    </row>
    <row r="316" spans="1:2" x14ac:dyDescent="0.25">
      <c r="A316" s="189"/>
      <c r="B316" s="189"/>
    </row>
    <row r="317" spans="1:2" x14ac:dyDescent="0.25">
      <c r="A317" s="189"/>
      <c r="B317" s="189"/>
    </row>
    <row r="318" spans="1:2" x14ac:dyDescent="0.25">
      <c r="A318" s="189"/>
      <c r="B318" s="189"/>
    </row>
    <row r="319" spans="1:2" x14ac:dyDescent="0.25">
      <c r="A319" s="189"/>
      <c r="B319" s="189"/>
    </row>
    <row r="320" spans="1:2" x14ac:dyDescent="0.25">
      <c r="A320" s="189"/>
      <c r="B320" s="189"/>
    </row>
    <row r="321" spans="1:2" x14ac:dyDescent="0.25">
      <c r="A321" s="189"/>
      <c r="B321" s="189"/>
    </row>
    <row r="322" spans="1:2" x14ac:dyDescent="0.25">
      <c r="A322" s="189"/>
      <c r="B322" s="189"/>
    </row>
    <row r="323" spans="1:2" x14ac:dyDescent="0.25">
      <c r="A323" s="189"/>
      <c r="B323" s="189"/>
    </row>
    <row r="324" spans="1:2" x14ac:dyDescent="0.25">
      <c r="A324" s="189"/>
      <c r="B324" s="189"/>
    </row>
    <row r="325" spans="1:2" x14ac:dyDescent="0.25">
      <c r="A325" s="189"/>
      <c r="B325" s="189"/>
    </row>
    <row r="326" spans="1:2" x14ac:dyDescent="0.25">
      <c r="A326" s="189"/>
      <c r="B326" s="189"/>
    </row>
    <row r="327" spans="1:2" x14ac:dyDescent="0.25">
      <c r="A327" s="189"/>
      <c r="B327" s="189"/>
    </row>
    <row r="328" spans="1:2" x14ac:dyDescent="0.25">
      <c r="A328" s="189"/>
      <c r="B328" s="189"/>
    </row>
    <row r="329" spans="1:2" x14ac:dyDescent="0.25">
      <c r="A329" s="189"/>
      <c r="B329" s="189"/>
    </row>
    <row r="330" spans="1:2" x14ac:dyDescent="0.25">
      <c r="A330" s="189"/>
      <c r="B330" s="189"/>
    </row>
    <row r="331" spans="1:2" x14ac:dyDescent="0.25">
      <c r="A331" s="189"/>
      <c r="B331" s="189"/>
    </row>
    <row r="332" spans="1:2" x14ac:dyDescent="0.25">
      <c r="A332" s="189"/>
      <c r="B332" s="189"/>
    </row>
    <row r="333" spans="1:2" x14ac:dyDescent="0.25">
      <c r="A333" s="189"/>
      <c r="B333" s="189"/>
    </row>
    <row r="334" spans="1:2" x14ac:dyDescent="0.25">
      <c r="A334" s="189"/>
      <c r="B334" s="189"/>
    </row>
    <row r="335" spans="1:2" x14ac:dyDescent="0.25">
      <c r="A335" s="189"/>
      <c r="B335" s="189"/>
    </row>
    <row r="336" spans="1:2" x14ac:dyDescent="0.25">
      <c r="A336" s="189"/>
      <c r="B336" s="189"/>
    </row>
    <row r="337" spans="1:2" x14ac:dyDescent="0.25">
      <c r="A337" s="189"/>
      <c r="B337" s="189"/>
    </row>
    <row r="338" spans="1:2" x14ac:dyDescent="0.25">
      <c r="A338" s="189"/>
      <c r="B338" s="189"/>
    </row>
    <row r="339" spans="1:2" x14ac:dyDescent="0.25">
      <c r="A339" s="189"/>
      <c r="B339" s="189"/>
    </row>
    <row r="340" spans="1:2" x14ac:dyDescent="0.25">
      <c r="A340" s="189"/>
      <c r="B340" s="189"/>
    </row>
    <row r="341" spans="1:2" x14ac:dyDescent="0.25">
      <c r="A341" s="189"/>
      <c r="B341" s="189"/>
    </row>
    <row r="342" spans="1:2" x14ac:dyDescent="0.25">
      <c r="A342" s="189"/>
      <c r="B342" s="189"/>
    </row>
    <row r="343" spans="1:2" x14ac:dyDescent="0.25">
      <c r="A343" s="189"/>
      <c r="B343" s="189"/>
    </row>
    <row r="344" spans="1:2" x14ac:dyDescent="0.25">
      <c r="A344" s="189"/>
      <c r="B344" s="189"/>
    </row>
    <row r="345" spans="1:2" x14ac:dyDescent="0.25">
      <c r="A345" s="189"/>
      <c r="B345" s="189"/>
    </row>
    <row r="346" spans="1:2" x14ac:dyDescent="0.25">
      <c r="A346" s="189"/>
      <c r="B346" s="189"/>
    </row>
    <row r="347" spans="1:2" x14ac:dyDescent="0.25">
      <c r="A347" s="189"/>
      <c r="B347" s="189"/>
    </row>
    <row r="348" spans="1:2" x14ac:dyDescent="0.25">
      <c r="A348" s="189"/>
      <c r="B348" s="189"/>
    </row>
    <row r="349" spans="1:2" x14ac:dyDescent="0.25">
      <c r="A349" s="189"/>
      <c r="B349" s="189"/>
    </row>
    <row r="350" spans="1:2" x14ac:dyDescent="0.25">
      <c r="A350" s="189"/>
      <c r="B350" s="189"/>
    </row>
    <row r="351" spans="1:2" x14ac:dyDescent="0.25">
      <c r="A351" s="189"/>
      <c r="B351" s="189"/>
    </row>
    <row r="352" spans="1:2" x14ac:dyDescent="0.25">
      <c r="A352" s="189"/>
      <c r="B352" s="189"/>
    </row>
    <row r="353" spans="1:2" x14ac:dyDescent="0.25">
      <c r="A353" s="189"/>
      <c r="B353" s="189"/>
    </row>
    <row r="354" spans="1:2" x14ac:dyDescent="0.25">
      <c r="A354" s="189"/>
      <c r="B354" s="189"/>
    </row>
    <row r="355" spans="1:2" x14ac:dyDescent="0.25">
      <c r="A355" s="189"/>
      <c r="B355" s="189"/>
    </row>
    <row r="356" spans="1:2" x14ac:dyDescent="0.25">
      <c r="A356" s="189"/>
      <c r="B356" s="189"/>
    </row>
    <row r="357" spans="1:2" x14ac:dyDescent="0.25">
      <c r="A357" s="189"/>
      <c r="B357" s="189"/>
    </row>
    <row r="358" spans="1:2" x14ac:dyDescent="0.25">
      <c r="A358" s="189"/>
      <c r="B358" s="189"/>
    </row>
    <row r="359" spans="1:2" x14ac:dyDescent="0.25">
      <c r="A359" s="189"/>
      <c r="B359" s="189"/>
    </row>
    <row r="360" spans="1:2" x14ac:dyDescent="0.25">
      <c r="A360" s="189"/>
      <c r="B360" s="189"/>
    </row>
    <row r="361" spans="1:2" x14ac:dyDescent="0.25">
      <c r="A361" s="189"/>
      <c r="B361" s="189"/>
    </row>
    <row r="362" spans="1:2" x14ac:dyDescent="0.25">
      <c r="A362" s="189"/>
      <c r="B362" s="189"/>
    </row>
    <row r="363" spans="1:2" x14ac:dyDescent="0.25">
      <c r="A363" s="189"/>
      <c r="B363" s="189"/>
    </row>
    <row r="364" spans="1:2" x14ac:dyDescent="0.25">
      <c r="A364" s="189"/>
      <c r="B364" s="189"/>
    </row>
    <row r="365" spans="1:2" x14ac:dyDescent="0.25">
      <c r="A365" s="189"/>
      <c r="B365" s="189"/>
    </row>
    <row r="366" spans="1:2" x14ac:dyDescent="0.25">
      <c r="A366" s="189"/>
      <c r="B366" s="189"/>
    </row>
    <row r="367" spans="1:2" x14ac:dyDescent="0.25">
      <c r="A367" s="189"/>
      <c r="B367" s="189"/>
    </row>
    <row r="368" spans="1:2" x14ac:dyDescent="0.25">
      <c r="A368" s="189"/>
      <c r="B368" s="189"/>
    </row>
    <row r="369" spans="1:2" x14ac:dyDescent="0.25">
      <c r="A369" s="189"/>
      <c r="B369" s="189"/>
    </row>
    <row r="370" spans="1:2" x14ac:dyDescent="0.25">
      <c r="A370" s="189"/>
      <c r="B370" s="189"/>
    </row>
    <row r="371" spans="1:2" x14ac:dyDescent="0.25">
      <c r="A371" s="189"/>
      <c r="B371" s="189"/>
    </row>
    <row r="372" spans="1:2" x14ac:dyDescent="0.25">
      <c r="A372" s="189"/>
      <c r="B372" s="189"/>
    </row>
    <row r="373" spans="1:2" x14ac:dyDescent="0.25">
      <c r="A373" s="189"/>
      <c r="B373" s="189"/>
    </row>
    <row r="374" spans="1:2" x14ac:dyDescent="0.25">
      <c r="A374" s="189"/>
      <c r="B374" s="189"/>
    </row>
    <row r="375" spans="1:2" x14ac:dyDescent="0.25">
      <c r="A375" s="189"/>
      <c r="B375" s="189"/>
    </row>
    <row r="376" spans="1:2" x14ac:dyDescent="0.25">
      <c r="A376" s="189"/>
      <c r="B376" s="189"/>
    </row>
    <row r="377" spans="1:2" x14ac:dyDescent="0.25">
      <c r="A377" s="189"/>
      <c r="B377" s="189"/>
    </row>
    <row r="378" spans="1:2" x14ac:dyDescent="0.25">
      <c r="A378" s="189"/>
      <c r="B378" s="189"/>
    </row>
    <row r="379" spans="1:2" x14ac:dyDescent="0.25">
      <c r="A379" s="189"/>
      <c r="B379" s="189"/>
    </row>
    <row r="380" spans="1:2" x14ac:dyDescent="0.25">
      <c r="A380" s="189"/>
      <c r="B380" s="189"/>
    </row>
    <row r="381" spans="1:2" x14ac:dyDescent="0.25">
      <c r="A381" s="189"/>
      <c r="B381" s="189"/>
    </row>
    <row r="382" spans="1:2" x14ac:dyDescent="0.25">
      <c r="A382" s="189"/>
      <c r="B382" s="189"/>
    </row>
    <row r="383" spans="1:2" x14ac:dyDescent="0.25">
      <c r="A383" s="189"/>
      <c r="B383" s="189"/>
    </row>
    <row r="384" spans="1:2" x14ac:dyDescent="0.25">
      <c r="A384" s="189"/>
      <c r="B384" s="189"/>
    </row>
    <row r="385" spans="1:2" x14ac:dyDescent="0.25">
      <c r="A385" s="189"/>
      <c r="B385" s="189"/>
    </row>
    <row r="386" spans="1:2" x14ac:dyDescent="0.25">
      <c r="A386" s="189"/>
      <c r="B386" s="189"/>
    </row>
    <row r="387" spans="1:2" x14ac:dyDescent="0.25">
      <c r="A387" s="189"/>
      <c r="B387" s="189"/>
    </row>
    <row r="388" spans="1:2" x14ac:dyDescent="0.25">
      <c r="A388" s="189"/>
      <c r="B388" s="189"/>
    </row>
    <row r="389" spans="1:2" x14ac:dyDescent="0.25">
      <c r="A389" s="189"/>
      <c r="B389" s="189"/>
    </row>
    <row r="390" spans="1:2" x14ac:dyDescent="0.25">
      <c r="A390" s="189"/>
      <c r="B390" s="189"/>
    </row>
    <row r="391" spans="1:2" x14ac:dyDescent="0.25">
      <c r="A391" s="189"/>
      <c r="B391" s="189"/>
    </row>
    <row r="392" spans="1:2" x14ac:dyDescent="0.25">
      <c r="A392" s="189"/>
      <c r="B392" s="189"/>
    </row>
    <row r="393" spans="1:2" x14ac:dyDescent="0.25">
      <c r="A393" s="189"/>
      <c r="B393" s="189"/>
    </row>
    <row r="394" spans="1:2" x14ac:dyDescent="0.25">
      <c r="A394" s="189"/>
      <c r="B394" s="189"/>
    </row>
    <row r="395" spans="1:2" x14ac:dyDescent="0.25">
      <c r="A395" s="189"/>
      <c r="B395" s="189"/>
    </row>
    <row r="396" spans="1:2" x14ac:dyDescent="0.25">
      <c r="A396" s="189"/>
      <c r="B396" s="189"/>
    </row>
    <row r="397" spans="1:2" x14ac:dyDescent="0.25">
      <c r="A397" s="189"/>
      <c r="B397" s="189"/>
    </row>
    <row r="398" spans="1:2" x14ac:dyDescent="0.25">
      <c r="A398" s="189"/>
      <c r="B398" s="189"/>
    </row>
    <row r="399" spans="1:2" x14ac:dyDescent="0.25">
      <c r="A399" s="189"/>
      <c r="B399" s="189"/>
    </row>
    <row r="400" spans="1:2" x14ac:dyDescent="0.25">
      <c r="A400" s="189"/>
      <c r="B400" s="189"/>
    </row>
    <row r="401" spans="1:2" x14ac:dyDescent="0.25">
      <c r="A401" s="189"/>
      <c r="B401" s="189"/>
    </row>
    <row r="402" spans="1:2" x14ac:dyDescent="0.25">
      <c r="A402" s="189"/>
      <c r="B402" s="189"/>
    </row>
    <row r="403" spans="1:2" x14ac:dyDescent="0.25">
      <c r="A403" s="189"/>
      <c r="B403" s="189"/>
    </row>
    <row r="404" spans="1:2" x14ac:dyDescent="0.25">
      <c r="A404" s="189"/>
      <c r="B404" s="189"/>
    </row>
    <row r="405" spans="1:2" x14ac:dyDescent="0.25">
      <c r="A405" s="189"/>
      <c r="B405" s="189"/>
    </row>
    <row r="406" spans="1:2" x14ac:dyDescent="0.25">
      <c r="A406" s="189"/>
      <c r="B406" s="189"/>
    </row>
    <row r="407" spans="1:2" x14ac:dyDescent="0.25">
      <c r="A407" s="189"/>
      <c r="B407" s="189"/>
    </row>
    <row r="408" spans="1:2" x14ac:dyDescent="0.25">
      <c r="A408" s="189"/>
      <c r="B408" s="189"/>
    </row>
    <row r="409" spans="1:2" x14ac:dyDescent="0.25">
      <c r="A409" s="189"/>
      <c r="B409" s="189"/>
    </row>
    <row r="410" spans="1:2" x14ac:dyDescent="0.25">
      <c r="A410" s="189"/>
      <c r="B410" s="189"/>
    </row>
    <row r="411" spans="1:2" x14ac:dyDescent="0.25">
      <c r="A411" s="189"/>
      <c r="B411" s="189"/>
    </row>
    <row r="412" spans="1:2" x14ac:dyDescent="0.25">
      <c r="A412" s="189"/>
      <c r="B412" s="189"/>
    </row>
    <row r="413" spans="1:2" x14ac:dyDescent="0.25">
      <c r="A413" s="189"/>
      <c r="B413" s="189"/>
    </row>
    <row r="414" spans="1:2" x14ac:dyDescent="0.25">
      <c r="A414" s="189"/>
      <c r="B414" s="189"/>
    </row>
    <row r="415" spans="1:2" x14ac:dyDescent="0.25">
      <c r="A415" s="189"/>
      <c r="B415" s="189"/>
    </row>
    <row r="416" spans="1:2" x14ac:dyDescent="0.25">
      <c r="A416" s="189"/>
      <c r="B416" s="189"/>
    </row>
    <row r="417" spans="1:2" x14ac:dyDescent="0.25">
      <c r="A417" s="189"/>
      <c r="B417" s="189"/>
    </row>
    <row r="418" spans="1:2" x14ac:dyDescent="0.25">
      <c r="A418" s="189"/>
      <c r="B418" s="189"/>
    </row>
    <row r="419" spans="1:2" x14ac:dyDescent="0.25">
      <c r="A419" s="189"/>
      <c r="B419" s="189"/>
    </row>
    <row r="420" spans="1:2" x14ac:dyDescent="0.25">
      <c r="A420" s="189"/>
      <c r="B420" s="189"/>
    </row>
    <row r="421" spans="1:2" x14ac:dyDescent="0.25">
      <c r="A421" s="189"/>
      <c r="B421" s="189"/>
    </row>
    <row r="422" spans="1:2" x14ac:dyDescent="0.25">
      <c r="A422" s="189"/>
      <c r="B422" s="189"/>
    </row>
    <row r="423" spans="1:2" x14ac:dyDescent="0.25">
      <c r="A423" s="189"/>
      <c r="B423" s="189"/>
    </row>
    <row r="424" spans="1:2" x14ac:dyDescent="0.25">
      <c r="A424" s="189"/>
      <c r="B424" s="189"/>
    </row>
    <row r="425" spans="1:2" x14ac:dyDescent="0.25">
      <c r="A425" s="189"/>
      <c r="B425" s="189"/>
    </row>
    <row r="426" spans="1:2" x14ac:dyDescent="0.25">
      <c r="A426" s="189"/>
      <c r="B426" s="189"/>
    </row>
    <row r="427" spans="1:2" x14ac:dyDescent="0.25">
      <c r="A427" s="189"/>
      <c r="B427" s="189"/>
    </row>
    <row r="428" spans="1:2" x14ac:dyDescent="0.25">
      <c r="A428" s="189"/>
      <c r="B428" s="189"/>
    </row>
    <row r="429" spans="1:2" x14ac:dyDescent="0.25">
      <c r="A429" s="189"/>
      <c r="B429" s="189"/>
    </row>
    <row r="430" spans="1:2" x14ac:dyDescent="0.25">
      <c r="A430" s="189"/>
      <c r="B430" s="189"/>
    </row>
    <row r="431" spans="1:2" x14ac:dyDescent="0.25">
      <c r="A431" s="189"/>
      <c r="B431" s="189"/>
    </row>
    <row r="432" spans="1:2" x14ac:dyDescent="0.25">
      <c r="A432" s="189"/>
      <c r="B432" s="189"/>
    </row>
    <row r="433" spans="1:2" x14ac:dyDescent="0.25">
      <c r="A433" s="189"/>
      <c r="B433" s="189"/>
    </row>
    <row r="434" spans="1:2" x14ac:dyDescent="0.25">
      <c r="A434" s="189"/>
      <c r="B434" s="189"/>
    </row>
    <row r="435" spans="1:2" x14ac:dyDescent="0.25">
      <c r="A435" s="189"/>
      <c r="B435" s="189"/>
    </row>
    <row r="436" spans="1:2" x14ac:dyDescent="0.25">
      <c r="A436" s="189"/>
      <c r="B436" s="189"/>
    </row>
    <row r="437" spans="1:2" x14ac:dyDescent="0.25">
      <c r="A437" s="189"/>
      <c r="B437" s="189"/>
    </row>
    <row r="438" spans="1:2" x14ac:dyDescent="0.25">
      <c r="A438" s="189"/>
      <c r="B438" s="189"/>
    </row>
    <row r="439" spans="1:2" x14ac:dyDescent="0.25">
      <c r="A439" s="189"/>
      <c r="B439" s="189"/>
    </row>
    <row r="440" spans="1:2" x14ac:dyDescent="0.25">
      <c r="A440" s="189"/>
      <c r="B440" s="189"/>
    </row>
    <row r="441" spans="1:2" x14ac:dyDescent="0.25">
      <c r="A441" s="189"/>
      <c r="B441" s="189"/>
    </row>
    <row r="442" spans="1:2" x14ac:dyDescent="0.25">
      <c r="A442" s="189"/>
      <c r="B442" s="189"/>
    </row>
    <row r="443" spans="1:2" x14ac:dyDescent="0.25">
      <c r="A443" s="189"/>
      <c r="B443" s="189"/>
    </row>
    <row r="444" spans="1:2" x14ac:dyDescent="0.25">
      <c r="A444" s="189"/>
      <c r="B444" s="189"/>
    </row>
    <row r="445" spans="1:2" x14ac:dyDescent="0.25">
      <c r="A445" s="189"/>
      <c r="B445" s="189"/>
    </row>
    <row r="446" spans="1:2" x14ac:dyDescent="0.25">
      <c r="A446" s="189"/>
      <c r="B446" s="189"/>
    </row>
    <row r="447" spans="1:2" x14ac:dyDescent="0.25">
      <c r="A447" s="189"/>
      <c r="B447" s="189"/>
    </row>
    <row r="448" spans="1:2" x14ac:dyDescent="0.25">
      <c r="A448" s="189"/>
      <c r="B448" s="189"/>
    </row>
    <row r="449" spans="1:2" x14ac:dyDescent="0.25">
      <c r="A449" s="189"/>
      <c r="B449" s="189"/>
    </row>
    <row r="450" spans="1:2" x14ac:dyDescent="0.25">
      <c r="A450" s="189"/>
      <c r="B450" s="189"/>
    </row>
    <row r="451" spans="1:2" x14ac:dyDescent="0.25">
      <c r="A451" s="189"/>
      <c r="B451" s="189"/>
    </row>
    <row r="452" spans="1:2" x14ac:dyDescent="0.25">
      <c r="A452" s="189"/>
      <c r="B452" s="189"/>
    </row>
    <row r="453" spans="1:2" x14ac:dyDescent="0.25">
      <c r="A453" s="189"/>
      <c r="B453" s="189"/>
    </row>
    <row r="454" spans="1:2" x14ac:dyDescent="0.25">
      <c r="A454" s="189"/>
      <c r="B454" s="189"/>
    </row>
    <row r="455" spans="1:2" x14ac:dyDescent="0.25">
      <c r="A455" s="189"/>
      <c r="B455" s="189"/>
    </row>
    <row r="456" spans="1:2" x14ac:dyDescent="0.25">
      <c r="A456" s="189"/>
      <c r="B456" s="189"/>
    </row>
    <row r="457" spans="1:2" x14ac:dyDescent="0.25">
      <c r="A457" s="189"/>
      <c r="B457" s="189"/>
    </row>
    <row r="458" spans="1:2" x14ac:dyDescent="0.25">
      <c r="A458" s="189"/>
      <c r="B458" s="189"/>
    </row>
    <row r="459" spans="1:2" x14ac:dyDescent="0.25">
      <c r="A459" s="189"/>
      <c r="B459" s="189"/>
    </row>
    <row r="460" spans="1:2" x14ac:dyDescent="0.25">
      <c r="A460" s="189"/>
      <c r="B460" s="189"/>
    </row>
    <row r="461" spans="1:2" x14ac:dyDescent="0.25">
      <c r="A461" s="189"/>
      <c r="B461" s="189"/>
    </row>
    <row r="462" spans="1:2" x14ac:dyDescent="0.25">
      <c r="A462" s="189"/>
      <c r="B462" s="189"/>
    </row>
    <row r="463" spans="1:2" x14ac:dyDescent="0.25">
      <c r="A463" s="189"/>
      <c r="B463" s="189"/>
    </row>
    <row r="464" spans="1:2" x14ac:dyDescent="0.25">
      <c r="A464" s="189"/>
      <c r="B464" s="189"/>
    </row>
    <row r="465" spans="1:2" x14ac:dyDescent="0.25">
      <c r="A465" s="189"/>
      <c r="B465" s="189"/>
    </row>
    <row r="466" spans="1:2" x14ac:dyDescent="0.25">
      <c r="A466" s="189"/>
      <c r="B466" s="189"/>
    </row>
    <row r="467" spans="1:2" x14ac:dyDescent="0.25">
      <c r="A467" s="189"/>
      <c r="B467" s="189"/>
    </row>
    <row r="468" spans="1:2" x14ac:dyDescent="0.25">
      <c r="A468" s="189"/>
      <c r="B468" s="189"/>
    </row>
    <row r="469" spans="1:2" x14ac:dyDescent="0.25">
      <c r="A469" s="189"/>
      <c r="B469" s="189"/>
    </row>
    <row r="470" spans="1:2" x14ac:dyDescent="0.25">
      <c r="A470" s="189"/>
      <c r="B470" s="189"/>
    </row>
    <row r="471" spans="1:2" x14ac:dyDescent="0.25">
      <c r="A471" s="189"/>
      <c r="B471" s="189"/>
    </row>
    <row r="472" spans="1:2" x14ac:dyDescent="0.25">
      <c r="A472" s="189"/>
      <c r="B472" s="189"/>
    </row>
    <row r="473" spans="1:2" x14ac:dyDescent="0.25">
      <c r="A473" s="189"/>
      <c r="B473" s="189"/>
    </row>
    <row r="474" spans="1:2" x14ac:dyDescent="0.25">
      <c r="A474" s="189"/>
      <c r="B474" s="189"/>
    </row>
    <row r="475" spans="1:2" x14ac:dyDescent="0.25">
      <c r="A475" s="189"/>
      <c r="B475" s="189"/>
    </row>
    <row r="476" spans="1:2" x14ac:dyDescent="0.25">
      <c r="A476" s="189"/>
      <c r="B476" s="189"/>
    </row>
    <row r="477" spans="1:2" x14ac:dyDescent="0.25">
      <c r="A477" s="189"/>
      <c r="B477" s="189"/>
    </row>
    <row r="478" spans="1:2" x14ac:dyDescent="0.25">
      <c r="A478" s="189"/>
      <c r="B478" s="189"/>
    </row>
    <row r="479" spans="1:2" x14ac:dyDescent="0.25">
      <c r="A479" s="189"/>
      <c r="B479" s="189"/>
    </row>
    <row r="480" spans="1:2" x14ac:dyDescent="0.25">
      <c r="A480" s="189"/>
      <c r="B480" s="189"/>
    </row>
    <row r="481" spans="1:2" x14ac:dyDescent="0.25">
      <c r="A481" s="189"/>
      <c r="B481" s="189"/>
    </row>
    <row r="482" spans="1:2" x14ac:dyDescent="0.25">
      <c r="A482" s="189"/>
      <c r="B482" s="189"/>
    </row>
    <row r="483" spans="1:2" x14ac:dyDescent="0.25">
      <c r="A483" s="189"/>
      <c r="B483" s="189"/>
    </row>
    <row r="484" spans="1:2" x14ac:dyDescent="0.25">
      <c r="A484" s="189"/>
      <c r="B484" s="189"/>
    </row>
    <row r="485" spans="1:2" x14ac:dyDescent="0.25">
      <c r="A485" s="189"/>
      <c r="B485" s="189"/>
    </row>
    <row r="486" spans="1:2" x14ac:dyDescent="0.25">
      <c r="A486" s="189"/>
      <c r="B486" s="189"/>
    </row>
    <row r="487" spans="1:2" x14ac:dyDescent="0.25">
      <c r="A487" s="189"/>
      <c r="B487" s="189"/>
    </row>
    <row r="488" spans="1:2" x14ac:dyDescent="0.25">
      <c r="A488" s="189"/>
      <c r="B488" s="189"/>
    </row>
    <row r="489" spans="1:2" x14ac:dyDescent="0.25">
      <c r="A489" s="189"/>
      <c r="B489" s="189"/>
    </row>
    <row r="490" spans="1:2" x14ac:dyDescent="0.25">
      <c r="A490" s="189"/>
      <c r="B490" s="189"/>
    </row>
    <row r="491" spans="1:2" x14ac:dyDescent="0.25">
      <c r="A491" s="189"/>
      <c r="B491" s="189"/>
    </row>
    <row r="492" spans="1:2" x14ac:dyDescent="0.25">
      <c r="A492" s="189"/>
      <c r="B492" s="189"/>
    </row>
    <row r="493" spans="1:2" x14ac:dyDescent="0.25">
      <c r="A493" s="189"/>
      <c r="B493" s="189"/>
    </row>
    <row r="494" spans="1:2" x14ac:dyDescent="0.25">
      <c r="A494" s="189"/>
      <c r="B494" s="189"/>
    </row>
    <row r="495" spans="1:2" x14ac:dyDescent="0.25">
      <c r="A495" s="189"/>
      <c r="B495" s="189"/>
    </row>
    <row r="496" spans="1:2" x14ac:dyDescent="0.25">
      <c r="A496" s="189"/>
      <c r="B496" s="189"/>
    </row>
    <row r="497" spans="1:2" x14ac:dyDescent="0.25">
      <c r="A497" s="189"/>
      <c r="B497" s="189"/>
    </row>
    <row r="498" spans="1:2" x14ac:dyDescent="0.25">
      <c r="A498" s="189"/>
      <c r="B498" s="189"/>
    </row>
    <row r="499" spans="1:2" x14ac:dyDescent="0.25">
      <c r="A499" s="189"/>
      <c r="B499" s="189"/>
    </row>
    <row r="500" spans="1:2" x14ac:dyDescent="0.25">
      <c r="A500" s="189"/>
      <c r="B500" s="189"/>
    </row>
    <row r="501" spans="1:2" x14ac:dyDescent="0.25">
      <c r="A501" s="189"/>
      <c r="B501" s="189"/>
    </row>
    <row r="502" spans="1:2" x14ac:dyDescent="0.25">
      <c r="A502" s="189"/>
      <c r="B502" s="189"/>
    </row>
    <row r="503" spans="1:2" x14ac:dyDescent="0.25">
      <c r="A503" s="189"/>
      <c r="B503" s="189"/>
    </row>
    <row r="504" spans="1:2" x14ac:dyDescent="0.25">
      <c r="A504" s="189"/>
      <c r="B504" s="189"/>
    </row>
    <row r="505" spans="1:2" x14ac:dyDescent="0.25">
      <c r="A505" s="189"/>
      <c r="B505" s="189"/>
    </row>
    <row r="506" spans="1:2" x14ac:dyDescent="0.25">
      <c r="A506" s="189"/>
      <c r="B506" s="189"/>
    </row>
    <row r="507" spans="1:2" x14ac:dyDescent="0.25">
      <c r="A507" s="189"/>
      <c r="B507" s="189"/>
    </row>
    <row r="508" spans="1:2" x14ac:dyDescent="0.25">
      <c r="A508" s="189"/>
      <c r="B508" s="189"/>
    </row>
    <row r="509" spans="1:2" x14ac:dyDescent="0.25">
      <c r="A509" s="189"/>
      <c r="B509" s="189"/>
    </row>
    <row r="510" spans="1:2" x14ac:dyDescent="0.25">
      <c r="A510" s="189"/>
      <c r="B510" s="189"/>
    </row>
    <row r="511" spans="1:2" x14ac:dyDescent="0.25">
      <c r="A511" s="189"/>
      <c r="B511" s="189"/>
    </row>
    <row r="512" spans="1:2" x14ac:dyDescent="0.25">
      <c r="A512" s="189"/>
      <c r="B512" s="189"/>
    </row>
    <row r="513" spans="1:2" x14ac:dyDescent="0.25">
      <c r="A513" s="189"/>
      <c r="B513" s="189"/>
    </row>
    <row r="514" spans="1:2" x14ac:dyDescent="0.25">
      <c r="A514" s="189"/>
      <c r="B514" s="189"/>
    </row>
    <row r="515" spans="1:2" x14ac:dyDescent="0.25">
      <c r="A515" s="189"/>
      <c r="B515" s="189"/>
    </row>
    <row r="516" spans="1:2" x14ac:dyDescent="0.25">
      <c r="A516" s="189"/>
      <c r="B516" s="189"/>
    </row>
    <row r="517" spans="1:2" x14ac:dyDescent="0.25">
      <c r="A517" s="189"/>
      <c r="B517" s="189"/>
    </row>
    <row r="518" spans="1:2" x14ac:dyDescent="0.25">
      <c r="A518" s="189"/>
      <c r="B518" s="189"/>
    </row>
    <row r="519" spans="1:2" x14ac:dyDescent="0.25">
      <c r="A519" s="189"/>
      <c r="B519" s="189"/>
    </row>
    <row r="520" spans="1:2" x14ac:dyDescent="0.25">
      <c r="A520" s="189"/>
      <c r="B520" s="189"/>
    </row>
    <row r="521" spans="1:2" x14ac:dyDescent="0.25">
      <c r="A521" s="189"/>
      <c r="B521" s="189"/>
    </row>
    <row r="522" spans="1:2" x14ac:dyDescent="0.25">
      <c r="A522" s="189"/>
      <c r="B522" s="189"/>
    </row>
    <row r="523" spans="1:2" x14ac:dyDescent="0.25">
      <c r="A523" s="189"/>
      <c r="B523" s="189"/>
    </row>
    <row r="524" spans="1:2" x14ac:dyDescent="0.25">
      <c r="A524" s="189"/>
      <c r="B524" s="189"/>
    </row>
    <row r="525" spans="1:2" x14ac:dyDescent="0.25">
      <c r="A525" s="189"/>
      <c r="B525" s="189"/>
    </row>
    <row r="526" spans="1:2" x14ac:dyDescent="0.25">
      <c r="A526" s="189"/>
      <c r="B526" s="189"/>
    </row>
    <row r="527" spans="1:2" x14ac:dyDescent="0.25">
      <c r="A527" s="189"/>
      <c r="B527" s="189"/>
    </row>
    <row r="528" spans="1:2" x14ac:dyDescent="0.25">
      <c r="A528" s="189"/>
      <c r="B528" s="189"/>
    </row>
    <row r="529" spans="1:2" x14ac:dyDescent="0.25">
      <c r="A529" s="189"/>
      <c r="B529" s="189"/>
    </row>
    <row r="530" spans="1:2" x14ac:dyDescent="0.25">
      <c r="A530" s="189"/>
      <c r="B530" s="189"/>
    </row>
    <row r="531" spans="1:2" x14ac:dyDescent="0.25">
      <c r="A531" s="189"/>
      <c r="B531" s="189"/>
    </row>
    <row r="532" spans="1:2" x14ac:dyDescent="0.25">
      <c r="A532" s="189"/>
      <c r="B532" s="189"/>
    </row>
    <row r="533" spans="1:2" x14ac:dyDescent="0.25">
      <c r="A533" s="189"/>
      <c r="B533" s="189"/>
    </row>
    <row r="534" spans="1:2" x14ac:dyDescent="0.25">
      <c r="A534" s="189"/>
      <c r="B534" s="189"/>
    </row>
    <row r="535" spans="1:2" x14ac:dyDescent="0.25">
      <c r="A535" s="189"/>
      <c r="B535" s="189"/>
    </row>
    <row r="536" spans="1:2" x14ac:dyDescent="0.25">
      <c r="A536" s="189"/>
      <c r="B536" s="189"/>
    </row>
    <row r="537" spans="1:2" x14ac:dyDescent="0.25">
      <c r="A537" s="189"/>
      <c r="B537" s="189"/>
    </row>
    <row r="538" spans="1:2" x14ac:dyDescent="0.25">
      <c r="A538" s="189"/>
      <c r="B538" s="189"/>
    </row>
    <row r="539" spans="1:2" x14ac:dyDescent="0.25">
      <c r="A539" s="189"/>
      <c r="B539" s="189"/>
    </row>
    <row r="540" spans="1:2" x14ac:dyDescent="0.25">
      <c r="A540" s="189"/>
      <c r="B540" s="189"/>
    </row>
    <row r="541" spans="1:2" x14ac:dyDescent="0.25">
      <c r="A541" s="189"/>
      <c r="B541" s="189"/>
    </row>
    <row r="542" spans="1:2" x14ac:dyDescent="0.25">
      <c r="A542" s="189"/>
      <c r="B542" s="189"/>
    </row>
    <row r="543" spans="1:2" x14ac:dyDescent="0.25">
      <c r="A543" s="189"/>
      <c r="B543" s="189"/>
    </row>
    <row r="544" spans="1:2" x14ac:dyDescent="0.25">
      <c r="A544" s="189"/>
      <c r="B544" s="189"/>
    </row>
    <row r="545" spans="1:2" x14ac:dyDescent="0.25">
      <c r="A545" s="189"/>
      <c r="B545" s="189"/>
    </row>
    <row r="546" spans="1:2" x14ac:dyDescent="0.25">
      <c r="A546" s="189"/>
      <c r="B546" s="189"/>
    </row>
    <row r="547" spans="1:2" x14ac:dyDescent="0.25">
      <c r="A547" s="189"/>
      <c r="B547" s="189"/>
    </row>
    <row r="548" spans="1:2" x14ac:dyDescent="0.25">
      <c r="A548" s="189"/>
      <c r="B548" s="189"/>
    </row>
    <row r="549" spans="1:2" x14ac:dyDescent="0.25">
      <c r="A549" s="189"/>
      <c r="B549" s="189"/>
    </row>
    <row r="550" spans="1:2" x14ac:dyDescent="0.25">
      <c r="A550" s="189"/>
      <c r="B550" s="189"/>
    </row>
    <row r="551" spans="1:2" x14ac:dyDescent="0.25">
      <c r="A551" s="189"/>
      <c r="B551" s="189"/>
    </row>
    <row r="552" spans="1:2" x14ac:dyDescent="0.25">
      <c r="A552" s="189"/>
      <c r="B552" s="189"/>
    </row>
    <row r="553" spans="1:2" x14ac:dyDescent="0.25">
      <c r="A553" s="189"/>
      <c r="B553" s="189"/>
    </row>
    <row r="554" spans="1:2" x14ac:dyDescent="0.25">
      <c r="A554" s="189"/>
      <c r="B554" s="189"/>
    </row>
    <row r="555" spans="1:2" x14ac:dyDescent="0.25">
      <c r="A555" s="189"/>
      <c r="B555" s="189"/>
    </row>
    <row r="556" spans="1:2" x14ac:dyDescent="0.25">
      <c r="A556" s="189"/>
      <c r="B556" s="189"/>
    </row>
    <row r="557" spans="1:2" x14ac:dyDescent="0.25">
      <c r="A557" s="189"/>
      <c r="B557" s="189"/>
    </row>
    <row r="558" spans="1:2" x14ac:dyDescent="0.25">
      <c r="A558" s="189"/>
      <c r="B558" s="189"/>
    </row>
    <row r="559" spans="1:2" x14ac:dyDescent="0.25">
      <c r="A559" s="189"/>
      <c r="B559" s="189"/>
    </row>
    <row r="560" spans="1:2" x14ac:dyDescent="0.25">
      <c r="A560" s="189"/>
      <c r="B560" s="189"/>
    </row>
    <row r="561" spans="1:2" x14ac:dyDescent="0.25">
      <c r="A561" s="189"/>
      <c r="B561" s="189"/>
    </row>
    <row r="562" spans="1:2" x14ac:dyDescent="0.25">
      <c r="A562" s="189"/>
      <c r="B562" s="189"/>
    </row>
    <row r="563" spans="1:2" x14ac:dyDescent="0.25">
      <c r="A563" s="189"/>
      <c r="B563" s="189"/>
    </row>
    <row r="564" spans="1:2" x14ac:dyDescent="0.25">
      <c r="A564" s="189"/>
      <c r="B564" s="189"/>
    </row>
    <row r="565" spans="1:2" x14ac:dyDescent="0.25">
      <c r="A565" s="189"/>
      <c r="B565" s="189"/>
    </row>
    <row r="566" spans="1:2" x14ac:dyDescent="0.25">
      <c r="A566" s="189"/>
      <c r="B566" s="189"/>
    </row>
    <row r="567" spans="1:2" x14ac:dyDescent="0.25">
      <c r="A567" s="189"/>
      <c r="B567" s="189"/>
    </row>
    <row r="568" spans="1:2" x14ac:dyDescent="0.25">
      <c r="A568" s="189"/>
      <c r="B568" s="189"/>
    </row>
    <row r="569" spans="1:2" x14ac:dyDescent="0.25">
      <c r="A569" s="189"/>
      <c r="B569" s="189"/>
    </row>
    <row r="570" spans="1:2" x14ac:dyDescent="0.25">
      <c r="A570" s="189"/>
      <c r="B570" s="189"/>
    </row>
    <row r="571" spans="1:2" x14ac:dyDescent="0.25">
      <c r="A571" s="189"/>
      <c r="B571" s="189"/>
    </row>
    <row r="572" spans="1:2" x14ac:dyDescent="0.25">
      <c r="A572" s="189"/>
      <c r="B572" s="189"/>
    </row>
    <row r="573" spans="1:2" x14ac:dyDescent="0.25">
      <c r="A573" s="189"/>
      <c r="B573" s="189"/>
    </row>
    <row r="574" spans="1:2" x14ac:dyDescent="0.25">
      <c r="A574" s="189"/>
      <c r="B574" s="189"/>
    </row>
    <row r="575" spans="1:2" x14ac:dyDescent="0.25">
      <c r="A575" s="189"/>
      <c r="B575" s="189"/>
    </row>
    <row r="576" spans="1:2" x14ac:dyDescent="0.25">
      <c r="A576" s="189"/>
      <c r="B576" s="189"/>
    </row>
    <row r="577" spans="1:2" x14ac:dyDescent="0.25">
      <c r="A577" s="189"/>
      <c r="B577" s="189"/>
    </row>
    <row r="578" spans="1:2" x14ac:dyDescent="0.25">
      <c r="A578" s="189"/>
      <c r="B578" s="189"/>
    </row>
    <row r="579" spans="1:2" x14ac:dyDescent="0.25">
      <c r="A579" s="189"/>
      <c r="B579" s="189"/>
    </row>
    <row r="580" spans="1:2" x14ac:dyDescent="0.25">
      <c r="A580" s="189"/>
      <c r="B580" s="189"/>
    </row>
    <row r="581" spans="1:2" x14ac:dyDescent="0.25">
      <c r="A581" s="189"/>
      <c r="B581" s="189"/>
    </row>
    <row r="582" spans="1:2" x14ac:dyDescent="0.25">
      <c r="A582" s="189"/>
      <c r="B582" s="189"/>
    </row>
    <row r="583" spans="1:2" x14ac:dyDescent="0.25">
      <c r="A583" s="189"/>
      <c r="B583" s="189"/>
    </row>
    <row r="584" spans="1:2" x14ac:dyDescent="0.25">
      <c r="A584" s="189"/>
      <c r="B584" s="189"/>
    </row>
    <row r="585" spans="1:2" x14ac:dyDescent="0.25">
      <c r="A585" s="189"/>
      <c r="B585" s="189"/>
    </row>
    <row r="586" spans="1:2" x14ac:dyDescent="0.25">
      <c r="A586" s="189"/>
      <c r="B586" s="189"/>
    </row>
    <row r="587" spans="1:2" x14ac:dyDescent="0.25">
      <c r="A587" s="189"/>
      <c r="B587" s="189"/>
    </row>
    <row r="588" spans="1:2" x14ac:dyDescent="0.25">
      <c r="A588" s="189"/>
      <c r="B588" s="189"/>
    </row>
    <row r="589" spans="1:2" x14ac:dyDescent="0.25">
      <c r="A589" s="189"/>
      <c r="B589" s="189"/>
    </row>
    <row r="590" spans="1:2" x14ac:dyDescent="0.25">
      <c r="A590" s="189"/>
      <c r="B590" s="189"/>
    </row>
    <row r="591" spans="1:2" x14ac:dyDescent="0.25">
      <c r="A591" s="189"/>
      <c r="B591" s="189"/>
    </row>
    <row r="592" spans="1:2" x14ac:dyDescent="0.25">
      <c r="A592" s="189"/>
      <c r="B592" s="189"/>
    </row>
    <row r="593" spans="1:2" x14ac:dyDescent="0.25">
      <c r="A593" s="189"/>
      <c r="B593" s="189"/>
    </row>
    <row r="594" spans="1:2" x14ac:dyDescent="0.25">
      <c r="A594" s="189"/>
      <c r="B594" s="189"/>
    </row>
    <row r="595" spans="1:2" x14ac:dyDescent="0.25">
      <c r="A595" s="189"/>
      <c r="B595" s="189"/>
    </row>
    <row r="596" spans="1:2" x14ac:dyDescent="0.25">
      <c r="A596" s="189"/>
      <c r="B596" s="189"/>
    </row>
    <row r="597" spans="1:2" x14ac:dyDescent="0.25">
      <c r="A597" s="189"/>
      <c r="B597" s="189"/>
    </row>
    <row r="598" spans="1:2" x14ac:dyDescent="0.25">
      <c r="A598" s="189"/>
      <c r="B598" s="189"/>
    </row>
    <row r="599" spans="1:2" x14ac:dyDescent="0.25">
      <c r="A599" s="189"/>
      <c r="B599" s="189"/>
    </row>
    <row r="600" spans="1:2" x14ac:dyDescent="0.25">
      <c r="A600" s="189"/>
      <c r="B600" s="189"/>
    </row>
    <row r="601" spans="1:2" x14ac:dyDescent="0.25">
      <c r="A601" s="189"/>
      <c r="B601" s="189"/>
    </row>
    <row r="602" spans="1:2" x14ac:dyDescent="0.25">
      <c r="A602" s="189"/>
      <c r="B602" s="189"/>
    </row>
    <row r="603" spans="1:2" x14ac:dyDescent="0.25">
      <c r="A603" s="189"/>
      <c r="B603" s="189"/>
    </row>
    <row r="604" spans="1:2" x14ac:dyDescent="0.25">
      <c r="A604" s="189"/>
      <c r="B604" s="189"/>
    </row>
    <row r="605" spans="1:2" x14ac:dyDescent="0.25">
      <c r="A605" s="189"/>
      <c r="B605" s="189"/>
    </row>
    <row r="606" spans="1:2" x14ac:dyDescent="0.25">
      <c r="A606" s="189"/>
      <c r="B606" s="189"/>
    </row>
    <row r="607" spans="1:2" x14ac:dyDescent="0.25">
      <c r="A607" s="189"/>
      <c r="B607" s="189"/>
    </row>
    <row r="608" spans="1:2" x14ac:dyDescent="0.25">
      <c r="A608" s="189"/>
      <c r="B608" s="189"/>
    </row>
    <row r="609" spans="1:2" x14ac:dyDescent="0.25">
      <c r="A609" s="189"/>
      <c r="B609" s="189"/>
    </row>
    <row r="610" spans="1:2" x14ac:dyDescent="0.25">
      <c r="A610" s="189"/>
      <c r="B610" s="189"/>
    </row>
    <row r="611" spans="1:2" x14ac:dyDescent="0.25">
      <c r="A611" s="189"/>
      <c r="B611" s="189"/>
    </row>
    <row r="612" spans="1:2" x14ac:dyDescent="0.25">
      <c r="A612" s="189"/>
      <c r="B612" s="189"/>
    </row>
    <row r="613" spans="1:2" x14ac:dyDescent="0.25">
      <c r="A613" s="189"/>
      <c r="B613" s="189"/>
    </row>
    <row r="614" spans="1:2" x14ac:dyDescent="0.25">
      <c r="A614" s="189"/>
      <c r="B614" s="189"/>
    </row>
    <row r="615" spans="1:2" x14ac:dyDescent="0.25">
      <c r="A615" s="189"/>
      <c r="B615" s="189"/>
    </row>
    <row r="616" spans="1:2" x14ac:dyDescent="0.25">
      <c r="A616" s="189"/>
      <c r="B616" s="189"/>
    </row>
    <row r="617" spans="1:2" x14ac:dyDescent="0.25">
      <c r="A617" s="189"/>
      <c r="B617" s="189"/>
    </row>
    <row r="618" spans="1:2" x14ac:dyDescent="0.25">
      <c r="A618" s="189"/>
      <c r="B618" s="189"/>
    </row>
    <row r="619" spans="1:2" x14ac:dyDescent="0.25">
      <c r="A619" s="189"/>
      <c r="B619" s="189"/>
    </row>
    <row r="620" spans="1:2" x14ac:dyDescent="0.25">
      <c r="A620" s="189"/>
      <c r="B620" s="189"/>
    </row>
    <row r="621" spans="1:2" x14ac:dyDescent="0.25">
      <c r="A621" s="189"/>
      <c r="B621" s="189"/>
    </row>
    <row r="622" spans="1:2" x14ac:dyDescent="0.25">
      <c r="A622" s="189"/>
      <c r="B622" s="189"/>
    </row>
    <row r="623" spans="1:2" x14ac:dyDescent="0.25">
      <c r="A623" s="189"/>
      <c r="B623" s="189"/>
    </row>
    <row r="624" spans="1:2" x14ac:dyDescent="0.25">
      <c r="A624" s="189"/>
      <c r="B624" s="189"/>
    </row>
    <row r="625" spans="1:2" x14ac:dyDescent="0.25">
      <c r="A625" s="189"/>
      <c r="B625" s="189"/>
    </row>
    <row r="626" spans="1:2" x14ac:dyDescent="0.25">
      <c r="A626" s="189"/>
      <c r="B626" s="189"/>
    </row>
    <row r="627" spans="1:2" x14ac:dyDescent="0.25">
      <c r="A627" s="189"/>
      <c r="B627" s="189"/>
    </row>
    <row r="628" spans="1:2" x14ac:dyDescent="0.25">
      <c r="A628" s="189"/>
      <c r="B628" s="189"/>
    </row>
    <row r="629" spans="1:2" x14ac:dyDescent="0.25">
      <c r="A629" s="189"/>
      <c r="B629" s="189"/>
    </row>
    <row r="630" spans="1:2" x14ac:dyDescent="0.25">
      <c r="A630" s="189"/>
      <c r="B630" s="189"/>
    </row>
    <row r="631" spans="1:2" x14ac:dyDescent="0.25">
      <c r="A631" s="189"/>
      <c r="B631" s="189"/>
    </row>
    <row r="632" spans="1:2" x14ac:dyDescent="0.25">
      <c r="A632" s="189"/>
      <c r="B632" s="189"/>
    </row>
    <row r="633" spans="1:2" x14ac:dyDescent="0.25">
      <c r="A633" s="189"/>
      <c r="B633" s="189"/>
    </row>
    <row r="634" spans="1:2" x14ac:dyDescent="0.25">
      <c r="A634" s="189"/>
      <c r="B634" s="189"/>
    </row>
    <row r="635" spans="1:2" x14ac:dyDescent="0.25">
      <c r="A635" s="189"/>
      <c r="B635" s="189"/>
    </row>
    <row r="636" spans="1:2" x14ac:dyDescent="0.25">
      <c r="A636" s="189"/>
      <c r="B636" s="189"/>
    </row>
    <row r="637" spans="1:2" x14ac:dyDescent="0.25">
      <c r="A637" s="189"/>
      <c r="B637" s="189"/>
    </row>
    <row r="638" spans="1:2" x14ac:dyDescent="0.25">
      <c r="A638" s="189"/>
      <c r="B638" s="189"/>
    </row>
    <row r="639" spans="1:2" x14ac:dyDescent="0.25">
      <c r="A639" s="189"/>
      <c r="B639" s="189"/>
    </row>
    <row r="640" spans="1:2" x14ac:dyDescent="0.25">
      <c r="A640" s="189"/>
      <c r="B640" s="189"/>
    </row>
    <row r="641" spans="1:2" x14ac:dyDescent="0.25">
      <c r="A641" s="189"/>
      <c r="B641" s="189"/>
    </row>
    <row r="642" spans="1:2" x14ac:dyDescent="0.25">
      <c r="A642" s="189"/>
      <c r="B642" s="189"/>
    </row>
    <row r="643" spans="1:2" x14ac:dyDescent="0.25">
      <c r="A643" s="189"/>
      <c r="B643" s="189"/>
    </row>
    <row r="644" spans="1:2" x14ac:dyDescent="0.25">
      <c r="A644" s="189"/>
      <c r="B644" s="189"/>
    </row>
    <row r="645" spans="1:2" x14ac:dyDescent="0.25">
      <c r="A645" s="189"/>
      <c r="B645" s="189"/>
    </row>
    <row r="646" spans="1:2" x14ac:dyDescent="0.25">
      <c r="A646" s="189"/>
      <c r="B646" s="189"/>
    </row>
    <row r="647" spans="1:2" x14ac:dyDescent="0.25">
      <c r="A647" s="189"/>
      <c r="B647" s="189"/>
    </row>
    <row r="648" spans="1:2" x14ac:dyDescent="0.25">
      <c r="A648" s="189"/>
      <c r="B648" s="189"/>
    </row>
    <row r="649" spans="1:2" x14ac:dyDescent="0.25">
      <c r="A649" s="189"/>
      <c r="B649" s="189"/>
    </row>
    <row r="650" spans="1:2" x14ac:dyDescent="0.25">
      <c r="A650" s="189"/>
      <c r="B650" s="189"/>
    </row>
    <row r="651" spans="1:2" x14ac:dyDescent="0.25">
      <c r="A651" s="189"/>
      <c r="B651" s="189"/>
    </row>
    <row r="652" spans="1:2" x14ac:dyDescent="0.25">
      <c r="A652" s="189"/>
      <c r="B652" s="189"/>
    </row>
    <row r="653" spans="1:2" x14ac:dyDescent="0.25">
      <c r="A653" s="189"/>
      <c r="B653" s="189"/>
    </row>
    <row r="654" spans="1:2" x14ac:dyDescent="0.25">
      <c r="A654" s="189"/>
      <c r="B654" s="189"/>
    </row>
    <row r="655" spans="1:2" x14ac:dyDescent="0.25">
      <c r="A655" s="189"/>
      <c r="B655" s="189"/>
    </row>
    <row r="656" spans="1:2" x14ac:dyDescent="0.25">
      <c r="A656" s="189"/>
      <c r="B656" s="189"/>
    </row>
    <row r="657" spans="1:2" x14ac:dyDescent="0.25">
      <c r="A657" s="189"/>
      <c r="B657" s="189"/>
    </row>
    <row r="658" spans="1:2" x14ac:dyDescent="0.25">
      <c r="A658" s="189"/>
      <c r="B658" s="189"/>
    </row>
    <row r="659" spans="1:2" x14ac:dyDescent="0.25">
      <c r="A659" s="189"/>
      <c r="B659" s="189"/>
    </row>
    <row r="660" spans="1:2" x14ac:dyDescent="0.25">
      <c r="A660" s="189"/>
      <c r="B660" s="189"/>
    </row>
    <row r="661" spans="1:2" x14ac:dyDescent="0.25">
      <c r="A661" s="189"/>
      <c r="B661" s="189"/>
    </row>
    <row r="662" spans="1:2" x14ac:dyDescent="0.25">
      <c r="A662" s="189"/>
      <c r="B662" s="189"/>
    </row>
    <row r="663" spans="1:2" x14ac:dyDescent="0.25">
      <c r="A663" s="189"/>
      <c r="B663" s="189"/>
    </row>
    <row r="664" spans="1:2" x14ac:dyDescent="0.25">
      <c r="A664" s="189"/>
      <c r="B664" s="189"/>
    </row>
    <row r="665" spans="1:2" x14ac:dyDescent="0.25">
      <c r="A665" s="189"/>
      <c r="B665" s="189"/>
    </row>
    <row r="666" spans="1:2" x14ac:dyDescent="0.25">
      <c r="A666" s="189"/>
      <c r="B666" s="189"/>
    </row>
    <row r="667" spans="1:2" x14ac:dyDescent="0.25">
      <c r="A667" s="189"/>
      <c r="B667" s="189"/>
    </row>
    <row r="668" spans="1:2" x14ac:dyDescent="0.25">
      <c r="A668" s="189"/>
      <c r="B668" s="189"/>
    </row>
    <row r="669" spans="1:2" x14ac:dyDescent="0.25">
      <c r="A669" s="189"/>
      <c r="B669" s="189"/>
    </row>
    <row r="670" spans="1:2" x14ac:dyDescent="0.25">
      <c r="A670" s="189"/>
      <c r="B670" s="189"/>
    </row>
    <row r="671" spans="1:2" x14ac:dyDescent="0.25">
      <c r="A671" s="189"/>
      <c r="B671" s="189"/>
    </row>
    <row r="672" spans="1:2" x14ac:dyDescent="0.25">
      <c r="A672" s="189"/>
      <c r="B672" s="189"/>
    </row>
    <row r="673" spans="1:2" x14ac:dyDescent="0.25">
      <c r="A673" s="189"/>
      <c r="B673" s="189"/>
    </row>
    <row r="674" spans="1:2" x14ac:dyDescent="0.25">
      <c r="A674" s="189"/>
      <c r="B674" s="189"/>
    </row>
    <row r="675" spans="1:2" x14ac:dyDescent="0.25">
      <c r="A675" s="189"/>
      <c r="B675" s="189"/>
    </row>
    <row r="676" spans="1:2" x14ac:dyDescent="0.25">
      <c r="A676" s="189"/>
      <c r="B676" s="189"/>
    </row>
    <row r="677" spans="1:2" x14ac:dyDescent="0.25">
      <c r="A677" s="189"/>
      <c r="B677" s="189"/>
    </row>
    <row r="678" spans="1:2" x14ac:dyDescent="0.25">
      <c r="A678" s="189"/>
      <c r="B678" s="189"/>
    </row>
    <row r="679" spans="1:2" x14ac:dyDescent="0.25">
      <c r="A679" s="189"/>
      <c r="B679" s="189"/>
    </row>
    <row r="680" spans="1:2" x14ac:dyDescent="0.25">
      <c r="A680" s="189"/>
      <c r="B680" s="189"/>
    </row>
    <row r="681" spans="1:2" x14ac:dyDescent="0.25">
      <c r="A681" s="189"/>
      <c r="B681" s="189"/>
    </row>
    <row r="682" spans="1:2" x14ac:dyDescent="0.25">
      <c r="A682" s="189"/>
      <c r="B682" s="189"/>
    </row>
    <row r="683" spans="1:2" x14ac:dyDescent="0.25">
      <c r="A683" s="189"/>
      <c r="B683" s="189"/>
    </row>
    <row r="684" spans="1:2" x14ac:dyDescent="0.25">
      <c r="A684" s="189"/>
      <c r="B684" s="189"/>
    </row>
    <row r="685" spans="1:2" x14ac:dyDescent="0.25">
      <c r="A685" s="189"/>
      <c r="B685" s="189"/>
    </row>
    <row r="686" spans="1:2" x14ac:dyDescent="0.25">
      <c r="A686" s="189"/>
      <c r="B686" s="189"/>
    </row>
    <row r="687" spans="1:2" x14ac:dyDescent="0.25">
      <c r="A687" s="189"/>
      <c r="B687" s="189"/>
    </row>
    <row r="688" spans="1:2" x14ac:dyDescent="0.25">
      <c r="A688" s="189"/>
      <c r="B688" s="189"/>
    </row>
    <row r="689" spans="1:2" x14ac:dyDescent="0.25">
      <c r="A689" s="189"/>
      <c r="B689" s="189"/>
    </row>
    <row r="690" spans="1:2" x14ac:dyDescent="0.25">
      <c r="A690" s="189"/>
      <c r="B690" s="189"/>
    </row>
    <row r="691" spans="1:2" x14ac:dyDescent="0.25">
      <c r="A691" s="189"/>
      <c r="B691" s="189"/>
    </row>
    <row r="692" spans="1:2" x14ac:dyDescent="0.25">
      <c r="A692" s="189"/>
      <c r="B692" s="189"/>
    </row>
    <row r="693" spans="1:2" x14ac:dyDescent="0.25">
      <c r="A693" s="189"/>
      <c r="B693" s="189"/>
    </row>
    <row r="694" spans="1:2" x14ac:dyDescent="0.25">
      <c r="A694" s="189"/>
      <c r="B694" s="189"/>
    </row>
    <row r="695" spans="1:2" x14ac:dyDescent="0.25">
      <c r="A695" s="189"/>
      <c r="B695" s="189"/>
    </row>
    <row r="696" spans="1:2" x14ac:dyDescent="0.25">
      <c r="A696" s="189"/>
      <c r="B696" s="189"/>
    </row>
    <row r="697" spans="1:2" x14ac:dyDescent="0.25">
      <c r="A697" s="189"/>
      <c r="B697" s="189"/>
    </row>
    <row r="698" spans="1:2" x14ac:dyDescent="0.25">
      <c r="A698" s="189"/>
      <c r="B698" s="189"/>
    </row>
    <row r="699" spans="1:2" x14ac:dyDescent="0.25">
      <c r="A699" s="189"/>
      <c r="B699" s="189"/>
    </row>
    <row r="700" spans="1:2" x14ac:dyDescent="0.25">
      <c r="A700" s="189"/>
      <c r="B700" s="189"/>
    </row>
    <row r="701" spans="1:2" x14ac:dyDescent="0.25">
      <c r="A701" s="189"/>
      <c r="B701" s="189"/>
    </row>
    <row r="702" spans="1:2" x14ac:dyDescent="0.25">
      <c r="A702" s="189"/>
      <c r="B702" s="189"/>
    </row>
    <row r="703" spans="1:2" x14ac:dyDescent="0.25">
      <c r="A703" s="189"/>
      <c r="B703" s="189"/>
    </row>
    <row r="704" spans="1:2" x14ac:dyDescent="0.25">
      <c r="A704" s="189"/>
      <c r="B704" s="189"/>
    </row>
    <row r="705" spans="1:2" x14ac:dyDescent="0.25">
      <c r="A705" s="189"/>
      <c r="B705" s="189"/>
    </row>
    <row r="706" spans="1:2" x14ac:dyDescent="0.25">
      <c r="A706" s="189"/>
      <c r="B706" s="189"/>
    </row>
    <row r="707" spans="1:2" x14ac:dyDescent="0.25">
      <c r="B707" s="192"/>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U16"/>
  <sheetViews>
    <sheetView topLeftCell="A9" workbookViewId="0">
      <selection activeCell="M14" sqref="M14"/>
    </sheetView>
  </sheetViews>
  <sheetFormatPr baseColWidth="10" defaultRowHeight="11.25" x14ac:dyDescent="0.2"/>
  <cols>
    <col min="1" max="1" width="1.85546875" style="66" customWidth="1"/>
    <col min="2" max="2" width="8.5703125" style="66" customWidth="1"/>
    <col min="3" max="3" width="24.140625" style="66" customWidth="1"/>
    <col min="4" max="4" width="14.5703125" style="66" customWidth="1"/>
    <col min="5" max="5" width="14.7109375" style="66" customWidth="1"/>
    <col min="6" max="6" width="14" style="66" customWidth="1"/>
    <col min="7" max="7" width="9.42578125" style="66" customWidth="1"/>
    <col min="8" max="8" width="10.42578125" style="66" customWidth="1"/>
    <col min="9" max="9" width="11" style="66" customWidth="1"/>
    <col min="10" max="10" width="10" style="66" customWidth="1"/>
    <col min="11" max="11" width="10.28515625" style="66" customWidth="1"/>
    <col min="12" max="12" width="8.28515625" style="66" customWidth="1"/>
    <col min="13" max="13" width="11.7109375" style="66" customWidth="1"/>
    <col min="14" max="14" width="13.28515625" style="66" customWidth="1"/>
    <col min="15" max="258" width="11.42578125" style="66"/>
    <col min="259" max="259" width="1.85546875" style="66" customWidth="1"/>
    <col min="260" max="260" width="8.5703125" style="66" customWidth="1"/>
    <col min="261" max="261" width="11.28515625" style="66" customWidth="1"/>
    <col min="262" max="262" width="14.5703125" style="66" customWidth="1"/>
    <col min="263" max="263" width="14.7109375" style="66" customWidth="1"/>
    <col min="264" max="264" width="23.5703125" style="66" customWidth="1"/>
    <col min="265" max="269" width="8.28515625" style="66" customWidth="1"/>
    <col min="270" max="270" width="16.140625" style="66" customWidth="1"/>
    <col min="271" max="514" width="11.42578125" style="66"/>
    <col min="515" max="515" width="1.85546875" style="66" customWidth="1"/>
    <col min="516" max="516" width="8.5703125" style="66" customWidth="1"/>
    <col min="517" max="517" width="11.28515625" style="66" customWidth="1"/>
    <col min="518" max="518" width="14.5703125" style="66" customWidth="1"/>
    <col min="519" max="519" width="14.7109375" style="66" customWidth="1"/>
    <col min="520" max="520" width="23.5703125" style="66" customWidth="1"/>
    <col min="521" max="525" width="8.28515625" style="66" customWidth="1"/>
    <col min="526" max="526" width="16.140625" style="66" customWidth="1"/>
    <col min="527" max="770" width="11.42578125" style="66"/>
    <col min="771" max="771" width="1.85546875" style="66" customWidth="1"/>
    <col min="772" max="772" width="8.5703125" style="66" customWidth="1"/>
    <col min="773" max="773" width="11.28515625" style="66" customWidth="1"/>
    <col min="774" max="774" width="14.5703125" style="66" customWidth="1"/>
    <col min="775" max="775" width="14.7109375" style="66" customWidth="1"/>
    <col min="776" max="776" width="23.5703125" style="66" customWidth="1"/>
    <col min="777" max="781" width="8.28515625" style="66" customWidth="1"/>
    <col min="782" max="782" width="16.140625" style="66" customWidth="1"/>
    <col min="783" max="1026" width="11.42578125" style="66"/>
    <col min="1027" max="1027" width="1.85546875" style="66" customWidth="1"/>
    <col min="1028" max="1028" width="8.5703125" style="66" customWidth="1"/>
    <col min="1029" max="1029" width="11.28515625" style="66" customWidth="1"/>
    <col min="1030" max="1030" width="14.5703125" style="66" customWidth="1"/>
    <col min="1031" max="1031" width="14.7109375" style="66" customWidth="1"/>
    <col min="1032" max="1032" width="23.5703125" style="66" customWidth="1"/>
    <col min="1033" max="1037" width="8.28515625" style="66" customWidth="1"/>
    <col min="1038" max="1038" width="16.140625" style="66" customWidth="1"/>
    <col min="1039" max="1282" width="11.42578125" style="66"/>
    <col min="1283" max="1283" width="1.85546875" style="66" customWidth="1"/>
    <col min="1284" max="1284" width="8.5703125" style="66" customWidth="1"/>
    <col min="1285" max="1285" width="11.28515625" style="66" customWidth="1"/>
    <col min="1286" max="1286" width="14.5703125" style="66" customWidth="1"/>
    <col min="1287" max="1287" width="14.7109375" style="66" customWidth="1"/>
    <col min="1288" max="1288" width="23.5703125" style="66" customWidth="1"/>
    <col min="1289" max="1293" width="8.28515625" style="66" customWidth="1"/>
    <col min="1294" max="1294" width="16.140625" style="66" customWidth="1"/>
    <col min="1295" max="1538" width="11.42578125" style="66"/>
    <col min="1539" max="1539" width="1.85546875" style="66" customWidth="1"/>
    <col min="1540" max="1540" width="8.5703125" style="66" customWidth="1"/>
    <col min="1541" max="1541" width="11.28515625" style="66" customWidth="1"/>
    <col min="1542" max="1542" width="14.5703125" style="66" customWidth="1"/>
    <col min="1543" max="1543" width="14.7109375" style="66" customWidth="1"/>
    <col min="1544" max="1544" width="23.5703125" style="66" customWidth="1"/>
    <col min="1545" max="1549" width="8.28515625" style="66" customWidth="1"/>
    <col min="1550" max="1550" width="16.140625" style="66" customWidth="1"/>
    <col min="1551" max="1794" width="11.42578125" style="66"/>
    <col min="1795" max="1795" width="1.85546875" style="66" customWidth="1"/>
    <col min="1796" max="1796" width="8.5703125" style="66" customWidth="1"/>
    <col min="1797" max="1797" width="11.28515625" style="66" customWidth="1"/>
    <col min="1798" max="1798" width="14.5703125" style="66" customWidth="1"/>
    <col min="1799" max="1799" width="14.7109375" style="66" customWidth="1"/>
    <col min="1800" max="1800" width="23.5703125" style="66" customWidth="1"/>
    <col min="1801" max="1805" width="8.28515625" style="66" customWidth="1"/>
    <col min="1806" max="1806" width="16.140625" style="66" customWidth="1"/>
    <col min="1807" max="2050" width="11.42578125" style="66"/>
    <col min="2051" max="2051" width="1.85546875" style="66" customWidth="1"/>
    <col min="2052" max="2052" width="8.5703125" style="66" customWidth="1"/>
    <col min="2053" max="2053" width="11.28515625" style="66" customWidth="1"/>
    <col min="2054" max="2054" width="14.5703125" style="66" customWidth="1"/>
    <col min="2055" max="2055" width="14.7109375" style="66" customWidth="1"/>
    <col min="2056" max="2056" width="23.5703125" style="66" customWidth="1"/>
    <col min="2057" max="2061" width="8.28515625" style="66" customWidth="1"/>
    <col min="2062" max="2062" width="16.140625" style="66" customWidth="1"/>
    <col min="2063" max="2306" width="11.42578125" style="66"/>
    <col min="2307" max="2307" width="1.85546875" style="66" customWidth="1"/>
    <col min="2308" max="2308" width="8.5703125" style="66" customWidth="1"/>
    <col min="2309" max="2309" width="11.28515625" style="66" customWidth="1"/>
    <col min="2310" max="2310" width="14.5703125" style="66" customWidth="1"/>
    <col min="2311" max="2311" width="14.7109375" style="66" customWidth="1"/>
    <col min="2312" max="2312" width="23.5703125" style="66" customWidth="1"/>
    <col min="2313" max="2317" width="8.28515625" style="66" customWidth="1"/>
    <col min="2318" max="2318" width="16.140625" style="66" customWidth="1"/>
    <col min="2319" max="2562" width="11.42578125" style="66"/>
    <col min="2563" max="2563" width="1.85546875" style="66" customWidth="1"/>
    <col min="2564" max="2564" width="8.5703125" style="66" customWidth="1"/>
    <col min="2565" max="2565" width="11.28515625" style="66" customWidth="1"/>
    <col min="2566" max="2566" width="14.5703125" style="66" customWidth="1"/>
    <col min="2567" max="2567" width="14.7109375" style="66" customWidth="1"/>
    <col min="2568" max="2568" width="23.5703125" style="66" customWidth="1"/>
    <col min="2569" max="2573" width="8.28515625" style="66" customWidth="1"/>
    <col min="2574" max="2574" width="16.140625" style="66" customWidth="1"/>
    <col min="2575" max="2818" width="11.42578125" style="66"/>
    <col min="2819" max="2819" width="1.85546875" style="66" customWidth="1"/>
    <col min="2820" max="2820" width="8.5703125" style="66" customWidth="1"/>
    <col min="2821" max="2821" width="11.28515625" style="66" customWidth="1"/>
    <col min="2822" max="2822" width="14.5703125" style="66" customWidth="1"/>
    <col min="2823" max="2823" width="14.7109375" style="66" customWidth="1"/>
    <col min="2824" max="2824" width="23.5703125" style="66" customWidth="1"/>
    <col min="2825" max="2829" width="8.28515625" style="66" customWidth="1"/>
    <col min="2830" max="2830" width="16.140625" style="66" customWidth="1"/>
    <col min="2831" max="3074" width="11.42578125" style="66"/>
    <col min="3075" max="3075" width="1.85546875" style="66" customWidth="1"/>
    <col min="3076" max="3076" width="8.5703125" style="66" customWidth="1"/>
    <col min="3077" max="3077" width="11.28515625" style="66" customWidth="1"/>
    <col min="3078" max="3078" width="14.5703125" style="66" customWidth="1"/>
    <col min="3079" max="3079" width="14.7109375" style="66" customWidth="1"/>
    <col min="3080" max="3080" width="23.5703125" style="66" customWidth="1"/>
    <col min="3081" max="3085" width="8.28515625" style="66" customWidth="1"/>
    <col min="3086" max="3086" width="16.140625" style="66" customWidth="1"/>
    <col min="3087" max="3330" width="11.42578125" style="66"/>
    <col min="3331" max="3331" width="1.85546875" style="66" customWidth="1"/>
    <col min="3332" max="3332" width="8.5703125" style="66" customWidth="1"/>
    <col min="3333" max="3333" width="11.28515625" style="66" customWidth="1"/>
    <col min="3334" max="3334" width="14.5703125" style="66" customWidth="1"/>
    <col min="3335" max="3335" width="14.7109375" style="66" customWidth="1"/>
    <col min="3336" max="3336" width="23.5703125" style="66" customWidth="1"/>
    <col min="3337" max="3341" width="8.28515625" style="66" customWidth="1"/>
    <col min="3342" max="3342" width="16.140625" style="66" customWidth="1"/>
    <col min="3343" max="3586" width="11.42578125" style="66"/>
    <col min="3587" max="3587" width="1.85546875" style="66" customWidth="1"/>
    <col min="3588" max="3588" width="8.5703125" style="66" customWidth="1"/>
    <col min="3589" max="3589" width="11.28515625" style="66" customWidth="1"/>
    <col min="3590" max="3590" width="14.5703125" style="66" customWidth="1"/>
    <col min="3591" max="3591" width="14.7109375" style="66" customWidth="1"/>
    <col min="3592" max="3592" width="23.5703125" style="66" customWidth="1"/>
    <col min="3593" max="3597" width="8.28515625" style="66" customWidth="1"/>
    <col min="3598" max="3598" width="16.140625" style="66" customWidth="1"/>
    <col min="3599" max="3842" width="11.42578125" style="66"/>
    <col min="3843" max="3843" width="1.85546875" style="66" customWidth="1"/>
    <col min="3844" max="3844" width="8.5703125" style="66" customWidth="1"/>
    <col min="3845" max="3845" width="11.28515625" style="66" customWidth="1"/>
    <col min="3846" max="3846" width="14.5703125" style="66" customWidth="1"/>
    <col min="3847" max="3847" width="14.7109375" style="66" customWidth="1"/>
    <col min="3848" max="3848" width="23.5703125" style="66" customWidth="1"/>
    <col min="3849" max="3853" width="8.28515625" style="66" customWidth="1"/>
    <col min="3854" max="3854" width="16.140625" style="66" customWidth="1"/>
    <col min="3855" max="4098" width="11.42578125" style="66"/>
    <col min="4099" max="4099" width="1.85546875" style="66" customWidth="1"/>
    <col min="4100" max="4100" width="8.5703125" style="66" customWidth="1"/>
    <col min="4101" max="4101" width="11.28515625" style="66" customWidth="1"/>
    <col min="4102" max="4102" width="14.5703125" style="66" customWidth="1"/>
    <col min="4103" max="4103" width="14.7109375" style="66" customWidth="1"/>
    <col min="4104" max="4104" width="23.5703125" style="66" customWidth="1"/>
    <col min="4105" max="4109" width="8.28515625" style="66" customWidth="1"/>
    <col min="4110" max="4110" width="16.140625" style="66" customWidth="1"/>
    <col min="4111" max="4354" width="11.42578125" style="66"/>
    <col min="4355" max="4355" width="1.85546875" style="66" customWidth="1"/>
    <col min="4356" max="4356" width="8.5703125" style="66" customWidth="1"/>
    <col min="4357" max="4357" width="11.28515625" style="66" customWidth="1"/>
    <col min="4358" max="4358" width="14.5703125" style="66" customWidth="1"/>
    <col min="4359" max="4359" width="14.7109375" style="66" customWidth="1"/>
    <col min="4360" max="4360" width="23.5703125" style="66" customWidth="1"/>
    <col min="4361" max="4365" width="8.28515625" style="66" customWidth="1"/>
    <col min="4366" max="4366" width="16.140625" style="66" customWidth="1"/>
    <col min="4367" max="4610" width="11.42578125" style="66"/>
    <col min="4611" max="4611" width="1.85546875" style="66" customWidth="1"/>
    <col min="4612" max="4612" width="8.5703125" style="66" customWidth="1"/>
    <col min="4613" max="4613" width="11.28515625" style="66" customWidth="1"/>
    <col min="4614" max="4614" width="14.5703125" style="66" customWidth="1"/>
    <col min="4615" max="4615" width="14.7109375" style="66" customWidth="1"/>
    <col min="4616" max="4616" width="23.5703125" style="66" customWidth="1"/>
    <col min="4617" max="4621" width="8.28515625" style="66" customWidth="1"/>
    <col min="4622" max="4622" width="16.140625" style="66" customWidth="1"/>
    <col min="4623" max="4866" width="11.42578125" style="66"/>
    <col min="4867" max="4867" width="1.85546875" style="66" customWidth="1"/>
    <col min="4868" max="4868" width="8.5703125" style="66" customWidth="1"/>
    <col min="4869" max="4869" width="11.28515625" style="66" customWidth="1"/>
    <col min="4870" max="4870" width="14.5703125" style="66" customWidth="1"/>
    <col min="4871" max="4871" width="14.7109375" style="66" customWidth="1"/>
    <col min="4872" max="4872" width="23.5703125" style="66" customWidth="1"/>
    <col min="4873" max="4877" width="8.28515625" style="66" customWidth="1"/>
    <col min="4878" max="4878" width="16.140625" style="66" customWidth="1"/>
    <col min="4879" max="5122" width="11.42578125" style="66"/>
    <col min="5123" max="5123" width="1.85546875" style="66" customWidth="1"/>
    <col min="5124" max="5124" width="8.5703125" style="66" customWidth="1"/>
    <col min="5125" max="5125" width="11.28515625" style="66" customWidth="1"/>
    <col min="5126" max="5126" width="14.5703125" style="66" customWidth="1"/>
    <col min="5127" max="5127" width="14.7109375" style="66" customWidth="1"/>
    <col min="5128" max="5128" width="23.5703125" style="66" customWidth="1"/>
    <col min="5129" max="5133" width="8.28515625" style="66" customWidth="1"/>
    <col min="5134" max="5134" width="16.140625" style="66" customWidth="1"/>
    <col min="5135" max="5378" width="11.42578125" style="66"/>
    <col min="5379" max="5379" width="1.85546875" style="66" customWidth="1"/>
    <col min="5380" max="5380" width="8.5703125" style="66" customWidth="1"/>
    <col min="5381" max="5381" width="11.28515625" style="66" customWidth="1"/>
    <col min="5382" max="5382" width="14.5703125" style="66" customWidth="1"/>
    <col min="5383" max="5383" width="14.7109375" style="66" customWidth="1"/>
    <col min="5384" max="5384" width="23.5703125" style="66" customWidth="1"/>
    <col min="5385" max="5389" width="8.28515625" style="66" customWidth="1"/>
    <col min="5390" max="5390" width="16.140625" style="66" customWidth="1"/>
    <col min="5391" max="5634" width="11.42578125" style="66"/>
    <col min="5635" max="5635" width="1.85546875" style="66" customWidth="1"/>
    <col min="5636" max="5636" width="8.5703125" style="66" customWidth="1"/>
    <col min="5637" max="5637" width="11.28515625" style="66" customWidth="1"/>
    <col min="5638" max="5638" width="14.5703125" style="66" customWidth="1"/>
    <col min="5639" max="5639" width="14.7109375" style="66" customWidth="1"/>
    <col min="5640" max="5640" width="23.5703125" style="66" customWidth="1"/>
    <col min="5641" max="5645" width="8.28515625" style="66" customWidth="1"/>
    <col min="5646" max="5646" width="16.140625" style="66" customWidth="1"/>
    <col min="5647" max="5890" width="11.42578125" style="66"/>
    <col min="5891" max="5891" width="1.85546875" style="66" customWidth="1"/>
    <col min="5892" max="5892" width="8.5703125" style="66" customWidth="1"/>
    <col min="5893" max="5893" width="11.28515625" style="66" customWidth="1"/>
    <col min="5894" max="5894" width="14.5703125" style="66" customWidth="1"/>
    <col min="5895" max="5895" width="14.7109375" style="66" customWidth="1"/>
    <col min="5896" max="5896" width="23.5703125" style="66" customWidth="1"/>
    <col min="5897" max="5901" width="8.28515625" style="66" customWidth="1"/>
    <col min="5902" max="5902" width="16.140625" style="66" customWidth="1"/>
    <col min="5903" max="6146" width="11.42578125" style="66"/>
    <col min="6147" max="6147" width="1.85546875" style="66" customWidth="1"/>
    <col min="6148" max="6148" width="8.5703125" style="66" customWidth="1"/>
    <col min="6149" max="6149" width="11.28515625" style="66" customWidth="1"/>
    <col min="6150" max="6150" width="14.5703125" style="66" customWidth="1"/>
    <col min="6151" max="6151" width="14.7109375" style="66" customWidth="1"/>
    <col min="6152" max="6152" width="23.5703125" style="66" customWidth="1"/>
    <col min="6153" max="6157" width="8.28515625" style="66" customWidth="1"/>
    <col min="6158" max="6158" width="16.140625" style="66" customWidth="1"/>
    <col min="6159" max="6402" width="11.42578125" style="66"/>
    <col min="6403" max="6403" width="1.85546875" style="66" customWidth="1"/>
    <col min="6404" max="6404" width="8.5703125" style="66" customWidth="1"/>
    <col min="6405" max="6405" width="11.28515625" style="66" customWidth="1"/>
    <col min="6406" max="6406" width="14.5703125" style="66" customWidth="1"/>
    <col min="6407" max="6407" width="14.7109375" style="66" customWidth="1"/>
    <col min="6408" max="6408" width="23.5703125" style="66" customWidth="1"/>
    <col min="6409" max="6413" width="8.28515625" style="66" customWidth="1"/>
    <col min="6414" max="6414" width="16.140625" style="66" customWidth="1"/>
    <col min="6415" max="6658" width="11.42578125" style="66"/>
    <col min="6659" max="6659" width="1.85546875" style="66" customWidth="1"/>
    <col min="6660" max="6660" width="8.5703125" style="66" customWidth="1"/>
    <col min="6661" max="6661" width="11.28515625" style="66" customWidth="1"/>
    <col min="6662" max="6662" width="14.5703125" style="66" customWidth="1"/>
    <col min="6663" max="6663" width="14.7109375" style="66" customWidth="1"/>
    <col min="6664" max="6664" width="23.5703125" style="66" customWidth="1"/>
    <col min="6665" max="6669" width="8.28515625" style="66" customWidth="1"/>
    <col min="6670" max="6670" width="16.140625" style="66" customWidth="1"/>
    <col min="6671" max="6914" width="11.42578125" style="66"/>
    <col min="6915" max="6915" width="1.85546875" style="66" customWidth="1"/>
    <col min="6916" max="6916" width="8.5703125" style="66" customWidth="1"/>
    <col min="6917" max="6917" width="11.28515625" style="66" customWidth="1"/>
    <col min="6918" max="6918" width="14.5703125" style="66" customWidth="1"/>
    <col min="6919" max="6919" width="14.7109375" style="66" customWidth="1"/>
    <col min="6920" max="6920" width="23.5703125" style="66" customWidth="1"/>
    <col min="6921" max="6925" width="8.28515625" style="66" customWidth="1"/>
    <col min="6926" max="6926" width="16.140625" style="66" customWidth="1"/>
    <col min="6927" max="7170" width="11.42578125" style="66"/>
    <col min="7171" max="7171" width="1.85546875" style="66" customWidth="1"/>
    <col min="7172" max="7172" width="8.5703125" style="66" customWidth="1"/>
    <col min="7173" max="7173" width="11.28515625" style="66" customWidth="1"/>
    <col min="7174" max="7174" width="14.5703125" style="66" customWidth="1"/>
    <col min="7175" max="7175" width="14.7109375" style="66" customWidth="1"/>
    <col min="7176" max="7176" width="23.5703125" style="66" customWidth="1"/>
    <col min="7177" max="7181" width="8.28515625" style="66" customWidth="1"/>
    <col min="7182" max="7182" width="16.140625" style="66" customWidth="1"/>
    <col min="7183" max="7426" width="11.42578125" style="66"/>
    <col min="7427" max="7427" width="1.85546875" style="66" customWidth="1"/>
    <col min="7428" max="7428" width="8.5703125" style="66" customWidth="1"/>
    <col min="7429" max="7429" width="11.28515625" style="66" customWidth="1"/>
    <col min="7430" max="7430" width="14.5703125" style="66" customWidth="1"/>
    <col min="7431" max="7431" width="14.7109375" style="66" customWidth="1"/>
    <col min="7432" max="7432" width="23.5703125" style="66" customWidth="1"/>
    <col min="7433" max="7437" width="8.28515625" style="66" customWidth="1"/>
    <col min="7438" max="7438" width="16.140625" style="66" customWidth="1"/>
    <col min="7439" max="7682" width="11.42578125" style="66"/>
    <col min="7683" max="7683" width="1.85546875" style="66" customWidth="1"/>
    <col min="7684" max="7684" width="8.5703125" style="66" customWidth="1"/>
    <col min="7685" max="7685" width="11.28515625" style="66" customWidth="1"/>
    <col min="7686" max="7686" width="14.5703125" style="66" customWidth="1"/>
    <col min="7687" max="7687" width="14.7109375" style="66" customWidth="1"/>
    <col min="7688" max="7688" width="23.5703125" style="66" customWidth="1"/>
    <col min="7689" max="7693" width="8.28515625" style="66" customWidth="1"/>
    <col min="7694" max="7694" width="16.140625" style="66" customWidth="1"/>
    <col min="7695" max="7938" width="11.42578125" style="66"/>
    <col min="7939" max="7939" width="1.85546875" style="66" customWidth="1"/>
    <col min="7940" max="7940" width="8.5703125" style="66" customWidth="1"/>
    <col min="7941" max="7941" width="11.28515625" style="66" customWidth="1"/>
    <col min="7942" max="7942" width="14.5703125" style="66" customWidth="1"/>
    <col min="7943" max="7943" width="14.7109375" style="66" customWidth="1"/>
    <col min="7944" max="7944" width="23.5703125" style="66" customWidth="1"/>
    <col min="7945" max="7949" width="8.28515625" style="66" customWidth="1"/>
    <col min="7950" max="7950" width="16.140625" style="66" customWidth="1"/>
    <col min="7951" max="8194" width="11.42578125" style="66"/>
    <col min="8195" max="8195" width="1.85546875" style="66" customWidth="1"/>
    <col min="8196" max="8196" width="8.5703125" style="66" customWidth="1"/>
    <col min="8197" max="8197" width="11.28515625" style="66" customWidth="1"/>
    <col min="8198" max="8198" width="14.5703125" style="66" customWidth="1"/>
    <col min="8199" max="8199" width="14.7109375" style="66" customWidth="1"/>
    <col min="8200" max="8200" width="23.5703125" style="66" customWidth="1"/>
    <col min="8201" max="8205" width="8.28515625" style="66" customWidth="1"/>
    <col min="8206" max="8206" width="16.140625" style="66" customWidth="1"/>
    <col min="8207" max="8450" width="11.42578125" style="66"/>
    <col min="8451" max="8451" width="1.85546875" style="66" customWidth="1"/>
    <col min="8452" max="8452" width="8.5703125" style="66" customWidth="1"/>
    <col min="8453" max="8453" width="11.28515625" style="66" customWidth="1"/>
    <col min="8454" max="8454" width="14.5703125" style="66" customWidth="1"/>
    <col min="8455" max="8455" width="14.7109375" style="66" customWidth="1"/>
    <col min="8456" max="8456" width="23.5703125" style="66" customWidth="1"/>
    <col min="8457" max="8461" width="8.28515625" style="66" customWidth="1"/>
    <col min="8462" max="8462" width="16.140625" style="66" customWidth="1"/>
    <col min="8463" max="8706" width="11.42578125" style="66"/>
    <col min="8707" max="8707" width="1.85546875" style="66" customWidth="1"/>
    <col min="8708" max="8708" width="8.5703125" style="66" customWidth="1"/>
    <col min="8709" max="8709" width="11.28515625" style="66" customWidth="1"/>
    <col min="8710" max="8710" width="14.5703125" style="66" customWidth="1"/>
    <col min="8711" max="8711" width="14.7109375" style="66" customWidth="1"/>
    <col min="8712" max="8712" width="23.5703125" style="66" customWidth="1"/>
    <col min="8713" max="8717" width="8.28515625" style="66" customWidth="1"/>
    <col min="8718" max="8718" width="16.140625" style="66" customWidth="1"/>
    <col min="8719" max="8962" width="11.42578125" style="66"/>
    <col min="8963" max="8963" width="1.85546875" style="66" customWidth="1"/>
    <col min="8964" max="8964" width="8.5703125" style="66" customWidth="1"/>
    <col min="8965" max="8965" width="11.28515625" style="66" customWidth="1"/>
    <col min="8966" max="8966" width="14.5703125" style="66" customWidth="1"/>
    <col min="8967" max="8967" width="14.7109375" style="66" customWidth="1"/>
    <col min="8968" max="8968" width="23.5703125" style="66" customWidth="1"/>
    <col min="8969" max="8973" width="8.28515625" style="66" customWidth="1"/>
    <col min="8974" max="8974" width="16.140625" style="66" customWidth="1"/>
    <col min="8975" max="9218" width="11.42578125" style="66"/>
    <col min="9219" max="9219" width="1.85546875" style="66" customWidth="1"/>
    <col min="9220" max="9220" width="8.5703125" style="66" customWidth="1"/>
    <col min="9221" max="9221" width="11.28515625" style="66" customWidth="1"/>
    <col min="9222" max="9222" width="14.5703125" style="66" customWidth="1"/>
    <col min="9223" max="9223" width="14.7109375" style="66" customWidth="1"/>
    <col min="9224" max="9224" width="23.5703125" style="66" customWidth="1"/>
    <col min="9225" max="9229" width="8.28515625" style="66" customWidth="1"/>
    <col min="9230" max="9230" width="16.140625" style="66" customWidth="1"/>
    <col min="9231" max="9474" width="11.42578125" style="66"/>
    <col min="9475" max="9475" width="1.85546875" style="66" customWidth="1"/>
    <col min="9476" max="9476" width="8.5703125" style="66" customWidth="1"/>
    <col min="9477" max="9477" width="11.28515625" style="66" customWidth="1"/>
    <col min="9478" max="9478" width="14.5703125" style="66" customWidth="1"/>
    <col min="9479" max="9479" width="14.7109375" style="66" customWidth="1"/>
    <col min="9480" max="9480" width="23.5703125" style="66" customWidth="1"/>
    <col min="9481" max="9485" width="8.28515625" style="66" customWidth="1"/>
    <col min="9486" max="9486" width="16.140625" style="66" customWidth="1"/>
    <col min="9487" max="9730" width="11.42578125" style="66"/>
    <col min="9731" max="9731" width="1.85546875" style="66" customWidth="1"/>
    <col min="9732" max="9732" width="8.5703125" style="66" customWidth="1"/>
    <col min="9733" max="9733" width="11.28515625" style="66" customWidth="1"/>
    <col min="9734" max="9734" width="14.5703125" style="66" customWidth="1"/>
    <col min="9735" max="9735" width="14.7109375" style="66" customWidth="1"/>
    <col min="9736" max="9736" width="23.5703125" style="66" customWidth="1"/>
    <col min="9737" max="9741" width="8.28515625" style="66" customWidth="1"/>
    <col min="9742" max="9742" width="16.140625" style="66" customWidth="1"/>
    <col min="9743" max="9986" width="11.42578125" style="66"/>
    <col min="9987" max="9987" width="1.85546875" style="66" customWidth="1"/>
    <col min="9988" max="9988" width="8.5703125" style="66" customWidth="1"/>
    <col min="9989" max="9989" width="11.28515625" style="66" customWidth="1"/>
    <col min="9990" max="9990" width="14.5703125" style="66" customWidth="1"/>
    <col min="9991" max="9991" width="14.7109375" style="66" customWidth="1"/>
    <col min="9992" max="9992" width="23.5703125" style="66" customWidth="1"/>
    <col min="9993" max="9997" width="8.28515625" style="66" customWidth="1"/>
    <col min="9998" max="9998" width="16.140625" style="66" customWidth="1"/>
    <col min="9999" max="10242" width="11.42578125" style="66"/>
    <col min="10243" max="10243" width="1.85546875" style="66" customWidth="1"/>
    <col min="10244" max="10244" width="8.5703125" style="66" customWidth="1"/>
    <col min="10245" max="10245" width="11.28515625" style="66" customWidth="1"/>
    <col min="10246" max="10246" width="14.5703125" style="66" customWidth="1"/>
    <col min="10247" max="10247" width="14.7109375" style="66" customWidth="1"/>
    <col min="10248" max="10248" width="23.5703125" style="66" customWidth="1"/>
    <col min="10249" max="10253" width="8.28515625" style="66" customWidth="1"/>
    <col min="10254" max="10254" width="16.140625" style="66" customWidth="1"/>
    <col min="10255" max="10498" width="11.42578125" style="66"/>
    <col min="10499" max="10499" width="1.85546875" style="66" customWidth="1"/>
    <col min="10500" max="10500" width="8.5703125" style="66" customWidth="1"/>
    <col min="10501" max="10501" width="11.28515625" style="66" customWidth="1"/>
    <col min="10502" max="10502" width="14.5703125" style="66" customWidth="1"/>
    <col min="10503" max="10503" width="14.7109375" style="66" customWidth="1"/>
    <col min="10504" max="10504" width="23.5703125" style="66" customWidth="1"/>
    <col min="10505" max="10509" width="8.28515625" style="66" customWidth="1"/>
    <col min="10510" max="10510" width="16.140625" style="66" customWidth="1"/>
    <col min="10511" max="10754" width="11.42578125" style="66"/>
    <col min="10755" max="10755" width="1.85546875" style="66" customWidth="1"/>
    <col min="10756" max="10756" width="8.5703125" style="66" customWidth="1"/>
    <col min="10757" max="10757" width="11.28515625" style="66" customWidth="1"/>
    <col min="10758" max="10758" width="14.5703125" style="66" customWidth="1"/>
    <col min="10759" max="10759" width="14.7109375" style="66" customWidth="1"/>
    <col min="10760" max="10760" width="23.5703125" style="66" customWidth="1"/>
    <col min="10761" max="10765" width="8.28515625" style="66" customWidth="1"/>
    <col min="10766" max="10766" width="16.140625" style="66" customWidth="1"/>
    <col min="10767" max="11010" width="11.42578125" style="66"/>
    <col min="11011" max="11011" width="1.85546875" style="66" customWidth="1"/>
    <col min="11012" max="11012" width="8.5703125" style="66" customWidth="1"/>
    <col min="11013" max="11013" width="11.28515625" style="66" customWidth="1"/>
    <col min="11014" max="11014" width="14.5703125" style="66" customWidth="1"/>
    <col min="11015" max="11015" width="14.7109375" style="66" customWidth="1"/>
    <col min="11016" max="11016" width="23.5703125" style="66" customWidth="1"/>
    <col min="11017" max="11021" width="8.28515625" style="66" customWidth="1"/>
    <col min="11022" max="11022" width="16.140625" style="66" customWidth="1"/>
    <col min="11023" max="11266" width="11.42578125" style="66"/>
    <col min="11267" max="11267" width="1.85546875" style="66" customWidth="1"/>
    <col min="11268" max="11268" width="8.5703125" style="66" customWidth="1"/>
    <col min="11269" max="11269" width="11.28515625" style="66" customWidth="1"/>
    <col min="11270" max="11270" width="14.5703125" style="66" customWidth="1"/>
    <col min="11271" max="11271" width="14.7109375" style="66" customWidth="1"/>
    <col min="11272" max="11272" width="23.5703125" style="66" customWidth="1"/>
    <col min="11273" max="11277" width="8.28515625" style="66" customWidth="1"/>
    <col min="11278" max="11278" width="16.140625" style="66" customWidth="1"/>
    <col min="11279" max="11522" width="11.42578125" style="66"/>
    <col min="11523" max="11523" width="1.85546875" style="66" customWidth="1"/>
    <col min="11524" max="11524" width="8.5703125" style="66" customWidth="1"/>
    <col min="11525" max="11525" width="11.28515625" style="66" customWidth="1"/>
    <col min="11526" max="11526" width="14.5703125" style="66" customWidth="1"/>
    <col min="11527" max="11527" width="14.7109375" style="66" customWidth="1"/>
    <col min="11528" max="11528" width="23.5703125" style="66" customWidth="1"/>
    <col min="11529" max="11533" width="8.28515625" style="66" customWidth="1"/>
    <col min="11534" max="11534" width="16.140625" style="66" customWidth="1"/>
    <col min="11535" max="11778" width="11.42578125" style="66"/>
    <col min="11779" max="11779" width="1.85546875" style="66" customWidth="1"/>
    <col min="11780" max="11780" width="8.5703125" style="66" customWidth="1"/>
    <col min="11781" max="11781" width="11.28515625" style="66" customWidth="1"/>
    <col min="11782" max="11782" width="14.5703125" style="66" customWidth="1"/>
    <col min="11783" max="11783" width="14.7109375" style="66" customWidth="1"/>
    <col min="11784" max="11784" width="23.5703125" style="66" customWidth="1"/>
    <col min="11785" max="11789" width="8.28515625" style="66" customWidth="1"/>
    <col min="11790" max="11790" width="16.140625" style="66" customWidth="1"/>
    <col min="11791" max="12034" width="11.42578125" style="66"/>
    <col min="12035" max="12035" width="1.85546875" style="66" customWidth="1"/>
    <col min="12036" max="12036" width="8.5703125" style="66" customWidth="1"/>
    <col min="12037" max="12037" width="11.28515625" style="66" customWidth="1"/>
    <col min="12038" max="12038" width="14.5703125" style="66" customWidth="1"/>
    <col min="12039" max="12039" width="14.7109375" style="66" customWidth="1"/>
    <col min="12040" max="12040" width="23.5703125" style="66" customWidth="1"/>
    <col min="12041" max="12045" width="8.28515625" style="66" customWidth="1"/>
    <col min="12046" max="12046" width="16.140625" style="66" customWidth="1"/>
    <col min="12047" max="12290" width="11.42578125" style="66"/>
    <col min="12291" max="12291" width="1.85546875" style="66" customWidth="1"/>
    <col min="12292" max="12292" width="8.5703125" style="66" customWidth="1"/>
    <col min="12293" max="12293" width="11.28515625" style="66" customWidth="1"/>
    <col min="12294" max="12294" width="14.5703125" style="66" customWidth="1"/>
    <col min="12295" max="12295" width="14.7109375" style="66" customWidth="1"/>
    <col min="12296" max="12296" width="23.5703125" style="66" customWidth="1"/>
    <col min="12297" max="12301" width="8.28515625" style="66" customWidth="1"/>
    <col min="12302" max="12302" width="16.140625" style="66" customWidth="1"/>
    <col min="12303" max="12546" width="11.42578125" style="66"/>
    <col min="12547" max="12547" width="1.85546875" style="66" customWidth="1"/>
    <col min="12548" max="12548" width="8.5703125" style="66" customWidth="1"/>
    <col min="12549" max="12549" width="11.28515625" style="66" customWidth="1"/>
    <col min="12550" max="12550" width="14.5703125" style="66" customWidth="1"/>
    <col min="12551" max="12551" width="14.7109375" style="66" customWidth="1"/>
    <col min="12552" max="12552" width="23.5703125" style="66" customWidth="1"/>
    <col min="12553" max="12557" width="8.28515625" style="66" customWidth="1"/>
    <col min="12558" max="12558" width="16.140625" style="66" customWidth="1"/>
    <col min="12559" max="12802" width="11.42578125" style="66"/>
    <col min="12803" max="12803" width="1.85546875" style="66" customWidth="1"/>
    <col min="12804" max="12804" width="8.5703125" style="66" customWidth="1"/>
    <col min="12805" max="12805" width="11.28515625" style="66" customWidth="1"/>
    <col min="12806" max="12806" width="14.5703125" style="66" customWidth="1"/>
    <col min="12807" max="12807" width="14.7109375" style="66" customWidth="1"/>
    <col min="12808" max="12808" width="23.5703125" style="66" customWidth="1"/>
    <col min="12809" max="12813" width="8.28515625" style="66" customWidth="1"/>
    <col min="12814" max="12814" width="16.140625" style="66" customWidth="1"/>
    <col min="12815" max="13058" width="11.42578125" style="66"/>
    <col min="13059" max="13059" width="1.85546875" style="66" customWidth="1"/>
    <col min="13060" max="13060" width="8.5703125" style="66" customWidth="1"/>
    <col min="13061" max="13061" width="11.28515625" style="66" customWidth="1"/>
    <col min="13062" max="13062" width="14.5703125" style="66" customWidth="1"/>
    <col min="13063" max="13063" width="14.7109375" style="66" customWidth="1"/>
    <col min="13064" max="13064" width="23.5703125" style="66" customWidth="1"/>
    <col min="13065" max="13069" width="8.28515625" style="66" customWidth="1"/>
    <col min="13070" max="13070" width="16.140625" style="66" customWidth="1"/>
    <col min="13071" max="13314" width="11.42578125" style="66"/>
    <col min="13315" max="13315" width="1.85546875" style="66" customWidth="1"/>
    <col min="13316" max="13316" width="8.5703125" style="66" customWidth="1"/>
    <col min="13317" max="13317" width="11.28515625" style="66" customWidth="1"/>
    <col min="13318" max="13318" width="14.5703125" style="66" customWidth="1"/>
    <col min="13319" max="13319" width="14.7109375" style="66" customWidth="1"/>
    <col min="13320" max="13320" width="23.5703125" style="66" customWidth="1"/>
    <col min="13321" max="13325" width="8.28515625" style="66" customWidth="1"/>
    <col min="13326" max="13326" width="16.140625" style="66" customWidth="1"/>
    <col min="13327" max="13570" width="11.42578125" style="66"/>
    <col min="13571" max="13571" width="1.85546875" style="66" customWidth="1"/>
    <col min="13572" max="13572" width="8.5703125" style="66" customWidth="1"/>
    <col min="13573" max="13573" width="11.28515625" style="66" customWidth="1"/>
    <col min="13574" max="13574" width="14.5703125" style="66" customWidth="1"/>
    <col min="13575" max="13575" width="14.7109375" style="66" customWidth="1"/>
    <col min="13576" max="13576" width="23.5703125" style="66" customWidth="1"/>
    <col min="13577" max="13581" width="8.28515625" style="66" customWidth="1"/>
    <col min="13582" max="13582" width="16.140625" style="66" customWidth="1"/>
    <col min="13583" max="13826" width="11.42578125" style="66"/>
    <col min="13827" max="13827" width="1.85546875" style="66" customWidth="1"/>
    <col min="13828" max="13828" width="8.5703125" style="66" customWidth="1"/>
    <col min="13829" max="13829" width="11.28515625" style="66" customWidth="1"/>
    <col min="13830" max="13830" width="14.5703125" style="66" customWidth="1"/>
    <col min="13831" max="13831" width="14.7109375" style="66" customWidth="1"/>
    <col min="13832" max="13832" width="23.5703125" style="66" customWidth="1"/>
    <col min="13833" max="13837" width="8.28515625" style="66" customWidth="1"/>
    <col min="13838" max="13838" width="16.140625" style="66" customWidth="1"/>
    <col min="13839" max="14082" width="11.42578125" style="66"/>
    <col min="14083" max="14083" width="1.85546875" style="66" customWidth="1"/>
    <col min="14084" max="14084" width="8.5703125" style="66" customWidth="1"/>
    <col min="14085" max="14085" width="11.28515625" style="66" customWidth="1"/>
    <col min="14086" max="14086" width="14.5703125" style="66" customWidth="1"/>
    <col min="14087" max="14087" width="14.7109375" style="66" customWidth="1"/>
    <col min="14088" max="14088" width="23.5703125" style="66" customWidth="1"/>
    <col min="14089" max="14093" width="8.28515625" style="66" customWidth="1"/>
    <col min="14094" max="14094" width="16.140625" style="66" customWidth="1"/>
    <col min="14095" max="14338" width="11.42578125" style="66"/>
    <col min="14339" max="14339" width="1.85546875" style="66" customWidth="1"/>
    <col min="14340" max="14340" width="8.5703125" style="66" customWidth="1"/>
    <col min="14341" max="14341" width="11.28515625" style="66" customWidth="1"/>
    <col min="14342" max="14342" width="14.5703125" style="66" customWidth="1"/>
    <col min="14343" max="14343" width="14.7109375" style="66" customWidth="1"/>
    <col min="14344" max="14344" width="23.5703125" style="66" customWidth="1"/>
    <col min="14345" max="14349" width="8.28515625" style="66" customWidth="1"/>
    <col min="14350" max="14350" width="16.140625" style="66" customWidth="1"/>
    <col min="14351" max="14594" width="11.42578125" style="66"/>
    <col min="14595" max="14595" width="1.85546875" style="66" customWidth="1"/>
    <col min="14596" max="14596" width="8.5703125" style="66" customWidth="1"/>
    <col min="14597" max="14597" width="11.28515625" style="66" customWidth="1"/>
    <col min="14598" max="14598" width="14.5703125" style="66" customWidth="1"/>
    <col min="14599" max="14599" width="14.7109375" style="66" customWidth="1"/>
    <col min="14600" max="14600" width="23.5703125" style="66" customWidth="1"/>
    <col min="14601" max="14605" width="8.28515625" style="66" customWidth="1"/>
    <col min="14606" max="14606" width="16.140625" style="66" customWidth="1"/>
    <col min="14607" max="14850" width="11.42578125" style="66"/>
    <col min="14851" max="14851" width="1.85546875" style="66" customWidth="1"/>
    <col min="14852" max="14852" width="8.5703125" style="66" customWidth="1"/>
    <col min="14853" max="14853" width="11.28515625" style="66" customWidth="1"/>
    <col min="14854" max="14854" width="14.5703125" style="66" customWidth="1"/>
    <col min="14855" max="14855" width="14.7109375" style="66" customWidth="1"/>
    <col min="14856" max="14856" width="23.5703125" style="66" customWidth="1"/>
    <col min="14857" max="14861" width="8.28515625" style="66" customWidth="1"/>
    <col min="14862" max="14862" width="16.140625" style="66" customWidth="1"/>
    <col min="14863" max="15106" width="11.42578125" style="66"/>
    <col min="15107" max="15107" width="1.85546875" style="66" customWidth="1"/>
    <col min="15108" max="15108" width="8.5703125" style="66" customWidth="1"/>
    <col min="15109" max="15109" width="11.28515625" style="66" customWidth="1"/>
    <col min="15110" max="15110" width="14.5703125" style="66" customWidth="1"/>
    <col min="15111" max="15111" width="14.7109375" style="66" customWidth="1"/>
    <col min="15112" max="15112" width="23.5703125" style="66" customWidth="1"/>
    <col min="15113" max="15117" width="8.28515625" style="66" customWidth="1"/>
    <col min="15118" max="15118" width="16.140625" style="66" customWidth="1"/>
    <col min="15119" max="15362" width="11.42578125" style="66"/>
    <col min="15363" max="15363" width="1.85546875" style="66" customWidth="1"/>
    <col min="15364" max="15364" width="8.5703125" style="66" customWidth="1"/>
    <col min="15365" max="15365" width="11.28515625" style="66" customWidth="1"/>
    <col min="15366" max="15366" width="14.5703125" style="66" customWidth="1"/>
    <col min="15367" max="15367" width="14.7109375" style="66" customWidth="1"/>
    <col min="15368" max="15368" width="23.5703125" style="66" customWidth="1"/>
    <col min="15369" max="15373" width="8.28515625" style="66" customWidth="1"/>
    <col min="15374" max="15374" width="16.140625" style="66" customWidth="1"/>
    <col min="15375" max="15618" width="11.42578125" style="66"/>
    <col min="15619" max="15619" width="1.85546875" style="66" customWidth="1"/>
    <col min="15620" max="15620" width="8.5703125" style="66" customWidth="1"/>
    <col min="15621" max="15621" width="11.28515625" style="66" customWidth="1"/>
    <col min="15622" max="15622" width="14.5703125" style="66" customWidth="1"/>
    <col min="15623" max="15623" width="14.7109375" style="66" customWidth="1"/>
    <col min="15624" max="15624" width="23.5703125" style="66" customWidth="1"/>
    <col min="15625" max="15629" width="8.28515625" style="66" customWidth="1"/>
    <col min="15630" max="15630" width="16.140625" style="66" customWidth="1"/>
    <col min="15631" max="15874" width="11.42578125" style="66"/>
    <col min="15875" max="15875" width="1.85546875" style="66" customWidth="1"/>
    <col min="15876" max="15876" width="8.5703125" style="66" customWidth="1"/>
    <col min="15877" max="15877" width="11.28515625" style="66" customWidth="1"/>
    <col min="15878" max="15878" width="14.5703125" style="66" customWidth="1"/>
    <col min="15879" max="15879" width="14.7109375" style="66" customWidth="1"/>
    <col min="15880" max="15880" width="23.5703125" style="66" customWidth="1"/>
    <col min="15881" max="15885" width="8.28515625" style="66" customWidth="1"/>
    <col min="15886" max="15886" width="16.140625" style="66" customWidth="1"/>
    <col min="15887" max="16130" width="11.42578125" style="66"/>
    <col min="16131" max="16131" width="1.85546875" style="66" customWidth="1"/>
    <col min="16132" max="16132" width="8.5703125" style="66" customWidth="1"/>
    <col min="16133" max="16133" width="11.28515625" style="66" customWidth="1"/>
    <col min="16134" max="16134" width="14.5703125" style="66" customWidth="1"/>
    <col min="16135" max="16135" width="14.7109375" style="66" customWidth="1"/>
    <col min="16136" max="16136" width="23.5703125" style="66" customWidth="1"/>
    <col min="16137" max="16141" width="8.28515625" style="66" customWidth="1"/>
    <col min="16142" max="16142" width="16.140625" style="66" customWidth="1"/>
    <col min="16143" max="16384" width="11.42578125" style="66"/>
  </cols>
  <sheetData>
    <row r="2" spans="1:21" s="64" customFormat="1" ht="21.75" customHeight="1" x14ac:dyDescent="0.2">
      <c r="B2" s="303"/>
      <c r="C2" s="303"/>
      <c r="D2" s="304" t="s">
        <v>492</v>
      </c>
      <c r="E2" s="304"/>
      <c r="F2" s="304"/>
      <c r="G2" s="304"/>
      <c r="H2" s="304"/>
      <c r="I2" s="304"/>
      <c r="J2" s="304"/>
      <c r="K2" s="304"/>
      <c r="L2" s="167"/>
      <c r="M2" s="167"/>
    </row>
    <row r="3" spans="1:21" s="64" customFormat="1" ht="18" customHeight="1" x14ac:dyDescent="0.2">
      <c r="B3" s="303"/>
      <c r="C3" s="303"/>
      <c r="D3" s="304" t="s">
        <v>18</v>
      </c>
      <c r="E3" s="304"/>
      <c r="F3" s="304"/>
      <c r="G3" s="304"/>
      <c r="H3" s="304"/>
      <c r="I3" s="304"/>
      <c r="J3" s="304"/>
      <c r="K3" s="304"/>
      <c r="L3" s="167"/>
      <c r="M3" s="167"/>
    </row>
    <row r="4" spans="1:21" s="64" customFormat="1" ht="18" customHeight="1" x14ac:dyDescent="0.2">
      <c r="B4" s="303"/>
      <c r="C4" s="303"/>
      <c r="D4" s="304" t="s">
        <v>104</v>
      </c>
      <c r="E4" s="304"/>
      <c r="F4" s="304"/>
      <c r="G4" s="304"/>
      <c r="H4" s="304"/>
      <c r="I4" s="304"/>
      <c r="J4" s="304"/>
      <c r="K4" s="304"/>
      <c r="L4" s="167"/>
      <c r="M4" s="167"/>
    </row>
    <row r="5" spans="1:21" s="64" customFormat="1" ht="18" customHeight="1" x14ac:dyDescent="0.2">
      <c r="B5" s="303"/>
      <c r="C5" s="303"/>
      <c r="D5" s="305" t="s">
        <v>130</v>
      </c>
      <c r="E5" s="305"/>
      <c r="F5" s="305"/>
      <c r="G5" s="305"/>
      <c r="H5" s="305" t="s">
        <v>493</v>
      </c>
      <c r="I5" s="305"/>
      <c r="J5" s="305"/>
      <c r="K5" s="305"/>
      <c r="L5" s="168"/>
      <c r="M5" s="168"/>
    </row>
    <row r="6" spans="1:21" s="64" customFormat="1" ht="33.75" customHeight="1" thickBot="1" x14ac:dyDescent="0.25"/>
    <row r="7" spans="1:21" ht="24.75" customHeight="1" thickBot="1" x14ac:dyDescent="0.25">
      <c r="A7" s="65"/>
      <c r="B7" s="309" t="s">
        <v>106</v>
      </c>
      <c r="C7" s="310"/>
      <c r="D7" s="309" t="s">
        <v>252</v>
      </c>
      <c r="E7" s="311"/>
      <c r="F7" s="310"/>
      <c r="G7" s="64"/>
      <c r="H7" s="64"/>
      <c r="I7" s="64"/>
      <c r="J7" s="64"/>
      <c r="K7" s="64"/>
      <c r="L7" s="64"/>
      <c r="M7" s="64"/>
      <c r="N7" s="64"/>
      <c r="O7" s="64"/>
      <c r="P7" s="64"/>
      <c r="Q7" s="64"/>
      <c r="R7" s="64"/>
      <c r="S7" s="64"/>
      <c r="T7" s="64"/>
      <c r="U7" s="64"/>
    </row>
    <row r="8" spans="1:21" ht="30" customHeight="1" thickBot="1" x14ac:dyDescent="0.25">
      <c r="A8" s="65"/>
      <c r="B8" s="309" t="s">
        <v>131</v>
      </c>
      <c r="C8" s="310"/>
      <c r="D8" s="309" t="s">
        <v>253</v>
      </c>
      <c r="E8" s="311"/>
      <c r="F8" s="310"/>
      <c r="G8" s="64"/>
      <c r="H8" s="64"/>
      <c r="I8" s="64"/>
      <c r="J8" s="64"/>
      <c r="K8" s="64"/>
      <c r="L8" s="64"/>
      <c r="M8" s="64"/>
      <c r="N8" s="64"/>
      <c r="O8" s="64"/>
      <c r="P8" s="64"/>
      <c r="Q8" s="64"/>
      <c r="R8" s="64"/>
      <c r="S8" s="64"/>
      <c r="T8" s="64"/>
      <c r="U8" s="64"/>
    </row>
    <row r="9" spans="1:21" ht="24.75" customHeight="1" x14ac:dyDescent="0.2">
      <c r="A9" s="65"/>
      <c r="B9" s="64"/>
      <c r="C9" s="64"/>
      <c r="D9" s="64"/>
      <c r="E9" s="64"/>
      <c r="F9" s="64"/>
      <c r="G9" s="64"/>
      <c r="H9" s="64"/>
      <c r="I9" s="64"/>
      <c r="J9" s="64"/>
      <c r="K9" s="64"/>
      <c r="L9" s="64"/>
      <c r="M9" s="64"/>
      <c r="N9" s="64"/>
      <c r="O9" s="64"/>
      <c r="P9" s="64"/>
      <c r="Q9" s="64"/>
      <c r="R9" s="64"/>
      <c r="S9" s="64"/>
      <c r="T9" s="64"/>
      <c r="U9" s="64"/>
    </row>
    <row r="10" spans="1:21" s="67" customFormat="1" ht="36.75" customHeight="1" x14ac:dyDescent="0.2">
      <c r="B10" s="312" t="s">
        <v>132</v>
      </c>
      <c r="C10" s="312"/>
      <c r="D10" s="312"/>
      <c r="E10" s="312"/>
      <c r="F10" s="312"/>
      <c r="G10" s="312"/>
      <c r="H10" s="312"/>
      <c r="I10" s="312"/>
      <c r="J10" s="312"/>
      <c r="K10" s="312"/>
      <c r="L10" s="306" t="s">
        <v>284</v>
      </c>
      <c r="M10" s="307"/>
      <c r="N10" s="308"/>
      <c r="O10" s="64"/>
      <c r="P10" s="64"/>
      <c r="Q10" s="64"/>
      <c r="R10" s="64"/>
      <c r="S10" s="64"/>
      <c r="T10" s="64"/>
      <c r="U10" s="64"/>
    </row>
    <row r="11" spans="1:21" s="67" customFormat="1" ht="38.25" customHeight="1" x14ac:dyDescent="0.2">
      <c r="B11" s="68" t="s">
        <v>108</v>
      </c>
      <c r="C11" s="68" t="s">
        <v>111</v>
      </c>
      <c r="D11" s="68" t="s">
        <v>134</v>
      </c>
      <c r="E11" s="68" t="s">
        <v>135</v>
      </c>
      <c r="F11" s="68" t="s">
        <v>136</v>
      </c>
      <c r="G11" s="68" t="s">
        <v>494</v>
      </c>
      <c r="H11" s="68" t="s">
        <v>495</v>
      </c>
      <c r="I11" s="68" t="s">
        <v>496</v>
      </c>
      <c r="J11" s="68" t="s">
        <v>497</v>
      </c>
      <c r="K11" s="68" t="s">
        <v>498</v>
      </c>
      <c r="L11" s="158" t="s">
        <v>285</v>
      </c>
      <c r="M11" s="158" t="s">
        <v>286</v>
      </c>
      <c r="N11" s="169" t="s">
        <v>133</v>
      </c>
      <c r="O11" s="64"/>
      <c r="P11" s="64"/>
      <c r="Q11" s="64"/>
      <c r="R11" s="64"/>
      <c r="S11" s="64"/>
      <c r="T11" s="64"/>
      <c r="U11" s="64"/>
    </row>
    <row r="12" spans="1:21" s="67" customFormat="1" ht="69.75" customHeight="1" x14ac:dyDescent="0.2">
      <c r="B12" s="114">
        <f>'[3]1_Acompañamiento y conceptos '!C9</f>
        <v>1</v>
      </c>
      <c r="C12" s="250" t="str">
        <f>'[3]1_Acompañamiento y conceptos '!F9</f>
        <v>Gestionar oportunamente el 100% de las solicitudes de  consultas, conceptos y actos administrativos que sean puestos a consideración de la Dirección.</v>
      </c>
      <c r="D12" s="115" t="str">
        <f>'[3]1_Acompañamiento y conceptos '!H16</f>
        <v>Constante</v>
      </c>
      <c r="E12" s="119" t="s">
        <v>257</v>
      </c>
      <c r="F12" s="251">
        <v>1</v>
      </c>
      <c r="G12" s="116" t="s">
        <v>256</v>
      </c>
      <c r="H12" s="116" t="s">
        <v>256</v>
      </c>
      <c r="I12" s="116" t="s">
        <v>256</v>
      </c>
      <c r="J12" s="116" t="s">
        <v>256</v>
      </c>
      <c r="K12" s="251">
        <v>1</v>
      </c>
      <c r="L12" s="252">
        <f>+Metas_Magnitud!U15</f>
        <v>0.97165000000000001</v>
      </c>
      <c r="M12" s="252">
        <f>+L12</f>
        <v>0.97165000000000001</v>
      </c>
      <c r="N12" s="253">
        <f>+M12/F12</f>
        <v>0.97165000000000001</v>
      </c>
      <c r="O12" s="64"/>
      <c r="P12" s="64"/>
      <c r="Q12" s="64"/>
      <c r="R12" s="64"/>
      <c r="S12" s="64"/>
      <c r="T12" s="64"/>
      <c r="U12" s="64"/>
    </row>
    <row r="13" spans="1:21" s="69" customFormat="1" ht="69.75" customHeight="1" x14ac:dyDescent="0.2">
      <c r="B13" s="114">
        <f>'2_PAAC'!C9</f>
        <v>1</v>
      </c>
      <c r="C13" s="118" t="str">
        <f>'2_PAAC'!F9</f>
        <v>2. Realizar el 100% de las actividades programadas en el Plan Anticorrupción y de Atención al Ciudadano de la vigencia por la Dirección de Normatividad y Conceptos</v>
      </c>
      <c r="D13" s="115" t="str">
        <f>'2_PAAC'!H16</f>
        <v>Constante</v>
      </c>
      <c r="E13" s="119" t="s">
        <v>257</v>
      </c>
      <c r="F13" s="136">
        <v>1</v>
      </c>
      <c r="G13" s="116" t="s">
        <v>256</v>
      </c>
      <c r="H13" s="116" t="s">
        <v>256</v>
      </c>
      <c r="I13" s="116" t="s">
        <v>256</v>
      </c>
      <c r="J13" s="117">
        <v>1</v>
      </c>
      <c r="K13" s="117">
        <v>1</v>
      </c>
      <c r="L13" s="136">
        <f>+Metas_Magnitud!U18</f>
        <v>0.4</v>
      </c>
      <c r="M13" s="136">
        <f>AVERAGE(J13,L13)</f>
        <v>0.7</v>
      </c>
      <c r="N13" s="136">
        <f>+M13/F13</f>
        <v>0.7</v>
      </c>
    </row>
    <row r="14" spans="1:21" s="69" customFormat="1" ht="69.75" customHeight="1" x14ac:dyDescent="0.2">
      <c r="B14" s="197">
        <v>2</v>
      </c>
      <c r="C14" s="196" t="str">
        <f>'3_MIPG'!F9</f>
        <v>3. Realizar el 100% de las actividades programadas para dar cumplimiento al Plan de Adecuación y Sostenibilidad de MIPG para la vigencia</v>
      </c>
      <c r="D14" s="115" t="str">
        <f>'3_MIPG'!H16</f>
        <v>Constante</v>
      </c>
      <c r="E14" s="119" t="s">
        <v>257</v>
      </c>
      <c r="F14" s="136">
        <v>1</v>
      </c>
      <c r="G14" s="116" t="s">
        <v>256</v>
      </c>
      <c r="H14" s="116" t="s">
        <v>256</v>
      </c>
      <c r="I14" s="116" t="s">
        <v>256</v>
      </c>
      <c r="J14" s="117">
        <v>1</v>
      </c>
      <c r="K14" s="117">
        <v>1</v>
      </c>
      <c r="L14" s="213">
        <f>+Metas_Magnitud!U19</f>
        <v>0.3</v>
      </c>
      <c r="M14" s="136">
        <f>AVERAGE(J14,L14)</f>
        <v>0.65</v>
      </c>
      <c r="N14" s="136">
        <f>+M14/F14</f>
        <v>0.65</v>
      </c>
    </row>
    <row r="15" spans="1:21" s="69" customFormat="1" x14ac:dyDescent="0.2"/>
    <row r="16" spans="1:21" s="69" customFormat="1" x14ac:dyDescent="0.2"/>
  </sheetData>
  <sheetProtection formatCells="0" formatColumns="0" formatRows="0"/>
  <mergeCells count="12">
    <mergeCell ref="L10:N10"/>
    <mergeCell ref="B7:C7"/>
    <mergeCell ref="D7:F7"/>
    <mergeCell ref="B8:C8"/>
    <mergeCell ref="D8:F8"/>
    <mergeCell ref="B10:K10"/>
    <mergeCell ref="B2:C5"/>
    <mergeCell ref="D2:K2"/>
    <mergeCell ref="D3:K3"/>
    <mergeCell ref="D4:K4"/>
    <mergeCell ref="D5:G5"/>
    <mergeCell ref="H5:K5"/>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67"/>
  <sheetViews>
    <sheetView topLeftCell="A28" zoomScale="80" zoomScaleNormal="80" workbookViewId="0">
      <selection activeCell="L58" sqref="L58"/>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20" customWidth="1"/>
    <col min="12" max="21" width="11.42578125" style="40"/>
    <col min="22" max="24" width="11.42578125" style="41"/>
    <col min="25" max="16384" width="11.42578125" style="1"/>
  </cols>
  <sheetData>
    <row r="1" spans="1:24" ht="6" customHeight="1" x14ac:dyDescent="0.2">
      <c r="A1" s="220"/>
      <c r="B1" s="224"/>
      <c r="C1" s="220"/>
      <c r="D1" s="220"/>
      <c r="E1" s="220"/>
      <c r="F1" s="220"/>
      <c r="G1" s="224"/>
      <c r="H1" s="220"/>
      <c r="I1" s="220"/>
    </row>
    <row r="2" spans="1:24" ht="29.25" customHeight="1" x14ac:dyDescent="0.2">
      <c r="A2" s="220"/>
      <c r="B2" s="315"/>
      <c r="C2" s="316" t="s">
        <v>103</v>
      </c>
      <c r="D2" s="316"/>
      <c r="E2" s="316"/>
      <c r="F2" s="316"/>
      <c r="G2" s="316"/>
      <c r="H2" s="316"/>
      <c r="I2" s="316"/>
      <c r="J2" s="12"/>
      <c r="K2" s="40"/>
      <c r="L2" s="42" t="s">
        <v>35</v>
      </c>
      <c r="U2" s="41"/>
      <c r="X2" s="1"/>
    </row>
    <row r="3" spans="1:24" ht="25.5" customHeight="1" x14ac:dyDescent="0.2">
      <c r="A3" s="220"/>
      <c r="B3" s="315"/>
      <c r="C3" s="316" t="s">
        <v>18</v>
      </c>
      <c r="D3" s="316"/>
      <c r="E3" s="316"/>
      <c r="F3" s="316"/>
      <c r="G3" s="316"/>
      <c r="H3" s="316"/>
      <c r="I3" s="316"/>
      <c r="J3" s="12"/>
      <c r="K3" s="40"/>
      <c r="L3" s="42" t="s">
        <v>30</v>
      </c>
      <c r="U3" s="41"/>
      <c r="X3" s="1"/>
    </row>
    <row r="4" spans="1:24" ht="25.5" customHeight="1" x14ac:dyDescent="0.2">
      <c r="A4" s="220"/>
      <c r="B4" s="315"/>
      <c r="C4" s="316" t="s">
        <v>0</v>
      </c>
      <c r="D4" s="316"/>
      <c r="E4" s="316"/>
      <c r="F4" s="316"/>
      <c r="G4" s="316"/>
      <c r="H4" s="316"/>
      <c r="I4" s="316"/>
      <c r="J4" s="12"/>
      <c r="K4" s="40"/>
      <c r="L4" s="42" t="s">
        <v>36</v>
      </c>
      <c r="U4" s="41"/>
      <c r="X4" s="1"/>
    </row>
    <row r="5" spans="1:24" ht="25.5" customHeight="1" x14ac:dyDescent="0.2">
      <c r="A5" s="220"/>
      <c r="B5" s="315"/>
      <c r="C5" s="316" t="s">
        <v>499</v>
      </c>
      <c r="D5" s="316"/>
      <c r="E5" s="316"/>
      <c r="F5" s="316"/>
      <c r="G5" s="316" t="s">
        <v>500</v>
      </c>
      <c r="H5" s="316"/>
      <c r="I5" s="316"/>
      <c r="J5" s="12"/>
      <c r="K5" s="40"/>
      <c r="L5" s="42" t="s">
        <v>31</v>
      </c>
      <c r="U5" s="41"/>
      <c r="X5" s="1"/>
    </row>
    <row r="6" spans="1:24" ht="23.25" customHeight="1" x14ac:dyDescent="0.2">
      <c r="A6" s="220"/>
      <c r="B6" s="317" t="s">
        <v>1</v>
      </c>
      <c r="C6" s="317"/>
      <c r="D6" s="317"/>
      <c r="E6" s="317"/>
      <c r="F6" s="317"/>
      <c r="G6" s="317"/>
      <c r="H6" s="317"/>
      <c r="I6" s="317"/>
      <c r="J6" s="21"/>
      <c r="K6" s="21"/>
    </row>
    <row r="7" spans="1:24" ht="24" customHeight="1" x14ac:dyDescent="0.2">
      <c r="A7" s="220"/>
      <c r="B7" s="318" t="s">
        <v>37</v>
      </c>
      <c r="C7" s="318"/>
      <c r="D7" s="318"/>
      <c r="E7" s="318"/>
      <c r="F7" s="318"/>
      <c r="G7" s="318"/>
      <c r="H7" s="318"/>
      <c r="I7" s="318"/>
      <c r="J7" s="13"/>
      <c r="K7" s="13"/>
    </row>
    <row r="8" spans="1:24" ht="24" customHeight="1" x14ac:dyDescent="0.2">
      <c r="A8" s="220"/>
      <c r="B8" s="319" t="s">
        <v>19</v>
      </c>
      <c r="C8" s="319"/>
      <c r="D8" s="319"/>
      <c r="E8" s="319"/>
      <c r="F8" s="319"/>
      <c r="G8" s="319"/>
      <c r="H8" s="319"/>
      <c r="I8" s="319"/>
      <c r="J8" s="19"/>
      <c r="K8" s="19"/>
      <c r="N8" s="46" t="s">
        <v>56</v>
      </c>
    </row>
    <row r="9" spans="1:24" ht="30.75" customHeight="1" x14ac:dyDescent="0.2">
      <c r="A9" s="220"/>
      <c r="B9" s="138" t="s">
        <v>100</v>
      </c>
      <c r="C9" s="215">
        <v>1</v>
      </c>
      <c r="D9" s="313" t="s">
        <v>101</v>
      </c>
      <c r="E9" s="313"/>
      <c r="F9" s="320" t="s">
        <v>543</v>
      </c>
      <c r="G9" s="320"/>
      <c r="H9" s="320"/>
      <c r="I9" s="320"/>
      <c r="J9" s="22"/>
      <c r="K9" s="22"/>
      <c r="M9" s="42" t="s">
        <v>22</v>
      </c>
      <c r="N9" s="46" t="s">
        <v>57</v>
      </c>
    </row>
    <row r="10" spans="1:24" ht="30.75" customHeight="1" x14ac:dyDescent="0.2">
      <c r="A10" s="220"/>
      <c r="B10" s="138" t="s">
        <v>40</v>
      </c>
      <c r="C10" s="215" t="s">
        <v>88</v>
      </c>
      <c r="D10" s="313" t="s">
        <v>39</v>
      </c>
      <c r="E10" s="313"/>
      <c r="F10" s="314" t="s">
        <v>241</v>
      </c>
      <c r="G10" s="314"/>
      <c r="H10" s="138" t="s">
        <v>45</v>
      </c>
      <c r="I10" s="215" t="s">
        <v>88</v>
      </c>
      <c r="J10" s="15"/>
      <c r="K10" s="15"/>
      <c r="M10" s="42" t="s">
        <v>23</v>
      </c>
      <c r="N10" s="46" t="s">
        <v>58</v>
      </c>
    </row>
    <row r="11" spans="1:24" ht="30.75" customHeight="1" x14ac:dyDescent="0.2">
      <c r="A11" s="220"/>
      <c r="B11" s="138" t="s">
        <v>46</v>
      </c>
      <c r="C11" s="320" t="s">
        <v>238</v>
      </c>
      <c r="D11" s="320"/>
      <c r="E11" s="320"/>
      <c r="F11" s="320"/>
      <c r="G11" s="138" t="s">
        <v>47</v>
      </c>
      <c r="H11" s="321" t="s">
        <v>238</v>
      </c>
      <c r="I11" s="321"/>
      <c r="J11" s="23"/>
      <c r="K11" s="23"/>
      <c r="M11" s="42" t="s">
        <v>24</v>
      </c>
      <c r="N11" s="46" t="s">
        <v>59</v>
      </c>
    </row>
    <row r="12" spans="1:24" ht="30.75" customHeight="1" x14ac:dyDescent="0.2">
      <c r="A12" s="220"/>
      <c r="B12" s="138" t="s">
        <v>48</v>
      </c>
      <c r="C12" s="322" t="s">
        <v>22</v>
      </c>
      <c r="D12" s="322"/>
      <c r="E12" s="322"/>
      <c r="F12" s="322"/>
      <c r="G12" s="138" t="s">
        <v>49</v>
      </c>
      <c r="H12" s="323" t="s">
        <v>217</v>
      </c>
      <c r="I12" s="323"/>
      <c r="J12" s="24"/>
      <c r="K12" s="24"/>
      <c r="M12" s="43" t="s">
        <v>25</v>
      </c>
    </row>
    <row r="13" spans="1:24" ht="30.75" customHeight="1" x14ac:dyDescent="0.2">
      <c r="A13" s="220"/>
      <c r="B13" s="138" t="s">
        <v>50</v>
      </c>
      <c r="C13" s="320" t="s">
        <v>95</v>
      </c>
      <c r="D13" s="320"/>
      <c r="E13" s="320"/>
      <c r="F13" s="320"/>
      <c r="G13" s="320"/>
      <c r="H13" s="320"/>
      <c r="I13" s="320"/>
      <c r="J13" s="14"/>
      <c r="K13" s="14"/>
      <c r="M13" s="43"/>
    </row>
    <row r="14" spans="1:24" ht="30.75" customHeight="1" x14ac:dyDescent="0.2">
      <c r="A14" s="220"/>
      <c r="B14" s="138" t="s">
        <v>51</v>
      </c>
      <c r="C14" s="314" t="s">
        <v>238</v>
      </c>
      <c r="D14" s="314"/>
      <c r="E14" s="314"/>
      <c r="F14" s="314"/>
      <c r="G14" s="314"/>
      <c r="H14" s="314"/>
      <c r="I14" s="314"/>
      <c r="J14" s="15"/>
      <c r="K14" s="15"/>
      <c r="M14" s="43"/>
      <c r="N14" s="46" t="s">
        <v>87</v>
      </c>
    </row>
    <row r="15" spans="1:24" ht="30.75" customHeight="1" x14ac:dyDescent="0.2">
      <c r="A15" s="220"/>
      <c r="B15" s="138" t="s">
        <v>52</v>
      </c>
      <c r="C15" s="320" t="s">
        <v>521</v>
      </c>
      <c r="D15" s="320"/>
      <c r="E15" s="320"/>
      <c r="F15" s="320"/>
      <c r="G15" s="138" t="s">
        <v>53</v>
      </c>
      <c r="H15" s="314" t="s">
        <v>32</v>
      </c>
      <c r="I15" s="314"/>
      <c r="J15" s="15"/>
      <c r="K15" s="15"/>
      <c r="M15" s="43" t="s">
        <v>26</v>
      </c>
      <c r="N15" s="46" t="s">
        <v>88</v>
      </c>
    </row>
    <row r="16" spans="1:24" ht="30.75" customHeight="1" x14ac:dyDescent="0.2">
      <c r="A16" s="220"/>
      <c r="B16" s="138" t="s">
        <v>54</v>
      </c>
      <c r="C16" s="324" t="s">
        <v>264</v>
      </c>
      <c r="D16" s="324"/>
      <c r="E16" s="324"/>
      <c r="F16" s="324"/>
      <c r="G16" s="138" t="s">
        <v>55</v>
      </c>
      <c r="H16" s="314" t="s">
        <v>56</v>
      </c>
      <c r="I16" s="314"/>
      <c r="J16" s="15"/>
      <c r="K16" s="15"/>
      <c r="M16" s="43" t="s">
        <v>27</v>
      </c>
    </row>
    <row r="17" spans="1:14" ht="207.75" customHeight="1" x14ac:dyDescent="0.2">
      <c r="A17" s="220"/>
      <c r="B17" s="138" t="s">
        <v>60</v>
      </c>
      <c r="C17" s="325" t="s">
        <v>522</v>
      </c>
      <c r="D17" s="325"/>
      <c r="E17" s="325"/>
      <c r="F17" s="325"/>
      <c r="G17" s="325"/>
      <c r="H17" s="325"/>
      <c r="I17" s="325"/>
      <c r="J17" s="14"/>
      <c r="K17" s="14"/>
      <c r="M17" s="43" t="s">
        <v>28</v>
      </c>
      <c r="N17" s="46" t="s">
        <v>89</v>
      </c>
    </row>
    <row r="18" spans="1:14" ht="30.75" customHeight="1" x14ac:dyDescent="0.2">
      <c r="A18" s="220"/>
      <c r="B18" s="138" t="s">
        <v>61</v>
      </c>
      <c r="C18" s="320" t="s">
        <v>523</v>
      </c>
      <c r="D18" s="320"/>
      <c r="E18" s="320"/>
      <c r="F18" s="320"/>
      <c r="G18" s="320"/>
      <c r="H18" s="320"/>
      <c r="I18" s="320"/>
      <c r="J18" s="17"/>
      <c r="K18" s="17"/>
      <c r="M18" s="43" t="s">
        <v>29</v>
      </c>
      <c r="N18" s="46" t="s">
        <v>90</v>
      </c>
    </row>
    <row r="19" spans="1:14" ht="30.75" customHeight="1" x14ac:dyDescent="0.2">
      <c r="A19" s="220"/>
      <c r="B19" s="138" t="s">
        <v>62</v>
      </c>
      <c r="C19" s="320" t="s">
        <v>524</v>
      </c>
      <c r="D19" s="320"/>
      <c r="E19" s="320"/>
      <c r="F19" s="320"/>
      <c r="G19" s="320"/>
      <c r="H19" s="320"/>
      <c r="I19" s="320"/>
      <c r="J19" s="225"/>
      <c r="K19" s="16"/>
      <c r="M19" s="43"/>
      <c r="N19" s="46" t="s">
        <v>91</v>
      </c>
    </row>
    <row r="20" spans="1:14" ht="30.75" customHeight="1" x14ac:dyDescent="0.2">
      <c r="A20" s="220"/>
      <c r="B20" s="138" t="s">
        <v>63</v>
      </c>
      <c r="C20" s="326" t="s">
        <v>218</v>
      </c>
      <c r="D20" s="326"/>
      <c r="E20" s="326"/>
      <c r="F20" s="326"/>
      <c r="G20" s="326"/>
      <c r="H20" s="326"/>
      <c r="I20" s="326"/>
      <c r="J20" s="225"/>
      <c r="K20" s="25"/>
      <c r="M20" s="43" t="s">
        <v>32</v>
      </c>
      <c r="N20" s="46" t="s">
        <v>92</v>
      </c>
    </row>
    <row r="21" spans="1:14" ht="27.75" customHeight="1" x14ac:dyDescent="0.2">
      <c r="A21" s="220"/>
      <c r="B21" s="313" t="s">
        <v>64</v>
      </c>
      <c r="C21" s="327" t="s">
        <v>41</v>
      </c>
      <c r="D21" s="327"/>
      <c r="E21" s="327"/>
      <c r="F21" s="328" t="s">
        <v>42</v>
      </c>
      <c r="G21" s="328"/>
      <c r="H21" s="328"/>
      <c r="I21" s="328"/>
      <c r="J21" s="225"/>
      <c r="K21" s="26"/>
      <c r="M21" s="43" t="s">
        <v>33</v>
      </c>
      <c r="N21" s="46" t="s">
        <v>93</v>
      </c>
    </row>
    <row r="22" spans="1:14" ht="27" customHeight="1" x14ac:dyDescent="0.2">
      <c r="A22" s="220"/>
      <c r="B22" s="313"/>
      <c r="C22" s="320" t="s">
        <v>525</v>
      </c>
      <c r="D22" s="320"/>
      <c r="E22" s="320"/>
      <c r="F22" s="320" t="s">
        <v>526</v>
      </c>
      <c r="G22" s="320"/>
      <c r="H22" s="320"/>
      <c r="I22" s="320"/>
      <c r="J22" s="225"/>
      <c r="K22" s="16"/>
      <c r="M22" s="43" t="s">
        <v>34</v>
      </c>
      <c r="N22" s="46" t="s">
        <v>94</v>
      </c>
    </row>
    <row r="23" spans="1:14" ht="39.75" customHeight="1" x14ac:dyDescent="0.2">
      <c r="A23" s="220"/>
      <c r="B23" s="138" t="s">
        <v>65</v>
      </c>
      <c r="C23" s="314" t="s">
        <v>218</v>
      </c>
      <c r="D23" s="314"/>
      <c r="E23" s="314"/>
      <c r="F23" s="314" t="s">
        <v>218</v>
      </c>
      <c r="G23" s="314"/>
      <c r="H23" s="314"/>
      <c r="I23" s="314"/>
      <c r="J23" s="225"/>
      <c r="K23" s="15"/>
      <c r="M23" s="43"/>
      <c r="N23" s="46" t="s">
        <v>95</v>
      </c>
    </row>
    <row r="24" spans="1:14" ht="79.5" customHeight="1" x14ac:dyDescent="0.2">
      <c r="A24" s="220"/>
      <c r="B24" s="138" t="s">
        <v>66</v>
      </c>
      <c r="C24" s="320" t="s">
        <v>527</v>
      </c>
      <c r="D24" s="320"/>
      <c r="E24" s="320"/>
      <c r="F24" s="320" t="s">
        <v>528</v>
      </c>
      <c r="G24" s="320"/>
      <c r="H24" s="320"/>
      <c r="I24" s="320"/>
      <c r="J24" s="225"/>
      <c r="K24" s="17"/>
      <c r="M24" s="44"/>
      <c r="N24" s="46" t="s">
        <v>96</v>
      </c>
    </row>
    <row r="25" spans="1:14" ht="29.25" customHeight="1" x14ac:dyDescent="0.2">
      <c r="A25" s="220"/>
      <c r="B25" s="138" t="s">
        <v>67</v>
      </c>
      <c r="C25" s="329">
        <v>43831</v>
      </c>
      <c r="D25" s="320"/>
      <c r="E25" s="320"/>
      <c r="F25" s="138" t="s">
        <v>98</v>
      </c>
      <c r="G25" s="330">
        <v>0.8528</v>
      </c>
      <c r="H25" s="330"/>
      <c r="I25" s="330"/>
      <c r="J25" s="332"/>
      <c r="K25" s="18"/>
      <c r="M25" s="44"/>
    </row>
    <row r="26" spans="1:14" ht="27" customHeight="1" x14ac:dyDescent="0.2">
      <c r="A26" s="220"/>
      <c r="B26" s="138" t="s">
        <v>97</v>
      </c>
      <c r="C26" s="329">
        <v>44196</v>
      </c>
      <c r="D26" s="320"/>
      <c r="E26" s="320"/>
      <c r="F26" s="138" t="s">
        <v>68</v>
      </c>
      <c r="G26" s="333">
        <v>1</v>
      </c>
      <c r="H26" s="333"/>
      <c r="I26" s="333"/>
      <c r="J26" s="332"/>
      <c r="K26" s="27"/>
      <c r="M26" s="44"/>
    </row>
    <row r="27" spans="1:14" ht="47.25" customHeight="1" x14ac:dyDescent="0.2">
      <c r="A27" s="220"/>
      <c r="B27" s="138" t="s">
        <v>99</v>
      </c>
      <c r="C27" s="334" t="s">
        <v>28</v>
      </c>
      <c r="D27" s="335"/>
      <c r="E27" s="335"/>
      <c r="F27" s="138" t="s">
        <v>69</v>
      </c>
      <c r="G27" s="336" t="s">
        <v>256</v>
      </c>
      <c r="H27" s="336"/>
      <c r="I27" s="336"/>
      <c r="J27" s="26"/>
      <c r="K27" s="26"/>
      <c r="M27" s="44"/>
    </row>
    <row r="28" spans="1:14" ht="30" customHeight="1" x14ac:dyDescent="0.2">
      <c r="A28" s="220"/>
      <c r="B28" s="337" t="s">
        <v>20</v>
      </c>
      <c r="C28" s="337"/>
      <c r="D28" s="337"/>
      <c r="E28" s="337"/>
      <c r="F28" s="337"/>
      <c r="G28" s="337"/>
      <c r="H28" s="337"/>
      <c r="I28" s="337"/>
      <c r="J28" s="19"/>
      <c r="K28" s="19"/>
      <c r="M28" s="44"/>
    </row>
    <row r="29" spans="1:14" ht="56.25" customHeight="1" x14ac:dyDescent="0.2">
      <c r="A29" s="220"/>
      <c r="B29" s="138" t="s">
        <v>2</v>
      </c>
      <c r="C29" s="138" t="s">
        <v>70</v>
      </c>
      <c r="D29" s="138" t="s">
        <v>43</v>
      </c>
      <c r="E29" s="138" t="s">
        <v>71</v>
      </c>
      <c r="F29" s="138" t="s">
        <v>44</v>
      </c>
      <c r="G29" s="39" t="s">
        <v>13</v>
      </c>
      <c r="H29" s="39" t="s">
        <v>14</v>
      </c>
      <c r="I29" s="138" t="s">
        <v>15</v>
      </c>
      <c r="J29" s="16"/>
      <c r="K29" s="16"/>
      <c r="M29" s="44"/>
    </row>
    <row r="30" spans="1:14" ht="19.5" customHeight="1" x14ac:dyDescent="0.2">
      <c r="A30" s="220"/>
      <c r="B30" s="216" t="s">
        <v>3</v>
      </c>
      <c r="C30" s="122">
        <v>0</v>
      </c>
      <c r="D30" s="129">
        <f>+C30</f>
        <v>0</v>
      </c>
      <c r="E30" s="130">
        <v>0</v>
      </c>
      <c r="F30" s="131">
        <f>+E30</f>
        <v>0</v>
      </c>
      <c r="G30" s="101" t="e">
        <f>+C30/E30</f>
        <v>#DIV/0!</v>
      </c>
      <c r="H30" s="102">
        <f>+D30</f>
        <v>0</v>
      </c>
      <c r="I30" s="103">
        <f>+H30/$G$26</f>
        <v>0</v>
      </c>
      <c r="J30" s="226"/>
      <c r="K30" s="28"/>
      <c r="M30" s="44"/>
    </row>
    <row r="31" spans="1:14" ht="19.5" customHeight="1" x14ac:dyDescent="0.2">
      <c r="A31" s="220"/>
      <c r="B31" s="216" t="s">
        <v>4</v>
      </c>
      <c r="C31" s="122">
        <v>0</v>
      </c>
      <c r="D31" s="129">
        <f>+D30+C31</f>
        <v>0</v>
      </c>
      <c r="E31" s="130">
        <v>0</v>
      </c>
      <c r="F31" s="131">
        <f>+E31+F30</f>
        <v>0</v>
      </c>
      <c r="G31" s="101" t="e">
        <f t="shared" ref="G31:G41" si="0">+C31/E31</f>
        <v>#DIV/0!</v>
      </c>
      <c r="H31" s="102">
        <f t="shared" ref="H31:H41" si="1">+D31</f>
        <v>0</v>
      </c>
      <c r="I31" s="103">
        <f t="shared" ref="I31:I41" si="2">+H31/$G$26</f>
        <v>0</v>
      </c>
      <c r="J31" s="226"/>
      <c r="K31" s="28"/>
      <c r="M31" s="44"/>
    </row>
    <row r="32" spans="1:14" ht="19.5" customHeight="1" x14ac:dyDescent="0.2">
      <c r="A32" s="220"/>
      <c r="B32" s="216" t="s">
        <v>5</v>
      </c>
      <c r="C32" s="122">
        <v>1</v>
      </c>
      <c r="D32" s="129">
        <f>+AVERAGE(C32)</f>
        <v>1</v>
      </c>
      <c r="E32" s="130">
        <v>1</v>
      </c>
      <c r="F32" s="131">
        <f t="shared" ref="F32:F41" si="3">+E32</f>
        <v>1</v>
      </c>
      <c r="G32" s="101">
        <f t="shared" si="0"/>
        <v>1</v>
      </c>
      <c r="H32" s="102">
        <f t="shared" si="1"/>
        <v>1</v>
      </c>
      <c r="I32" s="103">
        <f t="shared" si="2"/>
        <v>1</v>
      </c>
      <c r="J32" s="226"/>
      <c r="K32" s="28"/>
      <c r="M32" s="44"/>
    </row>
    <row r="33" spans="1:11" ht="19.5" customHeight="1" x14ac:dyDescent="0.2">
      <c r="A33" s="220"/>
      <c r="B33" s="216" t="s">
        <v>6</v>
      </c>
      <c r="C33" s="122">
        <v>0</v>
      </c>
      <c r="D33" s="129">
        <v>0</v>
      </c>
      <c r="E33" s="130">
        <v>0</v>
      </c>
      <c r="F33" s="131">
        <f t="shared" si="3"/>
        <v>0</v>
      </c>
      <c r="G33" s="101" t="e">
        <f t="shared" si="0"/>
        <v>#DIV/0!</v>
      </c>
      <c r="H33" s="102">
        <f t="shared" si="1"/>
        <v>0</v>
      </c>
      <c r="I33" s="103">
        <f t="shared" si="2"/>
        <v>0</v>
      </c>
      <c r="J33" s="226"/>
      <c r="K33" s="28"/>
    </row>
    <row r="34" spans="1:11" ht="19.5" customHeight="1" x14ac:dyDescent="0.2">
      <c r="A34" s="220"/>
      <c r="B34" s="216" t="s">
        <v>7</v>
      </c>
      <c r="C34" s="122">
        <v>0.94330000000000003</v>
      </c>
      <c r="D34" s="129">
        <f>+AVERAGE(C32,C34)</f>
        <v>0.97165000000000001</v>
      </c>
      <c r="E34" s="130">
        <v>1</v>
      </c>
      <c r="F34" s="131">
        <f t="shared" si="3"/>
        <v>1</v>
      </c>
      <c r="G34" s="101">
        <f t="shared" si="0"/>
        <v>0.94330000000000003</v>
      </c>
      <c r="H34" s="102">
        <f t="shared" si="1"/>
        <v>0.97165000000000001</v>
      </c>
      <c r="I34" s="103">
        <f t="shared" si="2"/>
        <v>0.97165000000000001</v>
      </c>
      <c r="J34" s="226"/>
      <c r="K34" s="28"/>
    </row>
    <row r="35" spans="1:11" ht="19.5" customHeight="1" x14ac:dyDescent="0.2">
      <c r="A35" s="220"/>
      <c r="B35" s="216" t="s">
        <v>8</v>
      </c>
      <c r="C35" s="122">
        <v>0</v>
      </c>
      <c r="D35" s="129">
        <v>0</v>
      </c>
      <c r="E35" s="130">
        <v>0</v>
      </c>
      <c r="F35" s="131">
        <f t="shared" si="3"/>
        <v>0</v>
      </c>
      <c r="G35" s="101" t="e">
        <f t="shared" si="0"/>
        <v>#DIV/0!</v>
      </c>
      <c r="H35" s="102">
        <f t="shared" si="1"/>
        <v>0</v>
      </c>
      <c r="I35" s="103">
        <f t="shared" si="2"/>
        <v>0</v>
      </c>
      <c r="J35" s="226"/>
      <c r="K35" s="28"/>
    </row>
    <row r="36" spans="1:11" ht="19.5" customHeight="1" x14ac:dyDescent="0.2">
      <c r="A36" s="220"/>
      <c r="B36" s="216" t="s">
        <v>9</v>
      </c>
      <c r="C36" s="122">
        <v>0</v>
      </c>
      <c r="D36" s="129">
        <v>0</v>
      </c>
      <c r="E36" s="130">
        <v>0</v>
      </c>
      <c r="F36" s="131">
        <f t="shared" si="3"/>
        <v>0</v>
      </c>
      <c r="G36" s="101" t="e">
        <f t="shared" si="0"/>
        <v>#DIV/0!</v>
      </c>
      <c r="H36" s="102">
        <f t="shared" si="1"/>
        <v>0</v>
      </c>
      <c r="I36" s="103">
        <f t="shared" si="2"/>
        <v>0</v>
      </c>
      <c r="J36" s="226"/>
      <c r="K36" s="28"/>
    </row>
    <row r="37" spans="1:11" ht="19.5" customHeight="1" x14ac:dyDescent="0.2">
      <c r="A37" s="220"/>
      <c r="B37" s="216" t="s">
        <v>10</v>
      </c>
      <c r="C37" s="122">
        <v>0</v>
      </c>
      <c r="D37" s="129">
        <v>0</v>
      </c>
      <c r="E37" s="130">
        <v>0</v>
      </c>
      <c r="F37" s="131">
        <f t="shared" si="3"/>
        <v>0</v>
      </c>
      <c r="G37" s="101" t="e">
        <f t="shared" si="0"/>
        <v>#DIV/0!</v>
      </c>
      <c r="H37" s="102">
        <f t="shared" si="1"/>
        <v>0</v>
      </c>
      <c r="I37" s="103">
        <f t="shared" si="2"/>
        <v>0</v>
      </c>
      <c r="J37" s="226"/>
      <c r="K37" s="28"/>
    </row>
    <row r="38" spans="1:11" ht="19.5" customHeight="1" x14ac:dyDescent="0.2">
      <c r="A38" s="220"/>
      <c r="B38" s="216" t="s">
        <v>11</v>
      </c>
      <c r="C38" s="122">
        <v>0</v>
      </c>
      <c r="D38" s="129">
        <v>0</v>
      </c>
      <c r="E38" s="130">
        <v>1</v>
      </c>
      <c r="F38" s="131">
        <f t="shared" si="3"/>
        <v>1</v>
      </c>
      <c r="G38" s="101">
        <f t="shared" si="0"/>
        <v>0</v>
      </c>
      <c r="H38" s="102">
        <f t="shared" si="1"/>
        <v>0</v>
      </c>
      <c r="I38" s="103">
        <f t="shared" si="2"/>
        <v>0</v>
      </c>
      <c r="J38" s="226"/>
      <c r="K38" s="28"/>
    </row>
    <row r="39" spans="1:11" ht="19.5" customHeight="1" x14ac:dyDescent="0.2">
      <c r="A39" s="220"/>
      <c r="B39" s="216" t="s">
        <v>12</v>
      </c>
      <c r="C39" s="122">
        <v>0</v>
      </c>
      <c r="D39" s="129">
        <f t="shared" ref="D39:D41" si="4">+AVERAGE(C33,C36,C39)</f>
        <v>0</v>
      </c>
      <c r="E39" s="130">
        <v>0</v>
      </c>
      <c r="F39" s="131">
        <f t="shared" si="3"/>
        <v>0</v>
      </c>
      <c r="G39" s="101" t="e">
        <f t="shared" si="0"/>
        <v>#DIV/0!</v>
      </c>
      <c r="H39" s="102">
        <f t="shared" si="1"/>
        <v>0</v>
      </c>
      <c r="I39" s="103">
        <f t="shared" si="2"/>
        <v>0</v>
      </c>
      <c r="J39" s="226"/>
      <c r="K39" s="28"/>
    </row>
    <row r="40" spans="1:11" ht="19.5" customHeight="1" x14ac:dyDescent="0.2">
      <c r="A40" s="220"/>
      <c r="B40" s="216" t="s">
        <v>16</v>
      </c>
      <c r="C40" s="122">
        <v>0</v>
      </c>
      <c r="D40" s="129">
        <v>0</v>
      </c>
      <c r="E40" s="130">
        <v>0</v>
      </c>
      <c r="F40" s="131">
        <f t="shared" si="3"/>
        <v>0</v>
      </c>
      <c r="G40" s="101" t="e">
        <f t="shared" si="0"/>
        <v>#DIV/0!</v>
      </c>
      <c r="H40" s="102">
        <f t="shared" si="1"/>
        <v>0</v>
      </c>
      <c r="I40" s="103">
        <f t="shared" si="2"/>
        <v>0</v>
      </c>
      <c r="J40" s="227"/>
      <c r="K40" s="228"/>
    </row>
    <row r="41" spans="1:11" ht="19.5" customHeight="1" x14ac:dyDescent="0.2">
      <c r="A41" s="220"/>
      <c r="B41" s="216" t="s">
        <v>17</v>
      </c>
      <c r="C41" s="122">
        <v>0</v>
      </c>
      <c r="D41" s="129">
        <f t="shared" si="4"/>
        <v>0</v>
      </c>
      <c r="E41" s="130">
        <v>1</v>
      </c>
      <c r="F41" s="131">
        <f t="shared" si="3"/>
        <v>1</v>
      </c>
      <c r="G41" s="101">
        <f t="shared" si="0"/>
        <v>0</v>
      </c>
      <c r="H41" s="102">
        <f t="shared" si="1"/>
        <v>0</v>
      </c>
      <c r="I41" s="103">
        <f t="shared" si="2"/>
        <v>0</v>
      </c>
      <c r="J41" s="226"/>
      <c r="K41" s="28"/>
    </row>
    <row r="42" spans="1:11" ht="48.75" customHeight="1" x14ac:dyDescent="0.2">
      <c r="A42" s="220"/>
      <c r="B42" s="214" t="s">
        <v>72</v>
      </c>
      <c r="C42" s="338" t="s">
        <v>546</v>
      </c>
      <c r="D42" s="338"/>
      <c r="E42" s="338"/>
      <c r="F42" s="338"/>
      <c r="G42" s="338"/>
      <c r="H42" s="338"/>
      <c r="I42" s="338"/>
      <c r="J42" s="229"/>
      <c r="K42" s="29"/>
    </row>
    <row r="43" spans="1:11" ht="29.25" customHeight="1" x14ac:dyDescent="0.2">
      <c r="A43" s="220"/>
      <c r="B43" s="337" t="s">
        <v>21</v>
      </c>
      <c r="C43" s="337"/>
      <c r="D43" s="337"/>
      <c r="E43" s="337"/>
      <c r="F43" s="337"/>
      <c r="G43" s="337"/>
      <c r="H43" s="337"/>
      <c r="I43" s="337"/>
      <c r="J43" s="19"/>
      <c r="K43" s="19"/>
    </row>
    <row r="44" spans="1:11" ht="39" customHeight="1" x14ac:dyDescent="0.2">
      <c r="A44" s="220"/>
      <c r="B44" s="318"/>
      <c r="C44" s="318"/>
      <c r="D44" s="318"/>
      <c r="E44" s="318"/>
      <c r="F44" s="318"/>
      <c r="G44" s="318"/>
      <c r="H44" s="318"/>
      <c r="I44" s="318"/>
      <c r="J44" s="19"/>
      <c r="K44" s="19"/>
    </row>
    <row r="45" spans="1:11" ht="37.5" customHeight="1" x14ac:dyDescent="0.2">
      <c r="A45" s="220"/>
      <c r="B45" s="318"/>
      <c r="C45" s="318"/>
      <c r="D45" s="318"/>
      <c r="E45" s="318"/>
      <c r="F45" s="318"/>
      <c r="G45" s="318"/>
      <c r="H45" s="318"/>
      <c r="I45" s="318"/>
      <c r="J45" s="29"/>
      <c r="K45" s="29"/>
    </row>
    <row r="46" spans="1:11" ht="39.75" customHeight="1" x14ac:dyDescent="0.2">
      <c r="A46" s="220"/>
      <c r="B46" s="318"/>
      <c r="C46" s="318"/>
      <c r="D46" s="318"/>
      <c r="E46" s="318"/>
      <c r="F46" s="318"/>
      <c r="G46" s="318"/>
      <c r="H46" s="318"/>
      <c r="I46" s="318"/>
      <c r="J46" s="29"/>
      <c r="K46" s="230"/>
    </row>
    <row r="47" spans="1:11" ht="43.5" customHeight="1" x14ac:dyDescent="0.2">
      <c r="A47" s="220"/>
      <c r="B47" s="318"/>
      <c r="C47" s="318"/>
      <c r="D47" s="318"/>
      <c r="E47" s="318"/>
      <c r="F47" s="318"/>
      <c r="G47" s="318"/>
      <c r="H47" s="318"/>
      <c r="I47" s="318"/>
      <c r="J47" s="29"/>
      <c r="K47" s="29"/>
    </row>
    <row r="48" spans="1:11" ht="58.5" customHeight="1" x14ac:dyDescent="0.2">
      <c r="A48" s="220"/>
      <c r="B48" s="318"/>
      <c r="C48" s="318"/>
      <c r="D48" s="318"/>
      <c r="E48" s="318"/>
      <c r="F48" s="318"/>
      <c r="G48" s="318"/>
      <c r="H48" s="318"/>
      <c r="I48" s="318"/>
      <c r="J48" s="30"/>
      <c r="K48" s="30"/>
    </row>
    <row r="49" spans="1:12" ht="45" customHeight="1" x14ac:dyDescent="0.2">
      <c r="A49" s="220"/>
      <c r="B49" s="138" t="s">
        <v>73</v>
      </c>
      <c r="C49" s="338" t="s">
        <v>546</v>
      </c>
      <c r="D49" s="338"/>
      <c r="E49" s="338"/>
      <c r="F49" s="338"/>
      <c r="G49" s="338"/>
      <c r="H49" s="338"/>
      <c r="I49" s="338"/>
      <c r="J49" s="231"/>
      <c r="K49" s="231"/>
      <c r="L49" s="232"/>
    </row>
    <row r="50" spans="1:12" ht="39" customHeight="1" x14ac:dyDescent="0.2">
      <c r="A50" s="220"/>
      <c r="B50" s="138" t="s">
        <v>74</v>
      </c>
      <c r="C50" s="339" t="s">
        <v>256</v>
      </c>
      <c r="D50" s="339"/>
      <c r="E50" s="339"/>
      <c r="F50" s="339"/>
      <c r="G50" s="339"/>
      <c r="H50" s="339"/>
      <c r="I50" s="339"/>
      <c r="J50" s="231"/>
      <c r="K50" s="233"/>
      <c r="L50" s="232"/>
    </row>
    <row r="51" spans="1:12" ht="34.5" customHeight="1" x14ac:dyDescent="0.2">
      <c r="A51" s="220"/>
      <c r="B51" s="138" t="s">
        <v>75</v>
      </c>
      <c r="C51" s="331" t="s">
        <v>529</v>
      </c>
      <c r="D51" s="331"/>
      <c r="E51" s="331"/>
      <c r="F51" s="331"/>
      <c r="G51" s="331"/>
      <c r="H51" s="331"/>
      <c r="I51" s="331"/>
      <c r="J51" s="31"/>
      <c r="K51" s="31"/>
    </row>
    <row r="52" spans="1:12" ht="29.25" customHeight="1" x14ac:dyDescent="0.2">
      <c r="A52" s="220"/>
      <c r="B52" s="337" t="s">
        <v>38</v>
      </c>
      <c r="C52" s="337"/>
      <c r="D52" s="337"/>
      <c r="E52" s="337"/>
      <c r="F52" s="337"/>
      <c r="G52" s="337"/>
      <c r="H52" s="337"/>
      <c r="I52" s="337"/>
      <c r="J52" s="31"/>
      <c r="K52" s="31"/>
    </row>
    <row r="53" spans="1:12" ht="33" customHeight="1" x14ac:dyDescent="0.2">
      <c r="A53" s="220"/>
      <c r="B53" s="313" t="s">
        <v>76</v>
      </c>
      <c r="C53" s="214" t="s">
        <v>77</v>
      </c>
      <c r="D53" s="340" t="s">
        <v>78</v>
      </c>
      <c r="E53" s="340"/>
      <c r="F53" s="340"/>
      <c r="G53" s="340" t="s">
        <v>79</v>
      </c>
      <c r="H53" s="340"/>
      <c r="I53" s="340"/>
      <c r="J53" s="32"/>
      <c r="K53" s="32"/>
    </row>
    <row r="54" spans="1:12" ht="42" customHeight="1" x14ac:dyDescent="0.2">
      <c r="A54" s="220"/>
      <c r="B54" s="313"/>
      <c r="C54" s="254">
        <v>44105</v>
      </c>
      <c r="D54" s="341"/>
      <c r="E54" s="341"/>
      <c r="F54" s="341"/>
      <c r="G54" s="342" t="s">
        <v>546</v>
      </c>
      <c r="H54" s="342"/>
      <c r="I54" s="342"/>
      <c r="J54" s="32"/>
      <c r="K54" s="32"/>
    </row>
    <row r="55" spans="1:12" ht="31.5" customHeight="1" x14ac:dyDescent="0.2">
      <c r="A55" s="220"/>
      <c r="B55" s="138" t="s">
        <v>80</v>
      </c>
      <c r="C55" s="334" t="s">
        <v>219</v>
      </c>
      <c r="D55" s="334"/>
      <c r="E55" s="327" t="s">
        <v>81</v>
      </c>
      <c r="F55" s="327"/>
      <c r="G55" s="334" t="s">
        <v>219</v>
      </c>
      <c r="H55" s="334"/>
      <c r="I55" s="334"/>
      <c r="J55" s="33"/>
      <c r="K55" s="33"/>
    </row>
    <row r="56" spans="1:12" ht="31.5" customHeight="1" x14ac:dyDescent="0.2">
      <c r="A56" s="220"/>
      <c r="B56" s="138" t="s">
        <v>82</v>
      </c>
      <c r="C56" s="343" t="s">
        <v>502</v>
      </c>
      <c r="D56" s="343"/>
      <c r="E56" s="340" t="s">
        <v>86</v>
      </c>
      <c r="F56" s="340"/>
      <c r="G56" s="334" t="s">
        <v>501</v>
      </c>
      <c r="H56" s="334"/>
      <c r="I56" s="334"/>
      <c r="J56" s="33"/>
      <c r="K56" s="33"/>
    </row>
    <row r="57" spans="1:12" ht="31.5" customHeight="1" x14ac:dyDescent="0.2">
      <c r="A57" s="220"/>
      <c r="B57" s="138" t="s">
        <v>84</v>
      </c>
      <c r="C57" s="341"/>
      <c r="D57" s="341"/>
      <c r="E57" s="340" t="s">
        <v>83</v>
      </c>
      <c r="F57" s="340"/>
      <c r="G57" s="341"/>
      <c r="H57" s="341"/>
      <c r="I57" s="341"/>
      <c r="J57" s="34"/>
      <c r="K57" s="34"/>
    </row>
    <row r="58" spans="1:12" ht="31.5" customHeight="1" x14ac:dyDescent="0.2">
      <c r="A58" s="220"/>
      <c r="B58" s="138" t="s">
        <v>85</v>
      </c>
      <c r="C58" s="341"/>
      <c r="D58" s="341"/>
      <c r="E58" s="340"/>
      <c r="F58" s="340"/>
      <c r="G58" s="341"/>
      <c r="H58" s="341"/>
      <c r="I58" s="341"/>
      <c r="J58" s="34"/>
      <c r="K58" s="34"/>
    </row>
    <row r="59" spans="1:12" ht="15" hidden="1" x14ac:dyDescent="0.25">
      <c r="B59" s="9"/>
      <c r="C59" s="9"/>
      <c r="D59" s="10"/>
      <c r="E59" s="10"/>
      <c r="F59" s="10"/>
      <c r="G59" s="10"/>
      <c r="H59" s="10"/>
      <c r="I59" s="11"/>
      <c r="J59" s="35"/>
      <c r="K59" s="35"/>
    </row>
    <row r="60" spans="1:12" hidden="1" x14ac:dyDescent="0.2">
      <c r="B60" s="4"/>
      <c r="C60" s="5"/>
      <c r="D60" s="5"/>
      <c r="E60" s="6"/>
      <c r="F60" s="6"/>
      <c r="G60" s="7"/>
      <c r="H60" s="8"/>
      <c r="I60" s="5"/>
      <c r="J60" s="36"/>
      <c r="K60" s="36"/>
    </row>
    <row r="61" spans="1:12" hidden="1" x14ac:dyDescent="0.2">
      <c r="B61" s="4"/>
      <c r="C61" s="5"/>
      <c r="D61" s="5"/>
      <c r="E61" s="6"/>
      <c r="F61" s="6"/>
      <c r="G61" s="7"/>
      <c r="H61" s="8"/>
      <c r="I61" s="5"/>
      <c r="J61" s="36"/>
      <c r="K61" s="36"/>
    </row>
    <row r="62" spans="1:12" hidden="1" x14ac:dyDescent="0.2">
      <c r="B62" s="4"/>
      <c r="C62" s="5"/>
      <c r="D62" s="5"/>
      <c r="E62" s="6"/>
      <c r="F62" s="6"/>
      <c r="G62" s="7"/>
      <c r="H62" s="8"/>
      <c r="I62" s="5"/>
      <c r="J62" s="36"/>
      <c r="K62" s="36"/>
    </row>
    <row r="63" spans="1:12" hidden="1" x14ac:dyDescent="0.2">
      <c r="B63" s="4"/>
      <c r="C63" s="5"/>
      <c r="D63" s="5"/>
      <c r="E63" s="6"/>
      <c r="F63" s="6"/>
      <c r="G63" s="7"/>
      <c r="H63" s="8"/>
      <c r="I63" s="5"/>
      <c r="J63" s="36"/>
      <c r="K63" s="36"/>
    </row>
    <row r="64" spans="1:12" hidden="1" x14ac:dyDescent="0.2">
      <c r="B64" s="4"/>
      <c r="C64" s="5"/>
      <c r="D64" s="5"/>
      <c r="E64" s="6"/>
      <c r="F64" s="6"/>
      <c r="G64" s="7"/>
      <c r="H64" s="8"/>
      <c r="I64" s="5"/>
      <c r="J64" s="36"/>
      <c r="K64" s="36"/>
    </row>
    <row r="65" spans="2:11" hidden="1" x14ac:dyDescent="0.2">
      <c r="B65" s="4"/>
      <c r="C65" s="5"/>
      <c r="D65" s="5"/>
      <c r="E65" s="6"/>
      <c r="F65" s="6"/>
      <c r="G65" s="7"/>
      <c r="H65" s="8"/>
      <c r="I65" s="5"/>
      <c r="J65" s="36"/>
      <c r="K65" s="36"/>
    </row>
    <row r="66" spans="2:11" hidden="1" x14ac:dyDescent="0.2">
      <c r="B66" s="4"/>
      <c r="C66" s="5"/>
      <c r="D66" s="5"/>
      <c r="E66" s="6"/>
      <c r="F66" s="6"/>
      <c r="G66" s="7"/>
      <c r="H66" s="8"/>
      <c r="I66" s="5"/>
      <c r="J66" s="36"/>
      <c r="K66" s="36"/>
    </row>
    <row r="67" spans="2:11" hidden="1" x14ac:dyDescent="0.2">
      <c r="B67" s="4"/>
      <c r="C67" s="5"/>
      <c r="D67" s="5"/>
      <c r="E67" s="6"/>
      <c r="F67" s="6"/>
      <c r="G67" s="7"/>
      <c r="H67" s="8"/>
      <c r="I67" s="5"/>
      <c r="J67" s="36"/>
      <c r="K67" s="36"/>
    </row>
  </sheetData>
  <mergeCells count="66">
    <mergeCell ref="C57:D57"/>
    <mergeCell ref="E57:F58"/>
    <mergeCell ref="G57:I58"/>
    <mergeCell ref="C58:D58"/>
    <mergeCell ref="C55:D55"/>
    <mergeCell ref="E55:F55"/>
    <mergeCell ref="G55:I55"/>
    <mergeCell ref="C56:D56"/>
    <mergeCell ref="E56:F56"/>
    <mergeCell ref="G56:I56"/>
    <mergeCell ref="B52:I52"/>
    <mergeCell ref="B53:B54"/>
    <mergeCell ref="D53:F53"/>
    <mergeCell ref="G53:I53"/>
    <mergeCell ref="D54:F54"/>
    <mergeCell ref="G54:I54"/>
    <mergeCell ref="C51:I51"/>
    <mergeCell ref="J25:J26"/>
    <mergeCell ref="C26:E26"/>
    <mergeCell ref="G26:I26"/>
    <mergeCell ref="C27:E27"/>
    <mergeCell ref="G27:I27"/>
    <mergeCell ref="B28:I28"/>
    <mergeCell ref="C42:I42"/>
    <mergeCell ref="B43:I43"/>
    <mergeCell ref="B44:I48"/>
    <mergeCell ref="C49:I49"/>
    <mergeCell ref="C50:I50"/>
    <mergeCell ref="C23:E23"/>
    <mergeCell ref="F23:I23"/>
    <mergeCell ref="C24:E24"/>
    <mergeCell ref="F24:I24"/>
    <mergeCell ref="C25:E25"/>
    <mergeCell ref="G25:I25"/>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prompt=" - " sqref="C27">
      <formula1>$M$15:$M$18</formula1>
    </dataValidation>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23"/>
  <sheetViews>
    <sheetView topLeftCell="A19" zoomScale="80" zoomScaleNormal="80" workbookViewId="0">
      <selection activeCell="I15" sqref="I15:I17"/>
    </sheetView>
  </sheetViews>
  <sheetFormatPr baseColWidth="10" defaultRowHeight="15" x14ac:dyDescent="0.25"/>
  <cols>
    <col min="1" max="1" width="1.28515625" customWidth="1"/>
    <col min="2" max="2" width="28.140625" style="90" customWidth="1"/>
    <col min="3" max="3" width="34.5703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87.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15.75" thickBot="1" x14ac:dyDescent="0.3">
      <c r="B2" s="344"/>
      <c r="C2" s="347" t="s">
        <v>239</v>
      </c>
      <c r="D2" s="348"/>
      <c r="E2" s="348"/>
      <c r="F2" s="348"/>
      <c r="G2" s="348"/>
      <c r="H2" s="348"/>
      <c r="I2" s="348"/>
      <c r="J2" s="349"/>
    </row>
    <row r="3" spans="2:11" ht="15.75" thickBot="1" x14ac:dyDescent="0.3">
      <c r="B3" s="345"/>
      <c r="C3" s="350" t="s">
        <v>18</v>
      </c>
      <c r="D3" s="351"/>
      <c r="E3" s="351"/>
      <c r="F3" s="351"/>
      <c r="G3" s="351"/>
      <c r="H3" s="351"/>
      <c r="I3" s="351"/>
      <c r="J3" s="352"/>
    </row>
    <row r="4" spans="2:11" ht="15.75" thickBot="1" x14ac:dyDescent="0.3">
      <c r="B4" s="345"/>
      <c r="C4" s="350" t="s">
        <v>220</v>
      </c>
      <c r="D4" s="351"/>
      <c r="E4" s="351"/>
      <c r="F4" s="351"/>
      <c r="G4" s="351"/>
      <c r="H4" s="351"/>
      <c r="I4" s="351"/>
      <c r="J4" s="352"/>
    </row>
    <row r="5" spans="2:11" ht="15.75" thickBot="1" x14ac:dyDescent="0.3">
      <c r="B5" s="346"/>
      <c r="C5" s="350" t="s">
        <v>240</v>
      </c>
      <c r="D5" s="351"/>
      <c r="E5" s="351"/>
      <c r="F5" s="351"/>
      <c r="G5" s="351"/>
      <c r="H5" s="353" t="s">
        <v>102</v>
      </c>
      <c r="I5" s="354"/>
      <c r="J5" s="355"/>
    </row>
    <row r="6" spans="2:11" ht="15.75" thickBot="1" x14ac:dyDescent="0.3">
      <c r="B6" s="80"/>
      <c r="C6" s="81"/>
      <c r="D6" s="81"/>
      <c r="E6" s="81"/>
      <c r="F6" s="81"/>
      <c r="G6" s="81"/>
      <c r="H6" s="81"/>
      <c r="I6" s="81"/>
      <c r="J6" s="82"/>
    </row>
    <row r="7" spans="2:11" ht="37.5" customHeight="1" thickBot="1" x14ac:dyDescent="0.3">
      <c r="B7" s="83" t="s">
        <v>221</v>
      </c>
      <c r="C7" s="356" t="s">
        <v>530</v>
      </c>
      <c r="D7" s="357"/>
      <c r="E7" s="358"/>
      <c r="F7" s="84"/>
      <c r="G7" s="81"/>
      <c r="H7" s="81"/>
      <c r="I7" s="81"/>
      <c r="J7" s="82"/>
    </row>
    <row r="8" spans="2:11" ht="37.5" customHeight="1" thickBot="1" x14ac:dyDescent="0.3">
      <c r="B8" s="91" t="s">
        <v>106</v>
      </c>
      <c r="C8" s="356" t="s">
        <v>254</v>
      </c>
      <c r="D8" s="357"/>
      <c r="E8" s="358"/>
      <c r="F8" s="84"/>
      <c r="G8" s="81"/>
      <c r="H8" s="81"/>
      <c r="I8" s="81"/>
      <c r="J8" s="82"/>
    </row>
    <row r="9" spans="2:11" ht="37.5" customHeight="1" thickBot="1" x14ac:dyDescent="0.3">
      <c r="B9" s="91" t="s">
        <v>222</v>
      </c>
      <c r="C9" s="356" t="s">
        <v>255</v>
      </c>
      <c r="D9" s="357"/>
      <c r="E9" s="358"/>
      <c r="F9" s="85"/>
      <c r="G9" s="81"/>
      <c r="H9" s="81"/>
      <c r="I9" s="81"/>
      <c r="J9" s="82"/>
    </row>
    <row r="10" spans="2:11" ht="37.5" customHeight="1" thickBot="1" x14ac:dyDescent="0.3">
      <c r="B10" s="91" t="s">
        <v>223</v>
      </c>
      <c r="C10" s="356" t="str">
        <f>'[3]1_Acompañamiento y conceptos '!G56</f>
        <v xml:space="preserve">Ingrid Carolina Silva Rodríguez </v>
      </c>
      <c r="D10" s="357"/>
      <c r="E10" s="358"/>
      <c r="F10" s="84"/>
      <c r="G10" s="81"/>
      <c r="H10" s="81"/>
      <c r="I10" s="81"/>
      <c r="J10" s="82"/>
    </row>
    <row r="11" spans="2:11" ht="37.5" customHeight="1" thickBot="1" x14ac:dyDescent="0.3">
      <c r="B11" s="91" t="s">
        <v>224</v>
      </c>
      <c r="C11" s="356" t="str">
        <f>'[3]1_Acompañamiento y conceptos '!F9</f>
        <v>Gestionar oportunamente el 100% de las solicitudes de  consultas, conceptos y actos administrativos que sean puestos a consideración de la Dirección.</v>
      </c>
      <c r="D11" s="357"/>
      <c r="E11" s="358"/>
      <c r="F11" s="84"/>
      <c r="G11" s="81"/>
      <c r="H11" s="81"/>
      <c r="I11" s="81"/>
      <c r="J11" s="82"/>
    </row>
    <row r="13" spans="2:11" ht="26.25" customHeight="1" x14ac:dyDescent="0.25">
      <c r="B13" s="366" t="s">
        <v>263</v>
      </c>
      <c r="C13" s="366"/>
      <c r="D13" s="366"/>
      <c r="E13" s="366"/>
      <c r="F13" s="366"/>
      <c r="G13" s="366"/>
      <c r="H13" s="366"/>
      <c r="I13" s="363" t="s">
        <v>225</v>
      </c>
      <c r="J13" s="363"/>
      <c r="K13" s="363"/>
    </row>
    <row r="14" spans="2:11" s="87" customFormat="1" ht="60" x14ac:dyDescent="0.25">
      <c r="B14" s="217" t="s">
        <v>226</v>
      </c>
      <c r="C14" s="217" t="s">
        <v>227</v>
      </c>
      <c r="D14" s="217" t="s">
        <v>228</v>
      </c>
      <c r="E14" s="217" t="s">
        <v>229</v>
      </c>
      <c r="F14" s="217" t="s">
        <v>230</v>
      </c>
      <c r="G14" s="217" t="s">
        <v>231</v>
      </c>
      <c r="H14" s="217" t="s">
        <v>232</v>
      </c>
      <c r="I14" s="86" t="s">
        <v>233</v>
      </c>
      <c r="J14" s="86" t="s">
        <v>234</v>
      </c>
      <c r="K14" s="86" t="s">
        <v>235</v>
      </c>
    </row>
    <row r="15" spans="2:11" ht="51" customHeight="1" x14ac:dyDescent="0.25">
      <c r="B15" s="364">
        <v>1</v>
      </c>
      <c r="C15" s="365" t="s">
        <v>531</v>
      </c>
      <c r="D15" s="234">
        <v>0.34</v>
      </c>
      <c r="E15" s="235">
        <v>1</v>
      </c>
      <c r="F15" s="236" t="s">
        <v>532</v>
      </c>
      <c r="G15" s="234">
        <v>0.34</v>
      </c>
      <c r="H15" s="237">
        <v>43891</v>
      </c>
      <c r="I15" s="234">
        <v>0.34</v>
      </c>
      <c r="J15" s="238">
        <v>43891</v>
      </c>
      <c r="K15" s="239" t="s">
        <v>533</v>
      </c>
    </row>
    <row r="16" spans="2:11" ht="51" customHeight="1" x14ac:dyDescent="0.25">
      <c r="B16" s="364"/>
      <c r="C16" s="365"/>
      <c r="D16" s="234">
        <v>0.33</v>
      </c>
      <c r="E16" s="106">
        <v>2</v>
      </c>
      <c r="F16" s="240" t="s">
        <v>534</v>
      </c>
      <c r="G16" s="234">
        <v>0.33</v>
      </c>
      <c r="H16" s="237">
        <v>43891</v>
      </c>
      <c r="I16" s="234">
        <v>0.33</v>
      </c>
      <c r="J16" s="238">
        <v>43891</v>
      </c>
      <c r="K16" s="239" t="s">
        <v>535</v>
      </c>
    </row>
    <row r="17" spans="2:13" ht="51" customHeight="1" x14ac:dyDescent="0.25">
      <c r="B17" s="364"/>
      <c r="C17" s="365"/>
      <c r="D17" s="234">
        <v>0.33</v>
      </c>
      <c r="E17" s="106">
        <v>3</v>
      </c>
      <c r="F17" s="240" t="s">
        <v>536</v>
      </c>
      <c r="G17" s="234">
        <v>0.33</v>
      </c>
      <c r="H17" s="237">
        <v>43891</v>
      </c>
      <c r="I17" s="234">
        <v>0.33</v>
      </c>
      <c r="J17" s="237">
        <v>43891</v>
      </c>
      <c r="K17" s="239" t="s">
        <v>537</v>
      </c>
    </row>
    <row r="18" spans="2:13" ht="51" customHeight="1" x14ac:dyDescent="0.25">
      <c r="B18" s="241"/>
      <c r="C18" s="241" t="s">
        <v>538</v>
      </c>
      <c r="D18" s="242">
        <f>SUM(D15:D17)</f>
        <v>1</v>
      </c>
      <c r="E18" s="361" t="s">
        <v>237</v>
      </c>
      <c r="F18" s="362"/>
      <c r="G18" s="242">
        <f>SUM(G15:G17)</f>
        <v>1</v>
      </c>
      <c r="H18" s="241"/>
      <c r="I18" s="243">
        <f>SUM(I15:I17)</f>
        <v>1</v>
      </c>
      <c r="J18" s="241"/>
      <c r="K18" s="241"/>
    </row>
    <row r="19" spans="2:13" ht="51" customHeight="1" x14ac:dyDescent="0.25">
      <c r="B19" s="364">
        <v>2</v>
      </c>
      <c r="C19" s="365" t="s">
        <v>539</v>
      </c>
      <c r="D19" s="234">
        <v>0.34</v>
      </c>
      <c r="E19" s="106">
        <v>1</v>
      </c>
      <c r="F19" s="244" t="s">
        <v>532</v>
      </c>
      <c r="G19" s="234">
        <v>0.34</v>
      </c>
      <c r="H19" s="110">
        <v>43983</v>
      </c>
      <c r="I19" s="245">
        <f>+G19*83.33%</f>
        <v>0.28332200000000002</v>
      </c>
      <c r="J19" s="246">
        <v>43952</v>
      </c>
      <c r="K19" s="247" t="s">
        <v>540</v>
      </c>
    </row>
    <row r="20" spans="2:13" ht="51" customHeight="1" x14ac:dyDescent="0.25">
      <c r="B20" s="364"/>
      <c r="C20" s="365"/>
      <c r="D20" s="234">
        <v>0.33</v>
      </c>
      <c r="E20" s="106">
        <v>2</v>
      </c>
      <c r="F20" s="244" t="s">
        <v>534</v>
      </c>
      <c r="G20" s="234">
        <v>0.33</v>
      </c>
      <c r="H20" s="110">
        <v>43983</v>
      </c>
      <c r="I20" s="234">
        <v>0.33</v>
      </c>
      <c r="J20" s="246">
        <v>43952</v>
      </c>
      <c r="K20" s="247" t="s">
        <v>541</v>
      </c>
      <c r="L20" s="248"/>
      <c r="M20" s="248"/>
    </row>
    <row r="21" spans="2:13" ht="51" customHeight="1" x14ac:dyDescent="0.25">
      <c r="B21" s="364"/>
      <c r="C21" s="365"/>
      <c r="D21" s="234">
        <v>0.33</v>
      </c>
      <c r="E21" s="106">
        <v>3</v>
      </c>
      <c r="F21" s="244" t="s">
        <v>536</v>
      </c>
      <c r="G21" s="234">
        <v>0.33</v>
      </c>
      <c r="H21" s="110">
        <v>43983</v>
      </c>
      <c r="I21" s="234">
        <v>0.33</v>
      </c>
      <c r="J21" s="246">
        <v>43952</v>
      </c>
      <c r="K21" s="247" t="s">
        <v>542</v>
      </c>
    </row>
    <row r="22" spans="2:13" ht="51" customHeight="1" x14ac:dyDescent="0.25">
      <c r="B22" s="241"/>
      <c r="C22" s="241" t="s">
        <v>538</v>
      </c>
      <c r="D22" s="242">
        <f>SUM(D19:D21)</f>
        <v>1</v>
      </c>
      <c r="E22" s="361" t="s">
        <v>237</v>
      </c>
      <c r="F22" s="362"/>
      <c r="G22" s="242">
        <f>SUM(G19:G21)</f>
        <v>1</v>
      </c>
      <c r="H22" s="241"/>
      <c r="I22" s="243">
        <f>SUM(I19:I21)</f>
        <v>0.94332199999999999</v>
      </c>
      <c r="J22" s="241"/>
      <c r="K22" s="241"/>
    </row>
    <row r="23" spans="2:13" s="89" customFormat="1" ht="51" customHeight="1" x14ac:dyDescent="0.25">
      <c r="B23" s="359" t="s">
        <v>236</v>
      </c>
      <c r="C23" s="359"/>
      <c r="D23" s="218">
        <f>SUM(D15:D22)/4</f>
        <v>1</v>
      </c>
      <c r="E23" s="360" t="s">
        <v>237</v>
      </c>
      <c r="F23" s="360"/>
      <c r="G23" s="218">
        <f>SUM(G15:G22)/4</f>
        <v>1</v>
      </c>
      <c r="H23" s="218"/>
      <c r="I23" s="249">
        <f>+AVERAGE(I18,I22)</f>
        <v>0.971661</v>
      </c>
      <c r="J23" s="88"/>
      <c r="K23" s="88"/>
    </row>
  </sheetData>
  <mergeCells count="21">
    <mergeCell ref="B23:C23"/>
    <mergeCell ref="E23:F23"/>
    <mergeCell ref="E22:F22"/>
    <mergeCell ref="I13:K13"/>
    <mergeCell ref="B15:B17"/>
    <mergeCell ref="C15:C17"/>
    <mergeCell ref="E18:F18"/>
    <mergeCell ref="B19:B21"/>
    <mergeCell ref="C19:C21"/>
    <mergeCell ref="B13:H13"/>
    <mergeCell ref="C7:E7"/>
    <mergeCell ref="C8:E8"/>
    <mergeCell ref="C9:E9"/>
    <mergeCell ref="C10:E10"/>
    <mergeCell ref="C11:E11"/>
    <mergeCell ref="B2:B5"/>
    <mergeCell ref="C2:J2"/>
    <mergeCell ref="C3:J3"/>
    <mergeCell ref="C4:J4"/>
    <mergeCell ref="C5:G5"/>
    <mergeCell ref="H5:J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67"/>
  <sheetViews>
    <sheetView topLeftCell="A29" zoomScale="80" zoomScaleNormal="80" workbookViewId="0">
      <selection activeCell="F9" sqref="F9:I9"/>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0" width="11.42578125" style="40"/>
    <col min="11" max="12" width="11.42578125" style="41"/>
    <col min="13" max="14" width="11.42578125" style="46"/>
    <col min="15" max="256" width="11.42578125" style="1"/>
    <col min="257" max="257" width="1" style="1" customWidth="1"/>
    <col min="258" max="258" width="25.42578125" style="1" customWidth="1"/>
    <col min="259" max="259" width="14.5703125" style="1" customWidth="1"/>
    <col min="260" max="260" width="20.140625" style="1" customWidth="1"/>
    <col min="261" max="261" width="16.42578125" style="1" customWidth="1"/>
    <col min="262" max="262" width="25" style="1" customWidth="1"/>
    <col min="263" max="263" width="22" style="1" customWidth="1"/>
    <col min="264" max="264" width="20.5703125" style="1" customWidth="1"/>
    <col min="265" max="265" width="22.42578125" style="1" customWidth="1"/>
    <col min="266" max="512" width="11.42578125" style="1"/>
    <col min="513" max="513" width="1" style="1" customWidth="1"/>
    <col min="514" max="514" width="25.42578125" style="1" customWidth="1"/>
    <col min="515" max="515" width="14.5703125" style="1" customWidth="1"/>
    <col min="516" max="516" width="20.140625" style="1" customWidth="1"/>
    <col min="517" max="517" width="16.42578125" style="1" customWidth="1"/>
    <col min="518" max="518" width="25" style="1" customWidth="1"/>
    <col min="519" max="519" width="22" style="1" customWidth="1"/>
    <col min="520" max="520" width="20.5703125" style="1" customWidth="1"/>
    <col min="521" max="521" width="22.42578125" style="1" customWidth="1"/>
    <col min="522" max="768" width="11.42578125" style="1"/>
    <col min="769" max="769" width="1" style="1" customWidth="1"/>
    <col min="770" max="770" width="25.42578125" style="1" customWidth="1"/>
    <col min="771" max="771" width="14.5703125" style="1" customWidth="1"/>
    <col min="772" max="772" width="20.140625" style="1" customWidth="1"/>
    <col min="773" max="773" width="16.42578125" style="1" customWidth="1"/>
    <col min="774" max="774" width="25" style="1" customWidth="1"/>
    <col min="775" max="775" width="22" style="1" customWidth="1"/>
    <col min="776" max="776" width="20.5703125" style="1" customWidth="1"/>
    <col min="777" max="777" width="22.42578125" style="1" customWidth="1"/>
    <col min="778" max="1024" width="11.42578125" style="1"/>
    <col min="1025" max="1025" width="1" style="1" customWidth="1"/>
    <col min="1026" max="1026" width="25.42578125" style="1" customWidth="1"/>
    <col min="1027" max="1027" width="14.5703125" style="1" customWidth="1"/>
    <col min="1028" max="1028" width="20.140625" style="1" customWidth="1"/>
    <col min="1029" max="1029" width="16.42578125" style="1" customWidth="1"/>
    <col min="1030" max="1030" width="25" style="1" customWidth="1"/>
    <col min="1031" max="1031" width="22" style="1" customWidth="1"/>
    <col min="1032" max="1032" width="20.5703125" style="1" customWidth="1"/>
    <col min="1033" max="1033" width="22.42578125" style="1" customWidth="1"/>
    <col min="1034" max="1280" width="11.42578125" style="1"/>
    <col min="1281" max="1281" width="1" style="1" customWidth="1"/>
    <col min="1282" max="1282" width="25.42578125" style="1" customWidth="1"/>
    <col min="1283" max="1283" width="14.5703125" style="1" customWidth="1"/>
    <col min="1284" max="1284" width="20.140625" style="1" customWidth="1"/>
    <col min="1285" max="1285" width="16.42578125" style="1" customWidth="1"/>
    <col min="1286" max="1286" width="25" style="1" customWidth="1"/>
    <col min="1287" max="1287" width="22" style="1" customWidth="1"/>
    <col min="1288" max="1288" width="20.5703125" style="1" customWidth="1"/>
    <col min="1289" max="1289" width="22.42578125" style="1" customWidth="1"/>
    <col min="1290" max="1536" width="11.42578125" style="1"/>
    <col min="1537" max="1537" width="1" style="1" customWidth="1"/>
    <col min="1538" max="1538" width="25.42578125" style="1" customWidth="1"/>
    <col min="1539" max="1539" width="14.5703125" style="1" customWidth="1"/>
    <col min="1540" max="1540" width="20.140625" style="1" customWidth="1"/>
    <col min="1541" max="1541" width="16.42578125" style="1" customWidth="1"/>
    <col min="1542" max="1542" width="25" style="1" customWidth="1"/>
    <col min="1543" max="1543" width="22" style="1" customWidth="1"/>
    <col min="1544" max="1544" width="20.5703125" style="1" customWidth="1"/>
    <col min="1545" max="1545" width="22.42578125" style="1" customWidth="1"/>
    <col min="1546" max="1792" width="11.42578125" style="1"/>
    <col min="1793" max="1793" width="1" style="1" customWidth="1"/>
    <col min="1794" max="1794" width="25.42578125" style="1" customWidth="1"/>
    <col min="1795" max="1795" width="14.5703125" style="1" customWidth="1"/>
    <col min="1796" max="1796" width="20.140625" style="1" customWidth="1"/>
    <col min="1797" max="1797" width="16.42578125" style="1" customWidth="1"/>
    <col min="1798" max="1798" width="25" style="1" customWidth="1"/>
    <col min="1799" max="1799" width="22" style="1" customWidth="1"/>
    <col min="1800" max="1800" width="20.5703125" style="1" customWidth="1"/>
    <col min="1801" max="1801" width="22.42578125" style="1" customWidth="1"/>
    <col min="1802" max="2048" width="11.42578125" style="1"/>
    <col min="2049" max="2049" width="1" style="1" customWidth="1"/>
    <col min="2050" max="2050" width="25.42578125" style="1" customWidth="1"/>
    <col min="2051" max="2051" width="14.5703125" style="1" customWidth="1"/>
    <col min="2052" max="2052" width="20.140625" style="1" customWidth="1"/>
    <col min="2053" max="2053" width="16.42578125" style="1" customWidth="1"/>
    <col min="2054" max="2054" width="25" style="1" customWidth="1"/>
    <col min="2055" max="2055" width="22" style="1" customWidth="1"/>
    <col min="2056" max="2056" width="20.5703125" style="1" customWidth="1"/>
    <col min="2057" max="2057" width="22.42578125" style="1" customWidth="1"/>
    <col min="2058" max="2304" width="11.42578125" style="1"/>
    <col min="2305" max="2305" width="1" style="1" customWidth="1"/>
    <col min="2306" max="2306" width="25.42578125" style="1" customWidth="1"/>
    <col min="2307" max="2307" width="14.5703125" style="1" customWidth="1"/>
    <col min="2308" max="2308" width="20.140625" style="1" customWidth="1"/>
    <col min="2309" max="2309" width="16.42578125" style="1" customWidth="1"/>
    <col min="2310" max="2310" width="25" style="1" customWidth="1"/>
    <col min="2311" max="2311" width="22" style="1" customWidth="1"/>
    <col min="2312" max="2312" width="20.5703125" style="1" customWidth="1"/>
    <col min="2313" max="2313" width="22.42578125" style="1" customWidth="1"/>
    <col min="2314" max="2560" width="11.42578125" style="1"/>
    <col min="2561" max="2561" width="1" style="1" customWidth="1"/>
    <col min="2562" max="2562" width="25.42578125" style="1" customWidth="1"/>
    <col min="2563" max="2563" width="14.5703125" style="1" customWidth="1"/>
    <col min="2564" max="2564" width="20.140625" style="1" customWidth="1"/>
    <col min="2565" max="2565" width="16.42578125" style="1" customWidth="1"/>
    <col min="2566" max="2566" width="25" style="1" customWidth="1"/>
    <col min="2567" max="2567" width="22" style="1" customWidth="1"/>
    <col min="2568" max="2568" width="20.5703125" style="1" customWidth="1"/>
    <col min="2569" max="2569" width="22.42578125" style="1" customWidth="1"/>
    <col min="2570" max="2816" width="11.42578125" style="1"/>
    <col min="2817" max="2817" width="1" style="1" customWidth="1"/>
    <col min="2818" max="2818" width="25.42578125" style="1" customWidth="1"/>
    <col min="2819" max="2819" width="14.5703125" style="1" customWidth="1"/>
    <col min="2820" max="2820" width="20.140625" style="1" customWidth="1"/>
    <col min="2821" max="2821" width="16.42578125" style="1" customWidth="1"/>
    <col min="2822" max="2822" width="25" style="1" customWidth="1"/>
    <col min="2823" max="2823" width="22" style="1" customWidth="1"/>
    <col min="2824" max="2824" width="20.5703125" style="1" customWidth="1"/>
    <col min="2825" max="2825" width="22.42578125" style="1" customWidth="1"/>
    <col min="2826" max="3072" width="11.42578125" style="1"/>
    <col min="3073" max="3073" width="1" style="1" customWidth="1"/>
    <col min="3074" max="3074" width="25.42578125" style="1" customWidth="1"/>
    <col min="3075" max="3075" width="14.5703125" style="1" customWidth="1"/>
    <col min="3076" max="3076" width="20.140625" style="1" customWidth="1"/>
    <col min="3077" max="3077" width="16.42578125" style="1" customWidth="1"/>
    <col min="3078" max="3078" width="25" style="1" customWidth="1"/>
    <col min="3079" max="3079" width="22" style="1" customWidth="1"/>
    <col min="3080" max="3080" width="20.5703125" style="1" customWidth="1"/>
    <col min="3081" max="3081" width="22.42578125" style="1" customWidth="1"/>
    <col min="3082" max="3328" width="11.42578125" style="1"/>
    <col min="3329" max="3329" width="1" style="1" customWidth="1"/>
    <col min="3330" max="3330" width="25.42578125" style="1" customWidth="1"/>
    <col min="3331" max="3331" width="14.5703125" style="1" customWidth="1"/>
    <col min="3332" max="3332" width="20.140625" style="1" customWidth="1"/>
    <col min="3333" max="3333" width="16.42578125" style="1" customWidth="1"/>
    <col min="3334" max="3334" width="25" style="1" customWidth="1"/>
    <col min="3335" max="3335" width="22" style="1" customWidth="1"/>
    <col min="3336" max="3336" width="20.5703125" style="1" customWidth="1"/>
    <col min="3337" max="3337" width="22.42578125" style="1" customWidth="1"/>
    <col min="3338" max="3584" width="11.42578125" style="1"/>
    <col min="3585" max="3585" width="1" style="1" customWidth="1"/>
    <col min="3586" max="3586" width="25.42578125" style="1" customWidth="1"/>
    <col min="3587" max="3587" width="14.5703125" style="1" customWidth="1"/>
    <col min="3588" max="3588" width="20.140625" style="1" customWidth="1"/>
    <col min="3589" max="3589" width="16.42578125" style="1" customWidth="1"/>
    <col min="3590" max="3590" width="25" style="1" customWidth="1"/>
    <col min="3591" max="3591" width="22" style="1" customWidth="1"/>
    <col min="3592" max="3592" width="20.5703125" style="1" customWidth="1"/>
    <col min="3593" max="3593" width="22.42578125" style="1" customWidth="1"/>
    <col min="3594" max="3840" width="11.42578125" style="1"/>
    <col min="3841" max="3841" width="1" style="1" customWidth="1"/>
    <col min="3842" max="3842" width="25.42578125" style="1" customWidth="1"/>
    <col min="3843" max="3843" width="14.5703125" style="1" customWidth="1"/>
    <col min="3844" max="3844" width="20.140625" style="1" customWidth="1"/>
    <col min="3845" max="3845" width="16.42578125" style="1" customWidth="1"/>
    <col min="3846" max="3846" width="25" style="1" customWidth="1"/>
    <col min="3847" max="3847" width="22" style="1" customWidth="1"/>
    <col min="3848" max="3848" width="20.5703125" style="1" customWidth="1"/>
    <col min="3849" max="3849" width="22.42578125" style="1" customWidth="1"/>
    <col min="3850" max="4096" width="11.42578125" style="1"/>
    <col min="4097" max="4097" width="1" style="1" customWidth="1"/>
    <col min="4098" max="4098" width="25.42578125" style="1" customWidth="1"/>
    <col min="4099" max="4099" width="14.5703125" style="1" customWidth="1"/>
    <col min="4100" max="4100" width="20.140625" style="1" customWidth="1"/>
    <col min="4101" max="4101" width="16.42578125" style="1" customWidth="1"/>
    <col min="4102" max="4102" width="25" style="1" customWidth="1"/>
    <col min="4103" max="4103" width="22" style="1" customWidth="1"/>
    <col min="4104" max="4104" width="20.5703125" style="1" customWidth="1"/>
    <col min="4105" max="4105" width="22.42578125" style="1" customWidth="1"/>
    <col min="4106" max="4352" width="11.42578125" style="1"/>
    <col min="4353" max="4353" width="1" style="1" customWidth="1"/>
    <col min="4354" max="4354" width="25.42578125" style="1" customWidth="1"/>
    <col min="4355" max="4355" width="14.5703125" style="1" customWidth="1"/>
    <col min="4356" max="4356" width="20.140625" style="1" customWidth="1"/>
    <col min="4357" max="4357" width="16.42578125" style="1" customWidth="1"/>
    <col min="4358" max="4358" width="25" style="1" customWidth="1"/>
    <col min="4359" max="4359" width="22" style="1" customWidth="1"/>
    <col min="4360" max="4360" width="20.5703125" style="1" customWidth="1"/>
    <col min="4361" max="4361" width="22.42578125" style="1" customWidth="1"/>
    <col min="4362" max="4608" width="11.42578125" style="1"/>
    <col min="4609" max="4609" width="1" style="1" customWidth="1"/>
    <col min="4610" max="4610" width="25.42578125" style="1" customWidth="1"/>
    <col min="4611" max="4611" width="14.5703125" style="1" customWidth="1"/>
    <col min="4612" max="4612" width="20.140625" style="1" customWidth="1"/>
    <col min="4613" max="4613" width="16.42578125" style="1" customWidth="1"/>
    <col min="4614" max="4614" width="25" style="1" customWidth="1"/>
    <col min="4615" max="4615" width="22" style="1" customWidth="1"/>
    <col min="4616" max="4616" width="20.5703125" style="1" customWidth="1"/>
    <col min="4617" max="4617" width="22.42578125" style="1" customWidth="1"/>
    <col min="4618" max="4864" width="11.42578125" style="1"/>
    <col min="4865" max="4865" width="1" style="1" customWidth="1"/>
    <col min="4866" max="4866" width="25.42578125" style="1" customWidth="1"/>
    <col min="4867" max="4867" width="14.5703125" style="1" customWidth="1"/>
    <col min="4868" max="4868" width="20.140625" style="1" customWidth="1"/>
    <col min="4869" max="4869" width="16.42578125" style="1" customWidth="1"/>
    <col min="4870" max="4870" width="25" style="1" customWidth="1"/>
    <col min="4871" max="4871" width="22" style="1" customWidth="1"/>
    <col min="4872" max="4872" width="20.5703125" style="1" customWidth="1"/>
    <col min="4873" max="4873" width="22.42578125" style="1" customWidth="1"/>
    <col min="4874" max="5120" width="11.42578125" style="1"/>
    <col min="5121" max="5121" width="1" style="1" customWidth="1"/>
    <col min="5122" max="5122" width="25.42578125" style="1" customWidth="1"/>
    <col min="5123" max="5123" width="14.5703125" style="1" customWidth="1"/>
    <col min="5124" max="5124" width="20.140625" style="1" customWidth="1"/>
    <col min="5125" max="5125" width="16.42578125" style="1" customWidth="1"/>
    <col min="5126" max="5126" width="25" style="1" customWidth="1"/>
    <col min="5127" max="5127" width="22" style="1" customWidth="1"/>
    <col min="5128" max="5128" width="20.5703125" style="1" customWidth="1"/>
    <col min="5129" max="5129" width="22.42578125" style="1" customWidth="1"/>
    <col min="5130" max="5376" width="11.42578125" style="1"/>
    <col min="5377" max="5377" width="1" style="1" customWidth="1"/>
    <col min="5378" max="5378" width="25.42578125" style="1" customWidth="1"/>
    <col min="5379" max="5379" width="14.5703125" style="1" customWidth="1"/>
    <col min="5380" max="5380" width="20.140625" style="1" customWidth="1"/>
    <col min="5381" max="5381" width="16.42578125" style="1" customWidth="1"/>
    <col min="5382" max="5382" width="25" style="1" customWidth="1"/>
    <col min="5383" max="5383" width="22" style="1" customWidth="1"/>
    <col min="5384" max="5384" width="20.5703125" style="1" customWidth="1"/>
    <col min="5385" max="5385" width="22.42578125" style="1" customWidth="1"/>
    <col min="5386" max="5632" width="11.42578125" style="1"/>
    <col min="5633" max="5633" width="1" style="1" customWidth="1"/>
    <col min="5634" max="5634" width="25.42578125" style="1" customWidth="1"/>
    <col min="5635" max="5635" width="14.5703125" style="1" customWidth="1"/>
    <col min="5636" max="5636" width="20.140625" style="1" customWidth="1"/>
    <col min="5637" max="5637" width="16.42578125" style="1" customWidth="1"/>
    <col min="5638" max="5638" width="25" style="1" customWidth="1"/>
    <col min="5639" max="5639" width="22" style="1" customWidth="1"/>
    <col min="5640" max="5640" width="20.5703125" style="1" customWidth="1"/>
    <col min="5641" max="5641" width="22.42578125" style="1" customWidth="1"/>
    <col min="5642" max="5888" width="11.42578125" style="1"/>
    <col min="5889" max="5889" width="1" style="1" customWidth="1"/>
    <col min="5890" max="5890" width="25.42578125" style="1" customWidth="1"/>
    <col min="5891" max="5891" width="14.5703125" style="1" customWidth="1"/>
    <col min="5892" max="5892" width="20.140625" style="1" customWidth="1"/>
    <col min="5893" max="5893" width="16.42578125" style="1" customWidth="1"/>
    <col min="5894" max="5894" width="25" style="1" customWidth="1"/>
    <col min="5895" max="5895" width="22" style="1" customWidth="1"/>
    <col min="5896" max="5896" width="20.5703125" style="1" customWidth="1"/>
    <col min="5897" max="5897" width="22.42578125" style="1" customWidth="1"/>
    <col min="5898" max="6144" width="11.42578125" style="1"/>
    <col min="6145" max="6145" width="1" style="1" customWidth="1"/>
    <col min="6146" max="6146" width="25.42578125" style="1" customWidth="1"/>
    <col min="6147" max="6147" width="14.5703125" style="1" customWidth="1"/>
    <col min="6148" max="6148" width="20.140625" style="1" customWidth="1"/>
    <col min="6149" max="6149" width="16.42578125" style="1" customWidth="1"/>
    <col min="6150" max="6150" width="25" style="1" customWidth="1"/>
    <col min="6151" max="6151" width="22" style="1" customWidth="1"/>
    <col min="6152" max="6152" width="20.5703125" style="1" customWidth="1"/>
    <col min="6153" max="6153" width="22.42578125" style="1" customWidth="1"/>
    <col min="6154" max="6400" width="11.42578125" style="1"/>
    <col min="6401" max="6401" width="1" style="1" customWidth="1"/>
    <col min="6402" max="6402" width="25.42578125" style="1" customWidth="1"/>
    <col min="6403" max="6403" width="14.5703125" style="1" customWidth="1"/>
    <col min="6404" max="6404" width="20.140625" style="1" customWidth="1"/>
    <col min="6405" max="6405" width="16.42578125" style="1" customWidth="1"/>
    <col min="6406" max="6406" width="25" style="1" customWidth="1"/>
    <col min="6407" max="6407" width="22" style="1" customWidth="1"/>
    <col min="6408" max="6408" width="20.5703125" style="1" customWidth="1"/>
    <col min="6409" max="6409" width="22.42578125" style="1" customWidth="1"/>
    <col min="6410" max="6656" width="11.42578125" style="1"/>
    <col min="6657" max="6657" width="1" style="1" customWidth="1"/>
    <col min="6658" max="6658" width="25.42578125" style="1" customWidth="1"/>
    <col min="6659" max="6659" width="14.5703125" style="1" customWidth="1"/>
    <col min="6660" max="6660" width="20.140625" style="1" customWidth="1"/>
    <col min="6661" max="6661" width="16.42578125" style="1" customWidth="1"/>
    <col min="6662" max="6662" width="25" style="1" customWidth="1"/>
    <col min="6663" max="6663" width="22" style="1" customWidth="1"/>
    <col min="6664" max="6664" width="20.5703125" style="1" customWidth="1"/>
    <col min="6665" max="6665" width="22.42578125" style="1" customWidth="1"/>
    <col min="6666" max="6912" width="11.42578125" style="1"/>
    <col min="6913" max="6913" width="1" style="1" customWidth="1"/>
    <col min="6914" max="6914" width="25.42578125" style="1" customWidth="1"/>
    <col min="6915" max="6915" width="14.5703125" style="1" customWidth="1"/>
    <col min="6916" max="6916" width="20.140625" style="1" customWidth="1"/>
    <col min="6917" max="6917" width="16.42578125" style="1" customWidth="1"/>
    <col min="6918" max="6918" width="25" style="1" customWidth="1"/>
    <col min="6919" max="6919" width="22" style="1" customWidth="1"/>
    <col min="6920" max="6920" width="20.5703125" style="1" customWidth="1"/>
    <col min="6921" max="6921" width="22.42578125" style="1" customWidth="1"/>
    <col min="6922" max="7168" width="11.42578125" style="1"/>
    <col min="7169" max="7169" width="1" style="1" customWidth="1"/>
    <col min="7170" max="7170" width="25.42578125" style="1" customWidth="1"/>
    <col min="7171" max="7171" width="14.5703125" style="1" customWidth="1"/>
    <col min="7172" max="7172" width="20.140625" style="1" customWidth="1"/>
    <col min="7173" max="7173" width="16.42578125" style="1" customWidth="1"/>
    <col min="7174" max="7174" width="25" style="1" customWidth="1"/>
    <col min="7175" max="7175" width="22" style="1" customWidth="1"/>
    <col min="7176" max="7176" width="20.5703125" style="1" customWidth="1"/>
    <col min="7177" max="7177" width="22.42578125" style="1" customWidth="1"/>
    <col min="7178" max="7424" width="11.42578125" style="1"/>
    <col min="7425" max="7425" width="1" style="1" customWidth="1"/>
    <col min="7426" max="7426" width="25.42578125" style="1" customWidth="1"/>
    <col min="7427" max="7427" width="14.5703125" style="1" customWidth="1"/>
    <col min="7428" max="7428" width="20.140625" style="1" customWidth="1"/>
    <col min="7429" max="7429" width="16.42578125" style="1" customWidth="1"/>
    <col min="7430" max="7430" width="25" style="1" customWidth="1"/>
    <col min="7431" max="7431" width="22" style="1" customWidth="1"/>
    <col min="7432" max="7432" width="20.5703125" style="1" customWidth="1"/>
    <col min="7433" max="7433" width="22.42578125" style="1" customWidth="1"/>
    <col min="7434" max="7680" width="11.42578125" style="1"/>
    <col min="7681" max="7681" width="1" style="1" customWidth="1"/>
    <col min="7682" max="7682" width="25.42578125" style="1" customWidth="1"/>
    <col min="7683" max="7683" width="14.5703125" style="1" customWidth="1"/>
    <col min="7684" max="7684" width="20.140625" style="1" customWidth="1"/>
    <col min="7685" max="7685" width="16.42578125" style="1" customWidth="1"/>
    <col min="7686" max="7686" width="25" style="1" customWidth="1"/>
    <col min="7687" max="7687" width="22" style="1" customWidth="1"/>
    <col min="7688" max="7688" width="20.5703125" style="1" customWidth="1"/>
    <col min="7689" max="7689" width="22.42578125" style="1" customWidth="1"/>
    <col min="7690" max="7936" width="11.42578125" style="1"/>
    <col min="7937" max="7937" width="1" style="1" customWidth="1"/>
    <col min="7938" max="7938" width="25.42578125" style="1" customWidth="1"/>
    <col min="7939" max="7939" width="14.5703125" style="1" customWidth="1"/>
    <col min="7940" max="7940" width="20.140625" style="1" customWidth="1"/>
    <col min="7941" max="7941" width="16.42578125" style="1" customWidth="1"/>
    <col min="7942" max="7942" width="25" style="1" customWidth="1"/>
    <col min="7943" max="7943" width="22" style="1" customWidth="1"/>
    <col min="7944" max="7944" width="20.5703125" style="1" customWidth="1"/>
    <col min="7945" max="7945" width="22.42578125" style="1" customWidth="1"/>
    <col min="7946" max="8192" width="11.42578125" style="1"/>
    <col min="8193" max="8193" width="1" style="1" customWidth="1"/>
    <col min="8194" max="8194" width="25.42578125" style="1" customWidth="1"/>
    <col min="8195" max="8195" width="14.5703125" style="1" customWidth="1"/>
    <col min="8196" max="8196" width="20.140625" style="1" customWidth="1"/>
    <col min="8197" max="8197" width="16.42578125" style="1" customWidth="1"/>
    <col min="8198" max="8198" width="25" style="1" customWidth="1"/>
    <col min="8199" max="8199" width="22" style="1" customWidth="1"/>
    <col min="8200" max="8200" width="20.5703125" style="1" customWidth="1"/>
    <col min="8201" max="8201" width="22.42578125" style="1" customWidth="1"/>
    <col min="8202" max="8448" width="11.42578125" style="1"/>
    <col min="8449" max="8449" width="1" style="1" customWidth="1"/>
    <col min="8450" max="8450" width="25.42578125" style="1" customWidth="1"/>
    <col min="8451" max="8451" width="14.5703125" style="1" customWidth="1"/>
    <col min="8452" max="8452" width="20.140625" style="1" customWidth="1"/>
    <col min="8453" max="8453" width="16.42578125" style="1" customWidth="1"/>
    <col min="8454" max="8454" width="25" style="1" customWidth="1"/>
    <col min="8455" max="8455" width="22" style="1" customWidth="1"/>
    <col min="8456" max="8456" width="20.5703125" style="1" customWidth="1"/>
    <col min="8457" max="8457" width="22.42578125" style="1" customWidth="1"/>
    <col min="8458" max="8704" width="11.42578125" style="1"/>
    <col min="8705" max="8705" width="1" style="1" customWidth="1"/>
    <col min="8706" max="8706" width="25.42578125" style="1" customWidth="1"/>
    <col min="8707" max="8707" width="14.5703125" style="1" customWidth="1"/>
    <col min="8708" max="8708" width="20.140625" style="1" customWidth="1"/>
    <col min="8709" max="8709" width="16.42578125" style="1" customWidth="1"/>
    <col min="8710" max="8710" width="25" style="1" customWidth="1"/>
    <col min="8711" max="8711" width="22" style="1" customWidth="1"/>
    <col min="8712" max="8712" width="20.5703125" style="1" customWidth="1"/>
    <col min="8713" max="8713" width="22.42578125" style="1" customWidth="1"/>
    <col min="8714" max="8960" width="11.42578125" style="1"/>
    <col min="8961" max="8961" width="1" style="1" customWidth="1"/>
    <col min="8962" max="8962" width="25.42578125" style="1" customWidth="1"/>
    <col min="8963" max="8963" width="14.5703125" style="1" customWidth="1"/>
    <col min="8964" max="8964" width="20.140625" style="1" customWidth="1"/>
    <col min="8965" max="8965" width="16.42578125" style="1" customWidth="1"/>
    <col min="8966" max="8966" width="25" style="1" customWidth="1"/>
    <col min="8967" max="8967" width="22" style="1" customWidth="1"/>
    <col min="8968" max="8968" width="20.5703125" style="1" customWidth="1"/>
    <col min="8969" max="8969" width="22.42578125" style="1" customWidth="1"/>
    <col min="8970" max="9216" width="11.42578125" style="1"/>
    <col min="9217" max="9217" width="1" style="1" customWidth="1"/>
    <col min="9218" max="9218" width="25.42578125" style="1" customWidth="1"/>
    <col min="9219" max="9219" width="14.5703125" style="1" customWidth="1"/>
    <col min="9220" max="9220" width="20.140625" style="1" customWidth="1"/>
    <col min="9221" max="9221" width="16.42578125" style="1" customWidth="1"/>
    <col min="9222" max="9222" width="25" style="1" customWidth="1"/>
    <col min="9223" max="9223" width="22" style="1" customWidth="1"/>
    <col min="9224" max="9224" width="20.5703125" style="1" customWidth="1"/>
    <col min="9225" max="9225" width="22.42578125" style="1" customWidth="1"/>
    <col min="9226" max="9472" width="11.42578125" style="1"/>
    <col min="9473" max="9473" width="1" style="1" customWidth="1"/>
    <col min="9474" max="9474" width="25.42578125" style="1" customWidth="1"/>
    <col min="9475" max="9475" width="14.5703125" style="1" customWidth="1"/>
    <col min="9476" max="9476" width="20.140625" style="1" customWidth="1"/>
    <col min="9477" max="9477" width="16.42578125" style="1" customWidth="1"/>
    <col min="9478" max="9478" width="25" style="1" customWidth="1"/>
    <col min="9479" max="9479" width="22" style="1" customWidth="1"/>
    <col min="9480" max="9480" width="20.5703125" style="1" customWidth="1"/>
    <col min="9481" max="9481" width="22.42578125" style="1" customWidth="1"/>
    <col min="9482" max="9728" width="11.42578125" style="1"/>
    <col min="9729" max="9729" width="1" style="1" customWidth="1"/>
    <col min="9730" max="9730" width="25.42578125" style="1" customWidth="1"/>
    <col min="9731" max="9731" width="14.5703125" style="1" customWidth="1"/>
    <col min="9732" max="9732" width="20.140625" style="1" customWidth="1"/>
    <col min="9733" max="9733" width="16.42578125" style="1" customWidth="1"/>
    <col min="9734" max="9734" width="25" style="1" customWidth="1"/>
    <col min="9735" max="9735" width="22" style="1" customWidth="1"/>
    <col min="9736" max="9736" width="20.5703125" style="1" customWidth="1"/>
    <col min="9737" max="9737" width="22.42578125" style="1" customWidth="1"/>
    <col min="9738" max="9984" width="11.42578125" style="1"/>
    <col min="9985" max="9985" width="1" style="1" customWidth="1"/>
    <col min="9986" max="9986" width="25.42578125" style="1" customWidth="1"/>
    <col min="9987" max="9987" width="14.5703125" style="1" customWidth="1"/>
    <col min="9988" max="9988" width="20.140625" style="1" customWidth="1"/>
    <col min="9989" max="9989" width="16.42578125" style="1" customWidth="1"/>
    <col min="9990" max="9990" width="25" style="1" customWidth="1"/>
    <col min="9991" max="9991" width="22" style="1" customWidth="1"/>
    <col min="9992" max="9992" width="20.5703125" style="1" customWidth="1"/>
    <col min="9993" max="9993" width="22.42578125" style="1" customWidth="1"/>
    <col min="9994" max="10240" width="11.42578125" style="1"/>
    <col min="10241" max="10241" width="1" style="1" customWidth="1"/>
    <col min="10242" max="10242" width="25.42578125" style="1" customWidth="1"/>
    <col min="10243" max="10243" width="14.5703125" style="1" customWidth="1"/>
    <col min="10244" max="10244" width="20.140625" style="1" customWidth="1"/>
    <col min="10245" max="10245" width="16.42578125" style="1" customWidth="1"/>
    <col min="10246" max="10246" width="25" style="1" customWidth="1"/>
    <col min="10247" max="10247" width="22" style="1" customWidth="1"/>
    <col min="10248" max="10248" width="20.5703125" style="1" customWidth="1"/>
    <col min="10249" max="10249" width="22.42578125" style="1" customWidth="1"/>
    <col min="10250" max="10496" width="11.42578125" style="1"/>
    <col min="10497" max="10497" width="1" style="1" customWidth="1"/>
    <col min="10498" max="10498" width="25.42578125" style="1" customWidth="1"/>
    <col min="10499" max="10499" width="14.5703125" style="1" customWidth="1"/>
    <col min="10500" max="10500" width="20.140625" style="1" customWidth="1"/>
    <col min="10501" max="10501" width="16.42578125" style="1" customWidth="1"/>
    <col min="10502" max="10502" width="25" style="1" customWidth="1"/>
    <col min="10503" max="10503" width="22" style="1" customWidth="1"/>
    <col min="10504" max="10504" width="20.5703125" style="1" customWidth="1"/>
    <col min="10505" max="10505" width="22.42578125" style="1" customWidth="1"/>
    <col min="10506" max="10752" width="11.42578125" style="1"/>
    <col min="10753" max="10753" width="1" style="1" customWidth="1"/>
    <col min="10754" max="10754" width="25.42578125" style="1" customWidth="1"/>
    <col min="10755" max="10755" width="14.5703125" style="1" customWidth="1"/>
    <col min="10756" max="10756" width="20.140625" style="1" customWidth="1"/>
    <col min="10757" max="10757" width="16.42578125" style="1" customWidth="1"/>
    <col min="10758" max="10758" width="25" style="1" customWidth="1"/>
    <col min="10759" max="10759" width="22" style="1" customWidth="1"/>
    <col min="10760" max="10760" width="20.5703125" style="1" customWidth="1"/>
    <col min="10761" max="10761" width="22.42578125" style="1" customWidth="1"/>
    <col min="10762" max="11008" width="11.42578125" style="1"/>
    <col min="11009" max="11009" width="1" style="1" customWidth="1"/>
    <col min="11010" max="11010" width="25.42578125" style="1" customWidth="1"/>
    <col min="11011" max="11011" width="14.5703125" style="1" customWidth="1"/>
    <col min="11012" max="11012" width="20.140625" style="1" customWidth="1"/>
    <col min="11013" max="11013" width="16.42578125" style="1" customWidth="1"/>
    <col min="11014" max="11014" width="25" style="1" customWidth="1"/>
    <col min="11015" max="11015" width="22" style="1" customWidth="1"/>
    <col min="11016" max="11016" width="20.5703125" style="1" customWidth="1"/>
    <col min="11017" max="11017" width="22.42578125" style="1" customWidth="1"/>
    <col min="11018" max="11264" width="11.42578125" style="1"/>
    <col min="11265" max="11265" width="1" style="1" customWidth="1"/>
    <col min="11266" max="11266" width="25.42578125" style="1" customWidth="1"/>
    <col min="11267" max="11267" width="14.5703125" style="1" customWidth="1"/>
    <col min="11268" max="11268" width="20.140625" style="1" customWidth="1"/>
    <col min="11269" max="11269" width="16.42578125" style="1" customWidth="1"/>
    <col min="11270" max="11270" width="25" style="1" customWidth="1"/>
    <col min="11271" max="11271" width="22" style="1" customWidth="1"/>
    <col min="11272" max="11272" width="20.5703125" style="1" customWidth="1"/>
    <col min="11273" max="11273" width="22.42578125" style="1" customWidth="1"/>
    <col min="11274" max="11520" width="11.42578125" style="1"/>
    <col min="11521" max="11521" width="1" style="1" customWidth="1"/>
    <col min="11522" max="11522" width="25.42578125" style="1" customWidth="1"/>
    <col min="11523" max="11523" width="14.5703125" style="1" customWidth="1"/>
    <col min="11524" max="11524" width="20.140625" style="1" customWidth="1"/>
    <col min="11525" max="11525" width="16.42578125" style="1" customWidth="1"/>
    <col min="11526" max="11526" width="25" style="1" customWidth="1"/>
    <col min="11527" max="11527" width="22" style="1" customWidth="1"/>
    <col min="11528" max="11528" width="20.5703125" style="1" customWidth="1"/>
    <col min="11529" max="11529" width="22.42578125" style="1" customWidth="1"/>
    <col min="11530" max="11776" width="11.42578125" style="1"/>
    <col min="11777" max="11777" width="1" style="1" customWidth="1"/>
    <col min="11778" max="11778" width="25.42578125" style="1" customWidth="1"/>
    <col min="11779" max="11779" width="14.5703125" style="1" customWidth="1"/>
    <col min="11780" max="11780" width="20.140625" style="1" customWidth="1"/>
    <col min="11781" max="11781" width="16.42578125" style="1" customWidth="1"/>
    <col min="11782" max="11782" width="25" style="1" customWidth="1"/>
    <col min="11783" max="11783" width="22" style="1" customWidth="1"/>
    <col min="11784" max="11784" width="20.5703125" style="1" customWidth="1"/>
    <col min="11785" max="11785" width="22.42578125" style="1" customWidth="1"/>
    <col min="11786" max="12032" width="11.42578125" style="1"/>
    <col min="12033" max="12033" width="1" style="1" customWidth="1"/>
    <col min="12034" max="12034" width="25.42578125" style="1" customWidth="1"/>
    <col min="12035" max="12035" width="14.5703125" style="1" customWidth="1"/>
    <col min="12036" max="12036" width="20.140625" style="1" customWidth="1"/>
    <col min="12037" max="12037" width="16.42578125" style="1" customWidth="1"/>
    <col min="12038" max="12038" width="25" style="1" customWidth="1"/>
    <col min="12039" max="12039" width="22" style="1" customWidth="1"/>
    <col min="12040" max="12040" width="20.5703125" style="1" customWidth="1"/>
    <col min="12041" max="12041" width="22.42578125" style="1" customWidth="1"/>
    <col min="12042" max="12288" width="11.42578125" style="1"/>
    <col min="12289" max="12289" width="1" style="1" customWidth="1"/>
    <col min="12290" max="12290" width="25.42578125" style="1" customWidth="1"/>
    <col min="12291" max="12291" width="14.5703125" style="1" customWidth="1"/>
    <col min="12292" max="12292" width="20.140625" style="1" customWidth="1"/>
    <col min="12293" max="12293" width="16.42578125" style="1" customWidth="1"/>
    <col min="12294" max="12294" width="25" style="1" customWidth="1"/>
    <col min="12295" max="12295" width="22" style="1" customWidth="1"/>
    <col min="12296" max="12296" width="20.5703125" style="1" customWidth="1"/>
    <col min="12297" max="12297" width="22.42578125" style="1" customWidth="1"/>
    <col min="12298" max="12544" width="11.42578125" style="1"/>
    <col min="12545" max="12545" width="1" style="1" customWidth="1"/>
    <col min="12546" max="12546" width="25.42578125" style="1" customWidth="1"/>
    <col min="12547" max="12547" width="14.5703125" style="1" customWidth="1"/>
    <col min="12548" max="12548" width="20.140625" style="1" customWidth="1"/>
    <col min="12549" max="12549" width="16.42578125" style="1" customWidth="1"/>
    <col min="12550" max="12550" width="25" style="1" customWidth="1"/>
    <col min="12551" max="12551" width="22" style="1" customWidth="1"/>
    <col min="12552" max="12552" width="20.5703125" style="1" customWidth="1"/>
    <col min="12553" max="12553" width="22.42578125" style="1" customWidth="1"/>
    <col min="12554" max="12800" width="11.42578125" style="1"/>
    <col min="12801" max="12801" width="1" style="1" customWidth="1"/>
    <col min="12802" max="12802" width="25.42578125" style="1" customWidth="1"/>
    <col min="12803" max="12803" width="14.5703125" style="1" customWidth="1"/>
    <col min="12804" max="12804" width="20.140625" style="1" customWidth="1"/>
    <col min="12805" max="12805" width="16.42578125" style="1" customWidth="1"/>
    <col min="12806" max="12806" width="25" style="1" customWidth="1"/>
    <col min="12807" max="12807" width="22" style="1" customWidth="1"/>
    <col min="12808" max="12808" width="20.5703125" style="1" customWidth="1"/>
    <col min="12809" max="12809" width="22.42578125" style="1" customWidth="1"/>
    <col min="12810" max="13056" width="11.42578125" style="1"/>
    <col min="13057" max="13057" width="1" style="1" customWidth="1"/>
    <col min="13058" max="13058" width="25.42578125" style="1" customWidth="1"/>
    <col min="13059" max="13059" width="14.5703125" style="1" customWidth="1"/>
    <col min="13060" max="13060" width="20.140625" style="1" customWidth="1"/>
    <col min="13061" max="13061" width="16.42578125" style="1" customWidth="1"/>
    <col min="13062" max="13062" width="25" style="1" customWidth="1"/>
    <col min="13063" max="13063" width="22" style="1" customWidth="1"/>
    <col min="13064" max="13064" width="20.5703125" style="1" customWidth="1"/>
    <col min="13065" max="13065" width="22.42578125" style="1" customWidth="1"/>
    <col min="13066" max="13312" width="11.42578125" style="1"/>
    <col min="13313" max="13313" width="1" style="1" customWidth="1"/>
    <col min="13314" max="13314" width="25.42578125" style="1" customWidth="1"/>
    <col min="13315" max="13315" width="14.5703125" style="1" customWidth="1"/>
    <col min="13316" max="13316" width="20.140625" style="1" customWidth="1"/>
    <col min="13317" max="13317" width="16.42578125" style="1" customWidth="1"/>
    <col min="13318" max="13318" width="25" style="1" customWidth="1"/>
    <col min="13319" max="13319" width="22" style="1" customWidth="1"/>
    <col min="13320" max="13320" width="20.5703125" style="1" customWidth="1"/>
    <col min="13321" max="13321" width="22.42578125" style="1" customWidth="1"/>
    <col min="13322" max="13568" width="11.42578125" style="1"/>
    <col min="13569" max="13569" width="1" style="1" customWidth="1"/>
    <col min="13570" max="13570" width="25.42578125" style="1" customWidth="1"/>
    <col min="13571" max="13571" width="14.5703125" style="1" customWidth="1"/>
    <col min="13572" max="13572" width="20.140625" style="1" customWidth="1"/>
    <col min="13573" max="13573" width="16.42578125" style="1" customWidth="1"/>
    <col min="13574" max="13574" width="25" style="1" customWidth="1"/>
    <col min="13575" max="13575" width="22" style="1" customWidth="1"/>
    <col min="13576" max="13576" width="20.5703125" style="1" customWidth="1"/>
    <col min="13577" max="13577" width="22.42578125" style="1" customWidth="1"/>
    <col min="13578" max="13824" width="11.42578125" style="1"/>
    <col min="13825" max="13825" width="1" style="1" customWidth="1"/>
    <col min="13826" max="13826" width="25.42578125" style="1" customWidth="1"/>
    <col min="13827" max="13827" width="14.5703125" style="1" customWidth="1"/>
    <col min="13828" max="13828" width="20.140625" style="1" customWidth="1"/>
    <col min="13829" max="13829" width="16.42578125" style="1" customWidth="1"/>
    <col min="13830" max="13830" width="25" style="1" customWidth="1"/>
    <col min="13831" max="13831" width="22" style="1" customWidth="1"/>
    <col min="13832" max="13832" width="20.5703125" style="1" customWidth="1"/>
    <col min="13833" max="13833" width="22.42578125" style="1" customWidth="1"/>
    <col min="13834" max="14080" width="11.42578125" style="1"/>
    <col min="14081" max="14081" width="1" style="1" customWidth="1"/>
    <col min="14082" max="14082" width="25.42578125" style="1" customWidth="1"/>
    <col min="14083" max="14083" width="14.5703125" style="1" customWidth="1"/>
    <col min="14084" max="14084" width="20.140625" style="1" customWidth="1"/>
    <col min="14085" max="14085" width="16.42578125" style="1" customWidth="1"/>
    <col min="14086" max="14086" width="25" style="1" customWidth="1"/>
    <col min="14087" max="14087" width="22" style="1" customWidth="1"/>
    <col min="14088" max="14088" width="20.5703125" style="1" customWidth="1"/>
    <col min="14089" max="14089" width="22.42578125" style="1" customWidth="1"/>
    <col min="14090" max="14336" width="11.42578125" style="1"/>
    <col min="14337" max="14337" width="1" style="1" customWidth="1"/>
    <col min="14338" max="14338" width="25.42578125" style="1" customWidth="1"/>
    <col min="14339" max="14339" width="14.5703125" style="1" customWidth="1"/>
    <col min="14340" max="14340" width="20.140625" style="1" customWidth="1"/>
    <col min="14341" max="14341" width="16.42578125" style="1" customWidth="1"/>
    <col min="14342" max="14342" width="25" style="1" customWidth="1"/>
    <col min="14343" max="14343" width="22" style="1" customWidth="1"/>
    <col min="14344" max="14344" width="20.5703125" style="1" customWidth="1"/>
    <col min="14345" max="14345" width="22.42578125" style="1" customWidth="1"/>
    <col min="14346" max="14592" width="11.42578125" style="1"/>
    <col min="14593" max="14593" width="1" style="1" customWidth="1"/>
    <col min="14594" max="14594" width="25.42578125" style="1" customWidth="1"/>
    <col min="14595" max="14595" width="14.5703125" style="1" customWidth="1"/>
    <col min="14596" max="14596" width="20.140625" style="1" customWidth="1"/>
    <col min="14597" max="14597" width="16.42578125" style="1" customWidth="1"/>
    <col min="14598" max="14598" width="25" style="1" customWidth="1"/>
    <col min="14599" max="14599" width="22" style="1" customWidth="1"/>
    <col min="14600" max="14600" width="20.5703125" style="1" customWidth="1"/>
    <col min="14601" max="14601" width="22.42578125" style="1" customWidth="1"/>
    <col min="14602" max="14848" width="11.42578125" style="1"/>
    <col min="14849" max="14849" width="1" style="1" customWidth="1"/>
    <col min="14850" max="14850" width="25.42578125" style="1" customWidth="1"/>
    <col min="14851" max="14851" width="14.5703125" style="1" customWidth="1"/>
    <col min="14852" max="14852" width="20.140625" style="1" customWidth="1"/>
    <col min="14853" max="14853" width="16.42578125" style="1" customWidth="1"/>
    <col min="14854" max="14854" width="25" style="1" customWidth="1"/>
    <col min="14855" max="14855" width="22" style="1" customWidth="1"/>
    <col min="14856" max="14856" width="20.5703125" style="1" customWidth="1"/>
    <col min="14857" max="14857" width="22.42578125" style="1" customWidth="1"/>
    <col min="14858" max="15104" width="11.42578125" style="1"/>
    <col min="15105" max="15105" width="1" style="1" customWidth="1"/>
    <col min="15106" max="15106" width="25.42578125" style="1" customWidth="1"/>
    <col min="15107" max="15107" width="14.5703125" style="1" customWidth="1"/>
    <col min="15108" max="15108" width="20.140625" style="1" customWidth="1"/>
    <col min="15109" max="15109" width="16.42578125" style="1" customWidth="1"/>
    <col min="15110" max="15110" width="25" style="1" customWidth="1"/>
    <col min="15111" max="15111" width="22" style="1" customWidth="1"/>
    <col min="15112" max="15112" width="20.5703125" style="1" customWidth="1"/>
    <col min="15113" max="15113" width="22.42578125" style="1" customWidth="1"/>
    <col min="15114" max="15360" width="11.42578125" style="1"/>
    <col min="15361" max="15361" width="1" style="1" customWidth="1"/>
    <col min="15362" max="15362" width="25.42578125" style="1" customWidth="1"/>
    <col min="15363" max="15363" width="14.5703125" style="1" customWidth="1"/>
    <col min="15364" max="15364" width="20.140625" style="1" customWidth="1"/>
    <col min="15365" max="15365" width="16.42578125" style="1" customWidth="1"/>
    <col min="15366" max="15366" width="25" style="1" customWidth="1"/>
    <col min="15367" max="15367" width="22" style="1" customWidth="1"/>
    <col min="15368" max="15368" width="20.5703125" style="1" customWidth="1"/>
    <col min="15369" max="15369" width="22.42578125" style="1" customWidth="1"/>
    <col min="15370" max="15616" width="11.42578125" style="1"/>
    <col min="15617" max="15617" width="1" style="1" customWidth="1"/>
    <col min="15618" max="15618" width="25.42578125" style="1" customWidth="1"/>
    <col min="15619" max="15619" width="14.5703125" style="1" customWidth="1"/>
    <col min="15620" max="15620" width="20.140625" style="1" customWidth="1"/>
    <col min="15621" max="15621" width="16.42578125" style="1" customWidth="1"/>
    <col min="15622" max="15622" width="25" style="1" customWidth="1"/>
    <col min="15623" max="15623" width="22" style="1" customWidth="1"/>
    <col min="15624" max="15624" width="20.5703125" style="1" customWidth="1"/>
    <col min="15625" max="15625" width="22.42578125" style="1" customWidth="1"/>
    <col min="15626" max="15872" width="11.42578125" style="1"/>
    <col min="15873" max="15873" width="1" style="1" customWidth="1"/>
    <col min="15874" max="15874" width="25.42578125" style="1" customWidth="1"/>
    <col min="15875" max="15875" width="14.5703125" style="1" customWidth="1"/>
    <col min="15876" max="15876" width="20.140625" style="1" customWidth="1"/>
    <col min="15877" max="15877" width="16.42578125" style="1" customWidth="1"/>
    <col min="15878" max="15878" width="25" style="1" customWidth="1"/>
    <col min="15879" max="15879" width="22" style="1" customWidth="1"/>
    <col min="15880" max="15880" width="20.5703125" style="1" customWidth="1"/>
    <col min="15881" max="15881" width="22.42578125" style="1" customWidth="1"/>
    <col min="15882" max="16128" width="11.42578125" style="1"/>
    <col min="16129" max="16129" width="1" style="1" customWidth="1"/>
    <col min="16130" max="16130" width="25.42578125" style="1" customWidth="1"/>
    <col min="16131" max="16131" width="14.5703125" style="1" customWidth="1"/>
    <col min="16132" max="16132" width="20.140625" style="1" customWidth="1"/>
    <col min="16133" max="16133" width="16.42578125" style="1" customWidth="1"/>
    <col min="16134" max="16134" width="25" style="1" customWidth="1"/>
    <col min="16135" max="16135" width="22" style="1" customWidth="1"/>
    <col min="16136" max="16136" width="20.5703125" style="1" customWidth="1"/>
    <col min="16137" max="16137" width="22.42578125" style="1" customWidth="1"/>
    <col min="16138" max="16384" width="11.42578125" style="1"/>
  </cols>
  <sheetData>
    <row r="1" spans="2:14" ht="6" customHeight="1" x14ac:dyDescent="0.2"/>
    <row r="2" spans="2:14" ht="25.5" customHeight="1" x14ac:dyDescent="0.2">
      <c r="B2" s="315"/>
      <c r="C2" s="368" t="s">
        <v>103</v>
      </c>
      <c r="D2" s="368"/>
      <c r="E2" s="368"/>
      <c r="F2" s="368"/>
      <c r="G2" s="368"/>
      <c r="H2" s="368"/>
      <c r="I2" s="368"/>
      <c r="M2" s="99" t="s">
        <v>35</v>
      </c>
    </row>
    <row r="3" spans="2:14" ht="25.5" customHeight="1" x14ac:dyDescent="0.2">
      <c r="B3" s="315"/>
      <c r="C3" s="316" t="s">
        <v>18</v>
      </c>
      <c r="D3" s="316"/>
      <c r="E3" s="316"/>
      <c r="F3" s="316"/>
      <c r="G3" s="316"/>
      <c r="H3" s="316"/>
      <c r="I3" s="316"/>
      <c r="M3" s="99" t="s">
        <v>30</v>
      </c>
    </row>
    <row r="4" spans="2:14" ht="25.5" customHeight="1" x14ac:dyDescent="0.2">
      <c r="B4" s="315"/>
      <c r="C4" s="316" t="s">
        <v>0</v>
      </c>
      <c r="D4" s="316"/>
      <c r="E4" s="316"/>
      <c r="F4" s="316"/>
      <c r="G4" s="316"/>
      <c r="H4" s="316"/>
      <c r="I4" s="316"/>
      <c r="M4" s="99" t="s">
        <v>36</v>
      </c>
    </row>
    <row r="5" spans="2:14" ht="25.5" customHeight="1" x14ac:dyDescent="0.2">
      <c r="B5" s="315"/>
      <c r="C5" s="316" t="s">
        <v>499</v>
      </c>
      <c r="D5" s="316"/>
      <c r="E5" s="316"/>
      <c r="F5" s="316"/>
      <c r="G5" s="316" t="s">
        <v>500</v>
      </c>
      <c r="H5" s="316"/>
      <c r="I5" s="316"/>
      <c r="M5" s="99" t="s">
        <v>31</v>
      </c>
    </row>
    <row r="6" spans="2:14" ht="23.25" customHeight="1" x14ac:dyDescent="0.2">
      <c r="B6" s="317" t="s">
        <v>1</v>
      </c>
      <c r="C6" s="317"/>
      <c r="D6" s="317"/>
      <c r="E6" s="317"/>
      <c r="F6" s="317"/>
      <c r="G6" s="317"/>
      <c r="H6" s="317"/>
      <c r="I6" s="317"/>
    </row>
    <row r="7" spans="2:14" ht="24" customHeight="1" x14ac:dyDescent="0.2">
      <c r="B7" s="318" t="s">
        <v>37</v>
      </c>
      <c r="C7" s="318"/>
      <c r="D7" s="318"/>
      <c r="E7" s="318"/>
      <c r="F7" s="318"/>
      <c r="G7" s="318"/>
      <c r="H7" s="318"/>
      <c r="I7" s="318"/>
    </row>
    <row r="8" spans="2:14" ht="24" customHeight="1" x14ac:dyDescent="0.2">
      <c r="B8" s="337" t="s">
        <v>19</v>
      </c>
      <c r="C8" s="337"/>
      <c r="D8" s="337"/>
      <c r="E8" s="337"/>
      <c r="F8" s="337"/>
      <c r="G8" s="337"/>
      <c r="H8" s="337"/>
      <c r="I8" s="337"/>
      <c r="N8" s="46" t="s">
        <v>56</v>
      </c>
    </row>
    <row r="9" spans="2:14" ht="30.75" customHeight="1" x14ac:dyDescent="0.2">
      <c r="B9" s="45" t="s">
        <v>100</v>
      </c>
      <c r="C9" s="126">
        <v>1</v>
      </c>
      <c r="D9" s="367" t="s">
        <v>101</v>
      </c>
      <c r="E9" s="367"/>
      <c r="F9" s="320" t="s">
        <v>544</v>
      </c>
      <c r="G9" s="320"/>
      <c r="H9" s="320"/>
      <c r="I9" s="320"/>
      <c r="M9" s="99" t="s">
        <v>22</v>
      </c>
      <c r="N9" s="46" t="s">
        <v>57</v>
      </c>
    </row>
    <row r="10" spans="2:14" ht="30.75" customHeight="1" x14ac:dyDescent="0.2">
      <c r="B10" s="45" t="s">
        <v>40</v>
      </c>
      <c r="C10" s="126" t="s">
        <v>88</v>
      </c>
      <c r="D10" s="367" t="s">
        <v>39</v>
      </c>
      <c r="E10" s="367"/>
      <c r="F10" s="314" t="s">
        <v>251</v>
      </c>
      <c r="G10" s="314"/>
      <c r="H10" s="37" t="s">
        <v>45</v>
      </c>
      <c r="I10" s="126" t="s">
        <v>88</v>
      </c>
      <c r="M10" s="99" t="s">
        <v>23</v>
      </c>
      <c r="N10" s="46" t="s">
        <v>58</v>
      </c>
    </row>
    <row r="11" spans="2:14" ht="30.75" customHeight="1" x14ac:dyDescent="0.2">
      <c r="B11" s="45" t="s">
        <v>46</v>
      </c>
      <c r="C11" s="320" t="s">
        <v>242</v>
      </c>
      <c r="D11" s="320"/>
      <c r="E11" s="320"/>
      <c r="F11" s="320"/>
      <c r="G11" s="37" t="s">
        <v>47</v>
      </c>
      <c r="H11" s="321" t="s">
        <v>242</v>
      </c>
      <c r="I11" s="321"/>
      <c r="M11" s="99" t="s">
        <v>24</v>
      </c>
      <c r="N11" s="46" t="s">
        <v>59</v>
      </c>
    </row>
    <row r="12" spans="2:14" ht="30.75" customHeight="1" x14ac:dyDescent="0.2">
      <c r="B12" s="45" t="s">
        <v>48</v>
      </c>
      <c r="C12" s="322" t="s">
        <v>22</v>
      </c>
      <c r="D12" s="322"/>
      <c r="E12" s="322"/>
      <c r="F12" s="322"/>
      <c r="G12" s="37" t="s">
        <v>49</v>
      </c>
      <c r="H12" s="323" t="s">
        <v>217</v>
      </c>
      <c r="I12" s="323"/>
      <c r="M12" s="100" t="s">
        <v>25</v>
      </c>
    </row>
    <row r="13" spans="2:14" ht="30.75" customHeight="1" x14ac:dyDescent="0.2">
      <c r="B13" s="45" t="s">
        <v>50</v>
      </c>
      <c r="C13" s="343" t="s">
        <v>92</v>
      </c>
      <c r="D13" s="369"/>
      <c r="E13" s="369"/>
      <c r="F13" s="369"/>
      <c r="G13" s="369"/>
      <c r="H13" s="369"/>
      <c r="I13" s="369"/>
      <c r="M13" s="100"/>
    </row>
    <row r="14" spans="2:14" ht="30.75" customHeight="1" x14ac:dyDescent="0.2">
      <c r="B14" s="45" t="s">
        <v>51</v>
      </c>
      <c r="C14" s="314" t="s">
        <v>242</v>
      </c>
      <c r="D14" s="314"/>
      <c r="E14" s="314"/>
      <c r="F14" s="314"/>
      <c r="G14" s="314"/>
      <c r="H14" s="314"/>
      <c r="I14" s="314"/>
      <c r="M14" s="100"/>
      <c r="N14" s="46" t="s">
        <v>87</v>
      </c>
    </row>
    <row r="15" spans="2:14" ht="30.75" customHeight="1" x14ac:dyDescent="0.2">
      <c r="B15" s="45" t="s">
        <v>52</v>
      </c>
      <c r="C15" s="320" t="s">
        <v>243</v>
      </c>
      <c r="D15" s="320"/>
      <c r="E15" s="320"/>
      <c r="F15" s="320"/>
      <c r="G15" s="37" t="s">
        <v>53</v>
      </c>
      <c r="H15" s="314" t="s">
        <v>32</v>
      </c>
      <c r="I15" s="314"/>
      <c r="M15" s="100" t="s">
        <v>26</v>
      </c>
      <c r="N15" s="46" t="s">
        <v>88</v>
      </c>
    </row>
    <row r="16" spans="2:14" ht="30.75" customHeight="1" x14ac:dyDescent="0.2">
      <c r="B16" s="45" t="s">
        <v>54</v>
      </c>
      <c r="C16" s="324" t="s">
        <v>264</v>
      </c>
      <c r="D16" s="324"/>
      <c r="E16" s="324"/>
      <c r="F16" s="324"/>
      <c r="G16" s="37" t="s">
        <v>55</v>
      </c>
      <c r="H16" s="314" t="s">
        <v>56</v>
      </c>
      <c r="I16" s="314"/>
      <c r="M16" s="100" t="s">
        <v>27</v>
      </c>
    </row>
    <row r="17" spans="2:14" ht="40.5" customHeight="1" x14ac:dyDescent="0.2">
      <c r="B17" s="45" t="s">
        <v>60</v>
      </c>
      <c r="C17" s="320" t="s">
        <v>261</v>
      </c>
      <c r="D17" s="320"/>
      <c r="E17" s="320"/>
      <c r="F17" s="320"/>
      <c r="G17" s="320"/>
      <c r="H17" s="320"/>
      <c r="I17" s="320"/>
      <c r="M17" s="100" t="s">
        <v>28</v>
      </c>
      <c r="N17" s="46" t="s">
        <v>89</v>
      </c>
    </row>
    <row r="18" spans="2:14" ht="30.75" customHeight="1" x14ac:dyDescent="0.2">
      <c r="B18" s="45" t="s">
        <v>61</v>
      </c>
      <c r="C18" s="320" t="s">
        <v>244</v>
      </c>
      <c r="D18" s="320"/>
      <c r="E18" s="320"/>
      <c r="F18" s="320"/>
      <c r="G18" s="320"/>
      <c r="H18" s="320"/>
      <c r="I18" s="320"/>
      <c r="M18" s="100" t="s">
        <v>29</v>
      </c>
      <c r="N18" s="46" t="s">
        <v>90</v>
      </c>
    </row>
    <row r="19" spans="2:14" ht="30.75" customHeight="1" x14ac:dyDescent="0.2">
      <c r="B19" s="45" t="s">
        <v>62</v>
      </c>
      <c r="C19" s="320" t="s">
        <v>245</v>
      </c>
      <c r="D19" s="320"/>
      <c r="E19" s="320"/>
      <c r="F19" s="320"/>
      <c r="G19" s="320"/>
      <c r="H19" s="320"/>
      <c r="I19" s="320"/>
      <c r="M19" s="100"/>
      <c r="N19" s="46" t="s">
        <v>91</v>
      </c>
    </row>
    <row r="20" spans="2:14" ht="30.75" customHeight="1" x14ac:dyDescent="0.2">
      <c r="B20" s="45" t="s">
        <v>63</v>
      </c>
      <c r="C20" s="326" t="s">
        <v>218</v>
      </c>
      <c r="D20" s="326"/>
      <c r="E20" s="326"/>
      <c r="F20" s="326"/>
      <c r="G20" s="326"/>
      <c r="H20" s="326"/>
      <c r="I20" s="326"/>
      <c r="M20" s="100" t="s">
        <v>32</v>
      </c>
      <c r="N20" s="46" t="s">
        <v>92</v>
      </c>
    </row>
    <row r="21" spans="2:14" ht="27.75" customHeight="1" x14ac:dyDescent="0.2">
      <c r="B21" s="367" t="s">
        <v>64</v>
      </c>
      <c r="C21" s="327" t="s">
        <v>41</v>
      </c>
      <c r="D21" s="327"/>
      <c r="E21" s="327"/>
      <c r="F21" s="328" t="s">
        <v>42</v>
      </c>
      <c r="G21" s="328"/>
      <c r="H21" s="328"/>
      <c r="I21" s="328"/>
      <c r="M21" s="100" t="s">
        <v>33</v>
      </c>
      <c r="N21" s="46" t="s">
        <v>93</v>
      </c>
    </row>
    <row r="22" spans="2:14" ht="27" customHeight="1" x14ac:dyDescent="0.2">
      <c r="B22" s="367"/>
      <c r="C22" s="320" t="s">
        <v>246</v>
      </c>
      <c r="D22" s="320"/>
      <c r="E22" s="320"/>
      <c r="F22" s="320" t="s">
        <v>247</v>
      </c>
      <c r="G22" s="320"/>
      <c r="H22" s="320"/>
      <c r="I22" s="320"/>
      <c r="M22" s="100" t="s">
        <v>34</v>
      </c>
      <c r="N22" s="46" t="s">
        <v>94</v>
      </c>
    </row>
    <row r="23" spans="2:14" ht="39.75" customHeight="1" x14ac:dyDescent="0.2">
      <c r="B23" s="45" t="s">
        <v>65</v>
      </c>
      <c r="C23" s="314" t="s">
        <v>248</v>
      </c>
      <c r="D23" s="314"/>
      <c r="E23" s="314"/>
      <c r="F23" s="314" t="s">
        <v>248</v>
      </c>
      <c r="G23" s="314"/>
      <c r="H23" s="314"/>
      <c r="I23" s="314"/>
      <c r="M23" s="100"/>
      <c r="N23" s="46" t="s">
        <v>95</v>
      </c>
    </row>
    <row r="24" spans="2:14" ht="48.75" customHeight="1" x14ac:dyDescent="0.2">
      <c r="B24" s="45" t="s">
        <v>66</v>
      </c>
      <c r="C24" s="320" t="s">
        <v>259</v>
      </c>
      <c r="D24" s="320"/>
      <c r="E24" s="320"/>
      <c r="F24" s="320" t="s">
        <v>260</v>
      </c>
      <c r="G24" s="320"/>
      <c r="H24" s="320"/>
      <c r="I24" s="320"/>
      <c r="M24" s="100"/>
      <c r="N24" s="46" t="s">
        <v>96</v>
      </c>
    </row>
    <row r="25" spans="2:14" ht="29.25" customHeight="1" x14ac:dyDescent="0.2">
      <c r="B25" s="45" t="s">
        <v>67</v>
      </c>
      <c r="C25" s="329">
        <v>43831</v>
      </c>
      <c r="D25" s="320"/>
      <c r="E25" s="320"/>
      <c r="F25" s="37" t="s">
        <v>98</v>
      </c>
      <c r="G25" s="372"/>
      <c r="H25" s="372"/>
      <c r="I25" s="372"/>
      <c r="M25" s="100"/>
    </row>
    <row r="26" spans="2:14" ht="27" customHeight="1" x14ac:dyDescent="0.2">
      <c r="B26" s="45" t="s">
        <v>97</v>
      </c>
      <c r="C26" s="329">
        <v>44196</v>
      </c>
      <c r="D26" s="320"/>
      <c r="E26" s="320"/>
      <c r="F26" s="37" t="s">
        <v>68</v>
      </c>
      <c r="G26" s="333">
        <v>1</v>
      </c>
      <c r="H26" s="333"/>
      <c r="I26" s="333"/>
      <c r="M26" s="100"/>
    </row>
    <row r="27" spans="2:14" ht="47.25" customHeight="1" x14ac:dyDescent="0.2">
      <c r="B27" s="45" t="s">
        <v>99</v>
      </c>
      <c r="C27" s="314" t="s">
        <v>28</v>
      </c>
      <c r="D27" s="314"/>
      <c r="E27" s="314"/>
      <c r="F27" s="96" t="s">
        <v>69</v>
      </c>
      <c r="G27" s="336" t="s">
        <v>256</v>
      </c>
      <c r="H27" s="336"/>
      <c r="I27" s="336"/>
      <c r="M27" s="100"/>
    </row>
    <row r="28" spans="2:14" ht="30" customHeight="1" x14ac:dyDescent="0.2">
      <c r="B28" s="373" t="s">
        <v>20</v>
      </c>
      <c r="C28" s="373"/>
      <c r="D28" s="373"/>
      <c r="E28" s="373"/>
      <c r="F28" s="373"/>
      <c r="G28" s="373"/>
      <c r="H28" s="373"/>
      <c r="I28" s="373"/>
      <c r="M28" s="100"/>
    </row>
    <row r="29" spans="2:14" ht="56.25" customHeight="1" x14ac:dyDescent="0.2">
      <c r="B29" s="38" t="s">
        <v>2</v>
      </c>
      <c r="C29" s="38" t="s">
        <v>70</v>
      </c>
      <c r="D29" s="38" t="s">
        <v>43</v>
      </c>
      <c r="E29" s="38" t="s">
        <v>71</v>
      </c>
      <c r="F29" s="38" t="s">
        <v>44</v>
      </c>
      <c r="G29" s="39" t="s">
        <v>13</v>
      </c>
      <c r="H29" s="39" t="s">
        <v>14</v>
      </c>
      <c r="I29" s="38" t="s">
        <v>15</v>
      </c>
      <c r="M29" s="100"/>
    </row>
    <row r="30" spans="2:14" ht="19.5" customHeight="1" x14ac:dyDescent="0.2">
      <c r="B30" s="92" t="s">
        <v>3</v>
      </c>
      <c r="C30" s="124">
        <v>0</v>
      </c>
      <c r="D30" s="125">
        <v>0</v>
      </c>
      <c r="E30" s="124">
        <v>0</v>
      </c>
      <c r="F30" s="125">
        <f>+E30</f>
        <v>0</v>
      </c>
      <c r="G30" s="101" t="e">
        <f>+C30/E30</f>
        <v>#DIV/0!</v>
      </c>
      <c r="H30" s="135" t="e">
        <f>+D30/F30</f>
        <v>#DIV/0!</v>
      </c>
      <c r="I30" s="103" t="e">
        <f>+H30/$G$26</f>
        <v>#DIV/0!</v>
      </c>
      <c r="M30" s="100"/>
    </row>
    <row r="31" spans="2:14" ht="19.5" customHeight="1" x14ac:dyDescent="0.2">
      <c r="B31" s="92" t="s">
        <v>4</v>
      </c>
      <c r="C31" s="124">
        <v>0</v>
      </c>
      <c r="D31" s="125">
        <f>+D30+C31</f>
        <v>0</v>
      </c>
      <c r="E31" s="124">
        <v>0</v>
      </c>
      <c r="F31" s="125">
        <f>+F30+E31</f>
        <v>0</v>
      </c>
      <c r="G31" s="101" t="e">
        <f t="shared" ref="G31:G41" si="0">+C31/E31</f>
        <v>#DIV/0!</v>
      </c>
      <c r="H31" s="102">
        <f t="shared" ref="H31:H41" si="1">+D31/$F$41</f>
        <v>0</v>
      </c>
      <c r="I31" s="103">
        <f t="shared" ref="I31:I41" si="2">+H31/$G$26</f>
        <v>0</v>
      </c>
      <c r="M31" s="100"/>
    </row>
    <row r="32" spans="2:14" ht="19.5" customHeight="1" x14ac:dyDescent="0.2">
      <c r="B32" s="92" t="s">
        <v>5</v>
      </c>
      <c r="C32" s="124">
        <v>0</v>
      </c>
      <c r="D32" s="125">
        <f t="shared" ref="D32:D41" si="3">+D31+C32</f>
        <v>0</v>
      </c>
      <c r="E32" s="124">
        <v>0</v>
      </c>
      <c r="F32" s="125">
        <f t="shared" ref="F32:F41" si="4">+F31+E32</f>
        <v>0</v>
      </c>
      <c r="G32" s="101" t="e">
        <f t="shared" si="0"/>
        <v>#DIV/0!</v>
      </c>
      <c r="H32" s="102">
        <f t="shared" si="1"/>
        <v>0</v>
      </c>
      <c r="I32" s="103">
        <f t="shared" si="2"/>
        <v>0</v>
      </c>
      <c r="M32" s="100"/>
    </row>
    <row r="33" spans="2:9" ht="19.5" customHeight="1" x14ac:dyDescent="0.2">
      <c r="B33" s="92" t="s">
        <v>6</v>
      </c>
      <c r="C33" s="124">
        <v>1</v>
      </c>
      <c r="D33" s="125">
        <f t="shared" si="3"/>
        <v>1</v>
      </c>
      <c r="E33" s="124">
        <v>1</v>
      </c>
      <c r="F33" s="125">
        <f t="shared" si="4"/>
        <v>1</v>
      </c>
      <c r="G33" s="101">
        <f t="shared" si="0"/>
        <v>1</v>
      </c>
      <c r="H33" s="102">
        <f t="shared" si="1"/>
        <v>0.2</v>
      </c>
      <c r="I33" s="103">
        <f t="shared" si="2"/>
        <v>0.2</v>
      </c>
    </row>
    <row r="34" spans="2:9" ht="19.5" customHeight="1" x14ac:dyDescent="0.2">
      <c r="B34" s="92" t="s">
        <v>7</v>
      </c>
      <c r="C34" s="124">
        <v>0</v>
      </c>
      <c r="D34" s="125">
        <f t="shared" si="3"/>
        <v>1</v>
      </c>
      <c r="E34" s="124">
        <v>0</v>
      </c>
      <c r="F34" s="125">
        <f t="shared" si="4"/>
        <v>1</v>
      </c>
      <c r="G34" s="101" t="e">
        <f t="shared" si="0"/>
        <v>#DIV/0!</v>
      </c>
      <c r="H34" s="102">
        <f t="shared" si="1"/>
        <v>0.2</v>
      </c>
      <c r="I34" s="103">
        <f t="shared" si="2"/>
        <v>0.2</v>
      </c>
    </row>
    <row r="35" spans="2:9" ht="19.5" customHeight="1" x14ac:dyDescent="0.2">
      <c r="B35" s="92" t="s">
        <v>8</v>
      </c>
      <c r="C35" s="124">
        <v>0</v>
      </c>
      <c r="D35" s="125">
        <f t="shared" si="3"/>
        <v>1</v>
      </c>
      <c r="E35" s="124">
        <v>0</v>
      </c>
      <c r="F35" s="125">
        <f t="shared" si="4"/>
        <v>1</v>
      </c>
      <c r="G35" s="101" t="e">
        <f t="shared" si="0"/>
        <v>#DIV/0!</v>
      </c>
      <c r="H35" s="102">
        <f t="shared" si="1"/>
        <v>0.2</v>
      </c>
      <c r="I35" s="103">
        <f t="shared" si="2"/>
        <v>0.2</v>
      </c>
    </row>
    <row r="36" spans="2:9" ht="19.5" customHeight="1" x14ac:dyDescent="0.2">
      <c r="B36" s="92" t="s">
        <v>9</v>
      </c>
      <c r="C36" s="124">
        <v>0</v>
      </c>
      <c r="D36" s="125">
        <f t="shared" si="3"/>
        <v>1</v>
      </c>
      <c r="E36" s="124">
        <v>0</v>
      </c>
      <c r="F36" s="125">
        <f t="shared" si="4"/>
        <v>1</v>
      </c>
      <c r="G36" s="101" t="e">
        <f t="shared" si="0"/>
        <v>#DIV/0!</v>
      </c>
      <c r="H36" s="102">
        <f t="shared" si="1"/>
        <v>0.2</v>
      </c>
      <c r="I36" s="103">
        <f t="shared" si="2"/>
        <v>0.2</v>
      </c>
    </row>
    <row r="37" spans="2:9" ht="19.5" customHeight="1" x14ac:dyDescent="0.2">
      <c r="B37" s="92" t="s">
        <v>10</v>
      </c>
      <c r="C37" s="124">
        <v>0</v>
      </c>
      <c r="D37" s="125">
        <f t="shared" si="3"/>
        <v>1</v>
      </c>
      <c r="E37" s="124">
        <v>0</v>
      </c>
      <c r="F37" s="125">
        <f t="shared" si="4"/>
        <v>1</v>
      </c>
      <c r="G37" s="101" t="e">
        <f t="shared" si="0"/>
        <v>#DIV/0!</v>
      </c>
      <c r="H37" s="102">
        <f t="shared" si="1"/>
        <v>0.2</v>
      </c>
      <c r="I37" s="103">
        <f t="shared" si="2"/>
        <v>0.2</v>
      </c>
    </row>
    <row r="38" spans="2:9" ht="19.5" customHeight="1" x14ac:dyDescent="0.2">
      <c r="B38" s="92" t="s">
        <v>11</v>
      </c>
      <c r="C38" s="124">
        <v>1</v>
      </c>
      <c r="D38" s="125">
        <f t="shared" si="3"/>
        <v>2</v>
      </c>
      <c r="E38" s="124">
        <v>1</v>
      </c>
      <c r="F38" s="125">
        <f t="shared" si="4"/>
        <v>2</v>
      </c>
      <c r="G38" s="101">
        <f t="shared" si="0"/>
        <v>1</v>
      </c>
      <c r="H38" s="102">
        <f t="shared" si="1"/>
        <v>0.4</v>
      </c>
      <c r="I38" s="103">
        <f t="shared" si="2"/>
        <v>0.4</v>
      </c>
    </row>
    <row r="39" spans="2:9" ht="19.5" customHeight="1" x14ac:dyDescent="0.2">
      <c r="B39" s="92" t="s">
        <v>12</v>
      </c>
      <c r="C39" s="124">
        <v>0</v>
      </c>
      <c r="D39" s="125">
        <f t="shared" si="3"/>
        <v>2</v>
      </c>
      <c r="E39" s="124">
        <v>0</v>
      </c>
      <c r="F39" s="125">
        <f t="shared" si="4"/>
        <v>2</v>
      </c>
      <c r="G39" s="101" t="e">
        <f t="shared" si="0"/>
        <v>#DIV/0!</v>
      </c>
      <c r="H39" s="102">
        <f t="shared" si="1"/>
        <v>0.4</v>
      </c>
      <c r="I39" s="103">
        <f t="shared" si="2"/>
        <v>0.4</v>
      </c>
    </row>
    <row r="40" spans="2:9" ht="19.5" customHeight="1" x14ac:dyDescent="0.2">
      <c r="B40" s="92" t="s">
        <v>16</v>
      </c>
      <c r="C40" s="124">
        <v>0</v>
      </c>
      <c r="D40" s="125">
        <f t="shared" si="3"/>
        <v>2</v>
      </c>
      <c r="E40" s="124">
        <v>2</v>
      </c>
      <c r="F40" s="125">
        <f t="shared" si="4"/>
        <v>4</v>
      </c>
      <c r="G40" s="101">
        <f t="shared" si="0"/>
        <v>0</v>
      </c>
      <c r="H40" s="102">
        <f t="shared" si="1"/>
        <v>0.4</v>
      </c>
      <c r="I40" s="103">
        <f t="shared" si="2"/>
        <v>0.4</v>
      </c>
    </row>
    <row r="41" spans="2:9" ht="19.5" customHeight="1" x14ac:dyDescent="0.2">
      <c r="B41" s="92" t="s">
        <v>17</v>
      </c>
      <c r="C41" s="124">
        <v>0</v>
      </c>
      <c r="D41" s="125">
        <f t="shared" si="3"/>
        <v>2</v>
      </c>
      <c r="E41" s="124">
        <v>1</v>
      </c>
      <c r="F41" s="125">
        <f t="shared" si="4"/>
        <v>5</v>
      </c>
      <c r="G41" s="101">
        <f t="shared" si="0"/>
        <v>0</v>
      </c>
      <c r="H41" s="102">
        <f t="shared" si="1"/>
        <v>0.4</v>
      </c>
      <c r="I41" s="103">
        <f t="shared" si="2"/>
        <v>0.4</v>
      </c>
    </row>
    <row r="42" spans="2:9" ht="54" customHeight="1" x14ac:dyDescent="0.2">
      <c r="B42" s="93" t="s">
        <v>72</v>
      </c>
      <c r="C42" s="370" t="s">
        <v>518</v>
      </c>
      <c r="D42" s="371"/>
      <c r="E42" s="371"/>
      <c r="F42" s="371"/>
      <c r="G42" s="371"/>
      <c r="H42" s="371"/>
      <c r="I42" s="371"/>
    </row>
    <row r="43" spans="2:9" ht="29.25" customHeight="1" x14ac:dyDescent="0.2">
      <c r="B43" s="337" t="s">
        <v>21</v>
      </c>
      <c r="C43" s="337"/>
      <c r="D43" s="337"/>
      <c r="E43" s="337"/>
      <c r="F43" s="337"/>
      <c r="G43" s="337"/>
      <c r="H43" s="337"/>
      <c r="I43" s="337"/>
    </row>
    <row r="44" spans="2:9" ht="45.75" customHeight="1" x14ac:dyDescent="0.2">
      <c r="B44" s="376"/>
      <c r="C44" s="376"/>
      <c r="D44" s="376"/>
      <c r="E44" s="376"/>
      <c r="F44" s="376"/>
      <c r="G44" s="376"/>
      <c r="H44" s="376"/>
      <c r="I44" s="376"/>
    </row>
    <row r="45" spans="2:9" ht="45.75" customHeight="1" x14ac:dyDescent="0.2">
      <c r="B45" s="376"/>
      <c r="C45" s="376"/>
      <c r="D45" s="376"/>
      <c r="E45" s="376"/>
      <c r="F45" s="376"/>
      <c r="G45" s="376"/>
      <c r="H45" s="376"/>
      <c r="I45" s="376"/>
    </row>
    <row r="46" spans="2:9" ht="33" customHeight="1" x14ac:dyDescent="0.2">
      <c r="B46" s="376"/>
      <c r="C46" s="376"/>
      <c r="D46" s="376"/>
      <c r="E46" s="376"/>
      <c r="F46" s="376"/>
      <c r="G46" s="376"/>
      <c r="H46" s="376"/>
      <c r="I46" s="376"/>
    </row>
    <row r="47" spans="2:9" ht="18" customHeight="1" x14ac:dyDescent="0.2">
      <c r="B47" s="376"/>
      <c r="C47" s="376"/>
      <c r="D47" s="376"/>
      <c r="E47" s="376"/>
      <c r="F47" s="376"/>
      <c r="G47" s="376"/>
      <c r="H47" s="376"/>
      <c r="I47" s="376"/>
    </row>
    <row r="48" spans="2:9" ht="18" customHeight="1" x14ac:dyDescent="0.2">
      <c r="B48" s="376"/>
      <c r="C48" s="376"/>
      <c r="D48" s="376"/>
      <c r="E48" s="376"/>
      <c r="F48" s="376"/>
      <c r="G48" s="376"/>
      <c r="H48" s="376"/>
      <c r="I48" s="376"/>
    </row>
    <row r="49" spans="2:9" ht="45" customHeight="1" x14ac:dyDescent="0.2">
      <c r="B49" s="45" t="s">
        <v>73</v>
      </c>
      <c r="C49" s="370" t="s">
        <v>518</v>
      </c>
      <c r="D49" s="371"/>
      <c r="E49" s="371"/>
      <c r="F49" s="371"/>
      <c r="G49" s="371"/>
      <c r="H49" s="371"/>
      <c r="I49" s="371"/>
    </row>
    <row r="50" spans="2:9" ht="30" customHeight="1" x14ac:dyDescent="0.2">
      <c r="B50" s="45" t="s">
        <v>74</v>
      </c>
      <c r="C50" s="377" t="s">
        <v>238</v>
      </c>
      <c r="D50" s="377"/>
      <c r="E50" s="377"/>
      <c r="F50" s="377"/>
      <c r="G50" s="377"/>
      <c r="H50" s="377"/>
      <c r="I50" s="377"/>
    </row>
    <row r="51" spans="2:9" ht="46.5" customHeight="1" x14ac:dyDescent="0.2">
      <c r="B51" s="95" t="s">
        <v>75</v>
      </c>
      <c r="C51" s="378" t="s">
        <v>249</v>
      </c>
      <c r="D51" s="378"/>
      <c r="E51" s="378"/>
      <c r="F51" s="378"/>
      <c r="G51" s="378"/>
      <c r="H51" s="378"/>
      <c r="I51" s="378"/>
    </row>
    <row r="52" spans="2:9" ht="29.25" customHeight="1" x14ac:dyDescent="0.2">
      <c r="B52" s="337" t="s">
        <v>38</v>
      </c>
      <c r="C52" s="337"/>
      <c r="D52" s="337"/>
      <c r="E52" s="337"/>
      <c r="F52" s="337"/>
      <c r="G52" s="337"/>
      <c r="H52" s="337"/>
      <c r="I52" s="337"/>
    </row>
    <row r="53" spans="2:9" ht="33" customHeight="1" x14ac:dyDescent="0.2">
      <c r="B53" s="379" t="s">
        <v>76</v>
      </c>
      <c r="C53" s="94" t="s">
        <v>77</v>
      </c>
      <c r="D53" s="340" t="s">
        <v>78</v>
      </c>
      <c r="E53" s="340"/>
      <c r="F53" s="340"/>
      <c r="G53" s="340" t="s">
        <v>79</v>
      </c>
      <c r="H53" s="340"/>
      <c r="I53" s="340"/>
    </row>
    <row r="54" spans="2:9" ht="53.25" customHeight="1" x14ac:dyDescent="0.2">
      <c r="B54" s="379"/>
      <c r="C54" s="127"/>
      <c r="D54" s="341"/>
      <c r="E54" s="341"/>
      <c r="F54" s="341"/>
      <c r="G54" s="342"/>
      <c r="H54" s="342"/>
      <c r="I54" s="342"/>
    </row>
    <row r="55" spans="2:9" ht="31.5" customHeight="1" x14ac:dyDescent="0.2">
      <c r="B55" s="95" t="s">
        <v>80</v>
      </c>
      <c r="C55" s="374" t="s">
        <v>250</v>
      </c>
      <c r="D55" s="374"/>
      <c r="E55" s="375" t="s">
        <v>81</v>
      </c>
      <c r="F55" s="375"/>
      <c r="G55" s="374" t="s">
        <v>250</v>
      </c>
      <c r="H55" s="374"/>
      <c r="I55" s="374"/>
    </row>
    <row r="56" spans="2:9" ht="31.5" customHeight="1" x14ac:dyDescent="0.2">
      <c r="B56" s="95" t="s">
        <v>82</v>
      </c>
      <c r="C56" s="380" t="s">
        <v>502</v>
      </c>
      <c r="D56" s="380"/>
      <c r="E56" s="381" t="s">
        <v>86</v>
      </c>
      <c r="F56" s="381"/>
      <c r="G56" s="374" t="s">
        <v>501</v>
      </c>
      <c r="H56" s="374"/>
      <c r="I56" s="374"/>
    </row>
    <row r="57" spans="2:9" ht="31.5" customHeight="1" x14ac:dyDescent="0.2">
      <c r="B57" s="95" t="s">
        <v>84</v>
      </c>
      <c r="C57" s="341"/>
      <c r="D57" s="341"/>
      <c r="E57" s="382" t="s">
        <v>83</v>
      </c>
      <c r="F57" s="382"/>
      <c r="G57" s="380"/>
      <c r="H57" s="380"/>
      <c r="I57" s="380"/>
    </row>
    <row r="58" spans="2:9" ht="31.5" customHeight="1" x14ac:dyDescent="0.2">
      <c r="B58" s="95" t="s">
        <v>85</v>
      </c>
      <c r="C58" s="341"/>
      <c r="D58" s="341"/>
      <c r="E58" s="382"/>
      <c r="F58" s="382"/>
      <c r="G58" s="380"/>
      <c r="H58" s="380"/>
      <c r="I58" s="380"/>
    </row>
    <row r="59" spans="2:9" ht="15" hidden="1" x14ac:dyDescent="0.25">
      <c r="B59" s="9"/>
      <c r="C59" s="9"/>
      <c r="D59" s="10"/>
      <c r="E59" s="10"/>
      <c r="F59" s="10"/>
      <c r="G59" s="10"/>
      <c r="H59" s="10"/>
      <c r="I59" s="11"/>
    </row>
    <row r="60" spans="2:9" hidden="1" x14ac:dyDescent="0.2">
      <c r="B60" s="4"/>
      <c r="C60" s="5"/>
      <c r="D60" s="5"/>
      <c r="E60" s="6"/>
      <c r="F60" s="6"/>
      <c r="G60" s="7"/>
      <c r="H60" s="8"/>
      <c r="I60" s="5"/>
    </row>
    <row r="61" spans="2:9" hidden="1" x14ac:dyDescent="0.2">
      <c r="B61" s="4"/>
      <c r="C61" s="5"/>
      <c r="D61" s="5"/>
      <c r="E61" s="6"/>
      <c r="F61" s="6"/>
      <c r="G61" s="7"/>
      <c r="H61" s="8"/>
      <c r="I61" s="5"/>
    </row>
    <row r="62" spans="2:9" hidden="1" x14ac:dyDescent="0.2">
      <c r="B62" s="4"/>
      <c r="C62" s="5"/>
      <c r="D62" s="5"/>
      <c r="E62" s="6"/>
      <c r="F62" s="6"/>
      <c r="G62" s="7"/>
      <c r="H62" s="8"/>
      <c r="I62" s="5"/>
    </row>
    <row r="63" spans="2:9" hidden="1" x14ac:dyDescent="0.2">
      <c r="B63" s="4"/>
      <c r="C63" s="5"/>
      <c r="D63" s="5"/>
      <c r="E63" s="6"/>
      <c r="F63" s="6"/>
      <c r="G63" s="7"/>
      <c r="H63" s="8"/>
      <c r="I63" s="5"/>
    </row>
    <row r="64" spans="2:9" hidden="1" x14ac:dyDescent="0.2">
      <c r="B64" s="4"/>
      <c r="C64" s="5"/>
      <c r="D64" s="5"/>
      <c r="E64" s="6"/>
      <c r="F64" s="6"/>
      <c r="G64" s="7"/>
      <c r="H64" s="8"/>
      <c r="I64" s="5"/>
    </row>
    <row r="65" spans="2:9" hidden="1" x14ac:dyDescent="0.2">
      <c r="B65" s="4"/>
      <c r="C65" s="5"/>
      <c r="D65" s="5"/>
      <c r="E65" s="6"/>
      <c r="F65" s="6"/>
      <c r="G65" s="7"/>
      <c r="H65" s="8"/>
      <c r="I65" s="5"/>
    </row>
    <row r="66" spans="2:9" hidden="1" x14ac:dyDescent="0.2">
      <c r="B66" s="4"/>
      <c r="C66" s="5"/>
      <c r="D66" s="5"/>
      <c r="E66" s="6"/>
      <c r="F66" s="6"/>
      <c r="G66" s="7"/>
      <c r="H66" s="8"/>
      <c r="I66" s="5"/>
    </row>
    <row r="67" spans="2:9" hidden="1" x14ac:dyDescent="0.2">
      <c r="B67" s="4"/>
      <c r="C67" s="5"/>
      <c r="D67" s="5"/>
      <c r="E67" s="6"/>
      <c r="F67" s="6"/>
      <c r="G67" s="7"/>
      <c r="H67" s="8"/>
      <c r="I67" s="5"/>
    </row>
  </sheetData>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4">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C13:I13">
      <formula1>$N$17:$N$24</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20"/>
  <sheetViews>
    <sheetView topLeftCell="A13" zoomScale="80" zoomScaleNormal="80" workbookViewId="0">
      <selection activeCell="I17" sqref="I17"/>
    </sheetView>
  </sheetViews>
  <sheetFormatPr baseColWidth="10" defaultRowHeight="15" x14ac:dyDescent="0.25"/>
  <cols>
    <col min="1" max="1" width="1.28515625" customWidth="1"/>
    <col min="2" max="2" width="28.140625" style="90" customWidth="1"/>
    <col min="3" max="3" width="31.42578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34.85546875" customWidth="1"/>
    <col min="12" max="12" width="20.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2" ht="15.75" thickBot="1" x14ac:dyDescent="0.3"/>
    <row r="2" spans="2:12" ht="23.25" customHeight="1" thickBot="1" x14ac:dyDescent="0.3">
      <c r="B2" s="386"/>
      <c r="C2" s="389" t="s">
        <v>239</v>
      </c>
      <c r="D2" s="390"/>
      <c r="E2" s="390"/>
      <c r="F2" s="390"/>
      <c r="G2" s="390"/>
      <c r="H2" s="390"/>
      <c r="I2" s="390"/>
      <c r="J2" s="391"/>
    </row>
    <row r="3" spans="2:12" ht="18" customHeight="1" thickBot="1" x14ac:dyDescent="0.3">
      <c r="B3" s="387"/>
      <c r="C3" s="350" t="s">
        <v>18</v>
      </c>
      <c r="D3" s="351"/>
      <c r="E3" s="351"/>
      <c r="F3" s="351"/>
      <c r="G3" s="351"/>
      <c r="H3" s="351"/>
      <c r="I3" s="351"/>
      <c r="J3" s="352"/>
    </row>
    <row r="4" spans="2:12" ht="18" customHeight="1" thickBot="1" x14ac:dyDescent="0.3">
      <c r="B4" s="387"/>
      <c r="C4" s="350" t="s">
        <v>220</v>
      </c>
      <c r="D4" s="351"/>
      <c r="E4" s="351"/>
      <c r="F4" s="351"/>
      <c r="G4" s="351"/>
      <c r="H4" s="351"/>
      <c r="I4" s="351"/>
      <c r="J4" s="352"/>
    </row>
    <row r="5" spans="2:12" ht="18" customHeight="1" thickBot="1" x14ac:dyDescent="0.3">
      <c r="B5" s="388"/>
      <c r="C5" s="350" t="s">
        <v>240</v>
      </c>
      <c r="D5" s="351"/>
      <c r="E5" s="351"/>
      <c r="F5" s="351"/>
      <c r="G5" s="351"/>
      <c r="H5" s="392" t="s">
        <v>102</v>
      </c>
      <c r="I5" s="393"/>
      <c r="J5" s="394"/>
    </row>
    <row r="6" spans="2:12" ht="18" customHeight="1" thickBot="1" x14ac:dyDescent="0.3">
      <c r="B6" s="104"/>
      <c r="C6" s="81"/>
      <c r="D6" s="81"/>
      <c r="E6" s="81"/>
      <c r="F6" s="81"/>
      <c r="G6" s="81"/>
      <c r="H6" s="81"/>
      <c r="I6" s="81"/>
      <c r="J6" s="105"/>
    </row>
    <row r="7" spans="2:12" ht="51.75" customHeight="1" thickBot="1" x14ac:dyDescent="0.3">
      <c r="B7" s="83" t="s">
        <v>221</v>
      </c>
      <c r="C7" s="383" t="str">
        <f>Act_3!C7</f>
        <v xml:space="preserve">POA DE  GESTIÓN SIN INVERSIÓN DIRECCION DE NORMATIVIDAD Y CONCEPTOS </v>
      </c>
      <c r="D7" s="384"/>
      <c r="E7" s="385"/>
      <c r="F7" s="84"/>
      <c r="G7" s="81"/>
      <c r="H7" s="81"/>
      <c r="I7" s="81"/>
      <c r="J7" s="105"/>
    </row>
    <row r="8" spans="2:12" ht="32.25" customHeight="1" thickBot="1" x14ac:dyDescent="0.3">
      <c r="B8" s="91" t="s">
        <v>106</v>
      </c>
      <c r="C8" s="383" t="s">
        <v>254</v>
      </c>
      <c r="D8" s="384"/>
      <c r="E8" s="385"/>
      <c r="F8" s="84"/>
      <c r="G8" s="81"/>
      <c r="H8" s="81"/>
      <c r="I8" s="81"/>
      <c r="J8" s="105"/>
    </row>
    <row r="9" spans="2:12" ht="32.25" customHeight="1" thickBot="1" x14ac:dyDescent="0.3">
      <c r="B9" s="91" t="s">
        <v>222</v>
      </c>
      <c r="C9" s="383" t="s">
        <v>255</v>
      </c>
      <c r="D9" s="384"/>
      <c r="E9" s="385"/>
      <c r="F9" s="85"/>
      <c r="G9" s="81"/>
      <c r="H9" s="81"/>
      <c r="I9" s="81"/>
      <c r="J9" s="105"/>
    </row>
    <row r="10" spans="2:12" ht="33.75" customHeight="1" thickBot="1" x14ac:dyDescent="0.3">
      <c r="B10" s="91" t="s">
        <v>223</v>
      </c>
      <c r="C10" s="383" t="str">
        <f>'2_PAAC'!G56</f>
        <v xml:space="preserve">Ingrid Carolina Silva Rodríguez </v>
      </c>
      <c r="D10" s="384"/>
      <c r="E10" s="385"/>
      <c r="F10" s="84"/>
      <c r="G10" s="81"/>
      <c r="H10" s="81"/>
      <c r="I10" s="81"/>
      <c r="J10" s="105"/>
    </row>
    <row r="11" spans="2:12" ht="81.75" customHeight="1" thickBot="1" x14ac:dyDescent="0.3">
      <c r="B11" s="91" t="s">
        <v>224</v>
      </c>
      <c r="C11" s="383" t="str">
        <f>'2_PAAC'!F9</f>
        <v>2. Realizar el 100% de las actividades programadas en el Plan Anticorrupción y de Atención al Ciudadano de la vigencia por la Dirección de Normatividad y Conceptos</v>
      </c>
      <c r="D11" s="384"/>
      <c r="E11" s="385"/>
      <c r="F11" s="84"/>
      <c r="G11" s="81"/>
      <c r="H11" s="81"/>
      <c r="I11" s="81"/>
      <c r="J11" s="105"/>
    </row>
    <row r="13" spans="2:12" ht="26.25" customHeight="1" x14ac:dyDescent="0.25">
      <c r="B13" s="366" t="s">
        <v>263</v>
      </c>
      <c r="C13" s="366"/>
      <c r="D13" s="366"/>
      <c r="E13" s="366"/>
      <c r="F13" s="366"/>
      <c r="G13" s="366"/>
      <c r="H13" s="366"/>
      <c r="I13" s="363" t="s">
        <v>225</v>
      </c>
      <c r="J13" s="363"/>
      <c r="K13" s="363"/>
    </row>
    <row r="14" spans="2:12" s="87" customFormat="1" ht="56.25" customHeight="1" x14ac:dyDescent="0.25">
      <c r="B14" s="97" t="s">
        <v>226</v>
      </c>
      <c r="C14" s="97" t="s">
        <v>227</v>
      </c>
      <c r="D14" s="97" t="s">
        <v>228</v>
      </c>
      <c r="E14" s="97" t="s">
        <v>229</v>
      </c>
      <c r="F14" s="97" t="s">
        <v>230</v>
      </c>
      <c r="G14" s="97" t="s">
        <v>231</v>
      </c>
      <c r="H14" s="97" t="s">
        <v>232</v>
      </c>
      <c r="I14" s="86" t="s">
        <v>233</v>
      </c>
      <c r="J14" s="86" t="s">
        <v>234</v>
      </c>
      <c r="K14" s="86" t="s">
        <v>235</v>
      </c>
    </row>
    <row r="15" spans="2:12" ht="48" customHeight="1" x14ac:dyDescent="0.25">
      <c r="B15" s="364">
        <v>1</v>
      </c>
      <c r="C15" s="396" t="s">
        <v>262</v>
      </c>
      <c r="D15" s="395" t="s">
        <v>256</v>
      </c>
      <c r="E15" s="106">
        <v>1</v>
      </c>
      <c r="F15" s="108" t="s">
        <v>503</v>
      </c>
      <c r="G15" s="107">
        <v>0.25</v>
      </c>
      <c r="H15" s="110">
        <v>44165</v>
      </c>
      <c r="I15" s="219"/>
      <c r="J15" s="109"/>
      <c r="K15" s="133"/>
      <c r="L15" s="195"/>
    </row>
    <row r="16" spans="2:12" ht="48" customHeight="1" x14ac:dyDescent="0.25">
      <c r="B16" s="364"/>
      <c r="C16" s="396"/>
      <c r="D16" s="395"/>
      <c r="E16" s="106">
        <v>2</v>
      </c>
      <c r="F16" s="108" t="s">
        <v>504</v>
      </c>
      <c r="G16" s="128">
        <v>0.25</v>
      </c>
      <c r="H16" s="110">
        <v>44165</v>
      </c>
      <c r="I16" s="219"/>
      <c r="J16" s="109"/>
      <c r="K16" s="133"/>
      <c r="L16" s="195"/>
    </row>
    <row r="17" spans="2:12" ht="48" customHeight="1" x14ac:dyDescent="0.25">
      <c r="B17" s="399">
        <v>2</v>
      </c>
      <c r="C17" s="397" t="s">
        <v>510</v>
      </c>
      <c r="D17" s="401" t="s">
        <v>256</v>
      </c>
      <c r="E17" s="106">
        <v>1</v>
      </c>
      <c r="F17" s="108" t="s">
        <v>506</v>
      </c>
      <c r="G17" s="128">
        <v>0.25</v>
      </c>
      <c r="H17" s="110">
        <v>43922</v>
      </c>
      <c r="I17" s="219" t="s">
        <v>256</v>
      </c>
      <c r="J17" s="109">
        <v>43922</v>
      </c>
      <c r="K17" s="133" t="s">
        <v>509</v>
      </c>
      <c r="L17" s="195"/>
    </row>
    <row r="18" spans="2:12" ht="48" customHeight="1" x14ac:dyDescent="0.25">
      <c r="B18" s="399"/>
      <c r="C18" s="397"/>
      <c r="D18" s="402"/>
      <c r="E18" s="106">
        <v>2</v>
      </c>
      <c r="F18" s="108" t="s">
        <v>507</v>
      </c>
      <c r="G18" s="128">
        <v>0.15</v>
      </c>
      <c r="H18" s="110">
        <v>44075</v>
      </c>
      <c r="I18" s="219" t="s">
        <v>256</v>
      </c>
      <c r="J18" s="109">
        <v>44075</v>
      </c>
      <c r="K18" s="133" t="s">
        <v>517</v>
      </c>
      <c r="L18" s="195"/>
    </row>
    <row r="19" spans="2:12" ht="48" customHeight="1" x14ac:dyDescent="0.25">
      <c r="B19" s="400"/>
      <c r="C19" s="398"/>
      <c r="D19" s="403"/>
      <c r="E19" s="106">
        <v>3</v>
      </c>
      <c r="F19" s="108" t="s">
        <v>508</v>
      </c>
      <c r="G19" s="111">
        <v>0.1</v>
      </c>
      <c r="H19" s="204">
        <v>44166</v>
      </c>
      <c r="I19" s="128"/>
      <c r="J19" s="109"/>
      <c r="K19" s="134"/>
    </row>
    <row r="20" spans="2:12" s="89" customFormat="1" ht="21.75" customHeight="1" x14ac:dyDescent="0.25">
      <c r="B20" s="359" t="s">
        <v>236</v>
      </c>
      <c r="C20" s="359"/>
      <c r="D20" s="98">
        <f>SUM(D15:D19)</f>
        <v>0</v>
      </c>
      <c r="E20" s="360" t="s">
        <v>237</v>
      </c>
      <c r="F20" s="360"/>
      <c r="G20" s="98">
        <f>SUM(G15:G19)</f>
        <v>1</v>
      </c>
      <c r="H20" s="98"/>
      <c r="I20" s="88"/>
      <c r="J20" s="88"/>
      <c r="K20" s="88"/>
    </row>
  </sheetData>
  <sheetProtection selectLockedCells="1" selectUnlockedCells="1"/>
  <mergeCells count="21">
    <mergeCell ref="B20:C20"/>
    <mergeCell ref="E20:F20"/>
    <mergeCell ref="I13:K13"/>
    <mergeCell ref="B13:H13"/>
    <mergeCell ref="D15:D16"/>
    <mergeCell ref="C15:C16"/>
    <mergeCell ref="C17:C19"/>
    <mergeCell ref="B15:B16"/>
    <mergeCell ref="B17:B19"/>
    <mergeCell ref="D17:D19"/>
    <mergeCell ref="B2:B5"/>
    <mergeCell ref="C2:J2"/>
    <mergeCell ref="C3:J3"/>
    <mergeCell ref="C4:J4"/>
    <mergeCell ref="C5:G5"/>
    <mergeCell ref="H5:J5"/>
    <mergeCell ref="C7:E7"/>
    <mergeCell ref="C8:E8"/>
    <mergeCell ref="C9:E9"/>
    <mergeCell ref="C10:E10"/>
    <mergeCell ref="C11:E11"/>
  </mergeCells>
  <pageMargins left="1" right="1" top="1" bottom="1" header="0.5" footer="0.5"/>
  <pageSetup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72"/>
  <sheetViews>
    <sheetView topLeftCell="A28" zoomScale="80" zoomScaleNormal="80" zoomScaleSheetLayoutView="100" zoomScalePageLayoutView="70" workbookViewId="0">
      <selection activeCell="F9" sqref="F9:I9"/>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20" customWidth="1"/>
    <col min="12" max="21" width="11.42578125" style="40"/>
    <col min="22" max="24" width="11.42578125" style="41"/>
    <col min="25" max="16384" width="11.42578125" style="1"/>
  </cols>
  <sheetData>
    <row r="1" spans="2:24" ht="6" customHeight="1" x14ac:dyDescent="0.2"/>
    <row r="2" spans="2:24" ht="33.75" customHeight="1" x14ac:dyDescent="0.2">
      <c r="B2" s="421"/>
      <c r="C2" s="368" t="s">
        <v>103</v>
      </c>
      <c r="D2" s="368"/>
      <c r="E2" s="368"/>
      <c r="F2" s="368"/>
      <c r="G2" s="368"/>
      <c r="H2" s="368"/>
      <c r="I2" s="368"/>
      <c r="J2" s="12"/>
      <c r="K2" s="40"/>
      <c r="L2" s="42" t="s">
        <v>35</v>
      </c>
      <c r="U2" s="41"/>
      <c r="X2" s="1"/>
    </row>
    <row r="3" spans="2:24" ht="25.5" customHeight="1" x14ac:dyDescent="0.2">
      <c r="B3" s="421"/>
      <c r="C3" s="316" t="s">
        <v>18</v>
      </c>
      <c r="D3" s="316"/>
      <c r="E3" s="316"/>
      <c r="F3" s="316"/>
      <c r="G3" s="316"/>
      <c r="H3" s="316"/>
      <c r="I3" s="316"/>
      <c r="J3" s="12"/>
      <c r="K3" s="40"/>
      <c r="L3" s="42" t="s">
        <v>30</v>
      </c>
      <c r="U3" s="41"/>
      <c r="X3" s="1"/>
    </row>
    <row r="4" spans="2:24" ht="25.5" customHeight="1" x14ac:dyDescent="0.2">
      <c r="B4" s="421"/>
      <c r="C4" s="316" t="s">
        <v>0</v>
      </c>
      <c r="D4" s="316"/>
      <c r="E4" s="316"/>
      <c r="F4" s="316"/>
      <c r="G4" s="316"/>
      <c r="H4" s="316"/>
      <c r="I4" s="316"/>
      <c r="J4" s="12"/>
      <c r="K4" s="40"/>
      <c r="L4" s="42" t="s">
        <v>36</v>
      </c>
      <c r="U4" s="41"/>
      <c r="X4" s="1"/>
    </row>
    <row r="5" spans="2:24" ht="25.5" customHeight="1" x14ac:dyDescent="0.2">
      <c r="B5" s="421"/>
      <c r="C5" s="316" t="s">
        <v>499</v>
      </c>
      <c r="D5" s="316"/>
      <c r="E5" s="316"/>
      <c r="F5" s="316"/>
      <c r="G5" s="316" t="s">
        <v>500</v>
      </c>
      <c r="H5" s="316"/>
      <c r="I5" s="316"/>
      <c r="J5" s="12"/>
      <c r="K5" s="40"/>
      <c r="L5" s="42" t="s">
        <v>31</v>
      </c>
      <c r="U5" s="41"/>
      <c r="X5" s="1"/>
    </row>
    <row r="6" spans="2:24" ht="23.25" customHeight="1" x14ac:dyDescent="0.2">
      <c r="B6" s="317" t="s">
        <v>1</v>
      </c>
      <c r="C6" s="317"/>
      <c r="D6" s="317"/>
      <c r="E6" s="317"/>
      <c r="F6" s="317"/>
      <c r="G6" s="317"/>
      <c r="H6" s="317"/>
      <c r="I6" s="317"/>
      <c r="J6" s="21"/>
      <c r="K6" s="21"/>
    </row>
    <row r="7" spans="2:24" ht="24" customHeight="1" x14ac:dyDescent="0.2">
      <c r="B7" s="318" t="s">
        <v>37</v>
      </c>
      <c r="C7" s="318"/>
      <c r="D7" s="318"/>
      <c r="E7" s="318"/>
      <c r="F7" s="318"/>
      <c r="G7" s="318"/>
      <c r="H7" s="318"/>
      <c r="I7" s="318"/>
      <c r="J7" s="13"/>
      <c r="K7" s="13"/>
    </row>
    <row r="8" spans="2:24" ht="24" customHeight="1" x14ac:dyDescent="0.2">
      <c r="B8" s="319" t="s">
        <v>19</v>
      </c>
      <c r="C8" s="319"/>
      <c r="D8" s="319"/>
      <c r="E8" s="319"/>
      <c r="F8" s="319"/>
      <c r="G8" s="319"/>
      <c r="H8" s="319"/>
      <c r="I8" s="319"/>
      <c r="J8" s="19"/>
      <c r="K8" s="19"/>
      <c r="N8" s="46" t="s">
        <v>56</v>
      </c>
    </row>
    <row r="9" spans="2:24" ht="30.75" customHeight="1" x14ac:dyDescent="0.2">
      <c r="B9" s="143" t="s">
        <v>100</v>
      </c>
      <c r="C9" s="148">
        <v>2</v>
      </c>
      <c r="D9" s="414" t="s">
        <v>101</v>
      </c>
      <c r="E9" s="414"/>
      <c r="F9" s="415" t="s">
        <v>545</v>
      </c>
      <c r="G9" s="415"/>
      <c r="H9" s="415"/>
      <c r="I9" s="415"/>
      <c r="J9" s="22"/>
      <c r="K9" s="22"/>
      <c r="M9" s="42" t="s">
        <v>22</v>
      </c>
      <c r="N9" s="46" t="s">
        <v>57</v>
      </c>
    </row>
    <row r="10" spans="2:24" ht="30.75" customHeight="1" x14ac:dyDescent="0.2">
      <c r="B10" s="143" t="s">
        <v>40</v>
      </c>
      <c r="C10" s="148" t="s">
        <v>88</v>
      </c>
      <c r="D10" s="414" t="s">
        <v>39</v>
      </c>
      <c r="E10" s="414"/>
      <c r="F10" s="419" t="s">
        <v>274</v>
      </c>
      <c r="G10" s="419"/>
      <c r="H10" s="146" t="s">
        <v>45</v>
      </c>
      <c r="I10" s="147" t="s">
        <v>88</v>
      </c>
      <c r="J10" s="15"/>
      <c r="K10" s="15"/>
      <c r="M10" s="42" t="s">
        <v>23</v>
      </c>
      <c r="N10" s="46" t="s">
        <v>58</v>
      </c>
    </row>
    <row r="11" spans="2:24" ht="30.75" customHeight="1" x14ac:dyDescent="0.2">
      <c r="B11" s="143" t="s">
        <v>46</v>
      </c>
      <c r="C11" s="413" t="s">
        <v>238</v>
      </c>
      <c r="D11" s="413"/>
      <c r="E11" s="413"/>
      <c r="F11" s="413"/>
      <c r="G11" s="146" t="s">
        <v>47</v>
      </c>
      <c r="H11" s="416" t="s">
        <v>238</v>
      </c>
      <c r="I11" s="416"/>
      <c r="J11" s="23"/>
      <c r="K11" s="23"/>
      <c r="M11" s="42" t="s">
        <v>24</v>
      </c>
      <c r="N11" s="46" t="s">
        <v>59</v>
      </c>
    </row>
    <row r="12" spans="2:24" ht="30.75" customHeight="1" x14ac:dyDescent="0.2">
      <c r="B12" s="143" t="s">
        <v>48</v>
      </c>
      <c r="C12" s="417" t="s">
        <v>22</v>
      </c>
      <c r="D12" s="417"/>
      <c r="E12" s="417"/>
      <c r="F12" s="417"/>
      <c r="G12" s="146" t="s">
        <v>49</v>
      </c>
      <c r="H12" s="418" t="s">
        <v>217</v>
      </c>
      <c r="I12" s="418"/>
      <c r="J12" s="24"/>
      <c r="K12" s="24"/>
      <c r="M12" s="43" t="s">
        <v>25</v>
      </c>
    </row>
    <row r="13" spans="2:24" ht="30.75" customHeight="1" x14ac:dyDescent="0.2">
      <c r="B13" s="143" t="s">
        <v>50</v>
      </c>
      <c r="C13" s="406" t="s">
        <v>95</v>
      </c>
      <c r="D13" s="406"/>
      <c r="E13" s="406"/>
      <c r="F13" s="406"/>
      <c r="G13" s="406"/>
      <c r="H13" s="406"/>
      <c r="I13" s="406"/>
      <c r="J13" s="14"/>
      <c r="K13" s="14"/>
      <c r="M13" s="43"/>
    </row>
    <row r="14" spans="2:24" ht="30.75" customHeight="1" x14ac:dyDescent="0.2">
      <c r="B14" s="143" t="s">
        <v>51</v>
      </c>
      <c r="C14" s="419" t="s">
        <v>238</v>
      </c>
      <c r="D14" s="419"/>
      <c r="E14" s="419"/>
      <c r="F14" s="419"/>
      <c r="G14" s="419"/>
      <c r="H14" s="419"/>
      <c r="I14" s="419"/>
      <c r="J14" s="15"/>
      <c r="K14" s="15"/>
      <c r="M14" s="43"/>
      <c r="N14" s="46" t="s">
        <v>87</v>
      </c>
    </row>
    <row r="15" spans="2:24" ht="30.75" customHeight="1" x14ac:dyDescent="0.2">
      <c r="B15" s="143" t="s">
        <v>52</v>
      </c>
      <c r="C15" s="413" t="s">
        <v>272</v>
      </c>
      <c r="D15" s="413"/>
      <c r="E15" s="413"/>
      <c r="F15" s="413"/>
      <c r="G15" s="146" t="s">
        <v>53</v>
      </c>
      <c r="H15" s="419" t="s">
        <v>32</v>
      </c>
      <c r="I15" s="419"/>
      <c r="J15" s="15"/>
      <c r="K15" s="15"/>
      <c r="M15" s="43" t="s">
        <v>26</v>
      </c>
      <c r="N15" s="46" t="s">
        <v>88</v>
      </c>
    </row>
    <row r="16" spans="2:24" ht="30.75" customHeight="1" x14ac:dyDescent="0.2">
      <c r="B16" s="143" t="s">
        <v>54</v>
      </c>
      <c r="C16" s="420" t="s">
        <v>275</v>
      </c>
      <c r="D16" s="420"/>
      <c r="E16" s="420"/>
      <c r="F16" s="420"/>
      <c r="G16" s="146" t="s">
        <v>55</v>
      </c>
      <c r="H16" s="419" t="s">
        <v>56</v>
      </c>
      <c r="I16" s="419"/>
      <c r="J16" s="15"/>
      <c r="K16" s="15"/>
      <c r="M16" s="43" t="s">
        <v>27</v>
      </c>
    </row>
    <row r="17" spans="2:14" ht="40.5" customHeight="1" x14ac:dyDescent="0.2">
      <c r="B17" s="143" t="s">
        <v>60</v>
      </c>
      <c r="C17" s="406" t="s">
        <v>271</v>
      </c>
      <c r="D17" s="406"/>
      <c r="E17" s="406"/>
      <c r="F17" s="406"/>
      <c r="G17" s="406"/>
      <c r="H17" s="406"/>
      <c r="I17" s="406"/>
      <c r="J17" s="14"/>
      <c r="K17" s="14"/>
      <c r="M17" s="43" t="s">
        <v>28</v>
      </c>
      <c r="N17" s="46" t="s">
        <v>89</v>
      </c>
    </row>
    <row r="18" spans="2:14" ht="30.75" customHeight="1" x14ac:dyDescent="0.2">
      <c r="B18" s="143" t="s">
        <v>61</v>
      </c>
      <c r="C18" s="413" t="s">
        <v>270</v>
      </c>
      <c r="D18" s="413"/>
      <c r="E18" s="413"/>
      <c r="F18" s="413"/>
      <c r="G18" s="413"/>
      <c r="H18" s="413"/>
      <c r="I18" s="413"/>
      <c r="J18" s="17"/>
      <c r="K18" s="17"/>
      <c r="M18" s="43" t="s">
        <v>29</v>
      </c>
      <c r="N18" s="46" t="s">
        <v>90</v>
      </c>
    </row>
    <row r="19" spans="2:14" ht="30.75" customHeight="1" x14ac:dyDescent="0.2">
      <c r="B19" s="143" t="s">
        <v>62</v>
      </c>
      <c r="C19" s="413" t="s">
        <v>269</v>
      </c>
      <c r="D19" s="413"/>
      <c r="E19" s="413"/>
      <c r="F19" s="413"/>
      <c r="G19" s="413"/>
      <c r="H19" s="413"/>
      <c r="I19" s="413"/>
      <c r="J19" s="16"/>
      <c r="K19" s="16"/>
      <c r="M19" s="43"/>
      <c r="N19" s="46" t="s">
        <v>91</v>
      </c>
    </row>
    <row r="20" spans="2:14" ht="30.75" customHeight="1" x14ac:dyDescent="0.2">
      <c r="B20" s="143" t="s">
        <v>63</v>
      </c>
      <c r="C20" s="411" t="s">
        <v>218</v>
      </c>
      <c r="D20" s="411"/>
      <c r="E20" s="411"/>
      <c r="F20" s="411"/>
      <c r="G20" s="411"/>
      <c r="H20" s="411"/>
      <c r="I20" s="411"/>
      <c r="J20" s="25"/>
      <c r="K20" s="25"/>
      <c r="M20" s="43" t="s">
        <v>32</v>
      </c>
      <c r="N20" s="46" t="s">
        <v>92</v>
      </c>
    </row>
    <row r="21" spans="2:14" ht="27.75" customHeight="1" x14ac:dyDescent="0.2">
      <c r="B21" s="367" t="s">
        <v>64</v>
      </c>
      <c r="C21" s="327" t="s">
        <v>41</v>
      </c>
      <c r="D21" s="327"/>
      <c r="E21" s="327"/>
      <c r="F21" s="328" t="s">
        <v>42</v>
      </c>
      <c r="G21" s="328"/>
      <c r="H21" s="328"/>
      <c r="I21" s="328"/>
      <c r="J21" s="26"/>
      <c r="K21" s="26"/>
      <c r="M21" s="43" t="s">
        <v>33</v>
      </c>
      <c r="N21" s="46" t="s">
        <v>93</v>
      </c>
    </row>
    <row r="22" spans="2:14" ht="27" customHeight="1" x14ac:dyDescent="0.2">
      <c r="B22" s="367"/>
      <c r="C22" s="405" t="s">
        <v>268</v>
      </c>
      <c r="D22" s="405"/>
      <c r="E22" s="405"/>
      <c r="F22" s="405" t="s">
        <v>267</v>
      </c>
      <c r="G22" s="405"/>
      <c r="H22" s="405"/>
      <c r="I22" s="405"/>
      <c r="J22" s="16"/>
      <c r="K22" s="16"/>
      <c r="M22" s="43" t="s">
        <v>34</v>
      </c>
      <c r="N22" s="46" t="s">
        <v>94</v>
      </c>
    </row>
    <row r="23" spans="2:14" ht="39.75" customHeight="1" x14ac:dyDescent="0.2">
      <c r="B23" s="143" t="s">
        <v>65</v>
      </c>
      <c r="C23" s="412" t="s">
        <v>218</v>
      </c>
      <c r="D23" s="412"/>
      <c r="E23" s="412"/>
      <c r="F23" s="412" t="s">
        <v>218</v>
      </c>
      <c r="G23" s="412"/>
      <c r="H23" s="412"/>
      <c r="I23" s="412"/>
      <c r="J23" s="15"/>
      <c r="K23" s="15"/>
      <c r="M23" s="43"/>
      <c r="N23" s="46" t="s">
        <v>95</v>
      </c>
    </row>
    <row r="24" spans="2:14" ht="44.25" customHeight="1" x14ac:dyDescent="0.2">
      <c r="B24" s="143" t="s">
        <v>66</v>
      </c>
      <c r="C24" s="405" t="s">
        <v>266</v>
      </c>
      <c r="D24" s="405"/>
      <c r="E24" s="405"/>
      <c r="F24" s="405" t="s">
        <v>265</v>
      </c>
      <c r="G24" s="405"/>
      <c r="H24" s="405"/>
      <c r="I24" s="405"/>
      <c r="J24" s="17"/>
      <c r="K24" s="17"/>
      <c r="M24" s="44"/>
      <c r="N24" s="46" t="s">
        <v>96</v>
      </c>
    </row>
    <row r="25" spans="2:14" ht="29.25" customHeight="1" x14ac:dyDescent="0.25">
      <c r="B25" s="143" t="s">
        <v>67</v>
      </c>
      <c r="C25" s="407">
        <v>43862</v>
      </c>
      <c r="D25" s="408"/>
      <c r="E25" s="408"/>
      <c r="F25" s="37" t="s">
        <v>98</v>
      </c>
      <c r="G25" s="322" t="s">
        <v>256</v>
      </c>
      <c r="H25" s="322"/>
      <c r="I25" s="322"/>
      <c r="J25" s="18"/>
      <c r="K25" s="18"/>
      <c r="M25" s="44"/>
    </row>
    <row r="26" spans="2:14" ht="27" customHeight="1" x14ac:dyDescent="0.25">
      <c r="B26" s="143" t="s">
        <v>97</v>
      </c>
      <c r="C26" s="407">
        <v>44196</v>
      </c>
      <c r="D26" s="408"/>
      <c r="E26" s="408"/>
      <c r="F26" s="37" t="s">
        <v>68</v>
      </c>
      <c r="G26" s="409">
        <v>1</v>
      </c>
      <c r="H26" s="409"/>
      <c r="I26" s="409"/>
      <c r="J26" s="27"/>
      <c r="K26" s="27"/>
      <c r="M26" s="44"/>
    </row>
    <row r="27" spans="2:14" ht="47.25" customHeight="1" x14ac:dyDescent="0.25">
      <c r="B27" s="143" t="s">
        <v>99</v>
      </c>
      <c r="C27" s="334" t="s">
        <v>28</v>
      </c>
      <c r="D27" s="410"/>
      <c r="E27" s="410"/>
      <c r="F27" s="96" t="s">
        <v>69</v>
      </c>
      <c r="G27" s="322" t="s">
        <v>256</v>
      </c>
      <c r="H27" s="322"/>
      <c r="I27" s="322"/>
      <c r="J27" s="26"/>
      <c r="K27" s="26"/>
      <c r="M27" s="44"/>
    </row>
    <row r="28" spans="2:14" ht="30" customHeight="1" x14ac:dyDescent="0.2">
      <c r="B28" s="337" t="s">
        <v>20</v>
      </c>
      <c r="C28" s="337"/>
      <c r="D28" s="337"/>
      <c r="E28" s="337"/>
      <c r="F28" s="337"/>
      <c r="G28" s="337"/>
      <c r="H28" s="337"/>
      <c r="I28" s="337"/>
      <c r="J28" s="19"/>
      <c r="K28" s="19"/>
      <c r="M28" s="44"/>
    </row>
    <row r="29" spans="2:14" ht="56.25" customHeight="1" x14ac:dyDescent="0.2">
      <c r="B29" s="138" t="s">
        <v>2</v>
      </c>
      <c r="C29" s="138" t="s">
        <v>70</v>
      </c>
      <c r="D29" s="138" t="s">
        <v>43</v>
      </c>
      <c r="E29" s="138" t="s">
        <v>71</v>
      </c>
      <c r="F29" s="138" t="s">
        <v>44</v>
      </c>
      <c r="G29" s="39" t="s">
        <v>13</v>
      </c>
      <c r="H29" s="39" t="s">
        <v>14</v>
      </c>
      <c r="I29" s="138" t="s">
        <v>15</v>
      </c>
      <c r="J29" s="16"/>
      <c r="K29" s="16"/>
      <c r="M29" s="44"/>
    </row>
    <row r="30" spans="2:14" ht="19.5" customHeight="1" x14ac:dyDescent="0.2">
      <c r="B30" s="139" t="s">
        <v>3</v>
      </c>
      <c r="C30" s="122">
        <v>0</v>
      </c>
      <c r="D30" s="129">
        <f>+C30</f>
        <v>0</v>
      </c>
      <c r="E30" s="130">
        <v>0</v>
      </c>
      <c r="F30" s="131">
        <f>+E30</f>
        <v>0</v>
      </c>
      <c r="G30" s="101" t="e">
        <f t="shared" ref="G30:G41" si="0">+C30/E30</f>
        <v>#DIV/0!</v>
      </c>
      <c r="H30" s="102" t="e">
        <f t="shared" ref="H30:H41" si="1">+D30/F30</f>
        <v>#DIV/0!</v>
      </c>
      <c r="I30" s="103">
        <f t="shared" ref="I30:I41" si="2">+F30/$G$26</f>
        <v>0</v>
      </c>
      <c r="J30" s="28"/>
      <c r="K30" s="28"/>
      <c r="M30" s="44"/>
    </row>
    <row r="31" spans="2:14" ht="19.5" customHeight="1" x14ac:dyDescent="0.2">
      <c r="B31" s="139" t="s">
        <v>4</v>
      </c>
      <c r="C31" s="122">
        <v>0</v>
      </c>
      <c r="D31" s="129">
        <f t="shared" ref="D31:D41" si="3">+D30+C31</f>
        <v>0</v>
      </c>
      <c r="E31" s="130">
        <v>0</v>
      </c>
      <c r="F31" s="131">
        <f t="shared" ref="F31:F41" si="4">+E31+F30</f>
        <v>0</v>
      </c>
      <c r="G31" s="101" t="e">
        <f t="shared" si="0"/>
        <v>#DIV/0!</v>
      </c>
      <c r="H31" s="102" t="e">
        <f t="shared" si="1"/>
        <v>#DIV/0!</v>
      </c>
      <c r="I31" s="103">
        <f t="shared" si="2"/>
        <v>0</v>
      </c>
      <c r="J31" s="28"/>
      <c r="K31" s="28"/>
      <c r="M31" s="44"/>
    </row>
    <row r="32" spans="2:14" ht="19.5" customHeight="1" x14ac:dyDescent="0.2">
      <c r="B32" s="139" t="s">
        <v>5</v>
      </c>
      <c r="C32" s="122">
        <v>0</v>
      </c>
      <c r="D32" s="129">
        <f t="shared" si="3"/>
        <v>0</v>
      </c>
      <c r="E32" s="130">
        <v>0</v>
      </c>
      <c r="F32" s="131">
        <f t="shared" si="4"/>
        <v>0</v>
      </c>
      <c r="G32" s="101" t="e">
        <f t="shared" si="0"/>
        <v>#DIV/0!</v>
      </c>
      <c r="H32" s="102" t="e">
        <f t="shared" si="1"/>
        <v>#DIV/0!</v>
      </c>
      <c r="I32" s="103">
        <f t="shared" si="2"/>
        <v>0</v>
      </c>
      <c r="J32" s="28"/>
      <c r="K32" s="28"/>
      <c r="M32" s="44"/>
    </row>
    <row r="33" spans="2:11" ht="19.5" customHeight="1" x14ac:dyDescent="0.2">
      <c r="B33" s="139" t="s">
        <v>6</v>
      </c>
      <c r="C33" s="122">
        <v>0</v>
      </c>
      <c r="D33" s="129">
        <f t="shared" si="3"/>
        <v>0</v>
      </c>
      <c r="E33" s="130">
        <v>0</v>
      </c>
      <c r="F33" s="131">
        <f t="shared" si="4"/>
        <v>0</v>
      </c>
      <c r="G33" s="101" t="e">
        <f t="shared" si="0"/>
        <v>#DIV/0!</v>
      </c>
      <c r="H33" s="102" t="e">
        <f t="shared" si="1"/>
        <v>#DIV/0!</v>
      </c>
      <c r="I33" s="103">
        <f t="shared" si="2"/>
        <v>0</v>
      </c>
      <c r="J33" s="28"/>
      <c r="K33" s="28"/>
    </row>
    <row r="34" spans="2:11" ht="19.5" customHeight="1" x14ac:dyDescent="0.2">
      <c r="B34" s="139" t="s">
        <v>7</v>
      </c>
      <c r="C34" s="122">
        <v>0</v>
      </c>
      <c r="D34" s="129">
        <f t="shared" si="3"/>
        <v>0</v>
      </c>
      <c r="E34" s="130">
        <v>0</v>
      </c>
      <c r="F34" s="131">
        <f t="shared" si="4"/>
        <v>0</v>
      </c>
      <c r="G34" s="101" t="e">
        <f t="shared" si="0"/>
        <v>#DIV/0!</v>
      </c>
      <c r="H34" s="102" t="e">
        <f t="shared" si="1"/>
        <v>#DIV/0!</v>
      </c>
      <c r="I34" s="103">
        <f t="shared" si="2"/>
        <v>0</v>
      </c>
      <c r="J34" s="28"/>
      <c r="K34" s="28"/>
    </row>
    <row r="35" spans="2:11" ht="19.5" customHeight="1" x14ac:dyDescent="0.2">
      <c r="B35" s="139" t="s">
        <v>8</v>
      </c>
      <c r="C35" s="122">
        <v>0</v>
      </c>
      <c r="D35" s="129">
        <f t="shared" si="3"/>
        <v>0</v>
      </c>
      <c r="E35" s="130">
        <v>0</v>
      </c>
      <c r="F35" s="131">
        <f t="shared" si="4"/>
        <v>0</v>
      </c>
      <c r="G35" s="101" t="e">
        <f t="shared" si="0"/>
        <v>#DIV/0!</v>
      </c>
      <c r="H35" s="102" t="e">
        <f t="shared" si="1"/>
        <v>#DIV/0!</v>
      </c>
      <c r="I35" s="103">
        <f t="shared" si="2"/>
        <v>0</v>
      </c>
      <c r="J35" s="28"/>
      <c r="K35" s="28"/>
    </row>
    <row r="36" spans="2:11" ht="19.5" customHeight="1" x14ac:dyDescent="0.2">
      <c r="B36" s="139" t="s">
        <v>9</v>
      </c>
      <c r="C36" s="122">
        <v>0</v>
      </c>
      <c r="D36" s="129">
        <f t="shared" si="3"/>
        <v>0</v>
      </c>
      <c r="E36" s="130">
        <v>0</v>
      </c>
      <c r="F36" s="131">
        <f t="shared" si="4"/>
        <v>0</v>
      </c>
      <c r="G36" s="101" t="e">
        <f t="shared" si="0"/>
        <v>#DIV/0!</v>
      </c>
      <c r="H36" s="102" t="e">
        <f t="shared" si="1"/>
        <v>#DIV/0!</v>
      </c>
      <c r="I36" s="103">
        <f t="shared" si="2"/>
        <v>0</v>
      </c>
      <c r="J36" s="28"/>
      <c r="K36" s="28"/>
    </row>
    <row r="37" spans="2:11" ht="19.5" customHeight="1" x14ac:dyDescent="0.2">
      <c r="B37" s="139" t="s">
        <v>10</v>
      </c>
      <c r="C37" s="122">
        <v>0.3</v>
      </c>
      <c r="D37" s="129">
        <f t="shared" si="3"/>
        <v>0.3</v>
      </c>
      <c r="E37" s="130">
        <v>0</v>
      </c>
      <c r="F37" s="131">
        <f t="shared" si="4"/>
        <v>0</v>
      </c>
      <c r="G37" s="101" t="e">
        <f t="shared" si="0"/>
        <v>#DIV/0!</v>
      </c>
      <c r="H37" s="102" t="e">
        <f t="shared" si="1"/>
        <v>#DIV/0!</v>
      </c>
      <c r="I37" s="103">
        <f t="shared" si="2"/>
        <v>0</v>
      </c>
      <c r="J37" s="28"/>
      <c r="K37" s="28"/>
    </row>
    <row r="38" spans="2:11" ht="19.5" customHeight="1" x14ac:dyDescent="0.2">
      <c r="B38" s="139" t="s">
        <v>11</v>
      </c>
      <c r="C38" s="122">
        <v>0</v>
      </c>
      <c r="D38" s="129">
        <f t="shared" si="3"/>
        <v>0.3</v>
      </c>
      <c r="E38" s="130">
        <v>0</v>
      </c>
      <c r="F38" s="131">
        <f t="shared" si="4"/>
        <v>0</v>
      </c>
      <c r="G38" s="101" t="e">
        <f t="shared" si="0"/>
        <v>#DIV/0!</v>
      </c>
      <c r="H38" s="102" t="e">
        <f t="shared" si="1"/>
        <v>#DIV/0!</v>
      </c>
      <c r="I38" s="103">
        <f t="shared" si="2"/>
        <v>0</v>
      </c>
      <c r="J38" s="28"/>
      <c r="K38" s="28"/>
    </row>
    <row r="39" spans="2:11" ht="19.5" customHeight="1" x14ac:dyDescent="0.2">
      <c r="B39" s="139" t="s">
        <v>12</v>
      </c>
      <c r="C39" s="122">
        <v>0</v>
      </c>
      <c r="D39" s="129">
        <f t="shared" si="3"/>
        <v>0.3</v>
      </c>
      <c r="E39" s="130">
        <v>0</v>
      </c>
      <c r="F39" s="131">
        <f t="shared" si="4"/>
        <v>0</v>
      </c>
      <c r="G39" s="101" t="e">
        <f t="shared" si="0"/>
        <v>#DIV/0!</v>
      </c>
      <c r="H39" s="102" t="e">
        <f t="shared" si="1"/>
        <v>#DIV/0!</v>
      </c>
      <c r="I39" s="103">
        <f t="shared" si="2"/>
        <v>0</v>
      </c>
      <c r="J39" s="28"/>
      <c r="K39" s="28"/>
    </row>
    <row r="40" spans="2:11" ht="19.5" customHeight="1" x14ac:dyDescent="0.2">
      <c r="B40" s="139" t="s">
        <v>16</v>
      </c>
      <c r="C40" s="122">
        <v>0</v>
      </c>
      <c r="D40" s="129">
        <f t="shared" si="3"/>
        <v>0.3</v>
      </c>
      <c r="E40" s="130">
        <v>1</v>
      </c>
      <c r="F40" s="131">
        <f t="shared" si="4"/>
        <v>1</v>
      </c>
      <c r="G40" s="101">
        <f t="shared" si="0"/>
        <v>0</v>
      </c>
      <c r="H40" s="102">
        <f t="shared" si="1"/>
        <v>0.3</v>
      </c>
      <c r="I40" s="103">
        <f t="shared" si="2"/>
        <v>1</v>
      </c>
      <c r="J40" s="28"/>
      <c r="K40" s="28"/>
    </row>
    <row r="41" spans="2:11" ht="19.5" customHeight="1" x14ac:dyDescent="0.2">
      <c r="B41" s="139" t="s">
        <v>17</v>
      </c>
      <c r="C41" s="122">
        <v>0</v>
      </c>
      <c r="D41" s="129">
        <f t="shared" si="3"/>
        <v>0.3</v>
      </c>
      <c r="E41" s="130">
        <v>0</v>
      </c>
      <c r="F41" s="131">
        <f t="shared" si="4"/>
        <v>1</v>
      </c>
      <c r="G41" s="101" t="e">
        <f t="shared" si="0"/>
        <v>#DIV/0!</v>
      </c>
      <c r="H41" s="102">
        <f t="shared" si="1"/>
        <v>0.3</v>
      </c>
      <c r="I41" s="103">
        <f t="shared" si="2"/>
        <v>1</v>
      </c>
      <c r="J41" s="28"/>
      <c r="K41" s="28"/>
    </row>
    <row r="42" spans="2:11" ht="54" customHeight="1" x14ac:dyDescent="0.2">
      <c r="B42" s="145" t="s">
        <v>72</v>
      </c>
      <c r="C42" s="338" t="s">
        <v>520</v>
      </c>
      <c r="D42" s="338"/>
      <c r="E42" s="338"/>
      <c r="F42" s="338"/>
      <c r="G42" s="338"/>
      <c r="H42" s="338"/>
      <c r="I42" s="338"/>
      <c r="J42" s="29"/>
      <c r="K42" s="29"/>
    </row>
    <row r="43" spans="2:11" ht="29.25" customHeight="1" x14ac:dyDescent="0.2">
      <c r="B43" s="337" t="s">
        <v>21</v>
      </c>
      <c r="C43" s="337"/>
      <c r="D43" s="337"/>
      <c r="E43" s="337"/>
      <c r="F43" s="337"/>
      <c r="G43" s="337"/>
      <c r="H43" s="337"/>
      <c r="I43" s="337"/>
      <c r="J43" s="19"/>
      <c r="K43" s="19"/>
    </row>
    <row r="44" spans="2:11" ht="16.5" customHeight="1" x14ac:dyDescent="0.2">
      <c r="B44" s="318"/>
      <c r="C44" s="318"/>
      <c r="D44" s="318"/>
      <c r="E44" s="318"/>
      <c r="F44" s="318"/>
      <c r="G44" s="318"/>
      <c r="H44" s="318"/>
      <c r="I44" s="318"/>
      <c r="J44" s="19"/>
      <c r="K44" s="19"/>
    </row>
    <row r="45" spans="2:11" ht="16.5" customHeight="1" x14ac:dyDescent="0.2">
      <c r="B45" s="318"/>
      <c r="C45" s="318"/>
      <c r="D45" s="318"/>
      <c r="E45" s="318"/>
      <c r="F45" s="318"/>
      <c r="G45" s="318"/>
      <c r="H45" s="318"/>
      <c r="I45" s="318"/>
      <c r="J45" s="19"/>
      <c r="K45" s="19"/>
    </row>
    <row r="46" spans="2:11" ht="16.5" customHeight="1" x14ac:dyDescent="0.2">
      <c r="B46" s="318"/>
      <c r="C46" s="318"/>
      <c r="D46" s="318"/>
      <c r="E46" s="318"/>
      <c r="F46" s="318"/>
      <c r="G46" s="318"/>
      <c r="H46" s="318"/>
      <c r="I46" s="318"/>
      <c r="J46" s="19"/>
      <c r="K46" s="19"/>
    </row>
    <row r="47" spans="2:11" ht="16.5" customHeight="1" x14ac:dyDescent="0.2">
      <c r="B47" s="318"/>
      <c r="C47" s="318"/>
      <c r="D47" s="318"/>
      <c r="E47" s="318"/>
      <c r="F47" s="318"/>
      <c r="G47" s="318"/>
      <c r="H47" s="318"/>
      <c r="I47" s="318"/>
      <c r="J47" s="19"/>
      <c r="K47" s="19"/>
    </row>
    <row r="48" spans="2:11" ht="16.5" customHeight="1" x14ac:dyDescent="0.2">
      <c r="B48" s="318"/>
      <c r="C48" s="318"/>
      <c r="D48" s="318"/>
      <c r="E48" s="318"/>
      <c r="F48" s="318"/>
      <c r="G48" s="318"/>
      <c r="H48" s="318"/>
      <c r="I48" s="318"/>
      <c r="J48" s="19"/>
      <c r="K48" s="19"/>
    </row>
    <row r="49" spans="2:11" ht="16.5" customHeight="1" x14ac:dyDescent="0.2">
      <c r="B49" s="318"/>
      <c r="C49" s="318"/>
      <c r="D49" s="318"/>
      <c r="E49" s="318"/>
      <c r="F49" s="318"/>
      <c r="G49" s="318"/>
      <c r="H49" s="318"/>
      <c r="I49" s="318"/>
      <c r="J49" s="19"/>
      <c r="K49" s="19"/>
    </row>
    <row r="50" spans="2:11" ht="16.5" customHeight="1" x14ac:dyDescent="0.2">
      <c r="B50" s="318"/>
      <c r="C50" s="318"/>
      <c r="D50" s="318"/>
      <c r="E50" s="318"/>
      <c r="F50" s="318"/>
      <c r="G50" s="318"/>
      <c r="H50" s="318"/>
      <c r="I50" s="318"/>
      <c r="J50" s="29"/>
      <c r="K50" s="29"/>
    </row>
    <row r="51" spans="2:11" ht="16.5" customHeight="1" x14ac:dyDescent="0.2">
      <c r="B51" s="318"/>
      <c r="C51" s="318"/>
      <c r="D51" s="318"/>
      <c r="E51" s="318"/>
      <c r="F51" s="318"/>
      <c r="G51" s="318"/>
      <c r="H51" s="318"/>
      <c r="I51" s="318"/>
      <c r="J51" s="29"/>
      <c r="K51" s="29"/>
    </row>
    <row r="52" spans="2:11" ht="16.5" customHeight="1" x14ac:dyDescent="0.2">
      <c r="B52" s="318"/>
      <c r="C52" s="318"/>
      <c r="D52" s="318"/>
      <c r="E52" s="318"/>
      <c r="F52" s="318"/>
      <c r="G52" s="318"/>
      <c r="H52" s="318"/>
      <c r="I52" s="318"/>
      <c r="J52" s="29"/>
      <c r="K52" s="29"/>
    </row>
    <row r="53" spans="2:11" ht="43.5" customHeight="1" x14ac:dyDescent="0.2">
      <c r="B53" s="318"/>
      <c r="C53" s="318"/>
      <c r="D53" s="318"/>
      <c r="E53" s="318"/>
      <c r="F53" s="318"/>
      <c r="G53" s="318"/>
      <c r="H53" s="318"/>
      <c r="I53" s="318"/>
      <c r="J53" s="30"/>
      <c r="K53" s="30"/>
    </row>
    <row r="54" spans="2:11" ht="61.5" customHeight="1" x14ac:dyDescent="0.2">
      <c r="B54" s="143" t="s">
        <v>73</v>
      </c>
      <c r="C54" s="339" t="s">
        <v>520</v>
      </c>
      <c r="D54" s="339"/>
      <c r="E54" s="339"/>
      <c r="F54" s="339"/>
      <c r="G54" s="339"/>
      <c r="H54" s="339"/>
      <c r="I54" s="339"/>
      <c r="J54" s="31"/>
      <c r="K54" s="31"/>
    </row>
    <row r="55" spans="2:11" ht="34.5" customHeight="1" x14ac:dyDescent="0.2">
      <c r="B55" s="143" t="s">
        <v>74</v>
      </c>
      <c r="C55" s="377" t="s">
        <v>256</v>
      </c>
      <c r="D55" s="377"/>
      <c r="E55" s="377"/>
      <c r="F55" s="377"/>
      <c r="G55" s="377"/>
      <c r="H55" s="377"/>
      <c r="I55" s="377"/>
      <c r="J55" s="31"/>
      <c r="K55" s="31"/>
    </row>
    <row r="56" spans="2:11" ht="34.5" customHeight="1" x14ac:dyDescent="0.2">
      <c r="B56" s="144" t="s">
        <v>75</v>
      </c>
      <c r="C56" s="404" t="s">
        <v>276</v>
      </c>
      <c r="D56" s="404"/>
      <c r="E56" s="404"/>
      <c r="F56" s="404"/>
      <c r="G56" s="404"/>
      <c r="H56" s="404"/>
      <c r="I56" s="404"/>
      <c r="J56" s="31"/>
      <c r="K56" s="31"/>
    </row>
    <row r="57" spans="2:11" ht="29.25" customHeight="1" x14ac:dyDescent="0.2">
      <c r="B57" s="337" t="s">
        <v>38</v>
      </c>
      <c r="C57" s="337"/>
      <c r="D57" s="337"/>
      <c r="E57" s="337"/>
      <c r="F57" s="337"/>
      <c r="G57" s="337"/>
      <c r="H57" s="337"/>
      <c r="I57" s="337"/>
      <c r="J57" s="31"/>
      <c r="K57" s="31"/>
    </row>
    <row r="58" spans="2:11" ht="33" customHeight="1" x14ac:dyDescent="0.2">
      <c r="B58" s="379" t="s">
        <v>76</v>
      </c>
      <c r="C58" s="140" t="s">
        <v>77</v>
      </c>
      <c r="D58" s="340" t="s">
        <v>78</v>
      </c>
      <c r="E58" s="340"/>
      <c r="F58" s="340"/>
      <c r="G58" s="340" t="s">
        <v>79</v>
      </c>
      <c r="H58" s="340"/>
      <c r="I58" s="340"/>
      <c r="J58" s="32"/>
      <c r="K58" s="32"/>
    </row>
    <row r="59" spans="2:11" ht="60.75" customHeight="1" x14ac:dyDescent="0.2">
      <c r="B59" s="379"/>
      <c r="C59" s="127"/>
      <c r="D59" s="341"/>
      <c r="E59" s="341"/>
      <c r="F59" s="341"/>
      <c r="G59" s="342"/>
      <c r="H59" s="342"/>
      <c r="I59" s="342"/>
      <c r="J59" s="32"/>
      <c r="K59" s="32"/>
    </row>
    <row r="60" spans="2:11" ht="31.5" customHeight="1" x14ac:dyDescent="0.2">
      <c r="B60" s="144" t="s">
        <v>80</v>
      </c>
      <c r="C60" s="374" t="s">
        <v>219</v>
      </c>
      <c r="D60" s="374"/>
      <c r="E60" s="375" t="s">
        <v>81</v>
      </c>
      <c r="F60" s="375"/>
      <c r="G60" s="374" t="s">
        <v>219</v>
      </c>
      <c r="H60" s="374"/>
      <c r="I60" s="374"/>
      <c r="J60" s="33"/>
      <c r="K60" s="33"/>
    </row>
    <row r="61" spans="2:11" ht="31.5" customHeight="1" x14ac:dyDescent="0.2">
      <c r="B61" s="144" t="s">
        <v>82</v>
      </c>
      <c r="C61" s="380" t="s">
        <v>502</v>
      </c>
      <c r="D61" s="380"/>
      <c r="E61" s="381" t="s">
        <v>86</v>
      </c>
      <c r="F61" s="381"/>
      <c r="G61" s="374" t="s">
        <v>501</v>
      </c>
      <c r="H61" s="374"/>
      <c r="I61" s="374"/>
      <c r="J61" s="33"/>
      <c r="K61" s="33"/>
    </row>
    <row r="62" spans="2:11" ht="31.5" customHeight="1" x14ac:dyDescent="0.2">
      <c r="B62" s="144" t="s">
        <v>84</v>
      </c>
      <c r="C62" s="341"/>
      <c r="D62" s="341"/>
      <c r="E62" s="382" t="s">
        <v>83</v>
      </c>
      <c r="F62" s="382"/>
      <c r="G62" s="380"/>
      <c r="H62" s="380"/>
      <c r="I62" s="380"/>
      <c r="J62" s="34"/>
      <c r="K62" s="34"/>
    </row>
    <row r="63" spans="2:11" ht="31.5" customHeight="1" x14ac:dyDescent="0.2">
      <c r="B63" s="144" t="s">
        <v>85</v>
      </c>
      <c r="C63" s="341"/>
      <c r="D63" s="341"/>
      <c r="E63" s="382"/>
      <c r="F63" s="382"/>
      <c r="G63" s="380"/>
      <c r="H63" s="380"/>
      <c r="I63" s="380"/>
      <c r="J63" s="34"/>
      <c r="K63" s="34"/>
    </row>
    <row r="64" spans="2:11" ht="15" hidden="1" x14ac:dyDescent="0.25">
      <c r="B64" s="9"/>
      <c r="C64" s="9"/>
      <c r="D64" s="10"/>
      <c r="E64" s="10"/>
      <c r="F64" s="10"/>
      <c r="G64" s="10"/>
      <c r="H64" s="10"/>
      <c r="I64" s="11"/>
      <c r="J64" s="35"/>
      <c r="K64" s="35"/>
    </row>
    <row r="65" spans="2:11" hidden="1" x14ac:dyDescent="0.2">
      <c r="B65" s="4"/>
      <c r="C65" s="5"/>
      <c r="D65" s="5"/>
      <c r="E65" s="6"/>
      <c r="F65" s="6"/>
      <c r="G65" s="7"/>
      <c r="H65" s="8"/>
      <c r="I65" s="5"/>
      <c r="J65" s="36"/>
      <c r="K65" s="36"/>
    </row>
    <row r="66" spans="2:11" hidden="1" x14ac:dyDescent="0.2">
      <c r="B66" s="4"/>
      <c r="C66" s="5"/>
      <c r="D66" s="5"/>
      <c r="E66" s="6"/>
      <c r="F66" s="6"/>
      <c r="G66" s="7"/>
      <c r="H66" s="8"/>
      <c r="I66" s="5"/>
      <c r="J66" s="36"/>
      <c r="K66" s="36"/>
    </row>
    <row r="67" spans="2:11" hidden="1" x14ac:dyDescent="0.2">
      <c r="B67" s="4"/>
      <c r="C67" s="5"/>
      <c r="D67" s="5"/>
      <c r="E67" s="6"/>
      <c r="F67" s="6"/>
      <c r="G67" s="7"/>
      <c r="H67" s="8"/>
      <c r="I67" s="5"/>
      <c r="J67" s="36"/>
      <c r="K67" s="36"/>
    </row>
    <row r="68" spans="2:11" hidden="1" x14ac:dyDescent="0.2">
      <c r="B68" s="4"/>
      <c r="C68" s="5"/>
      <c r="D68" s="5"/>
      <c r="E68" s="6"/>
      <c r="F68" s="6"/>
      <c r="G68" s="7"/>
      <c r="H68" s="8"/>
      <c r="I68" s="5"/>
      <c r="J68" s="36"/>
      <c r="K68" s="36"/>
    </row>
    <row r="69" spans="2:11" hidden="1" x14ac:dyDescent="0.2">
      <c r="B69" s="4"/>
      <c r="C69" s="5"/>
      <c r="D69" s="5"/>
      <c r="E69" s="6"/>
      <c r="F69" s="6"/>
      <c r="G69" s="7"/>
      <c r="H69" s="8"/>
      <c r="I69" s="5"/>
      <c r="J69" s="36"/>
      <c r="K69" s="36"/>
    </row>
    <row r="70" spans="2:11" hidden="1" x14ac:dyDescent="0.2">
      <c r="B70" s="4"/>
      <c r="C70" s="5"/>
      <c r="D70" s="5"/>
      <c r="E70" s="6"/>
      <c r="F70" s="6"/>
      <c r="G70" s="7"/>
      <c r="H70" s="8"/>
      <c r="I70" s="5"/>
      <c r="J70" s="36"/>
      <c r="K70" s="36"/>
    </row>
    <row r="71" spans="2:11" hidden="1" x14ac:dyDescent="0.2">
      <c r="B71" s="4"/>
      <c r="C71" s="5"/>
      <c r="D71" s="5"/>
      <c r="E71" s="6"/>
      <c r="F71" s="6"/>
      <c r="G71" s="7"/>
      <c r="H71" s="8"/>
      <c r="I71" s="5"/>
      <c r="J71" s="36"/>
      <c r="K71" s="36"/>
    </row>
    <row r="72" spans="2:11" hidden="1" x14ac:dyDescent="0.2">
      <c r="B72" s="4"/>
      <c r="C72" s="5"/>
      <c r="D72" s="5"/>
      <c r="E72" s="6"/>
      <c r="F72" s="6"/>
      <c r="G72" s="7"/>
      <c r="H72" s="8"/>
      <c r="I72" s="5"/>
      <c r="J72" s="36"/>
      <c r="K72" s="36"/>
    </row>
  </sheetData>
  <dataConsolidate/>
  <mergeCells count="65">
    <mergeCell ref="B6:I6"/>
    <mergeCell ref="B7:I7"/>
    <mergeCell ref="B2:B5"/>
    <mergeCell ref="C2:I2"/>
    <mergeCell ref="C3:I3"/>
    <mergeCell ref="C4:I4"/>
    <mergeCell ref="C5:F5"/>
    <mergeCell ref="G5:I5"/>
    <mergeCell ref="B8:I8"/>
    <mergeCell ref="D9:E9"/>
    <mergeCell ref="F9:I9"/>
    <mergeCell ref="C18:I18"/>
    <mergeCell ref="C11:F11"/>
    <mergeCell ref="H11:I11"/>
    <mergeCell ref="C12:F12"/>
    <mergeCell ref="H12:I12"/>
    <mergeCell ref="C13:I13"/>
    <mergeCell ref="C14:I14"/>
    <mergeCell ref="D10:E10"/>
    <mergeCell ref="F10:G10"/>
    <mergeCell ref="C15:F15"/>
    <mergeCell ref="H15:I15"/>
    <mergeCell ref="C16:F16"/>
    <mergeCell ref="H16:I16"/>
    <mergeCell ref="C17:I17"/>
    <mergeCell ref="C26:E26"/>
    <mergeCell ref="G26:I26"/>
    <mergeCell ref="C27:E27"/>
    <mergeCell ref="C20:I20"/>
    <mergeCell ref="C23:E23"/>
    <mergeCell ref="F23:I23"/>
    <mergeCell ref="C24:E24"/>
    <mergeCell ref="F24:I24"/>
    <mergeCell ref="C25:E25"/>
    <mergeCell ref="G25:I25"/>
    <mergeCell ref="G27:I27"/>
    <mergeCell ref="C19:I19"/>
    <mergeCell ref="B21:B22"/>
    <mergeCell ref="C21:E21"/>
    <mergeCell ref="F21:I21"/>
    <mergeCell ref="C22:E22"/>
    <mergeCell ref="F22:I22"/>
    <mergeCell ref="B28:I28"/>
    <mergeCell ref="C60:D60"/>
    <mergeCell ref="E60:F60"/>
    <mergeCell ref="G60:I60"/>
    <mergeCell ref="B43:I43"/>
    <mergeCell ref="B44:I53"/>
    <mergeCell ref="C54:I54"/>
    <mergeCell ref="C55:I55"/>
    <mergeCell ref="C56:I56"/>
    <mergeCell ref="C42:I42"/>
    <mergeCell ref="B57:I57"/>
    <mergeCell ref="B58:B59"/>
    <mergeCell ref="D58:F58"/>
    <mergeCell ref="G58:I58"/>
    <mergeCell ref="D59:F59"/>
    <mergeCell ref="G59:I59"/>
    <mergeCell ref="C61:D61"/>
    <mergeCell ref="E61:F61"/>
    <mergeCell ref="G61:I61"/>
    <mergeCell ref="C62:D62"/>
    <mergeCell ref="E62:F63"/>
    <mergeCell ref="G62:I63"/>
    <mergeCell ref="C63:D63"/>
  </mergeCells>
  <dataValidations count="8">
    <dataValidation type="list" allowBlank="1" showInputMessage="1" showErrorMessage="1" prompt=" - " sqref="C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63" max="8" man="1"/>
  </rowBreaks>
  <colBreaks count="1" manualBreakCount="1">
    <brk id="9" max="6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57"/>
  <sheetViews>
    <sheetView topLeftCell="A12" zoomScale="71" zoomScaleNormal="71" workbookViewId="0">
      <selection activeCell="I18" sqref="I18"/>
    </sheetView>
  </sheetViews>
  <sheetFormatPr baseColWidth="10" defaultRowHeight="15" x14ac:dyDescent="0.25"/>
  <cols>
    <col min="1" max="1" width="1.28515625" customWidth="1"/>
    <col min="2" max="2" width="28.140625" style="90" customWidth="1"/>
    <col min="3" max="3" width="46" customWidth="1"/>
    <col min="4" max="4" width="16.28515625" customWidth="1"/>
    <col min="5" max="5" width="5.85546875" customWidth="1"/>
    <col min="6" max="6" width="47" customWidth="1"/>
    <col min="7" max="7" width="16.140625" hidden="1" customWidth="1"/>
    <col min="8" max="8" width="16.140625" style="160" customWidth="1"/>
    <col min="9" max="9" width="16.28515625" customWidth="1"/>
    <col min="10" max="10" width="15.7109375" customWidth="1"/>
    <col min="11" max="11" width="67.57031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3" ht="15.75" thickBot="1" x14ac:dyDescent="0.3"/>
    <row r="2" spans="2:13" ht="23.25" customHeight="1" thickBot="1" x14ac:dyDescent="0.3">
      <c r="B2" s="344"/>
      <c r="C2" s="389" t="s">
        <v>239</v>
      </c>
      <c r="D2" s="390"/>
      <c r="E2" s="390"/>
      <c r="F2" s="390"/>
      <c r="G2" s="390"/>
      <c r="H2" s="390"/>
      <c r="I2" s="390"/>
      <c r="J2" s="391"/>
    </row>
    <row r="3" spans="2:13" ht="18" customHeight="1" thickBot="1" x14ac:dyDescent="0.3">
      <c r="B3" s="345"/>
      <c r="C3" s="350" t="s">
        <v>18</v>
      </c>
      <c r="D3" s="351"/>
      <c r="E3" s="351"/>
      <c r="F3" s="351"/>
      <c r="G3" s="351"/>
      <c r="H3" s="351"/>
      <c r="I3" s="351"/>
      <c r="J3" s="352"/>
    </row>
    <row r="4" spans="2:13" ht="18" customHeight="1" thickBot="1" x14ac:dyDescent="0.3">
      <c r="B4" s="345"/>
      <c r="C4" s="350" t="s">
        <v>220</v>
      </c>
      <c r="D4" s="351"/>
      <c r="E4" s="351"/>
      <c r="F4" s="351"/>
      <c r="G4" s="351"/>
      <c r="H4" s="351"/>
      <c r="I4" s="351"/>
      <c r="J4" s="352"/>
    </row>
    <row r="5" spans="2:13" ht="18" customHeight="1" thickBot="1" x14ac:dyDescent="0.3">
      <c r="B5" s="346"/>
      <c r="C5" s="350" t="s">
        <v>240</v>
      </c>
      <c r="D5" s="351"/>
      <c r="E5" s="351"/>
      <c r="F5" s="351"/>
      <c r="G5" s="351"/>
      <c r="H5" s="392" t="s">
        <v>102</v>
      </c>
      <c r="I5" s="393"/>
      <c r="J5" s="394"/>
    </row>
    <row r="6" spans="2:13" ht="18" customHeight="1" thickBot="1" x14ac:dyDescent="0.3">
      <c r="B6" s="80"/>
      <c r="C6" s="81"/>
      <c r="D6" s="81"/>
      <c r="E6" s="81"/>
      <c r="F6" s="81"/>
      <c r="G6" s="81"/>
      <c r="H6" s="161"/>
      <c r="I6" s="81"/>
      <c r="J6" s="82"/>
    </row>
    <row r="7" spans="2:13" ht="51.75" customHeight="1" thickBot="1" x14ac:dyDescent="0.3">
      <c r="B7" s="83" t="s">
        <v>221</v>
      </c>
      <c r="C7" s="438" t="s">
        <v>505</v>
      </c>
      <c r="D7" s="439"/>
      <c r="E7" s="440"/>
      <c r="F7" s="84"/>
      <c r="G7" s="81"/>
      <c r="H7" s="161"/>
      <c r="I7" s="81"/>
      <c r="J7" s="82"/>
    </row>
    <row r="8" spans="2:13" ht="32.25" customHeight="1" thickBot="1" x14ac:dyDescent="0.3">
      <c r="B8" s="91" t="s">
        <v>106</v>
      </c>
      <c r="C8" s="438" t="str">
        <f>'3_MIPG'!F10</f>
        <v>Direccion de Normatividad y Conceptos</v>
      </c>
      <c r="D8" s="439"/>
      <c r="E8" s="440"/>
      <c r="F8" s="84"/>
      <c r="G8" s="81"/>
      <c r="H8" s="161"/>
      <c r="I8" s="81"/>
      <c r="J8" s="82"/>
    </row>
    <row r="9" spans="2:13" ht="32.25" customHeight="1" thickBot="1" x14ac:dyDescent="0.3">
      <c r="B9" s="91" t="s">
        <v>222</v>
      </c>
      <c r="C9" s="438" t="s">
        <v>273</v>
      </c>
      <c r="D9" s="439"/>
      <c r="E9" s="440"/>
      <c r="F9" s="85"/>
      <c r="G9" s="81"/>
      <c r="H9" s="161"/>
      <c r="I9" s="81"/>
      <c r="J9" s="82"/>
    </row>
    <row r="10" spans="2:13" ht="33.75" customHeight="1" thickBot="1" x14ac:dyDescent="0.3">
      <c r="B10" s="91" t="s">
        <v>223</v>
      </c>
      <c r="C10" s="438" t="str">
        <f>'3_MIPG'!G61</f>
        <v xml:space="preserve">Ingrid Carolina Silva Rodríguez </v>
      </c>
      <c r="D10" s="439"/>
      <c r="E10" s="440"/>
      <c r="F10" s="84"/>
      <c r="G10" s="81"/>
      <c r="H10" s="161"/>
      <c r="I10" s="81"/>
      <c r="J10" s="82"/>
    </row>
    <row r="11" spans="2:13" ht="47.25" customHeight="1" thickBot="1" x14ac:dyDescent="0.3">
      <c r="B11" s="91" t="s">
        <v>224</v>
      </c>
      <c r="C11" s="441" t="str">
        <f>'3_MIPG'!F9</f>
        <v>3. Realizar el 100% de las actividades programadas para dar cumplimiento al Plan de Adecuación y Sostenibilidad de MIPG para la vigencia</v>
      </c>
      <c r="D11" s="442"/>
      <c r="E11" s="443"/>
      <c r="F11" s="84"/>
      <c r="G11" s="81"/>
      <c r="H11" s="161"/>
      <c r="I11" s="81"/>
      <c r="J11" s="82"/>
    </row>
    <row r="13" spans="2:13" ht="26.25" customHeight="1" x14ac:dyDescent="0.25">
      <c r="B13" s="366" t="s">
        <v>263</v>
      </c>
      <c r="C13" s="366"/>
      <c r="D13" s="366"/>
      <c r="E13" s="366"/>
      <c r="F13" s="366"/>
      <c r="G13" s="366"/>
      <c r="H13" s="366"/>
      <c r="I13" s="363" t="s">
        <v>225</v>
      </c>
      <c r="J13" s="363"/>
      <c r="K13" s="363"/>
    </row>
    <row r="14" spans="2:13" s="87" customFormat="1" ht="56.25" customHeight="1" x14ac:dyDescent="0.25">
      <c r="B14" s="141" t="s">
        <v>226</v>
      </c>
      <c r="C14" s="141" t="s">
        <v>227</v>
      </c>
      <c r="D14" s="141" t="s">
        <v>228</v>
      </c>
      <c r="E14" s="141" t="s">
        <v>229</v>
      </c>
      <c r="F14" s="141" t="s">
        <v>230</v>
      </c>
      <c r="G14" s="141" t="s">
        <v>231</v>
      </c>
      <c r="H14" s="162" t="s">
        <v>232</v>
      </c>
      <c r="I14" s="86" t="s">
        <v>233</v>
      </c>
      <c r="J14" s="86" t="s">
        <v>234</v>
      </c>
      <c r="K14" s="86" t="s">
        <v>235</v>
      </c>
    </row>
    <row r="15" spans="2:13" ht="15" customHeight="1" x14ac:dyDescent="0.25">
      <c r="B15" s="425">
        <v>1</v>
      </c>
      <c r="C15" s="426" t="s">
        <v>277</v>
      </c>
      <c r="D15" s="427">
        <v>0.25</v>
      </c>
      <c r="E15" s="429">
        <v>1</v>
      </c>
      <c r="F15" s="426" t="s">
        <v>279</v>
      </c>
      <c r="G15" s="427">
        <v>0.25</v>
      </c>
      <c r="H15" s="430">
        <v>44165</v>
      </c>
      <c r="I15" s="432"/>
      <c r="J15" s="434"/>
      <c r="K15" s="424"/>
      <c r="L15" s="422"/>
      <c r="M15" s="423"/>
    </row>
    <row r="16" spans="2:13" ht="39" customHeight="1" x14ac:dyDescent="0.25">
      <c r="B16" s="425"/>
      <c r="C16" s="426"/>
      <c r="D16" s="428"/>
      <c r="E16" s="429"/>
      <c r="F16" s="426"/>
      <c r="G16" s="428"/>
      <c r="H16" s="431"/>
      <c r="I16" s="433"/>
      <c r="J16" s="434"/>
      <c r="K16" s="424"/>
      <c r="L16" s="422"/>
      <c r="M16" s="423"/>
    </row>
    <row r="17" spans="2:11" ht="177.75" customHeight="1" x14ac:dyDescent="0.25">
      <c r="B17" s="153">
        <v>2</v>
      </c>
      <c r="C17" s="202" t="s">
        <v>511</v>
      </c>
      <c r="D17" s="164">
        <v>0.3</v>
      </c>
      <c r="E17" s="149">
        <v>1</v>
      </c>
      <c r="F17" s="150" t="s">
        <v>280</v>
      </c>
      <c r="G17" s="164">
        <v>0.3</v>
      </c>
      <c r="H17" s="194">
        <v>44136</v>
      </c>
      <c r="I17" s="208">
        <v>0.3</v>
      </c>
      <c r="J17" s="206">
        <v>44044</v>
      </c>
      <c r="K17" s="207" t="s">
        <v>519</v>
      </c>
    </row>
    <row r="18" spans="2:11" ht="102.75" customHeight="1" x14ac:dyDescent="0.25">
      <c r="B18" s="153">
        <v>3</v>
      </c>
      <c r="C18" s="202" t="s">
        <v>512</v>
      </c>
      <c r="D18" s="165">
        <v>0.15</v>
      </c>
      <c r="E18" s="149">
        <v>1</v>
      </c>
      <c r="F18" s="150" t="s">
        <v>281</v>
      </c>
      <c r="G18" s="165">
        <v>0.15</v>
      </c>
      <c r="H18" s="194">
        <v>44165</v>
      </c>
      <c r="I18" s="151"/>
      <c r="J18" s="137"/>
      <c r="K18" s="152"/>
    </row>
    <row r="19" spans="2:11" ht="99" customHeight="1" x14ac:dyDescent="0.25">
      <c r="B19" s="153">
        <v>4</v>
      </c>
      <c r="C19" s="150" t="s">
        <v>513</v>
      </c>
      <c r="D19" s="164">
        <v>0.15</v>
      </c>
      <c r="E19" s="149">
        <v>1</v>
      </c>
      <c r="F19" s="150" t="s">
        <v>282</v>
      </c>
      <c r="G19" s="164">
        <v>0.15</v>
      </c>
      <c r="H19" s="194">
        <v>44165</v>
      </c>
      <c r="I19" s="154"/>
      <c r="J19" s="137"/>
      <c r="K19" s="152"/>
    </row>
    <row r="20" spans="2:11" ht="91.5" customHeight="1" x14ac:dyDescent="0.25">
      <c r="B20" s="153">
        <v>5</v>
      </c>
      <c r="C20" s="202" t="s">
        <v>278</v>
      </c>
      <c r="D20" s="199">
        <v>0.15</v>
      </c>
      <c r="E20" s="198">
        <v>1</v>
      </c>
      <c r="F20" s="205" t="s">
        <v>283</v>
      </c>
      <c r="G20" s="199">
        <v>0.15</v>
      </c>
      <c r="H20" s="200">
        <v>44165</v>
      </c>
      <c r="I20" s="154"/>
      <c r="J20" s="155"/>
      <c r="K20" s="156"/>
    </row>
    <row r="21" spans="2:11" ht="91.5" customHeight="1" x14ac:dyDescent="0.25">
      <c r="B21" s="201">
        <v>6</v>
      </c>
      <c r="C21" s="435" t="s">
        <v>514</v>
      </c>
      <c r="D21" s="436"/>
      <c r="E21" s="436"/>
      <c r="F21" s="437"/>
      <c r="G21" s="199"/>
      <c r="H21" s="200">
        <v>44165</v>
      </c>
      <c r="I21" s="203"/>
      <c r="J21" s="155"/>
      <c r="K21" s="156"/>
    </row>
    <row r="22" spans="2:11" s="89" customFormat="1" ht="21.75" customHeight="1" x14ac:dyDescent="0.25">
      <c r="B22" s="359" t="s">
        <v>236</v>
      </c>
      <c r="C22" s="359"/>
      <c r="D22" s="142">
        <f>SUM(D15:D20)</f>
        <v>1</v>
      </c>
      <c r="E22" s="360" t="s">
        <v>237</v>
      </c>
      <c r="F22" s="360"/>
      <c r="G22" s="166">
        <f>SUM(G15:G20)</f>
        <v>1</v>
      </c>
      <c r="H22" s="163"/>
      <c r="I22" s="157">
        <f>SUM(I15:I20)</f>
        <v>0.3</v>
      </c>
      <c r="J22" s="88"/>
      <c r="K22" s="88"/>
    </row>
    <row r="57" spans="3:3" x14ac:dyDescent="0.25">
      <c r="C57" t="s">
        <v>276</v>
      </c>
    </row>
  </sheetData>
  <sheetProtection selectLockedCells="1" selectUnlockedCells="1"/>
  <mergeCells count="27">
    <mergeCell ref="B2:B5"/>
    <mergeCell ref="C2:J2"/>
    <mergeCell ref="C3:J3"/>
    <mergeCell ref="C4:J4"/>
    <mergeCell ref="C5:G5"/>
    <mergeCell ref="H5:J5"/>
    <mergeCell ref="C7:E7"/>
    <mergeCell ref="C8:E8"/>
    <mergeCell ref="C9:E9"/>
    <mergeCell ref="C10:E10"/>
    <mergeCell ref="C11:E11"/>
    <mergeCell ref="B22:C22"/>
    <mergeCell ref="E22:F22"/>
    <mergeCell ref="L15:M16"/>
    <mergeCell ref="K15:K16"/>
    <mergeCell ref="I13:K13"/>
    <mergeCell ref="B15:B16"/>
    <mergeCell ref="C15:C16"/>
    <mergeCell ref="D15:D16"/>
    <mergeCell ref="E15:E16"/>
    <mergeCell ref="F15:F16"/>
    <mergeCell ref="G15:G16"/>
    <mergeCell ref="H15:H16"/>
    <mergeCell ref="I15:I16"/>
    <mergeCell ref="J15:J16"/>
    <mergeCell ref="B13:H13"/>
    <mergeCell ref="C21:F21"/>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C56" sqref="C56:I56"/>
    </sheetView>
  </sheetViews>
  <sheetFormatPr baseColWidth="10" defaultRowHeight="12.75" x14ac:dyDescent="0.2"/>
  <cols>
    <col min="1" max="1" width="65.28515625" style="71" bestFit="1" customWidth="1"/>
    <col min="2" max="2" width="11.42578125" style="70"/>
    <col min="3" max="3" width="63.42578125" style="71" customWidth="1"/>
    <col min="4" max="4" width="11.42578125" style="71"/>
    <col min="5" max="5" width="11.42578125" style="77"/>
    <col min="6" max="6" width="18.85546875" style="77" customWidth="1"/>
    <col min="7" max="256" width="11.42578125" style="70"/>
    <col min="257" max="257" width="65.28515625" style="70" bestFit="1" customWidth="1"/>
    <col min="258" max="258" width="11.42578125" style="70"/>
    <col min="259" max="259" width="63.42578125" style="70" customWidth="1"/>
    <col min="260" max="261" width="11.42578125" style="70"/>
    <col min="262" max="262" width="18.85546875" style="70" customWidth="1"/>
    <col min="263" max="512" width="11.42578125" style="70"/>
    <col min="513" max="513" width="65.28515625" style="70" bestFit="1" customWidth="1"/>
    <col min="514" max="514" width="11.42578125" style="70"/>
    <col min="515" max="515" width="63.42578125" style="70" customWidth="1"/>
    <col min="516" max="517" width="11.42578125" style="70"/>
    <col min="518" max="518" width="18.85546875" style="70" customWidth="1"/>
    <col min="519" max="768" width="11.42578125" style="70"/>
    <col min="769" max="769" width="65.28515625" style="70" bestFit="1" customWidth="1"/>
    <col min="770" max="770" width="11.42578125" style="70"/>
    <col min="771" max="771" width="63.42578125" style="70" customWidth="1"/>
    <col min="772" max="773" width="11.42578125" style="70"/>
    <col min="774" max="774" width="18.85546875" style="70" customWidth="1"/>
    <col min="775" max="1024" width="11.42578125" style="70"/>
    <col min="1025" max="1025" width="65.28515625" style="70" bestFit="1" customWidth="1"/>
    <col min="1026" max="1026" width="11.42578125" style="70"/>
    <col min="1027" max="1027" width="63.42578125" style="70" customWidth="1"/>
    <col min="1028" max="1029" width="11.42578125" style="70"/>
    <col min="1030" max="1030" width="18.85546875" style="70" customWidth="1"/>
    <col min="1031" max="1280" width="11.42578125" style="70"/>
    <col min="1281" max="1281" width="65.28515625" style="70" bestFit="1" customWidth="1"/>
    <col min="1282" max="1282" width="11.42578125" style="70"/>
    <col min="1283" max="1283" width="63.42578125" style="70" customWidth="1"/>
    <col min="1284" max="1285" width="11.42578125" style="70"/>
    <col min="1286" max="1286" width="18.85546875" style="70" customWidth="1"/>
    <col min="1287" max="1536" width="11.42578125" style="70"/>
    <col min="1537" max="1537" width="65.28515625" style="70" bestFit="1" customWidth="1"/>
    <col min="1538" max="1538" width="11.42578125" style="70"/>
    <col min="1539" max="1539" width="63.42578125" style="70" customWidth="1"/>
    <col min="1540" max="1541" width="11.42578125" style="70"/>
    <col min="1542" max="1542" width="18.85546875" style="70" customWidth="1"/>
    <col min="1543" max="1792" width="11.42578125" style="70"/>
    <col min="1793" max="1793" width="65.28515625" style="70" bestFit="1" customWidth="1"/>
    <col min="1794" max="1794" width="11.42578125" style="70"/>
    <col min="1795" max="1795" width="63.42578125" style="70" customWidth="1"/>
    <col min="1796" max="1797" width="11.42578125" style="70"/>
    <col min="1798" max="1798" width="18.85546875" style="70" customWidth="1"/>
    <col min="1799" max="2048" width="11.42578125" style="70"/>
    <col min="2049" max="2049" width="65.28515625" style="70" bestFit="1" customWidth="1"/>
    <col min="2050" max="2050" width="11.42578125" style="70"/>
    <col min="2051" max="2051" width="63.42578125" style="70" customWidth="1"/>
    <col min="2052" max="2053" width="11.42578125" style="70"/>
    <col min="2054" max="2054" width="18.85546875" style="70" customWidth="1"/>
    <col min="2055" max="2304" width="11.42578125" style="70"/>
    <col min="2305" max="2305" width="65.28515625" style="70" bestFit="1" customWidth="1"/>
    <col min="2306" max="2306" width="11.42578125" style="70"/>
    <col min="2307" max="2307" width="63.42578125" style="70" customWidth="1"/>
    <col min="2308" max="2309" width="11.42578125" style="70"/>
    <col min="2310" max="2310" width="18.85546875" style="70" customWidth="1"/>
    <col min="2311" max="2560" width="11.42578125" style="70"/>
    <col min="2561" max="2561" width="65.28515625" style="70" bestFit="1" customWidth="1"/>
    <col min="2562" max="2562" width="11.42578125" style="70"/>
    <col min="2563" max="2563" width="63.42578125" style="70" customWidth="1"/>
    <col min="2564" max="2565" width="11.42578125" style="70"/>
    <col min="2566" max="2566" width="18.85546875" style="70" customWidth="1"/>
    <col min="2567" max="2816" width="11.42578125" style="70"/>
    <col min="2817" max="2817" width="65.28515625" style="70" bestFit="1" customWidth="1"/>
    <col min="2818" max="2818" width="11.42578125" style="70"/>
    <col min="2819" max="2819" width="63.42578125" style="70" customWidth="1"/>
    <col min="2820" max="2821" width="11.42578125" style="70"/>
    <col min="2822" max="2822" width="18.85546875" style="70" customWidth="1"/>
    <col min="2823" max="3072" width="11.42578125" style="70"/>
    <col min="3073" max="3073" width="65.28515625" style="70" bestFit="1" customWidth="1"/>
    <col min="3074" max="3074" width="11.42578125" style="70"/>
    <col min="3075" max="3075" width="63.42578125" style="70" customWidth="1"/>
    <col min="3076" max="3077" width="11.42578125" style="70"/>
    <col min="3078" max="3078" width="18.85546875" style="70" customWidth="1"/>
    <col min="3079" max="3328" width="11.42578125" style="70"/>
    <col min="3329" max="3329" width="65.28515625" style="70" bestFit="1" customWidth="1"/>
    <col min="3330" max="3330" width="11.42578125" style="70"/>
    <col min="3331" max="3331" width="63.42578125" style="70" customWidth="1"/>
    <col min="3332" max="3333" width="11.42578125" style="70"/>
    <col min="3334" max="3334" width="18.85546875" style="70" customWidth="1"/>
    <col min="3335" max="3584" width="11.42578125" style="70"/>
    <col min="3585" max="3585" width="65.28515625" style="70" bestFit="1" customWidth="1"/>
    <col min="3586" max="3586" width="11.42578125" style="70"/>
    <col min="3587" max="3587" width="63.42578125" style="70" customWidth="1"/>
    <col min="3588" max="3589" width="11.42578125" style="70"/>
    <col min="3590" max="3590" width="18.85546875" style="70" customWidth="1"/>
    <col min="3591" max="3840" width="11.42578125" style="70"/>
    <col min="3841" max="3841" width="65.28515625" style="70" bestFit="1" customWidth="1"/>
    <col min="3842" max="3842" width="11.42578125" style="70"/>
    <col min="3843" max="3843" width="63.42578125" style="70" customWidth="1"/>
    <col min="3844" max="3845" width="11.42578125" style="70"/>
    <col min="3846" max="3846" width="18.85546875" style="70" customWidth="1"/>
    <col min="3847" max="4096" width="11.42578125" style="70"/>
    <col min="4097" max="4097" width="65.28515625" style="70" bestFit="1" customWidth="1"/>
    <col min="4098" max="4098" width="11.42578125" style="70"/>
    <col min="4099" max="4099" width="63.42578125" style="70" customWidth="1"/>
    <col min="4100" max="4101" width="11.42578125" style="70"/>
    <col min="4102" max="4102" width="18.85546875" style="70" customWidth="1"/>
    <col min="4103" max="4352" width="11.42578125" style="70"/>
    <col min="4353" max="4353" width="65.28515625" style="70" bestFit="1" customWidth="1"/>
    <col min="4354" max="4354" width="11.42578125" style="70"/>
    <col min="4355" max="4355" width="63.42578125" style="70" customWidth="1"/>
    <col min="4356" max="4357" width="11.42578125" style="70"/>
    <col min="4358" max="4358" width="18.85546875" style="70" customWidth="1"/>
    <col min="4359" max="4608" width="11.42578125" style="70"/>
    <col min="4609" max="4609" width="65.28515625" style="70" bestFit="1" customWidth="1"/>
    <col min="4610" max="4610" width="11.42578125" style="70"/>
    <col min="4611" max="4611" width="63.42578125" style="70" customWidth="1"/>
    <col min="4612" max="4613" width="11.42578125" style="70"/>
    <col min="4614" max="4614" width="18.85546875" style="70" customWidth="1"/>
    <col min="4615" max="4864" width="11.42578125" style="70"/>
    <col min="4865" max="4865" width="65.28515625" style="70" bestFit="1" customWidth="1"/>
    <col min="4866" max="4866" width="11.42578125" style="70"/>
    <col min="4867" max="4867" width="63.42578125" style="70" customWidth="1"/>
    <col min="4868" max="4869" width="11.42578125" style="70"/>
    <col min="4870" max="4870" width="18.85546875" style="70" customWidth="1"/>
    <col min="4871" max="5120" width="11.42578125" style="70"/>
    <col min="5121" max="5121" width="65.28515625" style="70" bestFit="1" customWidth="1"/>
    <col min="5122" max="5122" width="11.42578125" style="70"/>
    <col min="5123" max="5123" width="63.42578125" style="70" customWidth="1"/>
    <col min="5124" max="5125" width="11.42578125" style="70"/>
    <col min="5126" max="5126" width="18.85546875" style="70" customWidth="1"/>
    <col min="5127" max="5376" width="11.42578125" style="70"/>
    <col min="5377" max="5377" width="65.28515625" style="70" bestFit="1" customWidth="1"/>
    <col min="5378" max="5378" width="11.42578125" style="70"/>
    <col min="5379" max="5379" width="63.42578125" style="70" customWidth="1"/>
    <col min="5380" max="5381" width="11.42578125" style="70"/>
    <col min="5382" max="5382" width="18.85546875" style="70" customWidth="1"/>
    <col min="5383" max="5632" width="11.42578125" style="70"/>
    <col min="5633" max="5633" width="65.28515625" style="70" bestFit="1" customWidth="1"/>
    <col min="5634" max="5634" width="11.42578125" style="70"/>
    <col min="5635" max="5635" width="63.42578125" style="70" customWidth="1"/>
    <col min="5636" max="5637" width="11.42578125" style="70"/>
    <col min="5638" max="5638" width="18.85546875" style="70" customWidth="1"/>
    <col min="5639" max="5888" width="11.42578125" style="70"/>
    <col min="5889" max="5889" width="65.28515625" style="70" bestFit="1" customWidth="1"/>
    <col min="5890" max="5890" width="11.42578125" style="70"/>
    <col min="5891" max="5891" width="63.42578125" style="70" customWidth="1"/>
    <col min="5892" max="5893" width="11.42578125" style="70"/>
    <col min="5894" max="5894" width="18.85546875" style="70" customWidth="1"/>
    <col min="5895" max="6144" width="11.42578125" style="70"/>
    <col min="6145" max="6145" width="65.28515625" style="70" bestFit="1" customWidth="1"/>
    <col min="6146" max="6146" width="11.42578125" style="70"/>
    <col min="6147" max="6147" width="63.42578125" style="70" customWidth="1"/>
    <col min="6148" max="6149" width="11.42578125" style="70"/>
    <col min="6150" max="6150" width="18.85546875" style="70" customWidth="1"/>
    <col min="6151" max="6400" width="11.42578125" style="70"/>
    <col min="6401" max="6401" width="65.28515625" style="70" bestFit="1" customWidth="1"/>
    <col min="6402" max="6402" width="11.42578125" style="70"/>
    <col min="6403" max="6403" width="63.42578125" style="70" customWidth="1"/>
    <col min="6404" max="6405" width="11.42578125" style="70"/>
    <col min="6406" max="6406" width="18.85546875" style="70" customWidth="1"/>
    <col min="6407" max="6656" width="11.42578125" style="70"/>
    <col min="6657" max="6657" width="65.28515625" style="70" bestFit="1" customWidth="1"/>
    <col min="6658" max="6658" width="11.42578125" style="70"/>
    <col min="6659" max="6659" width="63.42578125" style="70" customWidth="1"/>
    <col min="6660" max="6661" width="11.42578125" style="70"/>
    <col min="6662" max="6662" width="18.85546875" style="70" customWidth="1"/>
    <col min="6663" max="6912" width="11.42578125" style="70"/>
    <col min="6913" max="6913" width="65.28515625" style="70" bestFit="1" customWidth="1"/>
    <col min="6914" max="6914" width="11.42578125" style="70"/>
    <col min="6915" max="6915" width="63.42578125" style="70" customWidth="1"/>
    <col min="6916" max="6917" width="11.42578125" style="70"/>
    <col min="6918" max="6918" width="18.85546875" style="70" customWidth="1"/>
    <col min="6919" max="7168" width="11.42578125" style="70"/>
    <col min="7169" max="7169" width="65.28515625" style="70" bestFit="1" customWidth="1"/>
    <col min="7170" max="7170" width="11.42578125" style="70"/>
    <col min="7171" max="7171" width="63.42578125" style="70" customWidth="1"/>
    <col min="7172" max="7173" width="11.42578125" style="70"/>
    <col min="7174" max="7174" width="18.85546875" style="70" customWidth="1"/>
    <col min="7175" max="7424" width="11.42578125" style="70"/>
    <col min="7425" max="7425" width="65.28515625" style="70" bestFit="1" customWidth="1"/>
    <col min="7426" max="7426" width="11.42578125" style="70"/>
    <col min="7427" max="7427" width="63.42578125" style="70" customWidth="1"/>
    <col min="7428" max="7429" width="11.42578125" style="70"/>
    <col min="7430" max="7430" width="18.85546875" style="70" customWidth="1"/>
    <col min="7431" max="7680" width="11.42578125" style="70"/>
    <col min="7681" max="7681" width="65.28515625" style="70" bestFit="1" customWidth="1"/>
    <col min="7682" max="7682" width="11.42578125" style="70"/>
    <col min="7683" max="7683" width="63.42578125" style="70" customWidth="1"/>
    <col min="7684" max="7685" width="11.42578125" style="70"/>
    <col min="7686" max="7686" width="18.85546875" style="70" customWidth="1"/>
    <col min="7687" max="7936" width="11.42578125" style="70"/>
    <col min="7937" max="7937" width="65.28515625" style="70" bestFit="1" customWidth="1"/>
    <col min="7938" max="7938" width="11.42578125" style="70"/>
    <col min="7939" max="7939" width="63.42578125" style="70" customWidth="1"/>
    <col min="7940" max="7941" width="11.42578125" style="70"/>
    <col min="7942" max="7942" width="18.85546875" style="70" customWidth="1"/>
    <col min="7943" max="8192" width="11.42578125" style="70"/>
    <col min="8193" max="8193" width="65.28515625" style="70" bestFit="1" customWidth="1"/>
    <col min="8194" max="8194" width="11.42578125" style="70"/>
    <col min="8195" max="8195" width="63.42578125" style="70" customWidth="1"/>
    <col min="8196" max="8197" width="11.42578125" style="70"/>
    <col min="8198" max="8198" width="18.85546875" style="70" customWidth="1"/>
    <col min="8199" max="8448" width="11.42578125" style="70"/>
    <col min="8449" max="8449" width="65.28515625" style="70" bestFit="1" customWidth="1"/>
    <col min="8450" max="8450" width="11.42578125" style="70"/>
    <col min="8451" max="8451" width="63.42578125" style="70" customWidth="1"/>
    <col min="8452" max="8453" width="11.42578125" style="70"/>
    <col min="8454" max="8454" width="18.85546875" style="70" customWidth="1"/>
    <col min="8455" max="8704" width="11.42578125" style="70"/>
    <col min="8705" max="8705" width="65.28515625" style="70" bestFit="1" customWidth="1"/>
    <col min="8706" max="8706" width="11.42578125" style="70"/>
    <col min="8707" max="8707" width="63.42578125" style="70" customWidth="1"/>
    <col min="8708" max="8709" width="11.42578125" style="70"/>
    <col min="8710" max="8710" width="18.85546875" style="70" customWidth="1"/>
    <col min="8711" max="8960" width="11.42578125" style="70"/>
    <col min="8961" max="8961" width="65.28515625" style="70" bestFit="1" customWidth="1"/>
    <col min="8962" max="8962" width="11.42578125" style="70"/>
    <col min="8963" max="8963" width="63.42578125" style="70" customWidth="1"/>
    <col min="8964" max="8965" width="11.42578125" style="70"/>
    <col min="8966" max="8966" width="18.85546875" style="70" customWidth="1"/>
    <col min="8967" max="9216" width="11.42578125" style="70"/>
    <col min="9217" max="9217" width="65.28515625" style="70" bestFit="1" customWidth="1"/>
    <col min="9218" max="9218" width="11.42578125" style="70"/>
    <col min="9219" max="9219" width="63.42578125" style="70" customWidth="1"/>
    <col min="9220" max="9221" width="11.42578125" style="70"/>
    <col min="9222" max="9222" width="18.85546875" style="70" customWidth="1"/>
    <col min="9223" max="9472" width="11.42578125" style="70"/>
    <col min="9473" max="9473" width="65.28515625" style="70" bestFit="1" customWidth="1"/>
    <col min="9474" max="9474" width="11.42578125" style="70"/>
    <col min="9475" max="9475" width="63.42578125" style="70" customWidth="1"/>
    <col min="9476" max="9477" width="11.42578125" style="70"/>
    <col min="9478" max="9478" width="18.85546875" style="70" customWidth="1"/>
    <col min="9479" max="9728" width="11.42578125" style="70"/>
    <col min="9729" max="9729" width="65.28515625" style="70" bestFit="1" customWidth="1"/>
    <col min="9730" max="9730" width="11.42578125" style="70"/>
    <col min="9731" max="9731" width="63.42578125" style="70" customWidth="1"/>
    <col min="9732" max="9733" width="11.42578125" style="70"/>
    <col min="9734" max="9734" width="18.85546875" style="70" customWidth="1"/>
    <col min="9735" max="9984" width="11.42578125" style="70"/>
    <col min="9985" max="9985" width="65.28515625" style="70" bestFit="1" customWidth="1"/>
    <col min="9986" max="9986" width="11.42578125" style="70"/>
    <col min="9987" max="9987" width="63.42578125" style="70" customWidth="1"/>
    <col min="9988" max="9989" width="11.42578125" style="70"/>
    <col min="9990" max="9990" width="18.85546875" style="70" customWidth="1"/>
    <col min="9991" max="10240" width="11.42578125" style="70"/>
    <col min="10241" max="10241" width="65.28515625" style="70" bestFit="1" customWidth="1"/>
    <col min="10242" max="10242" width="11.42578125" style="70"/>
    <col min="10243" max="10243" width="63.42578125" style="70" customWidth="1"/>
    <col min="10244" max="10245" width="11.42578125" style="70"/>
    <col min="10246" max="10246" width="18.85546875" style="70" customWidth="1"/>
    <col min="10247" max="10496" width="11.42578125" style="70"/>
    <col min="10497" max="10497" width="65.28515625" style="70" bestFit="1" customWidth="1"/>
    <col min="10498" max="10498" width="11.42578125" style="70"/>
    <col min="10499" max="10499" width="63.42578125" style="70" customWidth="1"/>
    <col min="10500" max="10501" width="11.42578125" style="70"/>
    <col min="10502" max="10502" width="18.85546875" style="70" customWidth="1"/>
    <col min="10503" max="10752" width="11.42578125" style="70"/>
    <col min="10753" max="10753" width="65.28515625" style="70" bestFit="1" customWidth="1"/>
    <col min="10754" max="10754" width="11.42578125" style="70"/>
    <col min="10755" max="10755" width="63.42578125" style="70" customWidth="1"/>
    <col min="10756" max="10757" width="11.42578125" style="70"/>
    <col min="10758" max="10758" width="18.85546875" style="70" customWidth="1"/>
    <col min="10759" max="11008" width="11.42578125" style="70"/>
    <col min="11009" max="11009" width="65.28515625" style="70" bestFit="1" customWidth="1"/>
    <col min="11010" max="11010" width="11.42578125" style="70"/>
    <col min="11011" max="11011" width="63.42578125" style="70" customWidth="1"/>
    <col min="11012" max="11013" width="11.42578125" style="70"/>
    <col min="11014" max="11014" width="18.85546875" style="70" customWidth="1"/>
    <col min="11015" max="11264" width="11.42578125" style="70"/>
    <col min="11265" max="11265" width="65.28515625" style="70" bestFit="1" customWidth="1"/>
    <col min="11266" max="11266" width="11.42578125" style="70"/>
    <col min="11267" max="11267" width="63.42578125" style="70" customWidth="1"/>
    <col min="11268" max="11269" width="11.42578125" style="70"/>
    <col min="11270" max="11270" width="18.85546875" style="70" customWidth="1"/>
    <col min="11271" max="11520" width="11.42578125" style="70"/>
    <col min="11521" max="11521" width="65.28515625" style="70" bestFit="1" customWidth="1"/>
    <col min="11522" max="11522" width="11.42578125" style="70"/>
    <col min="11523" max="11523" width="63.42578125" style="70" customWidth="1"/>
    <col min="11524" max="11525" width="11.42578125" style="70"/>
    <col min="11526" max="11526" width="18.85546875" style="70" customWidth="1"/>
    <col min="11527" max="11776" width="11.42578125" style="70"/>
    <col min="11777" max="11777" width="65.28515625" style="70" bestFit="1" customWidth="1"/>
    <col min="11778" max="11778" width="11.42578125" style="70"/>
    <col min="11779" max="11779" width="63.42578125" style="70" customWidth="1"/>
    <col min="11780" max="11781" width="11.42578125" style="70"/>
    <col min="11782" max="11782" width="18.85546875" style="70" customWidth="1"/>
    <col min="11783" max="12032" width="11.42578125" style="70"/>
    <col min="12033" max="12033" width="65.28515625" style="70" bestFit="1" customWidth="1"/>
    <col min="12034" max="12034" width="11.42578125" style="70"/>
    <col min="12035" max="12035" width="63.42578125" style="70" customWidth="1"/>
    <col min="12036" max="12037" width="11.42578125" style="70"/>
    <col min="12038" max="12038" width="18.85546875" style="70" customWidth="1"/>
    <col min="12039" max="12288" width="11.42578125" style="70"/>
    <col min="12289" max="12289" width="65.28515625" style="70" bestFit="1" customWidth="1"/>
    <col min="12290" max="12290" width="11.42578125" style="70"/>
    <col min="12291" max="12291" width="63.42578125" style="70" customWidth="1"/>
    <col min="12292" max="12293" width="11.42578125" style="70"/>
    <col min="12294" max="12294" width="18.85546875" style="70" customWidth="1"/>
    <col min="12295" max="12544" width="11.42578125" style="70"/>
    <col min="12545" max="12545" width="65.28515625" style="70" bestFit="1" customWidth="1"/>
    <col min="12546" max="12546" width="11.42578125" style="70"/>
    <col min="12547" max="12547" width="63.42578125" style="70" customWidth="1"/>
    <col min="12548" max="12549" width="11.42578125" style="70"/>
    <col min="12550" max="12550" width="18.85546875" style="70" customWidth="1"/>
    <col min="12551" max="12800" width="11.42578125" style="70"/>
    <col min="12801" max="12801" width="65.28515625" style="70" bestFit="1" customWidth="1"/>
    <col min="12802" max="12802" width="11.42578125" style="70"/>
    <col min="12803" max="12803" width="63.42578125" style="70" customWidth="1"/>
    <col min="12804" max="12805" width="11.42578125" style="70"/>
    <col min="12806" max="12806" width="18.85546875" style="70" customWidth="1"/>
    <col min="12807" max="13056" width="11.42578125" style="70"/>
    <col min="13057" max="13057" width="65.28515625" style="70" bestFit="1" customWidth="1"/>
    <col min="13058" max="13058" width="11.42578125" style="70"/>
    <col min="13059" max="13059" width="63.42578125" style="70" customWidth="1"/>
    <col min="13060" max="13061" width="11.42578125" style="70"/>
    <col min="13062" max="13062" width="18.85546875" style="70" customWidth="1"/>
    <col min="13063" max="13312" width="11.42578125" style="70"/>
    <col min="13313" max="13313" width="65.28515625" style="70" bestFit="1" customWidth="1"/>
    <col min="13314" max="13314" width="11.42578125" style="70"/>
    <col min="13315" max="13315" width="63.42578125" style="70" customWidth="1"/>
    <col min="13316" max="13317" width="11.42578125" style="70"/>
    <col min="13318" max="13318" width="18.85546875" style="70" customWidth="1"/>
    <col min="13319" max="13568" width="11.42578125" style="70"/>
    <col min="13569" max="13569" width="65.28515625" style="70" bestFit="1" customWidth="1"/>
    <col min="13570" max="13570" width="11.42578125" style="70"/>
    <col min="13571" max="13571" width="63.42578125" style="70" customWidth="1"/>
    <col min="13572" max="13573" width="11.42578125" style="70"/>
    <col min="13574" max="13574" width="18.85546875" style="70" customWidth="1"/>
    <col min="13575" max="13824" width="11.42578125" style="70"/>
    <col min="13825" max="13825" width="65.28515625" style="70" bestFit="1" customWidth="1"/>
    <col min="13826" max="13826" width="11.42578125" style="70"/>
    <col min="13827" max="13827" width="63.42578125" style="70" customWidth="1"/>
    <col min="13828" max="13829" width="11.42578125" style="70"/>
    <col min="13830" max="13830" width="18.85546875" style="70" customWidth="1"/>
    <col min="13831" max="14080" width="11.42578125" style="70"/>
    <col min="14081" max="14081" width="65.28515625" style="70" bestFit="1" customWidth="1"/>
    <col min="14082" max="14082" width="11.42578125" style="70"/>
    <col min="14083" max="14083" width="63.42578125" style="70" customWidth="1"/>
    <col min="14084" max="14085" width="11.42578125" style="70"/>
    <col min="14086" max="14086" width="18.85546875" style="70" customWidth="1"/>
    <col min="14087" max="14336" width="11.42578125" style="70"/>
    <col min="14337" max="14337" width="65.28515625" style="70" bestFit="1" customWidth="1"/>
    <col min="14338" max="14338" width="11.42578125" style="70"/>
    <col min="14339" max="14339" width="63.42578125" style="70" customWidth="1"/>
    <col min="14340" max="14341" width="11.42578125" style="70"/>
    <col min="14342" max="14342" width="18.85546875" style="70" customWidth="1"/>
    <col min="14343" max="14592" width="11.42578125" style="70"/>
    <col min="14593" max="14593" width="65.28515625" style="70" bestFit="1" customWidth="1"/>
    <col min="14594" max="14594" width="11.42578125" style="70"/>
    <col min="14595" max="14595" width="63.42578125" style="70" customWidth="1"/>
    <col min="14596" max="14597" width="11.42578125" style="70"/>
    <col min="14598" max="14598" width="18.85546875" style="70" customWidth="1"/>
    <col min="14599" max="14848" width="11.42578125" style="70"/>
    <col min="14849" max="14849" width="65.28515625" style="70" bestFit="1" customWidth="1"/>
    <col min="14850" max="14850" width="11.42578125" style="70"/>
    <col min="14851" max="14851" width="63.42578125" style="70" customWidth="1"/>
    <col min="14852" max="14853" width="11.42578125" style="70"/>
    <col min="14854" max="14854" width="18.85546875" style="70" customWidth="1"/>
    <col min="14855" max="15104" width="11.42578125" style="70"/>
    <col min="15105" max="15105" width="65.28515625" style="70" bestFit="1" customWidth="1"/>
    <col min="15106" max="15106" width="11.42578125" style="70"/>
    <col min="15107" max="15107" width="63.42578125" style="70" customWidth="1"/>
    <col min="15108" max="15109" width="11.42578125" style="70"/>
    <col min="15110" max="15110" width="18.85546875" style="70" customWidth="1"/>
    <col min="15111" max="15360" width="11.42578125" style="70"/>
    <col min="15361" max="15361" width="65.28515625" style="70" bestFit="1" customWidth="1"/>
    <col min="15362" max="15362" width="11.42578125" style="70"/>
    <col min="15363" max="15363" width="63.42578125" style="70" customWidth="1"/>
    <col min="15364" max="15365" width="11.42578125" style="70"/>
    <col min="15366" max="15366" width="18.85546875" style="70" customWidth="1"/>
    <col min="15367" max="15616" width="11.42578125" style="70"/>
    <col min="15617" max="15617" width="65.28515625" style="70" bestFit="1" customWidth="1"/>
    <col min="15618" max="15618" width="11.42578125" style="70"/>
    <col min="15619" max="15619" width="63.42578125" style="70" customWidth="1"/>
    <col min="15620" max="15621" width="11.42578125" style="70"/>
    <col min="15622" max="15622" width="18.85546875" style="70" customWidth="1"/>
    <col min="15623" max="15872" width="11.42578125" style="70"/>
    <col min="15873" max="15873" width="65.28515625" style="70" bestFit="1" customWidth="1"/>
    <col min="15874" max="15874" width="11.42578125" style="70"/>
    <col min="15875" max="15875" width="63.42578125" style="70" customWidth="1"/>
    <col min="15876" max="15877" width="11.42578125" style="70"/>
    <col min="15878" max="15878" width="18.85546875" style="70" customWidth="1"/>
    <col min="15879" max="16128" width="11.42578125" style="70"/>
    <col min="16129" max="16129" width="65.28515625" style="70" bestFit="1" customWidth="1"/>
    <col min="16130" max="16130" width="11.42578125" style="70"/>
    <col min="16131" max="16131" width="63.42578125" style="70" customWidth="1"/>
    <col min="16132" max="16133" width="11.42578125" style="70"/>
    <col min="16134" max="16134" width="18.85546875" style="70" customWidth="1"/>
    <col min="16135" max="16384" width="11.42578125" style="70"/>
  </cols>
  <sheetData>
    <row r="1" spans="1:6" ht="23.25" customHeight="1" x14ac:dyDescent="0.2">
      <c r="A1" s="159" t="s">
        <v>287</v>
      </c>
      <c r="C1" s="159" t="s">
        <v>137</v>
      </c>
      <c r="E1" s="159" t="s">
        <v>138</v>
      </c>
      <c r="F1" s="159" t="s">
        <v>139</v>
      </c>
    </row>
    <row r="2" spans="1:6" ht="37.5" customHeight="1" x14ac:dyDescent="0.2">
      <c r="A2" s="72" t="s">
        <v>288</v>
      </c>
      <c r="C2" s="73" t="s">
        <v>140</v>
      </c>
      <c r="E2" s="74">
        <v>1</v>
      </c>
      <c r="F2" s="74" t="s">
        <v>141</v>
      </c>
    </row>
    <row r="3" spans="1:6" ht="37.5" customHeight="1" x14ac:dyDescent="0.2">
      <c r="A3" s="170" t="s">
        <v>289</v>
      </c>
      <c r="C3" s="73" t="s">
        <v>142</v>
      </c>
      <c r="E3" s="74">
        <v>2</v>
      </c>
      <c r="F3" s="74" t="s">
        <v>143</v>
      </c>
    </row>
    <row r="4" spans="1:6" ht="37.5" customHeight="1" x14ac:dyDescent="0.2">
      <c r="C4" s="73" t="s">
        <v>144</v>
      </c>
      <c r="E4" s="74">
        <v>3</v>
      </c>
      <c r="F4" s="74" t="s">
        <v>145</v>
      </c>
    </row>
    <row r="5" spans="1:6" ht="37.5" customHeight="1" x14ac:dyDescent="0.2">
      <c r="C5" s="73" t="s">
        <v>146</v>
      </c>
      <c r="E5" s="74">
        <v>4</v>
      </c>
      <c r="F5" s="74" t="s">
        <v>147</v>
      </c>
    </row>
    <row r="6" spans="1:6" ht="37.5" customHeight="1" x14ac:dyDescent="0.2">
      <c r="A6" s="75" t="s">
        <v>110</v>
      </c>
      <c r="C6" s="73" t="s">
        <v>148</v>
      </c>
      <c r="E6" s="74">
        <v>5</v>
      </c>
      <c r="F6" s="74" t="s">
        <v>149</v>
      </c>
    </row>
    <row r="7" spans="1:6" ht="37.5" customHeight="1" x14ac:dyDescent="0.2">
      <c r="A7" s="73" t="s">
        <v>150</v>
      </c>
      <c r="C7" s="73" t="s">
        <v>151</v>
      </c>
      <c r="E7" s="74">
        <v>6</v>
      </c>
      <c r="F7" s="74" t="s">
        <v>152</v>
      </c>
    </row>
    <row r="8" spans="1:6" ht="37.5" customHeight="1" x14ac:dyDescent="0.2">
      <c r="A8" s="73" t="s">
        <v>153</v>
      </c>
      <c r="C8" s="73" t="s">
        <v>154</v>
      </c>
      <c r="E8" s="74">
        <v>7</v>
      </c>
      <c r="F8" s="74" t="s">
        <v>155</v>
      </c>
    </row>
    <row r="9" spans="1:6" ht="37.5" customHeight="1" x14ac:dyDescent="0.2">
      <c r="A9" s="73" t="s">
        <v>156</v>
      </c>
      <c r="C9" s="159" t="s">
        <v>157</v>
      </c>
      <c r="E9" s="74">
        <v>8</v>
      </c>
      <c r="F9" s="74" t="s">
        <v>158</v>
      </c>
    </row>
    <row r="10" spans="1:6" ht="37.5" customHeight="1" x14ac:dyDescent="0.2">
      <c r="A10" s="73" t="s">
        <v>159</v>
      </c>
      <c r="C10" s="73" t="s">
        <v>160</v>
      </c>
      <c r="E10" s="74">
        <v>9</v>
      </c>
      <c r="F10" s="74" t="s">
        <v>161</v>
      </c>
    </row>
    <row r="11" spans="1:6" ht="37.5" customHeight="1" x14ac:dyDescent="0.2">
      <c r="A11" s="73" t="s">
        <v>162</v>
      </c>
      <c r="C11" s="73" t="s">
        <v>163</v>
      </c>
      <c r="E11" s="74">
        <v>10</v>
      </c>
      <c r="F11" s="74" t="s">
        <v>164</v>
      </c>
    </row>
    <row r="12" spans="1:6" ht="37.5" customHeight="1" x14ac:dyDescent="0.2">
      <c r="A12" s="73" t="s">
        <v>165</v>
      </c>
      <c r="C12" s="73" t="s">
        <v>166</v>
      </c>
      <c r="E12" s="74">
        <v>11</v>
      </c>
      <c r="F12" s="74" t="s">
        <v>167</v>
      </c>
    </row>
    <row r="13" spans="1:6" ht="37.5" customHeight="1" x14ac:dyDescent="0.2">
      <c r="A13" s="73" t="s">
        <v>168</v>
      </c>
      <c r="C13" s="73" t="s">
        <v>169</v>
      </c>
      <c r="E13" s="74">
        <v>12</v>
      </c>
      <c r="F13" s="74" t="s">
        <v>170</v>
      </c>
    </row>
    <row r="14" spans="1:6" ht="37.5" customHeight="1" x14ac:dyDescent="0.2">
      <c r="A14" s="73" t="s">
        <v>171</v>
      </c>
      <c r="C14" s="73" t="s">
        <v>172</v>
      </c>
      <c r="E14" s="74">
        <v>13</v>
      </c>
      <c r="F14" s="74" t="s">
        <v>173</v>
      </c>
    </row>
    <row r="15" spans="1:6" ht="37.5" customHeight="1" x14ac:dyDescent="0.2">
      <c r="A15" s="73" t="s">
        <v>174</v>
      </c>
      <c r="C15" s="73" t="s">
        <v>175</v>
      </c>
      <c r="E15" s="74">
        <v>14</v>
      </c>
      <c r="F15" s="74" t="s">
        <v>176</v>
      </c>
    </row>
    <row r="16" spans="1:6" ht="37.5" customHeight="1" x14ac:dyDescent="0.2">
      <c r="A16" s="73" t="s">
        <v>177</v>
      </c>
      <c r="C16" s="73" t="s">
        <v>178</v>
      </c>
      <c r="E16" s="74">
        <v>15</v>
      </c>
      <c r="F16" s="74" t="s">
        <v>179</v>
      </c>
    </row>
    <row r="17" spans="1:6" ht="37.5" customHeight="1" x14ac:dyDescent="0.2">
      <c r="A17" s="75" t="s">
        <v>180</v>
      </c>
      <c r="C17" s="73" t="s">
        <v>181</v>
      </c>
      <c r="E17" s="74">
        <v>16</v>
      </c>
      <c r="F17" s="74" t="s">
        <v>182</v>
      </c>
    </row>
    <row r="18" spans="1:6" ht="37.5" customHeight="1" x14ac:dyDescent="0.2">
      <c r="A18" s="171" t="s">
        <v>89</v>
      </c>
      <c r="C18" s="73" t="s">
        <v>183</v>
      </c>
      <c r="E18" s="74">
        <v>17</v>
      </c>
      <c r="F18" s="74" t="s">
        <v>184</v>
      </c>
    </row>
    <row r="19" spans="1:6" ht="37.5" customHeight="1" x14ac:dyDescent="0.2">
      <c r="A19" s="171" t="s">
        <v>90</v>
      </c>
      <c r="C19" s="73" t="s">
        <v>185</v>
      </c>
      <c r="E19" s="74">
        <v>18</v>
      </c>
      <c r="F19" s="74" t="s">
        <v>186</v>
      </c>
    </row>
    <row r="20" spans="1:6" ht="37.5" customHeight="1" x14ac:dyDescent="0.2">
      <c r="A20" s="171" t="s">
        <v>91</v>
      </c>
      <c r="C20" s="73" t="s">
        <v>187</v>
      </c>
      <c r="E20" s="74">
        <v>19</v>
      </c>
      <c r="F20" s="74" t="s">
        <v>188</v>
      </c>
    </row>
    <row r="21" spans="1:6" ht="37.5" customHeight="1" x14ac:dyDescent="0.2">
      <c r="A21" s="171" t="s">
        <v>92</v>
      </c>
      <c r="C21" s="73" t="s">
        <v>189</v>
      </c>
      <c r="E21" s="74">
        <v>20</v>
      </c>
      <c r="F21" s="74" t="s">
        <v>190</v>
      </c>
    </row>
    <row r="22" spans="1:6" ht="37.5" customHeight="1" x14ac:dyDescent="0.2">
      <c r="A22" s="171" t="s">
        <v>93</v>
      </c>
      <c r="C22" s="73" t="s">
        <v>191</v>
      </c>
      <c r="E22" s="74">
        <v>55</v>
      </c>
      <c r="F22" s="74" t="s">
        <v>192</v>
      </c>
    </row>
    <row r="23" spans="1:6" ht="37.5" customHeight="1" x14ac:dyDescent="0.2">
      <c r="A23" s="171" t="s">
        <v>94</v>
      </c>
      <c r="C23" s="76" t="s">
        <v>193</v>
      </c>
      <c r="E23" s="74">
        <v>66</v>
      </c>
      <c r="F23" s="74" t="s">
        <v>194</v>
      </c>
    </row>
    <row r="24" spans="1:6" ht="37.5" customHeight="1" x14ac:dyDescent="0.2">
      <c r="A24" s="171" t="s">
        <v>95</v>
      </c>
      <c r="C24" s="73" t="s">
        <v>195</v>
      </c>
      <c r="E24" s="74">
        <v>77</v>
      </c>
      <c r="F24" s="74" t="s">
        <v>196</v>
      </c>
    </row>
    <row r="25" spans="1:6" ht="37.5" customHeight="1" x14ac:dyDescent="0.2">
      <c r="A25" s="171" t="s">
        <v>96</v>
      </c>
      <c r="C25" s="73" t="s">
        <v>197</v>
      </c>
      <c r="E25" s="74">
        <v>88</v>
      </c>
      <c r="F25" s="74" t="s">
        <v>198</v>
      </c>
    </row>
    <row r="26" spans="1:6" ht="37.5" customHeight="1" x14ac:dyDescent="0.2">
      <c r="A26" s="75" t="s">
        <v>199</v>
      </c>
      <c r="C26" s="73" t="s">
        <v>200</v>
      </c>
      <c r="E26" s="74">
        <v>98</v>
      </c>
      <c r="F26" s="74" t="s">
        <v>201</v>
      </c>
    </row>
    <row r="27" spans="1:6" ht="37.5" customHeight="1" x14ac:dyDescent="0.2">
      <c r="A27" s="172" t="s">
        <v>290</v>
      </c>
      <c r="C27" s="73" t="s">
        <v>202</v>
      </c>
      <c r="E27" s="173"/>
      <c r="F27" s="173"/>
    </row>
    <row r="28" spans="1:6" ht="37.5" customHeight="1" x14ac:dyDescent="0.2">
      <c r="A28" s="172" t="s">
        <v>291</v>
      </c>
      <c r="C28" s="73" t="s">
        <v>203</v>
      </c>
    </row>
    <row r="29" spans="1:6" ht="37.5" customHeight="1" x14ac:dyDescent="0.2">
      <c r="A29" s="172" t="s">
        <v>292</v>
      </c>
      <c r="C29" s="73" t="s">
        <v>204</v>
      </c>
    </row>
    <row r="30" spans="1:6" ht="37.5" customHeight="1" x14ac:dyDescent="0.2">
      <c r="A30" s="172" t="s">
        <v>293</v>
      </c>
      <c r="C30" s="73" t="s">
        <v>206</v>
      </c>
    </row>
    <row r="31" spans="1:6" ht="37.5" customHeight="1" x14ac:dyDescent="0.2">
      <c r="A31" s="172" t="s">
        <v>294</v>
      </c>
      <c r="C31" s="73" t="s">
        <v>207</v>
      </c>
    </row>
    <row r="32" spans="1:6" ht="37.5" customHeight="1" x14ac:dyDescent="0.2">
      <c r="A32" s="159" t="s">
        <v>295</v>
      </c>
      <c r="C32" s="73" t="s">
        <v>208</v>
      </c>
    </row>
    <row r="33" spans="1:4" ht="37.5" customHeight="1" x14ac:dyDescent="0.2">
      <c r="A33" s="174" t="s">
        <v>296</v>
      </c>
      <c r="C33" s="159" t="s">
        <v>209</v>
      </c>
    </row>
    <row r="34" spans="1:4" ht="37.5" customHeight="1" x14ac:dyDescent="0.2">
      <c r="A34" s="175" t="s">
        <v>297</v>
      </c>
      <c r="C34" s="73" t="s">
        <v>154</v>
      </c>
    </row>
    <row r="35" spans="1:4" ht="37.5" customHeight="1" x14ac:dyDescent="0.2">
      <c r="A35" s="176" t="s">
        <v>298</v>
      </c>
      <c r="C35" s="73" t="s">
        <v>210</v>
      </c>
    </row>
    <row r="36" spans="1:4" ht="37.5" customHeight="1" x14ac:dyDescent="0.2">
      <c r="A36" s="177" t="s">
        <v>299</v>
      </c>
      <c r="C36" s="73" t="s">
        <v>212</v>
      </c>
    </row>
    <row r="37" spans="1:4" ht="37.5" customHeight="1" x14ac:dyDescent="0.2">
      <c r="A37" s="177" t="s">
        <v>300</v>
      </c>
      <c r="C37" s="73" t="s">
        <v>213</v>
      </c>
      <c r="D37" s="78"/>
    </row>
    <row r="38" spans="1:4" ht="37.5" customHeight="1" x14ac:dyDescent="0.2">
      <c r="A38" s="178" t="s">
        <v>301</v>
      </c>
      <c r="C38" s="73" t="s">
        <v>214</v>
      </c>
      <c r="D38" s="79"/>
    </row>
    <row r="39" spans="1:4" ht="37.5" customHeight="1" x14ac:dyDescent="0.2">
      <c r="A39" s="175"/>
      <c r="C39" s="73" t="s">
        <v>215</v>
      </c>
      <c r="D39" s="79"/>
    </row>
    <row r="40" spans="1:4" ht="37.5" customHeight="1" x14ac:dyDescent="0.2">
      <c r="C40" s="73" t="s">
        <v>216</v>
      </c>
      <c r="D40" s="79"/>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Metas_Magnitud</vt:lpstr>
      <vt:lpstr>Anualización</vt:lpstr>
      <vt:lpstr>1_Acompañamiento y conceptos </vt:lpstr>
      <vt:lpstr>Act_1</vt:lpstr>
      <vt:lpstr>2_PAAC</vt:lpstr>
      <vt:lpstr>Act_2</vt:lpstr>
      <vt:lpstr>3_MIPG</vt:lpstr>
      <vt:lpstr>Act_3</vt:lpstr>
      <vt:lpstr>Variables</vt:lpstr>
      <vt:lpstr>ODS</vt:lpstr>
      <vt:lpstr>'3_MIPG'!Área_de_impresión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2020-11-12T18:55:54Z</dcterms:modified>
</cp:coreProperties>
</file>